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eseason_forecasts_pink_salmon_SEAK\2021_forecast\"/>
    </mc:Choice>
  </mc:AlternateContent>
  <xr:revisionPtr revIDLastSave="0" documentId="13_ncr:1_{CFFBAACE-ABFC-41E1-A5DE-810C8770EB95}" xr6:coauthVersionLast="45" xr6:coauthVersionMax="45" xr10:uidLastSave="{00000000-0000-0000-0000-000000000000}"/>
  <bookViews>
    <workbookView xWindow="7260" yWindow="3750" windowWidth="19185" windowHeight="10200" firstSheet="1" activeTab="4" xr2:uid="{00000000-000D-0000-FFFF-FFFF00000000}"/>
  </bookViews>
  <sheets>
    <sheet name="Jpink_CPUE" sheetId="1" r:id="rId1"/>
    <sheet name="vessel calibrations" sheetId="5" r:id="rId2"/>
    <sheet name="pivot" sheetId="6" r:id="rId3"/>
    <sheet name="summary" sheetId="4" r:id="rId4"/>
    <sheet name="model_comparisons" sheetId="7" r:id="rId5"/>
  </sheets>
  <definedNames>
    <definedName name="_xlnm._FilterDatabase" localSheetId="0" hidden="1">Jpink_CPUE!$A$1:$Z$1330</definedName>
    <definedName name="J_Salmon_Systematic_Catch_All_Years">Jpink_CPUE!$A$1:$X$1330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5" l="1"/>
  <c r="B19" i="5"/>
  <c r="B18" i="5"/>
  <c r="H5" i="5"/>
  <c r="H9" i="5"/>
  <c r="D9" i="5"/>
  <c r="C9" i="5"/>
  <c r="H8" i="5"/>
  <c r="D8" i="5"/>
  <c r="C8" i="5"/>
  <c r="H7" i="5"/>
  <c r="D7" i="5"/>
  <c r="C7" i="5"/>
  <c r="D6" i="5"/>
  <c r="C6" i="5"/>
  <c r="D5" i="5"/>
  <c r="C5" i="5"/>
  <c r="C16" i="5" l="1"/>
  <c r="D26" i="4" l="1"/>
  <c r="D15" i="4" l="1"/>
  <c r="D3" i="4"/>
  <c r="R2" i="1"/>
  <c r="B27" i="4" l="1"/>
  <c r="S27" i="4"/>
  <c r="R27" i="4"/>
  <c r="Q27" i="4"/>
  <c r="D19" i="5" l="1"/>
  <c r="E19" i="5"/>
  <c r="M27" i="4"/>
  <c r="L27" i="4"/>
  <c r="H27" i="4"/>
  <c r="G27" i="4"/>
  <c r="C27" i="4"/>
  <c r="B17" i="5" l="1"/>
  <c r="C19" i="5" l="1"/>
  <c r="D25" i="4" l="1"/>
  <c r="D24" i="4"/>
  <c r="D23" i="4"/>
  <c r="D22" i="4"/>
  <c r="D21" i="4"/>
  <c r="D20" i="4"/>
  <c r="D19" i="4"/>
  <c r="D18" i="4"/>
  <c r="D17" i="4"/>
  <c r="D16" i="4"/>
  <c r="D14" i="4"/>
  <c r="D13" i="4"/>
  <c r="D12" i="4"/>
  <c r="D11" i="4"/>
  <c r="D10" i="4"/>
  <c r="D9" i="4"/>
  <c r="D8" i="4"/>
  <c r="D7" i="4"/>
  <c r="D6" i="4"/>
  <c r="D5" i="4"/>
  <c r="D4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7" i="4" s="1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3" i="4"/>
  <c r="O489" i="1"/>
  <c r="O433" i="1"/>
  <c r="O393" i="1"/>
  <c r="O353" i="1"/>
  <c r="O305" i="1"/>
  <c r="O274" i="1"/>
  <c r="O257" i="1"/>
  <c r="O226" i="1"/>
  <c r="O201" i="1"/>
  <c r="O177" i="1"/>
  <c r="O146" i="1"/>
  <c r="O129" i="1"/>
  <c r="O98" i="1"/>
  <c r="O73" i="1"/>
  <c r="O49" i="1"/>
  <c r="O18" i="1"/>
  <c r="P2" i="1"/>
  <c r="O513" i="1"/>
  <c r="Q528" i="1"/>
  <c r="P528" i="1"/>
  <c r="N528" i="1"/>
  <c r="Q527" i="1"/>
  <c r="P527" i="1"/>
  <c r="N527" i="1"/>
  <c r="Q526" i="1"/>
  <c r="P526" i="1"/>
  <c r="N526" i="1"/>
  <c r="Q525" i="1"/>
  <c r="P525" i="1"/>
  <c r="N525" i="1"/>
  <c r="Q524" i="1"/>
  <c r="P524" i="1"/>
  <c r="N524" i="1"/>
  <c r="Q523" i="1"/>
  <c r="P523" i="1"/>
  <c r="N523" i="1"/>
  <c r="Q522" i="1"/>
  <c r="P522" i="1"/>
  <c r="N522" i="1"/>
  <c r="Q521" i="1"/>
  <c r="P521" i="1"/>
  <c r="N521" i="1"/>
  <c r="Q520" i="1"/>
  <c r="P520" i="1"/>
  <c r="N520" i="1"/>
  <c r="Q519" i="1"/>
  <c r="P519" i="1"/>
  <c r="N519" i="1"/>
  <c r="Q518" i="1"/>
  <c r="P518" i="1"/>
  <c r="N518" i="1"/>
  <c r="Q517" i="1"/>
  <c r="P517" i="1"/>
  <c r="N517" i="1"/>
  <c r="Q516" i="1"/>
  <c r="P516" i="1"/>
  <c r="N516" i="1"/>
  <c r="Q515" i="1"/>
  <c r="P515" i="1"/>
  <c r="N515" i="1"/>
  <c r="Q514" i="1"/>
  <c r="P514" i="1"/>
  <c r="N514" i="1"/>
  <c r="Q513" i="1"/>
  <c r="P513" i="1"/>
  <c r="N513" i="1"/>
  <c r="Q512" i="1"/>
  <c r="P512" i="1"/>
  <c r="N512" i="1"/>
  <c r="Q511" i="1"/>
  <c r="P511" i="1"/>
  <c r="N511" i="1"/>
  <c r="Q510" i="1"/>
  <c r="P510" i="1"/>
  <c r="N510" i="1"/>
  <c r="Q509" i="1"/>
  <c r="P509" i="1"/>
  <c r="N509" i="1"/>
  <c r="Q508" i="1"/>
  <c r="P508" i="1"/>
  <c r="N508" i="1"/>
  <c r="Q507" i="1"/>
  <c r="P507" i="1"/>
  <c r="N507" i="1"/>
  <c r="Q506" i="1"/>
  <c r="P506" i="1"/>
  <c r="N506" i="1"/>
  <c r="Q505" i="1"/>
  <c r="P505" i="1"/>
  <c r="N505" i="1"/>
  <c r="Q504" i="1"/>
  <c r="P504" i="1"/>
  <c r="N504" i="1"/>
  <c r="Q503" i="1"/>
  <c r="P503" i="1"/>
  <c r="N503" i="1"/>
  <c r="Q502" i="1"/>
  <c r="P502" i="1"/>
  <c r="N502" i="1"/>
  <c r="Q501" i="1"/>
  <c r="P501" i="1"/>
  <c r="N501" i="1"/>
  <c r="Q500" i="1"/>
  <c r="P500" i="1"/>
  <c r="N500" i="1"/>
  <c r="Q499" i="1"/>
  <c r="P499" i="1"/>
  <c r="N499" i="1"/>
  <c r="Q498" i="1"/>
  <c r="P498" i="1"/>
  <c r="N498" i="1"/>
  <c r="Q497" i="1"/>
  <c r="P497" i="1"/>
  <c r="N497" i="1"/>
  <c r="Q496" i="1"/>
  <c r="P496" i="1"/>
  <c r="N496" i="1"/>
  <c r="Q495" i="1"/>
  <c r="P495" i="1"/>
  <c r="N495" i="1"/>
  <c r="Q494" i="1"/>
  <c r="P494" i="1"/>
  <c r="N494" i="1"/>
  <c r="Q493" i="1"/>
  <c r="P493" i="1"/>
  <c r="N493" i="1"/>
  <c r="Q492" i="1"/>
  <c r="P492" i="1"/>
  <c r="N492" i="1"/>
  <c r="Q491" i="1"/>
  <c r="P491" i="1"/>
  <c r="N491" i="1"/>
  <c r="Q490" i="1"/>
  <c r="P490" i="1"/>
  <c r="N490" i="1"/>
  <c r="Q489" i="1"/>
  <c r="P489" i="1"/>
  <c r="N489" i="1"/>
  <c r="Q488" i="1"/>
  <c r="P488" i="1"/>
  <c r="N488" i="1"/>
  <c r="Q487" i="1"/>
  <c r="P487" i="1"/>
  <c r="N487" i="1"/>
  <c r="Q486" i="1"/>
  <c r="P486" i="1"/>
  <c r="N486" i="1"/>
  <c r="Q485" i="1"/>
  <c r="P485" i="1"/>
  <c r="N485" i="1"/>
  <c r="Q484" i="1"/>
  <c r="P484" i="1"/>
  <c r="N484" i="1"/>
  <c r="Q483" i="1"/>
  <c r="P483" i="1"/>
  <c r="N483" i="1"/>
  <c r="Q482" i="1"/>
  <c r="P482" i="1"/>
  <c r="N482" i="1"/>
  <c r="Q481" i="1"/>
  <c r="P481" i="1"/>
  <c r="N481" i="1"/>
  <c r="Q480" i="1"/>
  <c r="P480" i="1"/>
  <c r="N480" i="1"/>
  <c r="Q479" i="1"/>
  <c r="P479" i="1"/>
  <c r="N479" i="1"/>
  <c r="Q478" i="1"/>
  <c r="P478" i="1"/>
  <c r="N478" i="1"/>
  <c r="Q477" i="1"/>
  <c r="P477" i="1"/>
  <c r="N477" i="1"/>
  <c r="Q476" i="1"/>
  <c r="P476" i="1"/>
  <c r="N476" i="1"/>
  <c r="Q475" i="1"/>
  <c r="P475" i="1"/>
  <c r="N475" i="1"/>
  <c r="Q474" i="1"/>
  <c r="P474" i="1"/>
  <c r="N474" i="1"/>
  <c r="Q473" i="1"/>
  <c r="P473" i="1"/>
  <c r="N473" i="1"/>
  <c r="Q472" i="1"/>
  <c r="P472" i="1"/>
  <c r="N472" i="1"/>
  <c r="Q471" i="1"/>
  <c r="P471" i="1"/>
  <c r="N471" i="1"/>
  <c r="Q470" i="1"/>
  <c r="P470" i="1"/>
  <c r="N470" i="1"/>
  <c r="Q469" i="1"/>
  <c r="P469" i="1"/>
  <c r="N469" i="1"/>
  <c r="Q460" i="1"/>
  <c r="P460" i="1"/>
  <c r="N460" i="1"/>
  <c r="Q459" i="1"/>
  <c r="P459" i="1"/>
  <c r="N459" i="1"/>
  <c r="Q458" i="1"/>
  <c r="P458" i="1"/>
  <c r="N458" i="1"/>
  <c r="Q457" i="1"/>
  <c r="P457" i="1"/>
  <c r="N457" i="1"/>
  <c r="Q456" i="1"/>
  <c r="P456" i="1"/>
  <c r="N456" i="1"/>
  <c r="Q455" i="1"/>
  <c r="P455" i="1"/>
  <c r="N455" i="1"/>
  <c r="Q454" i="1"/>
  <c r="P454" i="1"/>
  <c r="N454" i="1"/>
  <c r="Q453" i="1"/>
  <c r="P453" i="1"/>
  <c r="N453" i="1"/>
  <c r="Q452" i="1"/>
  <c r="P452" i="1"/>
  <c r="N452" i="1"/>
  <c r="Q451" i="1"/>
  <c r="P451" i="1"/>
  <c r="N451" i="1"/>
  <c r="Q450" i="1"/>
  <c r="P450" i="1"/>
  <c r="N450" i="1"/>
  <c r="Q449" i="1"/>
  <c r="P449" i="1"/>
  <c r="N449" i="1"/>
  <c r="Q448" i="1"/>
  <c r="P448" i="1"/>
  <c r="N448" i="1"/>
  <c r="Q447" i="1"/>
  <c r="P447" i="1"/>
  <c r="N447" i="1"/>
  <c r="Q446" i="1"/>
  <c r="P446" i="1"/>
  <c r="N446" i="1"/>
  <c r="Q445" i="1"/>
  <c r="P445" i="1"/>
  <c r="N445" i="1"/>
  <c r="Q444" i="1"/>
  <c r="P444" i="1"/>
  <c r="N444" i="1"/>
  <c r="Q443" i="1"/>
  <c r="P443" i="1"/>
  <c r="N443" i="1"/>
  <c r="Q442" i="1"/>
  <c r="P442" i="1"/>
  <c r="N442" i="1"/>
  <c r="Q441" i="1"/>
  <c r="P441" i="1"/>
  <c r="N441" i="1"/>
  <c r="Q440" i="1"/>
  <c r="P440" i="1"/>
  <c r="N440" i="1"/>
  <c r="Q439" i="1"/>
  <c r="P439" i="1"/>
  <c r="N439" i="1"/>
  <c r="Q438" i="1"/>
  <c r="P438" i="1"/>
  <c r="N438" i="1"/>
  <c r="Q437" i="1"/>
  <c r="P437" i="1"/>
  <c r="N437" i="1"/>
  <c r="Q436" i="1"/>
  <c r="P436" i="1"/>
  <c r="N436" i="1"/>
  <c r="Q435" i="1"/>
  <c r="P435" i="1"/>
  <c r="N435" i="1"/>
  <c r="Q434" i="1"/>
  <c r="P434" i="1"/>
  <c r="N434" i="1"/>
  <c r="Q433" i="1"/>
  <c r="P433" i="1"/>
  <c r="N433" i="1"/>
  <c r="Q432" i="1"/>
  <c r="P432" i="1"/>
  <c r="N432" i="1"/>
  <c r="Q431" i="1"/>
  <c r="P431" i="1"/>
  <c r="N431" i="1"/>
  <c r="Q430" i="1"/>
  <c r="P430" i="1"/>
  <c r="N430" i="1"/>
  <c r="Q429" i="1"/>
  <c r="P429" i="1"/>
  <c r="N429" i="1"/>
  <c r="Q428" i="1"/>
  <c r="P428" i="1"/>
  <c r="N428" i="1"/>
  <c r="Q427" i="1"/>
  <c r="P427" i="1"/>
  <c r="N427" i="1"/>
  <c r="Q426" i="1"/>
  <c r="P426" i="1"/>
  <c r="N426" i="1"/>
  <c r="Q425" i="1"/>
  <c r="P425" i="1"/>
  <c r="N425" i="1"/>
  <c r="Q424" i="1"/>
  <c r="P424" i="1"/>
  <c r="N424" i="1"/>
  <c r="Q423" i="1"/>
  <c r="P423" i="1"/>
  <c r="N423" i="1"/>
  <c r="Q422" i="1"/>
  <c r="P422" i="1"/>
  <c r="N422" i="1"/>
  <c r="Q421" i="1"/>
  <c r="P421" i="1"/>
  <c r="N421" i="1"/>
  <c r="Q420" i="1"/>
  <c r="P420" i="1"/>
  <c r="N420" i="1"/>
  <c r="Q419" i="1"/>
  <c r="P419" i="1"/>
  <c r="N419" i="1"/>
  <c r="Q418" i="1"/>
  <c r="P418" i="1"/>
  <c r="N418" i="1"/>
  <c r="Q417" i="1"/>
  <c r="P417" i="1"/>
  <c r="N417" i="1"/>
  <c r="Q416" i="1"/>
  <c r="P416" i="1"/>
  <c r="N416" i="1"/>
  <c r="Q415" i="1"/>
  <c r="P415" i="1"/>
  <c r="N415" i="1"/>
  <c r="Q414" i="1"/>
  <c r="P414" i="1"/>
  <c r="N414" i="1"/>
  <c r="Q413" i="1"/>
  <c r="P413" i="1"/>
  <c r="N413" i="1"/>
  <c r="Q412" i="1"/>
  <c r="P412" i="1"/>
  <c r="N412" i="1"/>
  <c r="Q411" i="1"/>
  <c r="P411" i="1"/>
  <c r="N411" i="1"/>
  <c r="Q410" i="1"/>
  <c r="P410" i="1"/>
  <c r="N410" i="1"/>
  <c r="Q409" i="1"/>
  <c r="P409" i="1"/>
  <c r="N409" i="1"/>
  <c r="Q408" i="1"/>
  <c r="P408" i="1"/>
  <c r="N408" i="1"/>
  <c r="Q407" i="1"/>
  <c r="P407" i="1"/>
  <c r="N407" i="1"/>
  <c r="Q406" i="1"/>
  <c r="P406" i="1"/>
  <c r="N406" i="1"/>
  <c r="Q405" i="1"/>
  <c r="P405" i="1"/>
  <c r="N405" i="1"/>
  <c r="Q404" i="1"/>
  <c r="P404" i="1"/>
  <c r="N404" i="1"/>
  <c r="Q403" i="1"/>
  <c r="P403" i="1"/>
  <c r="N403" i="1"/>
  <c r="Q402" i="1"/>
  <c r="P402" i="1"/>
  <c r="N402" i="1"/>
  <c r="Q401" i="1"/>
  <c r="P401" i="1"/>
  <c r="N401" i="1"/>
  <c r="Q400" i="1"/>
  <c r="P400" i="1"/>
  <c r="N400" i="1"/>
  <c r="Q399" i="1"/>
  <c r="P399" i="1"/>
  <c r="N399" i="1"/>
  <c r="Q398" i="1"/>
  <c r="P398" i="1"/>
  <c r="N398" i="1"/>
  <c r="Q397" i="1"/>
  <c r="P397" i="1"/>
  <c r="N397" i="1"/>
  <c r="Q396" i="1"/>
  <c r="P396" i="1"/>
  <c r="N396" i="1"/>
  <c r="Q395" i="1"/>
  <c r="P395" i="1"/>
  <c r="N395" i="1"/>
  <c r="Q394" i="1"/>
  <c r="P394" i="1"/>
  <c r="N394" i="1"/>
  <c r="Q393" i="1"/>
  <c r="P393" i="1"/>
  <c r="N393" i="1"/>
  <c r="Q392" i="1"/>
  <c r="P392" i="1"/>
  <c r="N392" i="1"/>
  <c r="Q391" i="1"/>
  <c r="P391" i="1"/>
  <c r="N391" i="1"/>
  <c r="Q390" i="1"/>
  <c r="P390" i="1"/>
  <c r="N390" i="1"/>
  <c r="Q389" i="1"/>
  <c r="P389" i="1"/>
  <c r="N389" i="1"/>
  <c r="Q388" i="1"/>
  <c r="P388" i="1"/>
  <c r="N388" i="1"/>
  <c r="Q387" i="1"/>
  <c r="P387" i="1"/>
  <c r="N387" i="1"/>
  <c r="Q386" i="1"/>
  <c r="P386" i="1"/>
  <c r="N386" i="1"/>
  <c r="Q385" i="1"/>
  <c r="P385" i="1"/>
  <c r="N385" i="1"/>
  <c r="Q384" i="1"/>
  <c r="P384" i="1"/>
  <c r="N384" i="1"/>
  <c r="Q383" i="1"/>
  <c r="P383" i="1"/>
  <c r="N383" i="1"/>
  <c r="Q382" i="1"/>
  <c r="P382" i="1"/>
  <c r="N382" i="1"/>
  <c r="Q381" i="1"/>
  <c r="P381" i="1"/>
  <c r="N381" i="1"/>
  <c r="Q380" i="1"/>
  <c r="P380" i="1"/>
  <c r="N380" i="1"/>
  <c r="Q379" i="1"/>
  <c r="P379" i="1"/>
  <c r="N379" i="1"/>
  <c r="Q378" i="1"/>
  <c r="P378" i="1"/>
  <c r="N378" i="1"/>
  <c r="Q377" i="1"/>
  <c r="P377" i="1"/>
  <c r="N377" i="1"/>
  <c r="Q376" i="1"/>
  <c r="P376" i="1"/>
  <c r="N376" i="1"/>
  <c r="Q375" i="1"/>
  <c r="P375" i="1"/>
  <c r="N375" i="1"/>
  <c r="Q374" i="1"/>
  <c r="P374" i="1"/>
  <c r="N374" i="1"/>
  <c r="Q373" i="1"/>
  <c r="P373" i="1"/>
  <c r="N373" i="1"/>
  <c r="Q372" i="1"/>
  <c r="P372" i="1"/>
  <c r="N372" i="1"/>
  <c r="Q371" i="1"/>
  <c r="P371" i="1"/>
  <c r="N371" i="1"/>
  <c r="Q370" i="1"/>
  <c r="P370" i="1"/>
  <c r="N370" i="1"/>
  <c r="Q369" i="1"/>
  <c r="P369" i="1"/>
  <c r="N369" i="1"/>
  <c r="Q368" i="1"/>
  <c r="P368" i="1"/>
  <c r="N368" i="1"/>
  <c r="Q367" i="1"/>
  <c r="P367" i="1"/>
  <c r="N367" i="1"/>
  <c r="Q366" i="1"/>
  <c r="P366" i="1"/>
  <c r="N366" i="1"/>
  <c r="Q365" i="1"/>
  <c r="P365" i="1"/>
  <c r="N365" i="1"/>
  <c r="Q364" i="1"/>
  <c r="P364" i="1"/>
  <c r="N364" i="1"/>
  <c r="Q363" i="1"/>
  <c r="P363" i="1"/>
  <c r="N363" i="1"/>
  <c r="Q362" i="1"/>
  <c r="P362" i="1"/>
  <c r="N362" i="1"/>
  <c r="Q361" i="1"/>
  <c r="P361" i="1"/>
  <c r="N361" i="1"/>
  <c r="Q360" i="1"/>
  <c r="P360" i="1"/>
  <c r="N360" i="1"/>
  <c r="Q359" i="1"/>
  <c r="P359" i="1"/>
  <c r="N359" i="1"/>
  <c r="Q358" i="1"/>
  <c r="P358" i="1"/>
  <c r="N358" i="1"/>
  <c r="Q357" i="1"/>
  <c r="P357" i="1"/>
  <c r="N357" i="1"/>
  <c r="Q356" i="1"/>
  <c r="P356" i="1"/>
  <c r="N356" i="1"/>
  <c r="Q355" i="1"/>
  <c r="P355" i="1"/>
  <c r="N355" i="1"/>
  <c r="Q354" i="1"/>
  <c r="P354" i="1"/>
  <c r="N354" i="1"/>
  <c r="Q353" i="1"/>
  <c r="P353" i="1"/>
  <c r="N353" i="1"/>
  <c r="Q352" i="1"/>
  <c r="P352" i="1"/>
  <c r="N352" i="1"/>
  <c r="Q351" i="1"/>
  <c r="P351" i="1"/>
  <c r="N351" i="1"/>
  <c r="Q350" i="1"/>
  <c r="P350" i="1"/>
  <c r="N350" i="1"/>
  <c r="Q349" i="1"/>
  <c r="P349" i="1"/>
  <c r="N349" i="1"/>
  <c r="Q348" i="1"/>
  <c r="P348" i="1"/>
  <c r="N348" i="1"/>
  <c r="Q347" i="1"/>
  <c r="P347" i="1"/>
  <c r="N347" i="1"/>
  <c r="Q346" i="1"/>
  <c r="P346" i="1"/>
  <c r="N346" i="1"/>
  <c r="Q345" i="1"/>
  <c r="P345" i="1"/>
  <c r="N345" i="1"/>
  <c r="Q344" i="1"/>
  <c r="P344" i="1"/>
  <c r="N344" i="1"/>
  <c r="Q343" i="1"/>
  <c r="P343" i="1"/>
  <c r="N343" i="1"/>
  <c r="Q342" i="1"/>
  <c r="P342" i="1"/>
  <c r="N342" i="1"/>
  <c r="Q341" i="1"/>
  <c r="P341" i="1"/>
  <c r="N341" i="1"/>
  <c r="Q340" i="1"/>
  <c r="P340" i="1"/>
  <c r="N340" i="1"/>
  <c r="Q339" i="1"/>
  <c r="P339" i="1"/>
  <c r="N339" i="1"/>
  <c r="Q338" i="1"/>
  <c r="P338" i="1"/>
  <c r="N338" i="1"/>
  <c r="Q337" i="1"/>
  <c r="P337" i="1"/>
  <c r="N337" i="1"/>
  <c r="Q336" i="1"/>
  <c r="P336" i="1"/>
  <c r="N336" i="1"/>
  <c r="Q335" i="1"/>
  <c r="P335" i="1"/>
  <c r="N335" i="1"/>
  <c r="Q334" i="1"/>
  <c r="P334" i="1"/>
  <c r="N334" i="1"/>
  <c r="Q333" i="1"/>
  <c r="P333" i="1"/>
  <c r="N333" i="1"/>
  <c r="Q332" i="1"/>
  <c r="P332" i="1"/>
  <c r="N332" i="1"/>
  <c r="Q331" i="1"/>
  <c r="P331" i="1"/>
  <c r="N331" i="1"/>
  <c r="Q330" i="1"/>
  <c r="P330" i="1"/>
  <c r="N330" i="1"/>
  <c r="Q329" i="1"/>
  <c r="P329" i="1"/>
  <c r="N329" i="1"/>
  <c r="Q328" i="1"/>
  <c r="P328" i="1"/>
  <c r="N328" i="1"/>
  <c r="Q327" i="1"/>
  <c r="P327" i="1"/>
  <c r="N327" i="1"/>
  <c r="Q326" i="1"/>
  <c r="P326" i="1"/>
  <c r="N326" i="1"/>
  <c r="Q325" i="1"/>
  <c r="P325" i="1"/>
  <c r="N325" i="1"/>
  <c r="Q324" i="1"/>
  <c r="P324" i="1"/>
  <c r="N324" i="1"/>
  <c r="Q323" i="1"/>
  <c r="P323" i="1"/>
  <c r="N323" i="1"/>
  <c r="Q322" i="1"/>
  <c r="P322" i="1"/>
  <c r="N322" i="1"/>
  <c r="Q321" i="1"/>
  <c r="P321" i="1"/>
  <c r="N321" i="1"/>
  <c r="Q320" i="1"/>
  <c r="P320" i="1"/>
  <c r="N320" i="1"/>
  <c r="Q319" i="1"/>
  <c r="P319" i="1"/>
  <c r="N319" i="1"/>
  <c r="Q318" i="1"/>
  <c r="P318" i="1"/>
  <c r="N318" i="1"/>
  <c r="Q317" i="1"/>
  <c r="P317" i="1"/>
  <c r="N317" i="1"/>
  <c r="Q316" i="1"/>
  <c r="P316" i="1"/>
  <c r="N316" i="1"/>
  <c r="Q315" i="1"/>
  <c r="P315" i="1"/>
  <c r="N315" i="1"/>
  <c r="Q314" i="1"/>
  <c r="P314" i="1"/>
  <c r="N314" i="1"/>
  <c r="Q313" i="1"/>
  <c r="P313" i="1"/>
  <c r="N313" i="1"/>
  <c r="Q312" i="1"/>
  <c r="P312" i="1"/>
  <c r="N312" i="1"/>
  <c r="Q311" i="1"/>
  <c r="P311" i="1"/>
  <c r="N311" i="1"/>
  <c r="Q310" i="1"/>
  <c r="P310" i="1"/>
  <c r="N310" i="1"/>
  <c r="Q309" i="1"/>
  <c r="P309" i="1"/>
  <c r="N309" i="1"/>
  <c r="Q308" i="1"/>
  <c r="P308" i="1"/>
  <c r="N308" i="1"/>
  <c r="Q307" i="1"/>
  <c r="P307" i="1"/>
  <c r="N307" i="1"/>
  <c r="Q306" i="1"/>
  <c r="P306" i="1"/>
  <c r="N306" i="1"/>
  <c r="Q305" i="1"/>
  <c r="P305" i="1"/>
  <c r="N305" i="1"/>
  <c r="Q304" i="1"/>
  <c r="P304" i="1"/>
  <c r="N304" i="1"/>
  <c r="Q303" i="1"/>
  <c r="P303" i="1"/>
  <c r="N303" i="1"/>
  <c r="Q302" i="1"/>
  <c r="P302" i="1"/>
  <c r="N302" i="1"/>
  <c r="Q301" i="1"/>
  <c r="P301" i="1"/>
  <c r="N301" i="1"/>
  <c r="Q300" i="1"/>
  <c r="P300" i="1"/>
  <c r="N300" i="1"/>
  <c r="Q299" i="1"/>
  <c r="P299" i="1"/>
  <c r="N299" i="1"/>
  <c r="Q298" i="1"/>
  <c r="P298" i="1"/>
  <c r="N298" i="1"/>
  <c r="Q297" i="1"/>
  <c r="P297" i="1"/>
  <c r="N297" i="1"/>
  <c r="Q296" i="1"/>
  <c r="P296" i="1"/>
  <c r="N296" i="1"/>
  <c r="Q295" i="1"/>
  <c r="P295" i="1"/>
  <c r="N295" i="1"/>
  <c r="Q294" i="1"/>
  <c r="P294" i="1"/>
  <c r="N294" i="1"/>
  <c r="Q293" i="1"/>
  <c r="P293" i="1"/>
  <c r="N293" i="1"/>
  <c r="Q292" i="1"/>
  <c r="P292" i="1"/>
  <c r="N292" i="1"/>
  <c r="Q291" i="1"/>
  <c r="P291" i="1"/>
  <c r="N291" i="1"/>
  <c r="Q290" i="1"/>
  <c r="P290" i="1"/>
  <c r="N290" i="1"/>
  <c r="Q289" i="1"/>
  <c r="P289" i="1"/>
  <c r="N289" i="1"/>
  <c r="Q288" i="1"/>
  <c r="P288" i="1"/>
  <c r="N288" i="1"/>
  <c r="Q287" i="1"/>
  <c r="P287" i="1"/>
  <c r="N287" i="1"/>
  <c r="Q286" i="1"/>
  <c r="P286" i="1"/>
  <c r="N286" i="1"/>
  <c r="Q285" i="1"/>
  <c r="P285" i="1"/>
  <c r="N285" i="1"/>
  <c r="Q284" i="1"/>
  <c r="P284" i="1"/>
  <c r="N284" i="1"/>
  <c r="Q283" i="1"/>
  <c r="P283" i="1"/>
  <c r="N283" i="1"/>
  <c r="Q282" i="1"/>
  <c r="P282" i="1"/>
  <c r="N282" i="1"/>
  <c r="Q281" i="1"/>
  <c r="P281" i="1"/>
  <c r="N281" i="1"/>
  <c r="Q280" i="1"/>
  <c r="P280" i="1"/>
  <c r="N280" i="1"/>
  <c r="Q279" i="1"/>
  <c r="P279" i="1"/>
  <c r="N279" i="1"/>
  <c r="Q278" i="1"/>
  <c r="P278" i="1"/>
  <c r="N278" i="1"/>
  <c r="Q277" i="1"/>
  <c r="P277" i="1"/>
  <c r="N277" i="1"/>
  <c r="Q276" i="1"/>
  <c r="P276" i="1"/>
  <c r="N276" i="1"/>
  <c r="Q275" i="1"/>
  <c r="P275" i="1"/>
  <c r="N275" i="1"/>
  <c r="Q274" i="1"/>
  <c r="P274" i="1"/>
  <c r="N274" i="1"/>
  <c r="Q273" i="1"/>
  <c r="P273" i="1"/>
  <c r="N273" i="1"/>
  <c r="Q272" i="1"/>
  <c r="P272" i="1"/>
  <c r="N272" i="1"/>
  <c r="Q271" i="1"/>
  <c r="P271" i="1"/>
  <c r="N271" i="1"/>
  <c r="Q270" i="1"/>
  <c r="P270" i="1"/>
  <c r="N270" i="1"/>
  <c r="Q269" i="1"/>
  <c r="P269" i="1"/>
  <c r="N269" i="1"/>
  <c r="Q268" i="1"/>
  <c r="P268" i="1"/>
  <c r="N268" i="1"/>
  <c r="Q267" i="1"/>
  <c r="P267" i="1"/>
  <c r="N267" i="1"/>
  <c r="Q266" i="1"/>
  <c r="P266" i="1"/>
  <c r="N266" i="1"/>
  <c r="Q265" i="1"/>
  <c r="P265" i="1"/>
  <c r="N265" i="1"/>
  <c r="Q264" i="1"/>
  <c r="P264" i="1"/>
  <c r="N264" i="1"/>
  <c r="Q263" i="1"/>
  <c r="P263" i="1"/>
  <c r="N263" i="1"/>
  <c r="Q262" i="1"/>
  <c r="P262" i="1"/>
  <c r="N262" i="1"/>
  <c r="Q261" i="1"/>
  <c r="P261" i="1"/>
  <c r="N261" i="1"/>
  <c r="Q260" i="1"/>
  <c r="P260" i="1"/>
  <c r="N260" i="1"/>
  <c r="Q259" i="1"/>
  <c r="P259" i="1"/>
  <c r="N259" i="1"/>
  <c r="Q258" i="1"/>
  <c r="P258" i="1"/>
  <c r="N258" i="1"/>
  <c r="Q257" i="1"/>
  <c r="P257" i="1"/>
  <c r="N257" i="1"/>
  <c r="Q256" i="1"/>
  <c r="P256" i="1"/>
  <c r="N256" i="1"/>
  <c r="Q255" i="1"/>
  <c r="P255" i="1"/>
  <c r="N255" i="1"/>
  <c r="Q254" i="1"/>
  <c r="P254" i="1"/>
  <c r="N254" i="1"/>
  <c r="Q253" i="1"/>
  <c r="P253" i="1"/>
  <c r="N253" i="1"/>
  <c r="Q252" i="1"/>
  <c r="P252" i="1"/>
  <c r="N252" i="1"/>
  <c r="Q251" i="1"/>
  <c r="P251" i="1"/>
  <c r="N251" i="1"/>
  <c r="Q250" i="1"/>
  <c r="P250" i="1"/>
  <c r="N250" i="1"/>
  <c r="Q249" i="1"/>
  <c r="P249" i="1"/>
  <c r="N249" i="1"/>
  <c r="Q248" i="1"/>
  <c r="P248" i="1"/>
  <c r="N248" i="1"/>
  <c r="Q247" i="1"/>
  <c r="P247" i="1"/>
  <c r="N247" i="1"/>
  <c r="Q246" i="1"/>
  <c r="P246" i="1"/>
  <c r="N246" i="1"/>
  <c r="Q245" i="1"/>
  <c r="P245" i="1"/>
  <c r="N245" i="1"/>
  <c r="Q244" i="1"/>
  <c r="P244" i="1"/>
  <c r="N244" i="1"/>
  <c r="Q243" i="1"/>
  <c r="P243" i="1"/>
  <c r="N243" i="1"/>
  <c r="Q242" i="1"/>
  <c r="P242" i="1"/>
  <c r="N242" i="1"/>
  <c r="Q241" i="1"/>
  <c r="P241" i="1"/>
  <c r="N241" i="1"/>
  <c r="Q240" i="1"/>
  <c r="P240" i="1"/>
  <c r="N240" i="1"/>
  <c r="Q239" i="1"/>
  <c r="P239" i="1"/>
  <c r="N239" i="1"/>
  <c r="Q238" i="1"/>
  <c r="P238" i="1"/>
  <c r="N238" i="1"/>
  <c r="Q237" i="1"/>
  <c r="P237" i="1"/>
  <c r="N237" i="1"/>
  <c r="Q236" i="1"/>
  <c r="P236" i="1"/>
  <c r="N236" i="1"/>
  <c r="Q235" i="1"/>
  <c r="P235" i="1"/>
  <c r="N235" i="1"/>
  <c r="Q234" i="1"/>
  <c r="P234" i="1"/>
  <c r="N234" i="1"/>
  <c r="Q233" i="1"/>
  <c r="P233" i="1"/>
  <c r="N233" i="1"/>
  <c r="Q232" i="1"/>
  <c r="P232" i="1"/>
  <c r="N232" i="1"/>
  <c r="Q231" i="1"/>
  <c r="P231" i="1"/>
  <c r="N231" i="1"/>
  <c r="Q230" i="1"/>
  <c r="P230" i="1"/>
  <c r="N230" i="1"/>
  <c r="Q229" i="1"/>
  <c r="P229" i="1"/>
  <c r="N229" i="1"/>
  <c r="Q228" i="1"/>
  <c r="P228" i="1"/>
  <c r="N228" i="1"/>
  <c r="Q227" i="1"/>
  <c r="P227" i="1"/>
  <c r="N227" i="1"/>
  <c r="Q226" i="1"/>
  <c r="P226" i="1"/>
  <c r="N226" i="1"/>
  <c r="Q225" i="1"/>
  <c r="P225" i="1"/>
  <c r="N225" i="1"/>
  <c r="Q224" i="1"/>
  <c r="P224" i="1"/>
  <c r="N224" i="1"/>
  <c r="Q223" i="1"/>
  <c r="P223" i="1"/>
  <c r="N223" i="1"/>
  <c r="Q222" i="1"/>
  <c r="P222" i="1"/>
  <c r="N222" i="1"/>
  <c r="Q221" i="1"/>
  <c r="P221" i="1"/>
  <c r="N221" i="1"/>
  <c r="Q220" i="1"/>
  <c r="P220" i="1"/>
  <c r="N220" i="1"/>
  <c r="Q219" i="1"/>
  <c r="P219" i="1"/>
  <c r="N219" i="1"/>
  <c r="Q218" i="1"/>
  <c r="P218" i="1"/>
  <c r="N218" i="1"/>
  <c r="Q217" i="1"/>
  <c r="P217" i="1"/>
  <c r="N217" i="1"/>
  <c r="Q216" i="1"/>
  <c r="P216" i="1"/>
  <c r="N216" i="1"/>
  <c r="Q215" i="1"/>
  <c r="P215" i="1"/>
  <c r="N215" i="1"/>
  <c r="Q214" i="1"/>
  <c r="P214" i="1"/>
  <c r="N214" i="1"/>
  <c r="Q213" i="1"/>
  <c r="P213" i="1"/>
  <c r="N213" i="1"/>
  <c r="Q212" i="1"/>
  <c r="P212" i="1"/>
  <c r="N212" i="1"/>
  <c r="Q211" i="1"/>
  <c r="P211" i="1"/>
  <c r="N211" i="1"/>
  <c r="Q210" i="1"/>
  <c r="P210" i="1"/>
  <c r="N210" i="1"/>
  <c r="Q209" i="1"/>
  <c r="P209" i="1"/>
  <c r="N209" i="1"/>
  <c r="Q208" i="1"/>
  <c r="P208" i="1"/>
  <c r="N208" i="1"/>
  <c r="Q207" i="1"/>
  <c r="P207" i="1"/>
  <c r="N207" i="1"/>
  <c r="Q206" i="1"/>
  <c r="P206" i="1"/>
  <c r="N206" i="1"/>
  <c r="Q205" i="1"/>
  <c r="P205" i="1"/>
  <c r="N205" i="1"/>
  <c r="Q204" i="1"/>
  <c r="P204" i="1"/>
  <c r="N204" i="1"/>
  <c r="Q203" i="1"/>
  <c r="P203" i="1"/>
  <c r="N203" i="1"/>
  <c r="Q202" i="1"/>
  <c r="P202" i="1"/>
  <c r="N202" i="1"/>
  <c r="Q201" i="1"/>
  <c r="P201" i="1"/>
  <c r="N201" i="1"/>
  <c r="Q200" i="1"/>
  <c r="P200" i="1"/>
  <c r="N200" i="1"/>
  <c r="Q199" i="1"/>
  <c r="P199" i="1"/>
  <c r="N199" i="1"/>
  <c r="Q198" i="1"/>
  <c r="P198" i="1"/>
  <c r="N198" i="1"/>
  <c r="Q197" i="1"/>
  <c r="P197" i="1"/>
  <c r="N197" i="1"/>
  <c r="Q196" i="1"/>
  <c r="P196" i="1"/>
  <c r="N196" i="1"/>
  <c r="Q195" i="1"/>
  <c r="P195" i="1"/>
  <c r="N195" i="1"/>
  <c r="Q194" i="1"/>
  <c r="P194" i="1"/>
  <c r="N194" i="1"/>
  <c r="Q193" i="1"/>
  <c r="P193" i="1"/>
  <c r="N193" i="1"/>
  <c r="Q192" i="1"/>
  <c r="P192" i="1"/>
  <c r="N192" i="1"/>
  <c r="Q191" i="1"/>
  <c r="P191" i="1"/>
  <c r="N191" i="1"/>
  <c r="Q190" i="1"/>
  <c r="P190" i="1"/>
  <c r="N190" i="1"/>
  <c r="Q189" i="1"/>
  <c r="P189" i="1"/>
  <c r="N189" i="1"/>
  <c r="Q188" i="1"/>
  <c r="P188" i="1"/>
  <c r="N188" i="1"/>
  <c r="Q187" i="1"/>
  <c r="P187" i="1"/>
  <c r="N187" i="1"/>
  <c r="Q186" i="1"/>
  <c r="P186" i="1"/>
  <c r="N186" i="1"/>
  <c r="Q185" i="1"/>
  <c r="P185" i="1"/>
  <c r="N185" i="1"/>
  <c r="Q184" i="1"/>
  <c r="P184" i="1"/>
  <c r="N184" i="1"/>
  <c r="Q183" i="1"/>
  <c r="P183" i="1"/>
  <c r="N183" i="1"/>
  <c r="Q182" i="1"/>
  <c r="P182" i="1"/>
  <c r="N182" i="1"/>
  <c r="Q181" i="1"/>
  <c r="P181" i="1"/>
  <c r="N181" i="1"/>
  <c r="Q180" i="1"/>
  <c r="P180" i="1"/>
  <c r="N180" i="1"/>
  <c r="Q179" i="1"/>
  <c r="P179" i="1"/>
  <c r="N179" i="1"/>
  <c r="Q178" i="1"/>
  <c r="P178" i="1"/>
  <c r="N178" i="1"/>
  <c r="Q177" i="1"/>
  <c r="P177" i="1"/>
  <c r="N177" i="1"/>
  <c r="Q176" i="1"/>
  <c r="P176" i="1"/>
  <c r="N176" i="1"/>
  <c r="Q175" i="1"/>
  <c r="P175" i="1"/>
  <c r="N175" i="1"/>
  <c r="Q174" i="1"/>
  <c r="P174" i="1"/>
  <c r="N174" i="1"/>
  <c r="Q173" i="1"/>
  <c r="P173" i="1"/>
  <c r="N173" i="1"/>
  <c r="Q172" i="1"/>
  <c r="P172" i="1"/>
  <c r="N172" i="1"/>
  <c r="Q171" i="1"/>
  <c r="P171" i="1"/>
  <c r="N171" i="1"/>
  <c r="Q170" i="1"/>
  <c r="P170" i="1"/>
  <c r="N170" i="1"/>
  <c r="Q169" i="1"/>
  <c r="P169" i="1"/>
  <c r="N169" i="1"/>
  <c r="Q168" i="1"/>
  <c r="P168" i="1"/>
  <c r="N168" i="1"/>
  <c r="Q167" i="1"/>
  <c r="P167" i="1"/>
  <c r="N167" i="1"/>
  <c r="Q166" i="1"/>
  <c r="P166" i="1"/>
  <c r="N166" i="1"/>
  <c r="Q165" i="1"/>
  <c r="P165" i="1"/>
  <c r="N165" i="1"/>
  <c r="Q164" i="1"/>
  <c r="P164" i="1"/>
  <c r="N164" i="1"/>
  <c r="Q163" i="1"/>
  <c r="P163" i="1"/>
  <c r="N163" i="1"/>
  <c r="Q162" i="1"/>
  <c r="P162" i="1"/>
  <c r="N162" i="1"/>
  <c r="Q161" i="1"/>
  <c r="P161" i="1"/>
  <c r="N161" i="1"/>
  <c r="Q160" i="1"/>
  <c r="P160" i="1"/>
  <c r="N160" i="1"/>
  <c r="Q159" i="1"/>
  <c r="P159" i="1"/>
  <c r="N159" i="1"/>
  <c r="Q158" i="1"/>
  <c r="P158" i="1"/>
  <c r="N158" i="1"/>
  <c r="Q157" i="1"/>
  <c r="P157" i="1"/>
  <c r="N157" i="1"/>
  <c r="Q156" i="1"/>
  <c r="P156" i="1"/>
  <c r="N156" i="1"/>
  <c r="Q155" i="1"/>
  <c r="P155" i="1"/>
  <c r="N155" i="1"/>
  <c r="Q154" i="1"/>
  <c r="P154" i="1"/>
  <c r="N154" i="1"/>
  <c r="Q153" i="1"/>
  <c r="P153" i="1"/>
  <c r="N153" i="1"/>
  <c r="Q152" i="1"/>
  <c r="P152" i="1"/>
  <c r="N152" i="1"/>
  <c r="Q151" i="1"/>
  <c r="P151" i="1"/>
  <c r="N151" i="1"/>
  <c r="Q150" i="1"/>
  <c r="P150" i="1"/>
  <c r="N150" i="1"/>
  <c r="Q149" i="1"/>
  <c r="P149" i="1"/>
  <c r="N149" i="1"/>
  <c r="Q148" i="1"/>
  <c r="P148" i="1"/>
  <c r="N148" i="1"/>
  <c r="Q147" i="1"/>
  <c r="P147" i="1"/>
  <c r="N147" i="1"/>
  <c r="Q146" i="1"/>
  <c r="P146" i="1"/>
  <c r="N146" i="1"/>
  <c r="Q145" i="1"/>
  <c r="P145" i="1"/>
  <c r="N145" i="1"/>
  <c r="Q144" i="1"/>
  <c r="P144" i="1"/>
  <c r="N144" i="1"/>
  <c r="Q143" i="1"/>
  <c r="P143" i="1"/>
  <c r="N143" i="1"/>
  <c r="Q142" i="1"/>
  <c r="P142" i="1"/>
  <c r="N142" i="1"/>
  <c r="Q141" i="1"/>
  <c r="P141" i="1"/>
  <c r="N141" i="1"/>
  <c r="Q140" i="1"/>
  <c r="P140" i="1"/>
  <c r="N140" i="1"/>
  <c r="Q139" i="1"/>
  <c r="P139" i="1"/>
  <c r="N139" i="1"/>
  <c r="Q138" i="1"/>
  <c r="P138" i="1"/>
  <c r="N138" i="1"/>
  <c r="Q137" i="1"/>
  <c r="P137" i="1"/>
  <c r="N137" i="1"/>
  <c r="Q136" i="1"/>
  <c r="P136" i="1"/>
  <c r="N136" i="1"/>
  <c r="Q135" i="1"/>
  <c r="P135" i="1"/>
  <c r="N135" i="1"/>
  <c r="Q134" i="1"/>
  <c r="P134" i="1"/>
  <c r="N134" i="1"/>
  <c r="Q133" i="1"/>
  <c r="P133" i="1"/>
  <c r="N133" i="1"/>
  <c r="Q132" i="1"/>
  <c r="P132" i="1"/>
  <c r="N132" i="1"/>
  <c r="Q131" i="1"/>
  <c r="P131" i="1"/>
  <c r="N131" i="1"/>
  <c r="Q130" i="1"/>
  <c r="P130" i="1"/>
  <c r="N130" i="1"/>
  <c r="Q129" i="1"/>
  <c r="P129" i="1"/>
  <c r="N129" i="1"/>
  <c r="Q128" i="1"/>
  <c r="P128" i="1"/>
  <c r="N128" i="1"/>
  <c r="Q127" i="1"/>
  <c r="P127" i="1"/>
  <c r="N127" i="1"/>
  <c r="Q126" i="1"/>
  <c r="P126" i="1"/>
  <c r="N126" i="1"/>
  <c r="Q125" i="1"/>
  <c r="P125" i="1"/>
  <c r="N125" i="1"/>
  <c r="Q124" i="1"/>
  <c r="P124" i="1"/>
  <c r="N124" i="1"/>
  <c r="Q123" i="1"/>
  <c r="P123" i="1"/>
  <c r="N123" i="1"/>
  <c r="Q122" i="1"/>
  <c r="P122" i="1"/>
  <c r="N122" i="1"/>
  <c r="Q121" i="1"/>
  <c r="P121" i="1"/>
  <c r="N121" i="1"/>
  <c r="Q120" i="1"/>
  <c r="P120" i="1"/>
  <c r="N120" i="1"/>
  <c r="Q119" i="1"/>
  <c r="P119" i="1"/>
  <c r="N119" i="1"/>
  <c r="Q118" i="1"/>
  <c r="P118" i="1"/>
  <c r="N118" i="1"/>
  <c r="Q117" i="1"/>
  <c r="P117" i="1"/>
  <c r="N117" i="1"/>
  <c r="Q116" i="1"/>
  <c r="P116" i="1"/>
  <c r="N116" i="1"/>
  <c r="Q115" i="1"/>
  <c r="P115" i="1"/>
  <c r="N115" i="1"/>
  <c r="Q114" i="1"/>
  <c r="P114" i="1"/>
  <c r="N114" i="1"/>
  <c r="Q113" i="1"/>
  <c r="P113" i="1"/>
  <c r="N113" i="1"/>
  <c r="Q112" i="1"/>
  <c r="P112" i="1"/>
  <c r="N112" i="1"/>
  <c r="Q111" i="1"/>
  <c r="P111" i="1"/>
  <c r="N111" i="1"/>
  <c r="Q110" i="1"/>
  <c r="P110" i="1"/>
  <c r="N110" i="1"/>
  <c r="Q109" i="1"/>
  <c r="P109" i="1"/>
  <c r="N109" i="1"/>
  <c r="Q108" i="1"/>
  <c r="P108" i="1"/>
  <c r="N108" i="1"/>
  <c r="Q107" i="1"/>
  <c r="P107" i="1"/>
  <c r="N107" i="1"/>
  <c r="Q106" i="1"/>
  <c r="P106" i="1"/>
  <c r="N106" i="1"/>
  <c r="Q105" i="1"/>
  <c r="P105" i="1"/>
  <c r="N105" i="1"/>
  <c r="Q104" i="1"/>
  <c r="P104" i="1"/>
  <c r="N104" i="1"/>
  <c r="Q103" i="1"/>
  <c r="P103" i="1"/>
  <c r="N103" i="1"/>
  <c r="Q102" i="1"/>
  <c r="P102" i="1"/>
  <c r="N102" i="1"/>
  <c r="Q101" i="1"/>
  <c r="P101" i="1"/>
  <c r="N101" i="1"/>
  <c r="Q100" i="1"/>
  <c r="P100" i="1"/>
  <c r="N100" i="1"/>
  <c r="Q99" i="1"/>
  <c r="P99" i="1"/>
  <c r="N99" i="1"/>
  <c r="Q98" i="1"/>
  <c r="P98" i="1"/>
  <c r="N98" i="1"/>
  <c r="Q97" i="1"/>
  <c r="P97" i="1"/>
  <c r="N97" i="1"/>
  <c r="Q96" i="1"/>
  <c r="P96" i="1"/>
  <c r="N96" i="1"/>
  <c r="Q95" i="1"/>
  <c r="P95" i="1"/>
  <c r="N95" i="1"/>
  <c r="Q94" i="1"/>
  <c r="P94" i="1"/>
  <c r="N94" i="1"/>
  <c r="Q93" i="1"/>
  <c r="P93" i="1"/>
  <c r="N93" i="1"/>
  <c r="Q92" i="1"/>
  <c r="P92" i="1"/>
  <c r="N92" i="1"/>
  <c r="Q91" i="1"/>
  <c r="P91" i="1"/>
  <c r="N91" i="1"/>
  <c r="Q90" i="1"/>
  <c r="P90" i="1"/>
  <c r="N90" i="1"/>
  <c r="Q89" i="1"/>
  <c r="P89" i="1"/>
  <c r="N89" i="1"/>
  <c r="Q88" i="1"/>
  <c r="P88" i="1"/>
  <c r="N88" i="1"/>
  <c r="Q87" i="1"/>
  <c r="P87" i="1"/>
  <c r="N87" i="1"/>
  <c r="Q86" i="1"/>
  <c r="P86" i="1"/>
  <c r="N86" i="1"/>
  <c r="Q85" i="1"/>
  <c r="P85" i="1"/>
  <c r="N85" i="1"/>
  <c r="Q84" i="1"/>
  <c r="P84" i="1"/>
  <c r="N84" i="1"/>
  <c r="Q83" i="1"/>
  <c r="P83" i="1"/>
  <c r="N83" i="1"/>
  <c r="Q82" i="1"/>
  <c r="P82" i="1"/>
  <c r="N82" i="1"/>
  <c r="Q81" i="1"/>
  <c r="P81" i="1"/>
  <c r="N81" i="1"/>
  <c r="Q80" i="1"/>
  <c r="P80" i="1"/>
  <c r="N80" i="1"/>
  <c r="Q79" i="1"/>
  <c r="P79" i="1"/>
  <c r="N79" i="1"/>
  <c r="Q78" i="1"/>
  <c r="P78" i="1"/>
  <c r="N78" i="1"/>
  <c r="Q77" i="1"/>
  <c r="P77" i="1"/>
  <c r="N77" i="1"/>
  <c r="Q76" i="1"/>
  <c r="P76" i="1"/>
  <c r="N76" i="1"/>
  <c r="Q75" i="1"/>
  <c r="P75" i="1"/>
  <c r="N75" i="1"/>
  <c r="Q74" i="1"/>
  <c r="P74" i="1"/>
  <c r="N74" i="1"/>
  <c r="Q73" i="1"/>
  <c r="P73" i="1"/>
  <c r="N73" i="1"/>
  <c r="Q72" i="1"/>
  <c r="P72" i="1"/>
  <c r="N72" i="1"/>
  <c r="Q71" i="1"/>
  <c r="P71" i="1"/>
  <c r="N71" i="1"/>
  <c r="Q70" i="1"/>
  <c r="P70" i="1"/>
  <c r="N70" i="1"/>
  <c r="Q69" i="1"/>
  <c r="P69" i="1"/>
  <c r="N69" i="1"/>
  <c r="Q68" i="1"/>
  <c r="P68" i="1"/>
  <c r="N68" i="1"/>
  <c r="Q67" i="1"/>
  <c r="P67" i="1"/>
  <c r="N67" i="1"/>
  <c r="Q66" i="1"/>
  <c r="P66" i="1"/>
  <c r="N66" i="1"/>
  <c r="Q65" i="1"/>
  <c r="P65" i="1"/>
  <c r="N65" i="1"/>
  <c r="Q64" i="1"/>
  <c r="P64" i="1"/>
  <c r="N64" i="1"/>
  <c r="Q63" i="1"/>
  <c r="P63" i="1"/>
  <c r="N63" i="1"/>
  <c r="Q62" i="1"/>
  <c r="P62" i="1"/>
  <c r="N62" i="1"/>
  <c r="Q61" i="1"/>
  <c r="P61" i="1"/>
  <c r="N61" i="1"/>
  <c r="Q60" i="1"/>
  <c r="P60" i="1"/>
  <c r="N60" i="1"/>
  <c r="Q59" i="1"/>
  <c r="P59" i="1"/>
  <c r="N59" i="1"/>
  <c r="Q58" i="1"/>
  <c r="P58" i="1"/>
  <c r="N58" i="1"/>
  <c r="Q57" i="1"/>
  <c r="P57" i="1"/>
  <c r="N57" i="1"/>
  <c r="Q56" i="1"/>
  <c r="P56" i="1"/>
  <c r="N56" i="1"/>
  <c r="Q55" i="1"/>
  <c r="P55" i="1"/>
  <c r="N55" i="1"/>
  <c r="Q54" i="1"/>
  <c r="P54" i="1"/>
  <c r="N54" i="1"/>
  <c r="Q53" i="1"/>
  <c r="P53" i="1"/>
  <c r="N53" i="1"/>
  <c r="Q52" i="1"/>
  <c r="P52" i="1"/>
  <c r="N52" i="1"/>
  <c r="Q51" i="1"/>
  <c r="P51" i="1"/>
  <c r="N51" i="1"/>
  <c r="Q50" i="1"/>
  <c r="P50" i="1"/>
  <c r="N50" i="1"/>
  <c r="Q49" i="1"/>
  <c r="P49" i="1"/>
  <c r="N49" i="1"/>
  <c r="Q48" i="1"/>
  <c r="P48" i="1"/>
  <c r="N48" i="1"/>
  <c r="Q47" i="1"/>
  <c r="P47" i="1"/>
  <c r="N47" i="1"/>
  <c r="Q46" i="1"/>
  <c r="P46" i="1"/>
  <c r="N46" i="1"/>
  <c r="Q45" i="1"/>
  <c r="P45" i="1"/>
  <c r="N45" i="1"/>
  <c r="Q44" i="1"/>
  <c r="P44" i="1"/>
  <c r="N44" i="1"/>
  <c r="Q43" i="1"/>
  <c r="P43" i="1"/>
  <c r="N43" i="1"/>
  <c r="Q42" i="1"/>
  <c r="P42" i="1"/>
  <c r="N42" i="1"/>
  <c r="Q41" i="1"/>
  <c r="P41" i="1"/>
  <c r="N41" i="1"/>
  <c r="Q40" i="1"/>
  <c r="P40" i="1"/>
  <c r="N40" i="1"/>
  <c r="Q39" i="1"/>
  <c r="P39" i="1"/>
  <c r="N39" i="1"/>
  <c r="Q38" i="1"/>
  <c r="P38" i="1"/>
  <c r="N38" i="1"/>
  <c r="Q37" i="1"/>
  <c r="P37" i="1"/>
  <c r="N37" i="1"/>
  <c r="Q36" i="1"/>
  <c r="P36" i="1"/>
  <c r="N36" i="1"/>
  <c r="Q35" i="1"/>
  <c r="P35" i="1"/>
  <c r="N35" i="1"/>
  <c r="Q34" i="1"/>
  <c r="P34" i="1"/>
  <c r="N34" i="1"/>
  <c r="Q33" i="1"/>
  <c r="P33" i="1"/>
  <c r="N33" i="1"/>
  <c r="Q32" i="1"/>
  <c r="P32" i="1"/>
  <c r="N32" i="1"/>
  <c r="Q31" i="1"/>
  <c r="P31" i="1"/>
  <c r="N31" i="1"/>
  <c r="Q30" i="1"/>
  <c r="P30" i="1"/>
  <c r="N30" i="1"/>
  <c r="Q29" i="1"/>
  <c r="P29" i="1"/>
  <c r="N29" i="1"/>
  <c r="Q28" i="1"/>
  <c r="P28" i="1"/>
  <c r="N28" i="1"/>
  <c r="Q27" i="1"/>
  <c r="P27" i="1"/>
  <c r="N27" i="1"/>
  <c r="Q26" i="1"/>
  <c r="P26" i="1"/>
  <c r="N26" i="1"/>
  <c r="Q25" i="1"/>
  <c r="P25" i="1"/>
  <c r="N25" i="1"/>
  <c r="Q24" i="1"/>
  <c r="P24" i="1"/>
  <c r="N24" i="1"/>
  <c r="Q23" i="1"/>
  <c r="P23" i="1"/>
  <c r="N23" i="1"/>
  <c r="Q22" i="1"/>
  <c r="P22" i="1"/>
  <c r="N22" i="1"/>
  <c r="Q21" i="1"/>
  <c r="P21" i="1"/>
  <c r="N21" i="1"/>
  <c r="Q20" i="1"/>
  <c r="P20" i="1"/>
  <c r="N20" i="1"/>
  <c r="Q19" i="1"/>
  <c r="P19" i="1"/>
  <c r="N19" i="1"/>
  <c r="Q18" i="1"/>
  <c r="P18" i="1"/>
  <c r="N18" i="1"/>
  <c r="Q17" i="1"/>
  <c r="P17" i="1"/>
  <c r="N17" i="1"/>
  <c r="Q16" i="1"/>
  <c r="P16" i="1"/>
  <c r="N16" i="1"/>
  <c r="Q15" i="1"/>
  <c r="P15" i="1"/>
  <c r="N15" i="1"/>
  <c r="Q14" i="1"/>
  <c r="P14" i="1"/>
  <c r="N14" i="1"/>
  <c r="Q13" i="1"/>
  <c r="P13" i="1"/>
  <c r="N13" i="1"/>
  <c r="Q12" i="1"/>
  <c r="P12" i="1"/>
  <c r="N12" i="1"/>
  <c r="Q11" i="1"/>
  <c r="P11" i="1"/>
  <c r="N11" i="1"/>
  <c r="Q10" i="1"/>
  <c r="P10" i="1"/>
  <c r="N10" i="1"/>
  <c r="Q9" i="1"/>
  <c r="P9" i="1"/>
  <c r="N9" i="1"/>
  <c r="Q8" i="1"/>
  <c r="P8" i="1"/>
  <c r="N8" i="1"/>
  <c r="Q7" i="1"/>
  <c r="P7" i="1"/>
  <c r="N7" i="1"/>
  <c r="Q6" i="1"/>
  <c r="P6" i="1"/>
  <c r="N6" i="1"/>
  <c r="Q5" i="1"/>
  <c r="P5" i="1"/>
  <c r="N5" i="1"/>
  <c r="Q4" i="1"/>
  <c r="P4" i="1"/>
  <c r="N4" i="1"/>
  <c r="Q3" i="1"/>
  <c r="P3" i="1"/>
  <c r="N3" i="1"/>
  <c r="Q2" i="1"/>
  <c r="N2" i="1"/>
  <c r="E20" i="5"/>
  <c r="C20" i="5" s="1"/>
  <c r="D20" i="5"/>
  <c r="Q532" i="1"/>
  <c r="P535" i="1"/>
  <c r="C17" i="5"/>
  <c r="E17" i="5"/>
  <c r="E18" i="5" s="1"/>
  <c r="D17" i="5"/>
  <c r="D18" i="5" s="1"/>
  <c r="N27" i="4" l="1"/>
  <c r="D27" i="4"/>
  <c r="O2" i="1"/>
  <c r="O33" i="1"/>
  <c r="O50" i="1"/>
  <c r="O81" i="1"/>
  <c r="O105" i="1"/>
  <c r="O130" i="1"/>
  <c r="O161" i="1"/>
  <c r="O178" i="1"/>
  <c r="O209" i="1"/>
  <c r="O233" i="1"/>
  <c r="O258" i="1"/>
  <c r="O289" i="1"/>
  <c r="O321" i="1"/>
  <c r="O361" i="1"/>
  <c r="O401" i="1"/>
  <c r="O449" i="1"/>
  <c r="O497" i="1"/>
  <c r="O9" i="1"/>
  <c r="O34" i="1"/>
  <c r="O65" i="1"/>
  <c r="O82" i="1"/>
  <c r="O113" i="1"/>
  <c r="O137" i="1"/>
  <c r="O162" i="1"/>
  <c r="O193" i="1"/>
  <c r="O210" i="1"/>
  <c r="O241" i="1"/>
  <c r="O265" i="1"/>
  <c r="O290" i="1"/>
  <c r="O329" i="1"/>
  <c r="O369" i="1"/>
  <c r="O417" i="1"/>
  <c r="O457" i="1"/>
  <c r="O505" i="1"/>
  <c r="O17" i="1"/>
  <c r="O41" i="1"/>
  <c r="O66" i="1"/>
  <c r="O97" i="1"/>
  <c r="O114" i="1"/>
  <c r="O145" i="1"/>
  <c r="O169" i="1"/>
  <c r="O194" i="1"/>
  <c r="O225" i="1"/>
  <c r="O242" i="1"/>
  <c r="O273" i="1"/>
  <c r="O297" i="1"/>
  <c r="O337" i="1"/>
  <c r="O385" i="1"/>
  <c r="O425" i="1"/>
  <c r="O473" i="1"/>
  <c r="O521" i="1"/>
  <c r="O10" i="1"/>
  <c r="O42" i="1"/>
  <c r="O74" i="1"/>
  <c r="O106" i="1"/>
  <c r="O138" i="1"/>
  <c r="O170" i="1"/>
  <c r="O202" i="1"/>
  <c r="O234" i="1"/>
  <c r="O266" i="1"/>
  <c r="O298" i="1"/>
  <c r="O330" i="1"/>
  <c r="O362" i="1"/>
  <c r="O394" i="1"/>
  <c r="O426" i="1"/>
  <c r="O458" i="1"/>
  <c r="O498" i="1"/>
  <c r="O306" i="1"/>
  <c r="O338" i="1"/>
  <c r="O370" i="1"/>
  <c r="O402" i="1"/>
  <c r="O434" i="1"/>
  <c r="O474" i="1"/>
  <c r="O506" i="1"/>
  <c r="O25" i="1"/>
  <c r="O57" i="1"/>
  <c r="O89" i="1"/>
  <c r="O121" i="1"/>
  <c r="O153" i="1"/>
  <c r="O185" i="1"/>
  <c r="O217" i="1"/>
  <c r="O249" i="1"/>
  <c r="O281" i="1"/>
  <c r="O313" i="1"/>
  <c r="O345" i="1"/>
  <c r="O377" i="1"/>
  <c r="O409" i="1"/>
  <c r="O441" i="1"/>
  <c r="O481" i="1"/>
  <c r="O528" i="1"/>
  <c r="O4" i="1"/>
  <c r="O26" i="1"/>
  <c r="O58" i="1"/>
  <c r="O90" i="1"/>
  <c r="O122" i="1"/>
  <c r="O154" i="1"/>
  <c r="O186" i="1"/>
  <c r="O218" i="1"/>
  <c r="O250" i="1"/>
  <c r="O282" i="1"/>
  <c r="O314" i="1"/>
  <c r="O346" i="1"/>
  <c r="O378" i="1"/>
  <c r="O410" i="1"/>
  <c r="O442" i="1"/>
  <c r="O482" i="1"/>
  <c r="O514" i="1"/>
  <c r="P1329" i="1"/>
  <c r="B20" i="5"/>
  <c r="N1324" i="1" s="1"/>
  <c r="O322" i="1"/>
  <c r="O354" i="1"/>
  <c r="O386" i="1"/>
  <c r="O418" i="1"/>
  <c r="O450" i="1"/>
  <c r="O490" i="1"/>
  <c r="O522" i="1"/>
  <c r="O3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155" i="1"/>
  <c r="O163" i="1"/>
  <c r="O171" i="1"/>
  <c r="O179" i="1"/>
  <c r="O187" i="1"/>
  <c r="O195" i="1"/>
  <c r="O203" i="1"/>
  <c r="O211" i="1"/>
  <c r="O219" i="1"/>
  <c r="O227" i="1"/>
  <c r="O235" i="1"/>
  <c r="O243" i="1"/>
  <c r="O251" i="1"/>
  <c r="O259" i="1"/>
  <c r="O267" i="1"/>
  <c r="O275" i="1"/>
  <c r="O283" i="1"/>
  <c r="O291" i="1"/>
  <c r="O299" i="1"/>
  <c r="O307" i="1"/>
  <c r="O315" i="1"/>
  <c r="O323" i="1"/>
  <c r="O331" i="1"/>
  <c r="O339" i="1"/>
  <c r="O347" i="1"/>
  <c r="O355" i="1"/>
  <c r="O363" i="1"/>
  <c r="O371" i="1"/>
  <c r="O379" i="1"/>
  <c r="O387" i="1"/>
  <c r="O395" i="1"/>
  <c r="O403" i="1"/>
  <c r="O411" i="1"/>
  <c r="O419" i="1"/>
  <c r="O427" i="1"/>
  <c r="O435" i="1"/>
  <c r="O443" i="1"/>
  <c r="O451" i="1"/>
  <c r="O459" i="1"/>
  <c r="O475" i="1"/>
  <c r="O483" i="1"/>
  <c r="O491" i="1"/>
  <c r="O499" i="1"/>
  <c r="O507" i="1"/>
  <c r="O515" i="1"/>
  <c r="O523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O420" i="1"/>
  <c r="O428" i="1"/>
  <c r="O436" i="1"/>
  <c r="O444" i="1"/>
  <c r="O452" i="1"/>
  <c r="O460" i="1"/>
  <c r="O476" i="1"/>
  <c r="O484" i="1"/>
  <c r="O492" i="1"/>
  <c r="O500" i="1"/>
  <c r="O508" i="1"/>
  <c r="O516" i="1"/>
  <c r="O524" i="1"/>
  <c r="O5" i="1"/>
  <c r="O13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53" i="1"/>
  <c r="O261" i="1"/>
  <c r="O269" i="1"/>
  <c r="O277" i="1"/>
  <c r="O285" i="1"/>
  <c r="O293" i="1"/>
  <c r="O301" i="1"/>
  <c r="O309" i="1"/>
  <c r="O317" i="1"/>
  <c r="O325" i="1"/>
  <c r="O333" i="1"/>
  <c r="O341" i="1"/>
  <c r="O349" i="1"/>
  <c r="O357" i="1"/>
  <c r="O365" i="1"/>
  <c r="O373" i="1"/>
  <c r="O381" i="1"/>
  <c r="O389" i="1"/>
  <c r="O397" i="1"/>
  <c r="O405" i="1"/>
  <c r="O413" i="1"/>
  <c r="O421" i="1"/>
  <c r="O429" i="1"/>
  <c r="O437" i="1"/>
  <c r="O445" i="1"/>
  <c r="O453" i="1"/>
  <c r="O469" i="1"/>
  <c r="O477" i="1"/>
  <c r="O485" i="1"/>
  <c r="O493" i="1"/>
  <c r="O501" i="1"/>
  <c r="O509" i="1"/>
  <c r="O517" i="1"/>
  <c r="O525" i="1"/>
  <c r="O6" i="1"/>
  <c r="O14" i="1"/>
  <c r="O22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174" i="1"/>
  <c r="O182" i="1"/>
  <c r="O190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O414" i="1"/>
  <c r="O422" i="1"/>
  <c r="O430" i="1"/>
  <c r="O438" i="1"/>
  <c r="O446" i="1"/>
  <c r="O454" i="1"/>
  <c r="O470" i="1"/>
  <c r="O478" i="1"/>
  <c r="O486" i="1"/>
  <c r="O494" i="1"/>
  <c r="O502" i="1"/>
  <c r="O510" i="1"/>
  <c r="O518" i="1"/>
  <c r="O526" i="1"/>
  <c r="O7" i="1"/>
  <c r="O15" i="1"/>
  <c r="O23" i="1"/>
  <c r="O31" i="1"/>
  <c r="O39" i="1"/>
  <c r="O47" i="1"/>
  <c r="O55" i="1"/>
  <c r="O63" i="1"/>
  <c r="O71" i="1"/>
  <c r="O79" i="1"/>
  <c r="O87" i="1"/>
  <c r="O95" i="1"/>
  <c r="O103" i="1"/>
  <c r="O111" i="1"/>
  <c r="O119" i="1"/>
  <c r="O127" i="1"/>
  <c r="O135" i="1"/>
  <c r="O143" i="1"/>
  <c r="O151" i="1"/>
  <c r="O159" i="1"/>
  <c r="O167" i="1"/>
  <c r="O175" i="1"/>
  <c r="O183" i="1"/>
  <c r="O191" i="1"/>
  <c r="O199" i="1"/>
  <c r="O207" i="1"/>
  <c r="O215" i="1"/>
  <c r="O223" i="1"/>
  <c r="O231" i="1"/>
  <c r="O239" i="1"/>
  <c r="O247" i="1"/>
  <c r="O255" i="1"/>
  <c r="O263" i="1"/>
  <c r="O271" i="1"/>
  <c r="O279" i="1"/>
  <c r="O287" i="1"/>
  <c r="O295" i="1"/>
  <c r="O303" i="1"/>
  <c r="O311" i="1"/>
  <c r="O319" i="1"/>
  <c r="O327" i="1"/>
  <c r="O335" i="1"/>
  <c r="O343" i="1"/>
  <c r="O351" i="1"/>
  <c r="O359" i="1"/>
  <c r="O367" i="1"/>
  <c r="O375" i="1"/>
  <c r="O383" i="1"/>
  <c r="O391" i="1"/>
  <c r="O399" i="1"/>
  <c r="O407" i="1"/>
  <c r="O415" i="1"/>
  <c r="O423" i="1"/>
  <c r="O431" i="1"/>
  <c r="O439" i="1"/>
  <c r="O447" i="1"/>
  <c r="O455" i="1"/>
  <c r="O471" i="1"/>
  <c r="O479" i="1"/>
  <c r="O487" i="1"/>
  <c r="O495" i="1"/>
  <c r="O503" i="1"/>
  <c r="O511" i="1"/>
  <c r="O519" i="1"/>
  <c r="O527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O136" i="1"/>
  <c r="O144" i="1"/>
  <c r="O152" i="1"/>
  <c r="O160" i="1"/>
  <c r="O168" i="1"/>
  <c r="O176" i="1"/>
  <c r="O184" i="1"/>
  <c r="O192" i="1"/>
  <c r="O200" i="1"/>
  <c r="O208" i="1"/>
  <c r="O216" i="1"/>
  <c r="O224" i="1"/>
  <c r="O232" i="1"/>
  <c r="O240" i="1"/>
  <c r="O248" i="1"/>
  <c r="O256" i="1"/>
  <c r="O264" i="1"/>
  <c r="O272" i="1"/>
  <c r="O280" i="1"/>
  <c r="O288" i="1"/>
  <c r="O296" i="1"/>
  <c r="O304" i="1"/>
  <c r="O312" i="1"/>
  <c r="O320" i="1"/>
  <c r="O328" i="1"/>
  <c r="O336" i="1"/>
  <c r="O344" i="1"/>
  <c r="O352" i="1"/>
  <c r="O360" i="1"/>
  <c r="O368" i="1"/>
  <c r="O376" i="1"/>
  <c r="O384" i="1"/>
  <c r="O392" i="1"/>
  <c r="O400" i="1"/>
  <c r="O408" i="1"/>
  <c r="O416" i="1"/>
  <c r="O424" i="1"/>
  <c r="O432" i="1"/>
  <c r="O440" i="1"/>
  <c r="O448" i="1"/>
  <c r="O456" i="1"/>
  <c r="O472" i="1"/>
  <c r="O480" i="1"/>
  <c r="O488" i="1"/>
  <c r="O496" i="1"/>
  <c r="O504" i="1"/>
  <c r="O512" i="1"/>
  <c r="O520" i="1"/>
  <c r="C18" i="5"/>
  <c r="O591" i="1"/>
  <c r="O599" i="1"/>
  <c r="O607" i="1"/>
  <c r="O615" i="1"/>
  <c r="O623" i="1"/>
  <c r="O592" i="1"/>
  <c r="O600" i="1"/>
  <c r="O608" i="1"/>
  <c r="O616" i="1"/>
  <c r="O624" i="1"/>
  <c r="O593" i="1"/>
  <c r="O601" i="1"/>
  <c r="O609" i="1"/>
  <c r="O617" i="1"/>
  <c r="O625" i="1"/>
  <c r="O586" i="1"/>
  <c r="O594" i="1"/>
  <c r="O602" i="1"/>
  <c r="O610" i="1"/>
  <c r="O618" i="1"/>
  <c r="O626" i="1"/>
  <c r="O587" i="1"/>
  <c r="O595" i="1"/>
  <c r="O603" i="1"/>
  <c r="O611" i="1"/>
  <c r="O619" i="1"/>
  <c r="O627" i="1"/>
  <c r="O588" i="1"/>
  <c r="O596" i="1"/>
  <c r="O604" i="1"/>
  <c r="O612" i="1"/>
  <c r="O620" i="1"/>
  <c r="O628" i="1"/>
  <c r="O590" i="1"/>
  <c r="O598" i="1"/>
  <c r="O606" i="1"/>
  <c r="O614" i="1"/>
  <c r="O622" i="1"/>
  <c r="O585" i="1"/>
  <c r="O621" i="1"/>
  <c r="O613" i="1"/>
  <c r="O605" i="1"/>
  <c r="O597" i="1"/>
  <c r="O589" i="1"/>
  <c r="Q575" i="1"/>
  <c r="N1218" i="1"/>
  <c r="P1244" i="1"/>
  <c r="Q1268" i="1"/>
  <c r="N1295" i="1"/>
  <c r="P561" i="1"/>
  <c r="Q466" i="1"/>
  <c r="N576" i="1"/>
  <c r="N1207" i="1"/>
  <c r="P1220" i="1"/>
  <c r="Q1233" i="1"/>
  <c r="Q1244" i="1"/>
  <c r="N1258" i="1"/>
  <c r="N1271" i="1"/>
  <c r="P1284" i="1"/>
  <c r="Q1297" i="1"/>
  <c r="Q1308" i="1"/>
  <c r="N1322" i="1"/>
  <c r="P556" i="1"/>
  <c r="P466" i="1"/>
  <c r="Q1204" i="1"/>
  <c r="N1231" i="1"/>
  <c r="Q1257" i="1"/>
  <c r="N1282" i="1"/>
  <c r="P1308" i="1"/>
  <c r="Q1321" i="1"/>
  <c r="N565" i="1"/>
  <c r="P578" i="1"/>
  <c r="Q1209" i="1"/>
  <c r="Q1220" i="1"/>
  <c r="N1234" i="1"/>
  <c r="N1247" i="1"/>
  <c r="P1260" i="1"/>
  <c r="Q1273" i="1"/>
  <c r="Q1284" i="1"/>
  <c r="N1298" i="1"/>
  <c r="N1311" i="1"/>
  <c r="P1324" i="1"/>
  <c r="P553" i="1"/>
  <c r="Q567" i="1"/>
  <c r="Q578" i="1"/>
  <c r="N1210" i="1"/>
  <c r="N1223" i="1"/>
  <c r="P1236" i="1"/>
  <c r="Q1249" i="1"/>
  <c r="Q1260" i="1"/>
  <c r="N1274" i="1"/>
  <c r="N1287" i="1"/>
  <c r="P1300" i="1"/>
  <c r="Q1313" i="1"/>
  <c r="Q1324" i="1"/>
  <c r="P548" i="1"/>
  <c r="N568" i="1"/>
  <c r="N581" i="1"/>
  <c r="P1212" i="1"/>
  <c r="Q1225" i="1"/>
  <c r="Q1236" i="1"/>
  <c r="N1250" i="1"/>
  <c r="N1263" i="1"/>
  <c r="P1276" i="1"/>
  <c r="Q1289" i="1"/>
  <c r="Q1300" i="1"/>
  <c r="N1314" i="1"/>
  <c r="N1327" i="1"/>
  <c r="P545" i="1"/>
  <c r="N461" i="1"/>
  <c r="P570" i="1"/>
  <c r="Q583" i="1"/>
  <c r="Q1212" i="1"/>
  <c r="N1226" i="1"/>
  <c r="N1239" i="1"/>
  <c r="P1252" i="1"/>
  <c r="Q1265" i="1"/>
  <c r="Q1276" i="1"/>
  <c r="N1290" i="1"/>
  <c r="N1303" i="1"/>
  <c r="P1316" i="1"/>
  <c r="Q1329" i="1"/>
  <c r="P540" i="1"/>
  <c r="Q463" i="1"/>
  <c r="Q570" i="1"/>
  <c r="N584" i="1"/>
  <c r="N1215" i="1"/>
  <c r="P1228" i="1"/>
  <c r="Q1241" i="1"/>
  <c r="Q1252" i="1"/>
  <c r="N1266" i="1"/>
  <c r="N1279" i="1"/>
  <c r="P1292" i="1"/>
  <c r="Q1305" i="1"/>
  <c r="Q1316" i="1"/>
  <c r="N1330" i="1"/>
  <c r="P537" i="1"/>
  <c r="N464" i="1"/>
  <c r="N573" i="1"/>
  <c r="P1204" i="1"/>
  <c r="Q1217" i="1"/>
  <c r="Q1228" i="1"/>
  <c r="N1242" i="1"/>
  <c r="N1255" i="1"/>
  <c r="P1268" i="1"/>
  <c r="Q1281" i="1"/>
  <c r="Q1292" i="1"/>
  <c r="N1306" i="1"/>
  <c r="N1319" i="1"/>
  <c r="P564" i="1"/>
  <c r="P532" i="1"/>
  <c r="Q545" i="1"/>
  <c r="P581" i="1"/>
  <c r="P1247" i="1"/>
  <c r="P1295" i="1"/>
  <c r="Q534" i="1"/>
  <c r="Q461" i="1"/>
  <c r="P464" i="1"/>
  <c r="N467" i="1"/>
  <c r="Q565" i="1"/>
  <c r="P568" i="1"/>
  <c r="N571" i="1"/>
  <c r="Q573" i="1"/>
  <c r="P576" i="1"/>
  <c r="N579" i="1"/>
  <c r="Q581" i="1"/>
  <c r="P584" i="1"/>
  <c r="N1205" i="1"/>
  <c r="Q1207" i="1"/>
  <c r="P1210" i="1"/>
  <c r="N1213" i="1"/>
  <c r="Q1215" i="1"/>
  <c r="P1218" i="1"/>
  <c r="N1221" i="1"/>
  <c r="Q1223" i="1"/>
  <c r="P1226" i="1"/>
  <c r="N1229" i="1"/>
  <c r="Q1231" i="1"/>
  <c r="P1234" i="1"/>
  <c r="N1237" i="1"/>
  <c r="Q1239" i="1"/>
  <c r="P1242" i="1"/>
  <c r="N1245" i="1"/>
  <c r="Q1247" i="1"/>
  <c r="P1250" i="1"/>
  <c r="N1253" i="1"/>
  <c r="Q1255" i="1"/>
  <c r="P1258" i="1"/>
  <c r="N1261" i="1"/>
  <c r="Q1263" i="1"/>
  <c r="P1266" i="1"/>
  <c r="N1269" i="1"/>
  <c r="Q1271" i="1"/>
  <c r="P1274" i="1"/>
  <c r="N1277" i="1"/>
  <c r="Q1279" i="1"/>
  <c r="P1282" i="1"/>
  <c r="N1285" i="1"/>
  <c r="Q1287" i="1"/>
  <c r="P1290" i="1"/>
  <c r="N1293" i="1"/>
  <c r="Q1295" i="1"/>
  <c r="P1298" i="1"/>
  <c r="N1301" i="1"/>
  <c r="Q1303" i="1"/>
  <c r="P1306" i="1"/>
  <c r="N1309" i="1"/>
  <c r="Q1311" i="1"/>
  <c r="P1314" i="1"/>
  <c r="N1317" i="1"/>
  <c r="Q1319" i="1"/>
  <c r="P1322" i="1"/>
  <c r="N1325" i="1"/>
  <c r="Q1327" i="1"/>
  <c r="P1330" i="1"/>
  <c r="Q563" i="1"/>
  <c r="P558" i="1"/>
  <c r="Q555" i="1"/>
  <c r="P550" i="1"/>
  <c r="Q547" i="1"/>
  <c r="P542" i="1"/>
  <c r="Q539" i="1"/>
  <c r="P534" i="1"/>
  <c r="Q531" i="1"/>
  <c r="Q553" i="1"/>
  <c r="P1239" i="1"/>
  <c r="P1271" i="1"/>
  <c r="P1327" i="1"/>
  <c r="Q542" i="1"/>
  <c r="N462" i="1"/>
  <c r="Q464" i="1"/>
  <c r="P467" i="1"/>
  <c r="N566" i="1"/>
  <c r="Q568" i="1"/>
  <c r="P571" i="1"/>
  <c r="N574" i="1"/>
  <c r="Q576" i="1"/>
  <c r="P579" i="1"/>
  <c r="N582" i="1"/>
  <c r="Q584" i="1"/>
  <c r="P1205" i="1"/>
  <c r="N1208" i="1"/>
  <c r="Q1210" i="1"/>
  <c r="P1213" i="1"/>
  <c r="N1216" i="1"/>
  <c r="Q1218" i="1"/>
  <c r="P1221" i="1"/>
  <c r="N1224" i="1"/>
  <c r="Q1226" i="1"/>
  <c r="P1229" i="1"/>
  <c r="N1232" i="1"/>
  <c r="Q1234" i="1"/>
  <c r="P1237" i="1"/>
  <c r="N1240" i="1"/>
  <c r="Q1242" i="1"/>
  <c r="P1245" i="1"/>
  <c r="N1248" i="1"/>
  <c r="Q1250" i="1"/>
  <c r="P1253" i="1"/>
  <c r="N1256" i="1"/>
  <c r="Q1258" i="1"/>
  <c r="P1261" i="1"/>
  <c r="N1264" i="1"/>
  <c r="Q1266" i="1"/>
  <c r="P1269" i="1"/>
  <c r="N1272" i="1"/>
  <c r="Q1274" i="1"/>
  <c r="P1277" i="1"/>
  <c r="N1280" i="1"/>
  <c r="Q1282" i="1"/>
  <c r="P1285" i="1"/>
  <c r="N1288" i="1"/>
  <c r="Q1290" i="1"/>
  <c r="P1293" i="1"/>
  <c r="N1296" i="1"/>
  <c r="Q1298" i="1"/>
  <c r="P1301" i="1"/>
  <c r="N1304" i="1"/>
  <c r="Q1306" i="1"/>
  <c r="P1309" i="1"/>
  <c r="N1312" i="1"/>
  <c r="Q1314" i="1"/>
  <c r="P1317" i="1"/>
  <c r="N1320" i="1"/>
  <c r="Q1322" i="1"/>
  <c r="P1325" i="1"/>
  <c r="N1328" i="1"/>
  <c r="Q1330" i="1"/>
  <c r="P563" i="1"/>
  <c r="Q560" i="1"/>
  <c r="P555" i="1"/>
  <c r="Q552" i="1"/>
  <c r="P547" i="1"/>
  <c r="Q544" i="1"/>
  <c r="P539" i="1"/>
  <c r="Q536" i="1"/>
  <c r="P531" i="1"/>
  <c r="Q537" i="1"/>
  <c r="P461" i="1"/>
  <c r="P1255" i="1"/>
  <c r="P1287" i="1"/>
  <c r="P462" i="1"/>
  <c r="N465" i="1"/>
  <c r="Q467" i="1"/>
  <c r="P566" i="1"/>
  <c r="N569" i="1"/>
  <c r="Q571" i="1"/>
  <c r="P574" i="1"/>
  <c r="N577" i="1"/>
  <c r="Q579" i="1"/>
  <c r="P582" i="1"/>
  <c r="N1203" i="1"/>
  <c r="Q1205" i="1"/>
  <c r="P1208" i="1"/>
  <c r="N1211" i="1"/>
  <c r="Q1213" i="1"/>
  <c r="P1216" i="1"/>
  <c r="N1219" i="1"/>
  <c r="Q1221" i="1"/>
  <c r="P1224" i="1"/>
  <c r="N1227" i="1"/>
  <c r="Q1229" i="1"/>
  <c r="P1232" i="1"/>
  <c r="N1235" i="1"/>
  <c r="Q1237" i="1"/>
  <c r="P1240" i="1"/>
  <c r="N1243" i="1"/>
  <c r="Q1245" i="1"/>
  <c r="P1248" i="1"/>
  <c r="N1251" i="1"/>
  <c r="Q1253" i="1"/>
  <c r="P1256" i="1"/>
  <c r="N1259" i="1"/>
  <c r="Q1261" i="1"/>
  <c r="P1264" i="1"/>
  <c r="N1267" i="1"/>
  <c r="Q1269" i="1"/>
  <c r="P1272" i="1"/>
  <c r="N1275" i="1"/>
  <c r="Q1277" i="1"/>
  <c r="P1280" i="1"/>
  <c r="N1283" i="1"/>
  <c r="Q1285" i="1"/>
  <c r="P1288" i="1"/>
  <c r="N1291" i="1"/>
  <c r="Q1293" i="1"/>
  <c r="P1296" i="1"/>
  <c r="N1299" i="1"/>
  <c r="Q1301" i="1"/>
  <c r="P1304" i="1"/>
  <c r="N1307" i="1"/>
  <c r="Q1309" i="1"/>
  <c r="P1312" i="1"/>
  <c r="N1315" i="1"/>
  <c r="Q1317" i="1"/>
  <c r="P1320" i="1"/>
  <c r="N1323" i="1"/>
  <c r="Q1325" i="1"/>
  <c r="P1328" i="1"/>
  <c r="P560" i="1"/>
  <c r="Q557" i="1"/>
  <c r="P552" i="1"/>
  <c r="Q549" i="1"/>
  <c r="P544" i="1"/>
  <c r="Q541" i="1"/>
  <c r="P536" i="1"/>
  <c r="Q533" i="1"/>
  <c r="P1215" i="1"/>
  <c r="P1303" i="1"/>
  <c r="P1319" i="1"/>
  <c r="Q462" i="1"/>
  <c r="P465" i="1"/>
  <c r="N468" i="1"/>
  <c r="Q566" i="1"/>
  <c r="P569" i="1"/>
  <c r="N572" i="1"/>
  <c r="Q574" i="1"/>
  <c r="P577" i="1"/>
  <c r="N580" i="1"/>
  <c r="Q582" i="1"/>
  <c r="P1203" i="1"/>
  <c r="N1206" i="1"/>
  <c r="Q1208" i="1"/>
  <c r="P1211" i="1"/>
  <c r="N1214" i="1"/>
  <c r="Q1216" i="1"/>
  <c r="P1219" i="1"/>
  <c r="N1222" i="1"/>
  <c r="Q1224" i="1"/>
  <c r="P1227" i="1"/>
  <c r="N1230" i="1"/>
  <c r="Q1232" i="1"/>
  <c r="P1235" i="1"/>
  <c r="N1238" i="1"/>
  <c r="Q1240" i="1"/>
  <c r="P1243" i="1"/>
  <c r="N1246" i="1"/>
  <c r="Q1248" i="1"/>
  <c r="P1251" i="1"/>
  <c r="N1254" i="1"/>
  <c r="Q1256" i="1"/>
  <c r="P1259" i="1"/>
  <c r="N1262" i="1"/>
  <c r="Q1264" i="1"/>
  <c r="P1267" i="1"/>
  <c r="N1270" i="1"/>
  <c r="Q1272" i="1"/>
  <c r="P1275" i="1"/>
  <c r="N1278" i="1"/>
  <c r="Q1280" i="1"/>
  <c r="P1283" i="1"/>
  <c r="N1286" i="1"/>
  <c r="Q1288" i="1"/>
  <c r="P1291" i="1"/>
  <c r="N1294" i="1"/>
  <c r="Q1296" i="1"/>
  <c r="P1299" i="1"/>
  <c r="N1302" i="1"/>
  <c r="Q1304" i="1"/>
  <c r="P1307" i="1"/>
  <c r="N1310" i="1"/>
  <c r="Q1312" i="1"/>
  <c r="P1315" i="1"/>
  <c r="N1318" i="1"/>
  <c r="Q1320" i="1"/>
  <c r="P1323" i="1"/>
  <c r="N1326" i="1"/>
  <c r="Q1328" i="1"/>
  <c r="P529" i="1"/>
  <c r="Q562" i="1"/>
  <c r="P557" i="1"/>
  <c r="Q554" i="1"/>
  <c r="P549" i="1"/>
  <c r="Q546" i="1"/>
  <c r="P541" i="1"/>
  <c r="Q538" i="1"/>
  <c r="P533" i="1"/>
  <c r="Q530" i="1"/>
  <c r="Q561" i="1"/>
  <c r="P565" i="1"/>
  <c r="P1231" i="1"/>
  <c r="P1263" i="1"/>
  <c r="P1311" i="1"/>
  <c r="Q558" i="1"/>
  <c r="Q550" i="1"/>
  <c r="N463" i="1"/>
  <c r="Q465" i="1"/>
  <c r="P468" i="1"/>
  <c r="N567" i="1"/>
  <c r="Q569" i="1"/>
  <c r="P572" i="1"/>
  <c r="N575" i="1"/>
  <c r="Q577" i="1"/>
  <c r="P580" i="1"/>
  <c r="N583" i="1"/>
  <c r="Q1203" i="1"/>
  <c r="P1206" i="1"/>
  <c r="N1209" i="1"/>
  <c r="Q1211" i="1"/>
  <c r="P1214" i="1"/>
  <c r="N1217" i="1"/>
  <c r="Q1219" i="1"/>
  <c r="P1222" i="1"/>
  <c r="N1225" i="1"/>
  <c r="Q1227" i="1"/>
  <c r="P1230" i="1"/>
  <c r="N1233" i="1"/>
  <c r="Q1235" i="1"/>
  <c r="P1238" i="1"/>
  <c r="N1241" i="1"/>
  <c r="Q1243" i="1"/>
  <c r="P1246" i="1"/>
  <c r="N1249" i="1"/>
  <c r="Q1251" i="1"/>
  <c r="P1254" i="1"/>
  <c r="N1257" i="1"/>
  <c r="Q1259" i="1"/>
  <c r="P1262" i="1"/>
  <c r="N1265" i="1"/>
  <c r="Q1267" i="1"/>
  <c r="P1270" i="1"/>
  <c r="N1273" i="1"/>
  <c r="Q1275" i="1"/>
  <c r="P1278" i="1"/>
  <c r="N1281" i="1"/>
  <c r="Q1283" i="1"/>
  <c r="P1286" i="1"/>
  <c r="N1289" i="1"/>
  <c r="Q1291" i="1"/>
  <c r="P1294" i="1"/>
  <c r="N1297" i="1"/>
  <c r="Q1299" i="1"/>
  <c r="P1302" i="1"/>
  <c r="N1305" i="1"/>
  <c r="Q1307" i="1"/>
  <c r="P1310" i="1"/>
  <c r="N1313" i="1"/>
  <c r="Q1315" i="1"/>
  <c r="P1318" i="1"/>
  <c r="N1321" i="1"/>
  <c r="Q1323" i="1"/>
  <c r="P1326" i="1"/>
  <c r="N1329" i="1"/>
  <c r="Q529" i="1"/>
  <c r="P562" i="1"/>
  <c r="Q559" i="1"/>
  <c r="P554" i="1"/>
  <c r="Q551" i="1"/>
  <c r="P546" i="1"/>
  <c r="Q543" i="1"/>
  <c r="P538" i="1"/>
  <c r="Q535" i="1"/>
  <c r="P530" i="1"/>
  <c r="P573" i="1"/>
  <c r="P1207" i="1"/>
  <c r="P1223" i="1"/>
  <c r="P1279" i="1"/>
  <c r="P463" i="1"/>
  <c r="N466" i="1"/>
  <c r="Q468" i="1"/>
  <c r="P567" i="1"/>
  <c r="N570" i="1"/>
  <c r="Q572" i="1"/>
  <c r="P575" i="1"/>
  <c r="N578" i="1"/>
  <c r="Q580" i="1"/>
  <c r="P583" i="1"/>
  <c r="N1204" i="1"/>
  <c r="Q1206" i="1"/>
  <c r="P1209" i="1"/>
  <c r="N1212" i="1"/>
  <c r="Q1214" i="1"/>
  <c r="P1217" i="1"/>
  <c r="N1220" i="1"/>
  <c r="Q1222" i="1"/>
  <c r="P1225" i="1"/>
  <c r="N1228" i="1"/>
  <c r="Q1230" i="1"/>
  <c r="P1233" i="1"/>
  <c r="N1236" i="1"/>
  <c r="Q1238" i="1"/>
  <c r="P1241" i="1"/>
  <c r="N1244" i="1"/>
  <c r="Q1246" i="1"/>
  <c r="P1249" i="1"/>
  <c r="N1252" i="1"/>
  <c r="Q1254" i="1"/>
  <c r="P1257" i="1"/>
  <c r="N1260" i="1"/>
  <c r="Q1262" i="1"/>
  <c r="P1265" i="1"/>
  <c r="N1268" i="1"/>
  <c r="Q1270" i="1"/>
  <c r="P1273" i="1"/>
  <c r="N1276" i="1"/>
  <c r="Q1278" i="1"/>
  <c r="P1281" i="1"/>
  <c r="N1284" i="1"/>
  <c r="Q1286" i="1"/>
  <c r="P1289" i="1"/>
  <c r="N1292" i="1"/>
  <c r="Q1294" i="1"/>
  <c r="P1297" i="1"/>
  <c r="N1300" i="1"/>
  <c r="Q1302" i="1"/>
  <c r="P1305" i="1"/>
  <c r="N1308" i="1"/>
  <c r="Q1310" i="1"/>
  <c r="P1313" i="1"/>
  <c r="N1316" i="1"/>
  <c r="Q1318" i="1"/>
  <c r="P1321" i="1"/>
  <c r="Q1326" i="1"/>
  <c r="Q564" i="1"/>
  <c r="P559" i="1"/>
  <c r="Q556" i="1"/>
  <c r="P551" i="1"/>
  <c r="Q548" i="1"/>
  <c r="P543" i="1"/>
  <c r="Q540" i="1"/>
  <c r="Q585" i="1"/>
  <c r="Q587" i="1"/>
  <c r="Q589" i="1"/>
  <c r="Q591" i="1"/>
  <c r="Q593" i="1"/>
  <c r="Q595" i="1"/>
  <c r="Q597" i="1"/>
  <c r="Q599" i="1"/>
  <c r="Q601" i="1"/>
  <c r="Q603" i="1"/>
  <c r="Q605" i="1"/>
  <c r="Q607" i="1"/>
  <c r="Q609" i="1"/>
  <c r="Q611" i="1"/>
  <c r="Q613" i="1"/>
  <c r="Q615" i="1"/>
  <c r="Q617" i="1"/>
  <c r="Q619" i="1"/>
  <c r="Q621" i="1"/>
  <c r="Q623" i="1"/>
  <c r="Q625" i="1"/>
  <c r="Q627" i="1"/>
  <c r="Q586" i="1"/>
  <c r="Q602" i="1"/>
  <c r="Q618" i="1"/>
  <c r="Q592" i="1"/>
  <c r="Q608" i="1"/>
  <c r="Q624" i="1"/>
  <c r="Q598" i="1"/>
  <c r="Q614" i="1"/>
  <c r="Q588" i="1"/>
  <c r="Q604" i="1"/>
  <c r="Q620" i="1"/>
  <c r="Q594" i="1"/>
  <c r="Q610" i="1"/>
  <c r="Q626" i="1"/>
  <c r="Q600" i="1"/>
  <c r="Q616" i="1"/>
  <c r="Q590" i="1"/>
  <c r="Q606" i="1"/>
  <c r="Q622" i="1"/>
  <c r="Q596" i="1"/>
  <c r="Q612" i="1"/>
  <c r="Q628" i="1"/>
  <c r="N587" i="1"/>
  <c r="N589" i="1"/>
  <c r="N591" i="1"/>
  <c r="N593" i="1"/>
  <c r="N595" i="1"/>
  <c r="N597" i="1"/>
  <c r="N599" i="1"/>
  <c r="N601" i="1"/>
  <c r="N603" i="1"/>
  <c r="N605" i="1"/>
  <c r="N607" i="1"/>
  <c r="N609" i="1"/>
  <c r="N611" i="1"/>
  <c r="N613" i="1"/>
  <c r="N615" i="1"/>
  <c r="N617" i="1"/>
  <c r="N619" i="1"/>
  <c r="N621" i="1"/>
  <c r="N623" i="1"/>
  <c r="N625" i="1"/>
  <c r="N627" i="1"/>
  <c r="N585" i="1"/>
  <c r="N586" i="1"/>
  <c r="N588" i="1"/>
  <c r="N590" i="1"/>
  <c r="N592" i="1"/>
  <c r="N594" i="1"/>
  <c r="N596" i="1"/>
  <c r="N598" i="1"/>
  <c r="N600" i="1"/>
  <c r="N602" i="1"/>
  <c r="N604" i="1"/>
  <c r="N606" i="1"/>
  <c r="N608" i="1"/>
  <c r="N610" i="1"/>
  <c r="N612" i="1"/>
  <c r="N614" i="1"/>
  <c r="N616" i="1"/>
  <c r="N618" i="1"/>
  <c r="N620" i="1"/>
  <c r="N622" i="1"/>
  <c r="N624" i="1"/>
  <c r="N626" i="1"/>
  <c r="N628" i="1"/>
  <c r="P585" i="1"/>
  <c r="P587" i="1"/>
  <c r="P589" i="1"/>
  <c r="P591" i="1"/>
  <c r="P593" i="1"/>
  <c r="P595" i="1"/>
  <c r="P597" i="1"/>
  <c r="P599" i="1"/>
  <c r="P601" i="1"/>
  <c r="P603" i="1"/>
  <c r="P605" i="1"/>
  <c r="P607" i="1"/>
  <c r="P609" i="1"/>
  <c r="P611" i="1"/>
  <c r="P613" i="1"/>
  <c r="P615" i="1"/>
  <c r="P617" i="1"/>
  <c r="P619" i="1"/>
  <c r="P621" i="1"/>
  <c r="P623" i="1"/>
  <c r="P625" i="1"/>
  <c r="P627" i="1"/>
  <c r="P586" i="1"/>
  <c r="P588" i="1"/>
  <c r="P590" i="1"/>
  <c r="P592" i="1"/>
  <c r="P594" i="1"/>
  <c r="P596" i="1"/>
  <c r="P598" i="1"/>
  <c r="P600" i="1"/>
  <c r="P602" i="1"/>
  <c r="P604" i="1"/>
  <c r="P606" i="1"/>
  <c r="P608" i="1"/>
  <c r="P610" i="1"/>
  <c r="P612" i="1"/>
  <c r="P614" i="1"/>
  <c r="P616" i="1"/>
  <c r="P618" i="1"/>
  <c r="P620" i="1"/>
  <c r="P622" i="1"/>
  <c r="P624" i="1"/>
  <c r="P626" i="1"/>
  <c r="P628" i="1"/>
  <c r="O1326" i="1" l="1"/>
  <c r="O1318" i="1"/>
  <c r="O1310" i="1"/>
  <c r="O1302" i="1"/>
  <c r="O1294" i="1"/>
  <c r="O1286" i="1"/>
  <c r="O1278" i="1"/>
  <c r="O1270" i="1"/>
  <c r="O1262" i="1"/>
  <c r="O1254" i="1"/>
  <c r="O1246" i="1"/>
  <c r="O1238" i="1"/>
  <c r="O1230" i="1"/>
  <c r="O1222" i="1"/>
  <c r="O1214" i="1"/>
  <c r="O1206" i="1"/>
  <c r="O580" i="1"/>
  <c r="O572" i="1"/>
  <c r="O468" i="1"/>
  <c r="O1255" i="1"/>
  <c r="O565" i="1"/>
  <c r="O1325" i="1"/>
  <c r="O1317" i="1"/>
  <c r="O1309" i="1"/>
  <c r="O1301" i="1"/>
  <c r="O1293" i="1"/>
  <c r="O1285" i="1"/>
  <c r="O1277" i="1"/>
  <c r="O1269" i="1"/>
  <c r="O1261" i="1"/>
  <c r="O1253" i="1"/>
  <c r="O1245" i="1"/>
  <c r="O1237" i="1"/>
  <c r="O1229" i="1"/>
  <c r="O1221" i="1"/>
  <c r="O1213" i="1"/>
  <c r="O1205" i="1"/>
  <c r="O579" i="1"/>
  <c r="O571" i="1"/>
  <c r="O467" i="1"/>
  <c r="O1231" i="1"/>
  <c r="O1324" i="1"/>
  <c r="O1316" i="1"/>
  <c r="O1308" i="1"/>
  <c r="O1300" i="1"/>
  <c r="O1292" i="1"/>
  <c r="O1284" i="1"/>
  <c r="O1276" i="1"/>
  <c r="O1268" i="1"/>
  <c r="O1260" i="1"/>
  <c r="O1252" i="1"/>
  <c r="O1244" i="1"/>
  <c r="O1236" i="1"/>
  <c r="O1228" i="1"/>
  <c r="O1220" i="1"/>
  <c r="O1212" i="1"/>
  <c r="O1204" i="1"/>
  <c r="O578" i="1"/>
  <c r="O570" i="1"/>
  <c r="O466" i="1"/>
  <c r="O1271" i="1"/>
  <c r="O1207" i="1"/>
  <c r="O1323" i="1"/>
  <c r="O1315" i="1"/>
  <c r="O1307" i="1"/>
  <c r="O1299" i="1"/>
  <c r="O1291" i="1"/>
  <c r="O1283" i="1"/>
  <c r="O1275" i="1"/>
  <c r="O1267" i="1"/>
  <c r="O1259" i="1"/>
  <c r="O1251" i="1"/>
  <c r="O1243" i="1"/>
  <c r="O1235" i="1"/>
  <c r="O1227" i="1"/>
  <c r="O1219" i="1"/>
  <c r="O1211" i="1"/>
  <c r="O1203" i="1"/>
  <c r="O577" i="1"/>
  <c r="O569" i="1"/>
  <c r="O465" i="1"/>
  <c r="O1327" i="1"/>
  <c r="O1319" i="1"/>
  <c r="O1311" i="1"/>
  <c r="O1303" i="1"/>
  <c r="O1295" i="1"/>
  <c r="O1287" i="1"/>
  <c r="O1279" i="1"/>
  <c r="O1263" i="1"/>
  <c r="O1223" i="1"/>
  <c r="O581" i="1"/>
  <c r="O1330" i="1"/>
  <c r="O1322" i="1"/>
  <c r="O1314" i="1"/>
  <c r="O1306" i="1"/>
  <c r="O1298" i="1"/>
  <c r="O1290" i="1"/>
  <c r="O1282" i="1"/>
  <c r="O1274" i="1"/>
  <c r="O1266" i="1"/>
  <c r="O1258" i="1"/>
  <c r="O1250" i="1"/>
  <c r="O1242" i="1"/>
  <c r="O1234" i="1"/>
  <c r="O1226" i="1"/>
  <c r="O1218" i="1"/>
  <c r="O1210" i="1"/>
  <c r="O584" i="1"/>
  <c r="O576" i="1"/>
  <c r="O568" i="1"/>
  <c r="O464" i="1"/>
  <c r="O1239" i="1"/>
  <c r="O461" i="1"/>
  <c r="O1329" i="1"/>
  <c r="O1321" i="1"/>
  <c r="O1313" i="1"/>
  <c r="O1305" i="1"/>
  <c r="O1297" i="1"/>
  <c r="O1289" i="1"/>
  <c r="O1281" i="1"/>
  <c r="O1273" i="1"/>
  <c r="O1265" i="1"/>
  <c r="O1257" i="1"/>
  <c r="O1249" i="1"/>
  <c r="O1241" i="1"/>
  <c r="O1233" i="1"/>
  <c r="O1225" i="1"/>
  <c r="O1217" i="1"/>
  <c r="O1209" i="1"/>
  <c r="O583" i="1"/>
  <c r="O575" i="1"/>
  <c r="O567" i="1"/>
  <c r="O463" i="1"/>
  <c r="O1215" i="1"/>
  <c r="O1328" i="1"/>
  <c r="O1320" i="1"/>
  <c r="O1312" i="1"/>
  <c r="O1304" i="1"/>
  <c r="O1296" i="1"/>
  <c r="O1288" i="1"/>
  <c r="O1280" i="1"/>
  <c r="O1272" i="1"/>
  <c r="O1264" i="1"/>
  <c r="O1256" i="1"/>
  <c r="O1248" i="1"/>
  <c r="O1240" i="1"/>
  <c r="O1232" i="1"/>
  <c r="O1224" i="1"/>
  <c r="O1216" i="1"/>
  <c r="O1208" i="1"/>
  <c r="O582" i="1"/>
  <c r="O574" i="1"/>
  <c r="O566" i="1"/>
  <c r="O462" i="1"/>
  <c r="O1247" i="1"/>
  <c r="O573" i="1"/>
  <c r="O530" i="1"/>
  <c r="O538" i="1"/>
  <c r="O546" i="1"/>
  <c r="O554" i="1"/>
  <c r="O562" i="1"/>
  <c r="O531" i="1"/>
  <c r="O539" i="1"/>
  <c r="O547" i="1"/>
  <c r="O555" i="1"/>
  <c r="O563" i="1"/>
  <c r="O532" i="1"/>
  <c r="O540" i="1"/>
  <c r="O548" i="1"/>
  <c r="O556" i="1"/>
  <c r="O564" i="1"/>
  <c r="O533" i="1"/>
  <c r="O541" i="1"/>
  <c r="O549" i="1"/>
  <c r="O557" i="1"/>
  <c r="O529" i="1"/>
  <c r="O537" i="1"/>
  <c r="O545" i="1"/>
  <c r="O553" i="1"/>
  <c r="O561" i="1"/>
  <c r="O534" i="1"/>
  <c r="O542" i="1"/>
  <c r="O550" i="1"/>
  <c r="O558" i="1"/>
  <c r="O535" i="1"/>
  <c r="O543" i="1"/>
  <c r="O551" i="1"/>
  <c r="O559" i="1"/>
  <c r="O536" i="1"/>
  <c r="O544" i="1"/>
  <c r="O552" i="1"/>
  <c r="O560" i="1"/>
  <c r="O633" i="1"/>
  <c r="O641" i="1"/>
  <c r="O649" i="1"/>
  <c r="O657" i="1"/>
  <c r="O665" i="1"/>
  <c r="O673" i="1"/>
  <c r="O681" i="1"/>
  <c r="O689" i="1"/>
  <c r="O697" i="1"/>
  <c r="O705" i="1"/>
  <c r="O713" i="1"/>
  <c r="O721" i="1"/>
  <c r="O729" i="1"/>
  <c r="O737" i="1"/>
  <c r="O745" i="1"/>
  <c r="O753" i="1"/>
  <c r="O761" i="1"/>
  <c r="O769" i="1"/>
  <c r="O777" i="1"/>
  <c r="O785" i="1"/>
  <c r="O793" i="1"/>
  <c r="O801" i="1"/>
  <c r="O809" i="1"/>
  <c r="O817" i="1"/>
  <c r="O825" i="1"/>
  <c r="O833" i="1"/>
  <c r="O841" i="1"/>
  <c r="O849" i="1"/>
  <c r="O857" i="1"/>
  <c r="O865" i="1"/>
  <c r="O873" i="1"/>
  <c r="O881" i="1"/>
  <c r="O889" i="1"/>
  <c r="O897" i="1"/>
  <c r="O905" i="1"/>
  <c r="O913" i="1"/>
  <c r="O921" i="1"/>
  <c r="O929" i="1"/>
  <c r="O937" i="1"/>
  <c r="O945" i="1"/>
  <c r="O953" i="1"/>
  <c r="O961" i="1"/>
  <c r="O969" i="1"/>
  <c r="O977" i="1"/>
  <c r="O985" i="1"/>
  <c r="O993" i="1"/>
  <c r="O1001" i="1"/>
  <c r="O1009" i="1"/>
  <c r="O1017" i="1"/>
  <c r="O634" i="1"/>
  <c r="O642" i="1"/>
  <c r="O650" i="1"/>
  <c r="O658" i="1"/>
  <c r="O666" i="1"/>
  <c r="O674" i="1"/>
  <c r="O682" i="1"/>
  <c r="O690" i="1"/>
  <c r="O698" i="1"/>
  <c r="O706" i="1"/>
  <c r="O714" i="1"/>
  <c r="O722" i="1"/>
  <c r="O730" i="1"/>
  <c r="O738" i="1"/>
  <c r="O746" i="1"/>
  <c r="O754" i="1"/>
  <c r="O762" i="1"/>
  <c r="O636" i="1"/>
  <c r="O644" i="1"/>
  <c r="O652" i="1"/>
  <c r="O660" i="1"/>
  <c r="O668" i="1"/>
  <c r="O676" i="1"/>
  <c r="O684" i="1"/>
  <c r="O692" i="1"/>
  <c r="O700" i="1"/>
  <c r="O708" i="1"/>
  <c r="O637" i="1"/>
  <c r="O645" i="1"/>
  <c r="O653" i="1"/>
  <c r="O661" i="1"/>
  <c r="O669" i="1"/>
  <c r="O677" i="1"/>
  <c r="O685" i="1"/>
  <c r="O693" i="1"/>
  <c r="O701" i="1"/>
  <c r="O709" i="1"/>
  <c r="O717" i="1"/>
  <c r="O725" i="1"/>
  <c r="O733" i="1"/>
  <c r="O741" i="1"/>
  <c r="O749" i="1"/>
  <c r="O757" i="1"/>
  <c r="O630" i="1"/>
  <c r="O638" i="1"/>
  <c r="O646" i="1"/>
  <c r="O654" i="1"/>
  <c r="O662" i="1"/>
  <c r="O670" i="1"/>
  <c r="O678" i="1"/>
  <c r="O686" i="1"/>
  <c r="O694" i="1"/>
  <c r="O702" i="1"/>
  <c r="O710" i="1"/>
  <c r="O718" i="1"/>
  <c r="O726" i="1"/>
  <c r="O734" i="1"/>
  <c r="O742" i="1"/>
  <c r="O750" i="1"/>
  <c r="O758" i="1"/>
  <c r="O766" i="1"/>
  <c r="O631" i="1"/>
  <c r="O639" i="1"/>
  <c r="O647" i="1"/>
  <c r="O655" i="1"/>
  <c r="O663" i="1"/>
  <c r="O671" i="1"/>
  <c r="O679" i="1"/>
  <c r="O687" i="1"/>
  <c r="O695" i="1"/>
  <c r="O703" i="1"/>
  <c r="O711" i="1"/>
  <c r="O719" i="1"/>
  <c r="O727" i="1"/>
  <c r="O735" i="1"/>
  <c r="O743" i="1"/>
  <c r="O751" i="1"/>
  <c r="O759" i="1"/>
  <c r="O767" i="1"/>
  <c r="O775" i="1"/>
  <c r="O783" i="1"/>
  <c r="O791" i="1"/>
  <c r="O799" i="1"/>
  <c r="O807" i="1"/>
  <c r="O815" i="1"/>
  <c r="O823" i="1"/>
  <c r="O831" i="1"/>
  <c r="O839" i="1"/>
  <c r="O847" i="1"/>
  <c r="O855" i="1"/>
  <c r="O863" i="1"/>
  <c r="O871" i="1"/>
  <c r="O879" i="1"/>
  <c r="O635" i="1"/>
  <c r="O667" i="1"/>
  <c r="O699" i="1"/>
  <c r="O724" i="1"/>
  <c r="O747" i="1"/>
  <c r="O765" i="1"/>
  <c r="O778" i="1"/>
  <c r="O788" i="1"/>
  <c r="O798" i="1"/>
  <c r="O810" i="1"/>
  <c r="O820" i="1"/>
  <c r="O830" i="1"/>
  <c r="O842" i="1"/>
  <c r="O852" i="1"/>
  <c r="O862" i="1"/>
  <c r="O874" i="1"/>
  <c r="O884" i="1"/>
  <c r="O893" i="1"/>
  <c r="O902" i="1"/>
  <c r="O911" i="1"/>
  <c r="O920" i="1"/>
  <c r="O930" i="1"/>
  <c r="O939" i="1"/>
  <c r="O948" i="1"/>
  <c r="O957" i="1"/>
  <c r="O966" i="1"/>
  <c r="O975" i="1"/>
  <c r="O984" i="1"/>
  <c r="O994" i="1"/>
  <c r="O1003" i="1"/>
  <c r="O1012" i="1"/>
  <c r="O1021" i="1"/>
  <c r="O1029" i="1"/>
  <c r="O1037" i="1"/>
  <c r="O1045" i="1"/>
  <c r="O1053" i="1"/>
  <c r="O1061" i="1"/>
  <c r="O1069" i="1"/>
  <c r="O1077" i="1"/>
  <c r="O1085" i="1"/>
  <c r="O1093" i="1"/>
  <c r="O1101" i="1"/>
  <c r="O1109" i="1"/>
  <c r="O1117" i="1"/>
  <c r="O1125" i="1"/>
  <c r="O1133" i="1"/>
  <c r="O1141" i="1"/>
  <c r="O1149" i="1"/>
  <c r="O1157" i="1"/>
  <c r="O1165" i="1"/>
  <c r="O1173" i="1"/>
  <c r="O1181" i="1"/>
  <c r="O1189" i="1"/>
  <c r="O1197" i="1"/>
  <c r="O640" i="1"/>
  <c r="O672" i="1"/>
  <c r="O704" i="1"/>
  <c r="O728" i="1"/>
  <c r="O748" i="1"/>
  <c r="O768" i="1"/>
  <c r="O779" i="1"/>
  <c r="O789" i="1"/>
  <c r="O800" i="1"/>
  <c r="O811" i="1"/>
  <c r="O821" i="1"/>
  <c r="O832" i="1"/>
  <c r="O843" i="1"/>
  <c r="O853" i="1"/>
  <c r="O864" i="1"/>
  <c r="O875" i="1"/>
  <c r="O885" i="1"/>
  <c r="O894" i="1"/>
  <c r="O903" i="1"/>
  <c r="O912" i="1"/>
  <c r="O922" i="1"/>
  <c r="O931" i="1"/>
  <c r="O940" i="1"/>
  <c r="O949" i="1"/>
  <c r="O958" i="1"/>
  <c r="O967" i="1"/>
  <c r="O976" i="1"/>
  <c r="O986" i="1"/>
  <c r="O995" i="1"/>
  <c r="O1004" i="1"/>
  <c r="O1013" i="1"/>
  <c r="O1022" i="1"/>
  <c r="O1030" i="1"/>
  <c r="O1038" i="1"/>
  <c r="O1046" i="1"/>
  <c r="O1054" i="1"/>
  <c r="O1062" i="1"/>
  <c r="O1070" i="1"/>
  <c r="O1078" i="1"/>
  <c r="O1086" i="1"/>
  <c r="O1094" i="1"/>
  <c r="O1102" i="1"/>
  <c r="O1110" i="1"/>
  <c r="O1118" i="1"/>
  <c r="O1126" i="1"/>
  <c r="O1134" i="1"/>
  <c r="O1142" i="1"/>
  <c r="O1150" i="1"/>
  <c r="O1158" i="1"/>
  <c r="O1166" i="1"/>
  <c r="O1174" i="1"/>
  <c r="O1182" i="1"/>
  <c r="O1190" i="1"/>
  <c r="O1198" i="1"/>
  <c r="O659" i="1"/>
  <c r="O691" i="1"/>
  <c r="O720" i="1"/>
  <c r="O763" i="1"/>
  <c r="O786" i="1"/>
  <c r="O806" i="1"/>
  <c r="O828" i="1"/>
  <c r="O850" i="1"/>
  <c r="O870" i="1"/>
  <c r="O900" i="1"/>
  <c r="O918" i="1"/>
  <c r="O936" i="1"/>
  <c r="O955" i="1"/>
  <c r="O973" i="1"/>
  <c r="O991" i="1"/>
  <c r="O1010" i="1"/>
  <c r="O1027" i="1"/>
  <c r="O1043" i="1"/>
  <c r="O1059" i="1"/>
  <c r="O1075" i="1"/>
  <c r="O1091" i="1"/>
  <c r="O1107" i="1"/>
  <c r="O1123" i="1"/>
  <c r="O1139" i="1"/>
  <c r="O1155" i="1"/>
  <c r="O643" i="1"/>
  <c r="O675" i="1"/>
  <c r="O707" i="1"/>
  <c r="O731" i="1"/>
  <c r="O752" i="1"/>
  <c r="O770" i="1"/>
  <c r="O780" i="1"/>
  <c r="O790" i="1"/>
  <c r="O802" i="1"/>
  <c r="O812" i="1"/>
  <c r="O822" i="1"/>
  <c r="O834" i="1"/>
  <c r="O844" i="1"/>
  <c r="O854" i="1"/>
  <c r="O866" i="1"/>
  <c r="O876" i="1"/>
  <c r="O886" i="1"/>
  <c r="O895" i="1"/>
  <c r="O904" i="1"/>
  <c r="O914" i="1"/>
  <c r="O923" i="1"/>
  <c r="O932" i="1"/>
  <c r="O941" i="1"/>
  <c r="O950" i="1"/>
  <c r="O959" i="1"/>
  <c r="O968" i="1"/>
  <c r="O978" i="1"/>
  <c r="O987" i="1"/>
  <c r="O996" i="1"/>
  <c r="O1005" i="1"/>
  <c r="O1014" i="1"/>
  <c r="O1023" i="1"/>
  <c r="O1031" i="1"/>
  <c r="O1039" i="1"/>
  <c r="O1047" i="1"/>
  <c r="O1055" i="1"/>
  <c r="O1063" i="1"/>
  <c r="O1071" i="1"/>
  <c r="O1079" i="1"/>
  <c r="O1087" i="1"/>
  <c r="O1095" i="1"/>
  <c r="O1103" i="1"/>
  <c r="O1111" i="1"/>
  <c r="O1119" i="1"/>
  <c r="O1127" i="1"/>
  <c r="O1135" i="1"/>
  <c r="O1143" i="1"/>
  <c r="O1151" i="1"/>
  <c r="O1159" i="1"/>
  <c r="O1167" i="1"/>
  <c r="O1175" i="1"/>
  <c r="O1183" i="1"/>
  <c r="O1191" i="1"/>
  <c r="O1199" i="1"/>
  <c r="O740" i="1"/>
  <c r="O774" i="1"/>
  <c r="O796" i="1"/>
  <c r="O818" i="1"/>
  <c r="O838" i="1"/>
  <c r="O860" i="1"/>
  <c r="O882" i="1"/>
  <c r="O891" i="1"/>
  <c r="O909" i="1"/>
  <c r="O927" i="1"/>
  <c r="O946" i="1"/>
  <c r="O964" i="1"/>
  <c r="O982" i="1"/>
  <c r="O1000" i="1"/>
  <c r="O1019" i="1"/>
  <c r="O1035" i="1"/>
  <c r="O1051" i="1"/>
  <c r="O1067" i="1"/>
  <c r="O1083" i="1"/>
  <c r="O1099" i="1"/>
  <c r="O1115" i="1"/>
  <c r="O1131" i="1"/>
  <c r="O1147" i="1"/>
  <c r="O1163" i="1"/>
  <c r="O648" i="1"/>
  <c r="O680" i="1"/>
  <c r="O712" i="1"/>
  <c r="O732" i="1"/>
  <c r="O755" i="1"/>
  <c r="O771" i="1"/>
  <c r="O781" i="1"/>
  <c r="O792" i="1"/>
  <c r="O803" i="1"/>
  <c r="O813" i="1"/>
  <c r="O824" i="1"/>
  <c r="O835" i="1"/>
  <c r="O845" i="1"/>
  <c r="O856" i="1"/>
  <c r="O867" i="1"/>
  <c r="O877" i="1"/>
  <c r="O887" i="1"/>
  <c r="O896" i="1"/>
  <c r="O906" i="1"/>
  <c r="O915" i="1"/>
  <c r="O924" i="1"/>
  <c r="O933" i="1"/>
  <c r="O942" i="1"/>
  <c r="O951" i="1"/>
  <c r="O960" i="1"/>
  <c r="O970" i="1"/>
  <c r="O979" i="1"/>
  <c r="O988" i="1"/>
  <c r="O997" i="1"/>
  <c r="O1006" i="1"/>
  <c r="O1015" i="1"/>
  <c r="O1024" i="1"/>
  <c r="O1032" i="1"/>
  <c r="O1040" i="1"/>
  <c r="O1048" i="1"/>
  <c r="O1056" i="1"/>
  <c r="O1064" i="1"/>
  <c r="O1072" i="1"/>
  <c r="O1080" i="1"/>
  <c r="O1088" i="1"/>
  <c r="O1096" i="1"/>
  <c r="O1104" i="1"/>
  <c r="O1112" i="1"/>
  <c r="O1120" i="1"/>
  <c r="O1128" i="1"/>
  <c r="O1136" i="1"/>
  <c r="O1144" i="1"/>
  <c r="O1152" i="1"/>
  <c r="O1160" i="1"/>
  <c r="O1168" i="1"/>
  <c r="O1176" i="1"/>
  <c r="O1184" i="1"/>
  <c r="O1192" i="1"/>
  <c r="O1200" i="1"/>
  <c r="O651" i="1"/>
  <c r="O683" i="1"/>
  <c r="O715" i="1"/>
  <c r="O736" i="1"/>
  <c r="O756" i="1"/>
  <c r="O772" i="1"/>
  <c r="O782" i="1"/>
  <c r="O794" i="1"/>
  <c r="O804" i="1"/>
  <c r="O814" i="1"/>
  <c r="O826" i="1"/>
  <c r="O836" i="1"/>
  <c r="O846" i="1"/>
  <c r="O858" i="1"/>
  <c r="O868" i="1"/>
  <c r="O878" i="1"/>
  <c r="O888" i="1"/>
  <c r="O898" i="1"/>
  <c r="O907" i="1"/>
  <c r="O916" i="1"/>
  <c r="O925" i="1"/>
  <c r="O934" i="1"/>
  <c r="O943" i="1"/>
  <c r="O952" i="1"/>
  <c r="O962" i="1"/>
  <c r="O971" i="1"/>
  <c r="O980" i="1"/>
  <c r="O989" i="1"/>
  <c r="O998" i="1"/>
  <c r="O1007" i="1"/>
  <c r="O1016" i="1"/>
  <c r="O1025" i="1"/>
  <c r="O1033" i="1"/>
  <c r="O1041" i="1"/>
  <c r="O1049" i="1"/>
  <c r="O1057" i="1"/>
  <c r="O1065" i="1"/>
  <c r="O1073" i="1"/>
  <c r="O1081" i="1"/>
  <c r="O1089" i="1"/>
  <c r="O1097" i="1"/>
  <c r="O1105" i="1"/>
  <c r="O1113" i="1"/>
  <c r="O1121" i="1"/>
  <c r="O1129" i="1"/>
  <c r="O1137" i="1"/>
  <c r="O1145" i="1"/>
  <c r="O1153" i="1"/>
  <c r="O1161" i="1"/>
  <c r="O1169" i="1"/>
  <c r="O1177" i="1"/>
  <c r="O1185" i="1"/>
  <c r="O1193" i="1"/>
  <c r="O1201" i="1"/>
  <c r="O656" i="1"/>
  <c r="O688" i="1"/>
  <c r="O716" i="1"/>
  <c r="O739" i="1"/>
  <c r="O760" i="1"/>
  <c r="O773" i="1"/>
  <c r="O784" i="1"/>
  <c r="O795" i="1"/>
  <c r="O805" i="1"/>
  <c r="O816" i="1"/>
  <c r="O827" i="1"/>
  <c r="O837" i="1"/>
  <c r="O848" i="1"/>
  <c r="O859" i="1"/>
  <c r="O869" i="1"/>
  <c r="O880" i="1"/>
  <c r="O890" i="1"/>
  <c r="O899" i="1"/>
  <c r="O908" i="1"/>
  <c r="O917" i="1"/>
  <c r="O926" i="1"/>
  <c r="O935" i="1"/>
  <c r="O944" i="1"/>
  <c r="O954" i="1"/>
  <c r="O963" i="1"/>
  <c r="O972" i="1"/>
  <c r="O981" i="1"/>
  <c r="O990" i="1"/>
  <c r="O999" i="1"/>
  <c r="O1008" i="1"/>
  <c r="O1018" i="1"/>
  <c r="O1026" i="1"/>
  <c r="O1034" i="1"/>
  <c r="O1042" i="1"/>
  <c r="O1050" i="1"/>
  <c r="O1058" i="1"/>
  <c r="O1066" i="1"/>
  <c r="O1074" i="1"/>
  <c r="O1082" i="1"/>
  <c r="O1090" i="1"/>
  <c r="O1098" i="1"/>
  <c r="O1106" i="1"/>
  <c r="O1114" i="1"/>
  <c r="O1122" i="1"/>
  <c r="O1130" i="1"/>
  <c r="O1138" i="1"/>
  <c r="O1146" i="1"/>
  <c r="O1154" i="1"/>
  <c r="O1162" i="1"/>
  <c r="O1170" i="1"/>
  <c r="O1178" i="1"/>
  <c r="O1186" i="1"/>
  <c r="O1194" i="1"/>
  <c r="O1202" i="1"/>
  <c r="O632" i="1"/>
  <c r="O664" i="1"/>
  <c r="O696" i="1"/>
  <c r="O723" i="1"/>
  <c r="O744" i="1"/>
  <c r="O764" i="1"/>
  <c r="O776" i="1"/>
  <c r="O787" i="1"/>
  <c r="O797" i="1"/>
  <c r="O808" i="1"/>
  <c r="O819" i="1"/>
  <c r="O829" i="1"/>
  <c r="O840" i="1"/>
  <c r="O851" i="1"/>
  <c r="O861" i="1"/>
  <c r="O872" i="1"/>
  <c r="O883" i="1"/>
  <c r="O892" i="1"/>
  <c r="O901" i="1"/>
  <c r="O910" i="1"/>
  <c r="O919" i="1"/>
  <c r="O928" i="1"/>
  <c r="O938" i="1"/>
  <c r="O947" i="1"/>
  <c r="O956" i="1"/>
  <c r="O965" i="1"/>
  <c r="O974" i="1"/>
  <c r="O983" i="1"/>
  <c r="O992" i="1"/>
  <c r="O1002" i="1"/>
  <c r="O1011" i="1"/>
  <c r="O1020" i="1"/>
  <c r="O1028" i="1"/>
  <c r="O1036" i="1"/>
  <c r="O1044" i="1"/>
  <c r="O1052" i="1"/>
  <c r="O1060" i="1"/>
  <c r="O1068" i="1"/>
  <c r="O1076" i="1"/>
  <c r="O1084" i="1"/>
  <c r="O1092" i="1"/>
  <c r="O1100" i="1"/>
  <c r="O1108" i="1"/>
  <c r="O1116" i="1"/>
  <c r="O1124" i="1"/>
  <c r="O1132" i="1"/>
  <c r="O1140" i="1"/>
  <c r="O1148" i="1"/>
  <c r="O1156" i="1"/>
  <c r="O1164" i="1"/>
  <c r="O1172" i="1"/>
  <c r="O1180" i="1"/>
  <c r="O1188" i="1"/>
  <c r="O1196" i="1"/>
  <c r="O1179" i="1"/>
  <c r="O1187" i="1"/>
  <c r="O1195" i="1"/>
  <c r="O629" i="1"/>
  <c r="O1171" i="1"/>
  <c r="N530" i="1"/>
  <c r="N538" i="1"/>
  <c r="N546" i="1"/>
  <c r="N554" i="1"/>
  <c r="N562" i="1"/>
  <c r="N535" i="1"/>
  <c r="N533" i="1"/>
  <c r="N541" i="1"/>
  <c r="N549" i="1"/>
  <c r="N557" i="1"/>
  <c r="N540" i="1"/>
  <c r="N551" i="1"/>
  <c r="N536" i="1"/>
  <c r="N544" i="1"/>
  <c r="N552" i="1"/>
  <c r="N560" i="1"/>
  <c r="N564" i="1"/>
  <c r="N543" i="1"/>
  <c r="N531" i="1"/>
  <c r="N539" i="1"/>
  <c r="N547" i="1"/>
  <c r="N555" i="1"/>
  <c r="N563" i="1"/>
  <c r="N529" i="1"/>
  <c r="N532" i="1"/>
  <c r="N556" i="1"/>
  <c r="N559" i="1"/>
  <c r="N534" i="1"/>
  <c r="N542" i="1"/>
  <c r="N550" i="1"/>
  <c r="N558" i="1"/>
  <c r="N548" i="1"/>
  <c r="N537" i="1"/>
  <c r="N545" i="1"/>
  <c r="N553" i="1"/>
  <c r="N561" i="1"/>
  <c r="P631" i="1"/>
  <c r="P633" i="1"/>
  <c r="P635" i="1"/>
  <c r="P637" i="1"/>
  <c r="P639" i="1"/>
  <c r="P641" i="1"/>
  <c r="P643" i="1"/>
  <c r="P645" i="1"/>
  <c r="P647" i="1"/>
  <c r="P649" i="1"/>
  <c r="P651" i="1"/>
  <c r="P653" i="1"/>
  <c r="P655" i="1"/>
  <c r="P657" i="1"/>
  <c r="P659" i="1"/>
  <c r="P661" i="1"/>
  <c r="P663" i="1"/>
  <c r="P665" i="1"/>
  <c r="P667" i="1"/>
  <c r="P669" i="1"/>
  <c r="P671" i="1"/>
  <c r="P673" i="1"/>
  <c r="P675" i="1"/>
  <c r="P677" i="1"/>
  <c r="P679" i="1"/>
  <c r="P681" i="1"/>
  <c r="P683" i="1"/>
  <c r="P685" i="1"/>
  <c r="P687" i="1"/>
  <c r="P689" i="1"/>
  <c r="P691" i="1"/>
  <c r="P693" i="1"/>
  <c r="P695" i="1"/>
  <c r="P697" i="1"/>
  <c r="P699" i="1"/>
  <c r="P701" i="1"/>
  <c r="P703" i="1"/>
  <c r="P705" i="1"/>
  <c r="P707" i="1"/>
  <c r="P709" i="1"/>
  <c r="P711" i="1"/>
  <c r="P713" i="1"/>
  <c r="P715" i="1"/>
  <c r="P717" i="1"/>
  <c r="P719" i="1"/>
  <c r="P721" i="1"/>
  <c r="P723" i="1"/>
  <c r="P725" i="1"/>
  <c r="P727" i="1"/>
  <c r="P729" i="1"/>
  <c r="P731" i="1"/>
  <c r="P733" i="1"/>
  <c r="P735" i="1"/>
  <c r="P737" i="1"/>
  <c r="P739" i="1"/>
  <c r="P741" i="1"/>
  <c r="P743" i="1"/>
  <c r="P745" i="1"/>
  <c r="P747" i="1"/>
  <c r="P749" i="1"/>
  <c r="P751" i="1"/>
  <c r="P753" i="1"/>
  <c r="P755" i="1"/>
  <c r="P757" i="1"/>
  <c r="P759" i="1"/>
  <c r="P761" i="1"/>
  <c r="P763" i="1"/>
  <c r="P765" i="1"/>
  <c r="P767" i="1"/>
  <c r="P769" i="1"/>
  <c r="P771" i="1"/>
  <c r="P773" i="1"/>
  <c r="P775" i="1"/>
  <c r="P777" i="1"/>
  <c r="P779" i="1"/>
  <c r="P781" i="1"/>
  <c r="P783" i="1"/>
  <c r="P785" i="1"/>
  <c r="P787" i="1"/>
  <c r="P789" i="1"/>
  <c r="P791" i="1"/>
  <c r="P793" i="1"/>
  <c r="P795" i="1"/>
  <c r="P797" i="1"/>
  <c r="P630" i="1"/>
  <c r="P632" i="1"/>
  <c r="P634" i="1"/>
  <c r="P636" i="1"/>
  <c r="P638" i="1"/>
  <c r="P640" i="1"/>
  <c r="P642" i="1"/>
  <c r="P644" i="1"/>
  <c r="P646" i="1"/>
  <c r="P648" i="1"/>
  <c r="P650" i="1"/>
  <c r="P652" i="1"/>
  <c r="P654" i="1"/>
  <c r="P656" i="1"/>
  <c r="P658" i="1"/>
  <c r="P660" i="1"/>
  <c r="P662" i="1"/>
  <c r="P664" i="1"/>
  <c r="P666" i="1"/>
  <c r="P668" i="1"/>
  <c r="P670" i="1"/>
  <c r="P672" i="1"/>
  <c r="P674" i="1"/>
  <c r="P676" i="1"/>
  <c r="P678" i="1"/>
  <c r="P680" i="1"/>
  <c r="P682" i="1"/>
  <c r="P684" i="1"/>
  <c r="P686" i="1"/>
  <c r="P688" i="1"/>
  <c r="P690" i="1"/>
  <c r="P692" i="1"/>
  <c r="P694" i="1"/>
  <c r="P696" i="1"/>
  <c r="P698" i="1"/>
  <c r="P700" i="1"/>
  <c r="P702" i="1"/>
  <c r="P704" i="1"/>
  <c r="P706" i="1"/>
  <c r="P708" i="1"/>
  <c r="P710" i="1"/>
  <c r="P712" i="1"/>
  <c r="P714" i="1"/>
  <c r="P716" i="1"/>
  <c r="P718" i="1"/>
  <c r="P720" i="1"/>
  <c r="P722" i="1"/>
  <c r="P724" i="1"/>
  <c r="P726" i="1"/>
  <c r="P728" i="1"/>
  <c r="P730" i="1"/>
  <c r="P732" i="1"/>
  <c r="P734" i="1"/>
  <c r="P736" i="1"/>
  <c r="P738" i="1"/>
  <c r="P740" i="1"/>
  <c r="P742" i="1"/>
  <c r="P744" i="1"/>
  <c r="P746" i="1"/>
  <c r="P748" i="1"/>
  <c r="P750" i="1"/>
  <c r="P752" i="1"/>
  <c r="P754" i="1"/>
  <c r="P756" i="1"/>
  <c r="P758" i="1"/>
  <c r="P760" i="1"/>
  <c r="P762" i="1"/>
  <c r="P764" i="1"/>
  <c r="P766" i="1"/>
  <c r="P768" i="1"/>
  <c r="P770" i="1"/>
  <c r="P772" i="1"/>
  <c r="P774" i="1"/>
  <c r="P776" i="1"/>
  <c r="P778" i="1"/>
  <c r="P780" i="1"/>
  <c r="P782" i="1"/>
  <c r="P784" i="1"/>
  <c r="P786" i="1"/>
  <c r="P788" i="1"/>
  <c r="P790" i="1"/>
  <c r="P792" i="1"/>
  <c r="P794" i="1"/>
  <c r="P796" i="1"/>
  <c r="P799" i="1"/>
  <c r="P801" i="1"/>
  <c r="P803" i="1"/>
  <c r="P805" i="1"/>
  <c r="P807" i="1"/>
  <c r="P809" i="1"/>
  <c r="P811" i="1"/>
  <c r="P813" i="1"/>
  <c r="P815" i="1"/>
  <c r="P817" i="1"/>
  <c r="P819" i="1"/>
  <c r="P821" i="1"/>
  <c r="P823" i="1"/>
  <c r="P825" i="1"/>
  <c r="P827" i="1"/>
  <c r="P829" i="1"/>
  <c r="P831" i="1"/>
  <c r="P833" i="1"/>
  <c r="P835" i="1"/>
  <c r="P837" i="1"/>
  <c r="P839" i="1"/>
  <c r="P841" i="1"/>
  <c r="P843" i="1"/>
  <c r="P845" i="1"/>
  <c r="P847" i="1"/>
  <c r="P849" i="1"/>
  <c r="P851" i="1"/>
  <c r="P853" i="1"/>
  <c r="P855" i="1"/>
  <c r="P857" i="1"/>
  <c r="P859" i="1"/>
  <c r="P861" i="1"/>
  <c r="P863" i="1"/>
  <c r="P865" i="1"/>
  <c r="P867" i="1"/>
  <c r="P869" i="1"/>
  <c r="P871" i="1"/>
  <c r="P873" i="1"/>
  <c r="P875" i="1"/>
  <c r="P877" i="1"/>
  <c r="P879" i="1"/>
  <c r="P881" i="1"/>
  <c r="P883" i="1"/>
  <c r="P885" i="1"/>
  <c r="P887" i="1"/>
  <c r="P889" i="1"/>
  <c r="P891" i="1"/>
  <c r="P893" i="1"/>
  <c r="P895" i="1"/>
  <c r="P897" i="1"/>
  <c r="P899" i="1"/>
  <c r="P901" i="1"/>
  <c r="P903" i="1"/>
  <c r="P798" i="1"/>
  <c r="P802" i="1"/>
  <c r="P806" i="1"/>
  <c r="P810" i="1"/>
  <c r="P814" i="1"/>
  <c r="P818" i="1"/>
  <c r="P822" i="1"/>
  <c r="P826" i="1"/>
  <c r="P830" i="1"/>
  <c r="P834" i="1"/>
  <c r="P838" i="1"/>
  <c r="P842" i="1"/>
  <c r="P846" i="1"/>
  <c r="P850" i="1"/>
  <c r="P854" i="1"/>
  <c r="P858" i="1"/>
  <c r="P862" i="1"/>
  <c r="P866" i="1"/>
  <c r="P870" i="1"/>
  <c r="P874" i="1"/>
  <c r="P878" i="1"/>
  <c r="P882" i="1"/>
  <c r="P886" i="1"/>
  <c r="P890" i="1"/>
  <c r="P894" i="1"/>
  <c r="P898" i="1"/>
  <c r="P902" i="1"/>
  <c r="P907" i="1"/>
  <c r="P909" i="1"/>
  <c r="P911" i="1"/>
  <c r="P913" i="1"/>
  <c r="P915" i="1"/>
  <c r="P917" i="1"/>
  <c r="P919" i="1"/>
  <c r="P921" i="1"/>
  <c r="P923" i="1"/>
  <c r="P925" i="1"/>
  <c r="P927" i="1"/>
  <c r="P929" i="1"/>
  <c r="P931" i="1"/>
  <c r="P933" i="1"/>
  <c r="P935" i="1"/>
  <c r="P937" i="1"/>
  <c r="P939" i="1"/>
  <c r="P941" i="1"/>
  <c r="P943" i="1"/>
  <c r="P945" i="1"/>
  <c r="P947" i="1"/>
  <c r="P949" i="1"/>
  <c r="P951" i="1"/>
  <c r="P953" i="1"/>
  <c r="P955" i="1"/>
  <c r="P957" i="1"/>
  <c r="P959" i="1"/>
  <c r="P961" i="1"/>
  <c r="P963" i="1"/>
  <c r="P965" i="1"/>
  <c r="P967" i="1"/>
  <c r="P969" i="1"/>
  <c r="P971" i="1"/>
  <c r="P973" i="1"/>
  <c r="P975" i="1"/>
  <c r="P977" i="1"/>
  <c r="P979" i="1"/>
  <c r="P981" i="1"/>
  <c r="P983" i="1"/>
  <c r="P985" i="1"/>
  <c r="P987" i="1"/>
  <c r="P989" i="1"/>
  <c r="P991" i="1"/>
  <c r="P993" i="1"/>
  <c r="P995" i="1"/>
  <c r="P997" i="1"/>
  <c r="P999" i="1"/>
  <c r="P1001" i="1"/>
  <c r="P800" i="1"/>
  <c r="P804" i="1"/>
  <c r="P808" i="1"/>
  <c r="P812" i="1"/>
  <c r="P816" i="1"/>
  <c r="P820" i="1"/>
  <c r="P824" i="1"/>
  <c r="P828" i="1"/>
  <c r="P832" i="1"/>
  <c r="P836" i="1"/>
  <c r="P840" i="1"/>
  <c r="P844" i="1"/>
  <c r="P848" i="1"/>
  <c r="P852" i="1"/>
  <c r="P856" i="1"/>
  <c r="P860" i="1"/>
  <c r="P864" i="1"/>
  <c r="P868" i="1"/>
  <c r="P872" i="1"/>
  <c r="P876" i="1"/>
  <c r="P880" i="1"/>
  <c r="P884" i="1"/>
  <c r="P888" i="1"/>
  <c r="P892" i="1"/>
  <c r="P896" i="1"/>
  <c r="P900" i="1"/>
  <c r="P908" i="1"/>
  <c r="P924" i="1"/>
  <c r="P940" i="1"/>
  <c r="P956" i="1"/>
  <c r="P972" i="1"/>
  <c r="P988" i="1"/>
  <c r="P1007" i="1"/>
  <c r="P905" i="1"/>
  <c r="P918" i="1"/>
  <c r="P934" i="1"/>
  <c r="P950" i="1"/>
  <c r="P966" i="1"/>
  <c r="P982" i="1"/>
  <c r="P1000" i="1"/>
  <c r="P1005" i="1"/>
  <c r="P1014" i="1"/>
  <c r="P1016" i="1"/>
  <c r="P1018" i="1"/>
  <c r="P1020" i="1"/>
  <c r="P1022" i="1"/>
  <c r="P1024" i="1"/>
  <c r="P1026" i="1"/>
  <c r="P1028" i="1"/>
  <c r="P1030" i="1"/>
  <c r="P1032" i="1"/>
  <c r="P916" i="1"/>
  <c r="P932" i="1"/>
  <c r="P948" i="1"/>
  <c r="P964" i="1"/>
  <c r="P980" i="1"/>
  <c r="P1008" i="1"/>
  <c r="P944" i="1"/>
  <c r="P952" i="1"/>
  <c r="P1010" i="1"/>
  <c r="P1013" i="1"/>
  <c r="P1029" i="1"/>
  <c r="P1035" i="1"/>
  <c r="P1043" i="1"/>
  <c r="P1051" i="1"/>
  <c r="P1063" i="1"/>
  <c r="P1070" i="1"/>
  <c r="P1079" i="1"/>
  <c r="P1086" i="1"/>
  <c r="P1095" i="1"/>
  <c r="P928" i="1"/>
  <c r="P936" i="1"/>
  <c r="P990" i="1"/>
  <c r="P1004" i="1"/>
  <c r="P912" i="1"/>
  <c r="P920" i="1"/>
  <c r="P974" i="1"/>
  <c r="P986" i="1"/>
  <c r="P994" i="1"/>
  <c r="P1011" i="1"/>
  <c r="P1017" i="1"/>
  <c r="P1033" i="1"/>
  <c r="P1041" i="1"/>
  <c r="P1049" i="1"/>
  <c r="P1059" i="1"/>
  <c r="P1066" i="1"/>
  <c r="P1075" i="1"/>
  <c r="P1082" i="1"/>
  <c r="P1091" i="1"/>
  <c r="P1098" i="1"/>
  <c r="P904" i="1"/>
  <c r="P958" i="1"/>
  <c r="P970" i="1"/>
  <c r="P978" i="1"/>
  <c r="P998" i="1"/>
  <c r="P1002" i="1"/>
  <c r="P1027" i="1"/>
  <c r="P1036" i="1"/>
  <c r="P1044" i="1"/>
  <c r="P1052" i="1"/>
  <c r="P1057" i="1"/>
  <c r="P1064" i="1"/>
  <c r="P1073" i="1"/>
  <c r="P1080" i="1"/>
  <c r="P1089" i="1"/>
  <c r="P1096" i="1"/>
  <c r="P926" i="1"/>
  <c r="P938" i="1"/>
  <c r="P946" i="1"/>
  <c r="P992" i="1"/>
  <c r="P1003" i="1"/>
  <c r="P1009" i="1"/>
  <c r="P1012" i="1"/>
  <c r="P1015" i="1"/>
  <c r="P1031" i="1"/>
  <c r="P1034" i="1"/>
  <c r="P1042" i="1"/>
  <c r="P1050" i="1"/>
  <c r="P1060" i="1"/>
  <c r="P1069" i="1"/>
  <c r="P1076" i="1"/>
  <c r="P1085" i="1"/>
  <c r="P1092" i="1"/>
  <c r="P1101" i="1"/>
  <c r="P1103" i="1"/>
  <c r="P1105" i="1"/>
  <c r="P1107" i="1"/>
  <c r="P1109" i="1"/>
  <c r="P1111" i="1"/>
  <c r="P1113" i="1"/>
  <c r="P1115" i="1"/>
  <c r="P1117" i="1"/>
  <c r="P1119" i="1"/>
  <c r="P1121" i="1"/>
  <c r="P1123" i="1"/>
  <c r="P1125" i="1"/>
  <c r="P1127" i="1"/>
  <c r="P1129" i="1"/>
  <c r="P1131" i="1"/>
  <c r="P1133" i="1"/>
  <c r="P1135" i="1"/>
  <c r="P1137" i="1"/>
  <c r="P1139" i="1"/>
  <c r="P1141" i="1"/>
  <c r="P1143" i="1"/>
  <c r="P1145" i="1"/>
  <c r="P1147" i="1"/>
  <c r="P1149" i="1"/>
  <c r="P1151" i="1"/>
  <c r="P1153" i="1"/>
  <c r="P1155" i="1"/>
  <c r="P1157" i="1"/>
  <c r="P1159" i="1"/>
  <c r="P1161" i="1"/>
  <c r="P1163" i="1"/>
  <c r="P1165" i="1"/>
  <c r="P1167" i="1"/>
  <c r="P1169" i="1"/>
  <c r="P1171" i="1"/>
  <c r="P1173" i="1"/>
  <c r="P1175" i="1"/>
  <c r="P1177" i="1"/>
  <c r="P1179" i="1"/>
  <c r="P962" i="1"/>
  <c r="P1019" i="1"/>
  <c r="P1040" i="1"/>
  <c r="P1048" i="1"/>
  <c r="P1056" i="1"/>
  <c r="P1067" i="1"/>
  <c r="P1074" i="1"/>
  <c r="P1088" i="1"/>
  <c r="P1099" i="1"/>
  <c r="P1102" i="1"/>
  <c r="P1118" i="1"/>
  <c r="P1134" i="1"/>
  <c r="P1150" i="1"/>
  <c r="P1166" i="1"/>
  <c r="P1187" i="1"/>
  <c r="P1195" i="1"/>
  <c r="P914" i="1"/>
  <c r="P968" i="1"/>
  <c r="P1037" i="1"/>
  <c r="P1045" i="1"/>
  <c r="P1053" i="1"/>
  <c r="P1078" i="1"/>
  <c r="P1081" i="1"/>
  <c r="P1112" i="1"/>
  <c r="P1128" i="1"/>
  <c r="P1144" i="1"/>
  <c r="P1160" i="1"/>
  <c r="P1176" i="1"/>
  <c r="P1182" i="1"/>
  <c r="P1190" i="1"/>
  <c r="P1198" i="1"/>
  <c r="P629" i="1"/>
  <c r="P976" i="1"/>
  <c r="P1071" i="1"/>
  <c r="P1106" i="1"/>
  <c r="P1122" i="1"/>
  <c r="P1138" i="1"/>
  <c r="P1154" i="1"/>
  <c r="P1170" i="1"/>
  <c r="P1185" i="1"/>
  <c r="P1193" i="1"/>
  <c r="P1201" i="1"/>
  <c r="P910" i="1"/>
  <c r="P922" i="1"/>
  <c r="P1021" i="1"/>
  <c r="P1025" i="1"/>
  <c r="P1061" i="1"/>
  <c r="P1068" i="1"/>
  <c r="P1093" i="1"/>
  <c r="P1100" i="1"/>
  <c r="P1116" i="1"/>
  <c r="P1132" i="1"/>
  <c r="P1148" i="1"/>
  <c r="P1164" i="1"/>
  <c r="P1180" i="1"/>
  <c r="P1188" i="1"/>
  <c r="P1196" i="1"/>
  <c r="P954" i="1"/>
  <c r="P1038" i="1"/>
  <c r="P1046" i="1"/>
  <c r="P1054" i="1"/>
  <c r="P1058" i="1"/>
  <c r="P1072" i="1"/>
  <c r="P1083" i="1"/>
  <c r="P1090" i="1"/>
  <c r="P1110" i="1"/>
  <c r="P1126" i="1"/>
  <c r="P1142" i="1"/>
  <c r="P1158" i="1"/>
  <c r="P1174" i="1"/>
  <c r="P1183" i="1"/>
  <c r="P1191" i="1"/>
  <c r="P1199" i="1"/>
  <c r="P906" i="1"/>
  <c r="P960" i="1"/>
  <c r="P984" i="1"/>
  <c r="P1062" i="1"/>
  <c r="P1065" i="1"/>
  <c r="P1094" i="1"/>
  <c r="P1097" i="1"/>
  <c r="P1104" i="1"/>
  <c r="P1120" i="1"/>
  <c r="P1136" i="1"/>
  <c r="P1152" i="1"/>
  <c r="P1168" i="1"/>
  <c r="P1186" i="1"/>
  <c r="P1194" i="1"/>
  <c r="P930" i="1"/>
  <c r="P942" i="1"/>
  <c r="P1006" i="1"/>
  <c r="P1039" i="1"/>
  <c r="P1047" i="1"/>
  <c r="P1055" i="1"/>
  <c r="P1087" i="1"/>
  <c r="P1114" i="1"/>
  <c r="P1130" i="1"/>
  <c r="P1146" i="1"/>
  <c r="P1162" i="1"/>
  <c r="P1178" i="1"/>
  <c r="P1181" i="1"/>
  <c r="P1189" i="1"/>
  <c r="P1197" i="1"/>
  <c r="P1202" i="1"/>
  <c r="P1023" i="1"/>
  <c r="P1108" i="1"/>
  <c r="P996" i="1"/>
  <c r="P1156" i="1"/>
  <c r="P1200" i="1"/>
  <c r="P1124" i="1"/>
  <c r="P1184" i="1"/>
  <c r="P1077" i="1"/>
  <c r="P1084" i="1"/>
  <c r="P1172" i="1"/>
  <c r="P1140" i="1"/>
  <c r="P1192" i="1"/>
  <c r="N630" i="1"/>
  <c r="N632" i="1"/>
  <c r="N634" i="1"/>
  <c r="N636" i="1"/>
  <c r="N638" i="1"/>
  <c r="N640" i="1"/>
  <c r="N642" i="1"/>
  <c r="N644" i="1"/>
  <c r="N646" i="1"/>
  <c r="N648" i="1"/>
  <c r="N650" i="1"/>
  <c r="N652" i="1"/>
  <c r="N654" i="1"/>
  <c r="N656" i="1"/>
  <c r="N658" i="1"/>
  <c r="N660" i="1"/>
  <c r="N662" i="1"/>
  <c r="N664" i="1"/>
  <c r="N666" i="1"/>
  <c r="N668" i="1"/>
  <c r="N670" i="1"/>
  <c r="N672" i="1"/>
  <c r="N674" i="1"/>
  <c r="N676" i="1"/>
  <c r="N678" i="1"/>
  <c r="N680" i="1"/>
  <c r="N682" i="1"/>
  <c r="N684" i="1"/>
  <c r="N686" i="1"/>
  <c r="N688" i="1"/>
  <c r="N690" i="1"/>
  <c r="N692" i="1"/>
  <c r="N694" i="1"/>
  <c r="N696" i="1"/>
  <c r="N698" i="1"/>
  <c r="N700" i="1"/>
  <c r="N702" i="1"/>
  <c r="N704" i="1"/>
  <c r="N706" i="1"/>
  <c r="N708" i="1"/>
  <c r="N710" i="1"/>
  <c r="N712" i="1"/>
  <c r="N714" i="1"/>
  <c r="N716" i="1"/>
  <c r="N718" i="1"/>
  <c r="N720" i="1"/>
  <c r="N722" i="1"/>
  <c r="N724" i="1"/>
  <c r="N726" i="1"/>
  <c r="N728" i="1"/>
  <c r="N730" i="1"/>
  <c r="N732" i="1"/>
  <c r="N734" i="1"/>
  <c r="N736" i="1"/>
  <c r="N738" i="1"/>
  <c r="N740" i="1"/>
  <c r="N742" i="1"/>
  <c r="N744" i="1"/>
  <c r="N746" i="1"/>
  <c r="N748" i="1"/>
  <c r="N750" i="1"/>
  <c r="N752" i="1"/>
  <c r="N754" i="1"/>
  <c r="N756" i="1"/>
  <c r="N758" i="1"/>
  <c r="N760" i="1"/>
  <c r="N762" i="1"/>
  <c r="N764" i="1"/>
  <c r="N766" i="1"/>
  <c r="N768" i="1"/>
  <c r="N770" i="1"/>
  <c r="N772" i="1"/>
  <c r="N774" i="1"/>
  <c r="N776" i="1"/>
  <c r="N778" i="1"/>
  <c r="N780" i="1"/>
  <c r="N782" i="1"/>
  <c r="N784" i="1"/>
  <c r="N786" i="1"/>
  <c r="N788" i="1"/>
  <c r="N790" i="1"/>
  <c r="N792" i="1"/>
  <c r="N794" i="1"/>
  <c r="N796" i="1"/>
  <c r="N798" i="1"/>
  <c r="N639" i="1"/>
  <c r="N633" i="1"/>
  <c r="N649" i="1"/>
  <c r="N665" i="1"/>
  <c r="N681" i="1"/>
  <c r="N697" i="1"/>
  <c r="N713" i="1"/>
  <c r="N729" i="1"/>
  <c r="N745" i="1"/>
  <c r="N761" i="1"/>
  <c r="N777" i="1"/>
  <c r="N793" i="1"/>
  <c r="N799" i="1"/>
  <c r="N801" i="1"/>
  <c r="N803" i="1"/>
  <c r="N805" i="1"/>
  <c r="N807" i="1"/>
  <c r="N809" i="1"/>
  <c r="N811" i="1"/>
  <c r="N813" i="1"/>
  <c r="N815" i="1"/>
  <c r="N817" i="1"/>
  <c r="N819" i="1"/>
  <c r="N821" i="1"/>
  <c r="N823" i="1"/>
  <c r="N825" i="1"/>
  <c r="N827" i="1"/>
  <c r="N829" i="1"/>
  <c r="N831" i="1"/>
  <c r="N833" i="1"/>
  <c r="N835" i="1"/>
  <c r="N837" i="1"/>
  <c r="N839" i="1"/>
  <c r="N841" i="1"/>
  <c r="N843" i="1"/>
  <c r="N845" i="1"/>
  <c r="N847" i="1"/>
  <c r="N849" i="1"/>
  <c r="N851" i="1"/>
  <c r="N853" i="1"/>
  <c r="N855" i="1"/>
  <c r="N857" i="1"/>
  <c r="N859" i="1"/>
  <c r="N861" i="1"/>
  <c r="N863" i="1"/>
  <c r="N865" i="1"/>
  <c r="N867" i="1"/>
  <c r="N869" i="1"/>
  <c r="N871" i="1"/>
  <c r="N873" i="1"/>
  <c r="N875" i="1"/>
  <c r="N877" i="1"/>
  <c r="N879" i="1"/>
  <c r="N881" i="1"/>
  <c r="N883" i="1"/>
  <c r="N885" i="1"/>
  <c r="N887" i="1"/>
  <c r="N889" i="1"/>
  <c r="N891" i="1"/>
  <c r="N893" i="1"/>
  <c r="N895" i="1"/>
  <c r="N897" i="1"/>
  <c r="N899" i="1"/>
  <c r="N643" i="1"/>
  <c r="N659" i="1"/>
  <c r="N675" i="1"/>
  <c r="N691" i="1"/>
  <c r="N707" i="1"/>
  <c r="N723" i="1"/>
  <c r="N739" i="1"/>
  <c r="N755" i="1"/>
  <c r="N771" i="1"/>
  <c r="N787" i="1"/>
  <c r="N637" i="1"/>
  <c r="N653" i="1"/>
  <c r="N669" i="1"/>
  <c r="N685" i="1"/>
  <c r="N701" i="1"/>
  <c r="N717" i="1"/>
  <c r="N733" i="1"/>
  <c r="N749" i="1"/>
  <c r="N765" i="1"/>
  <c r="N781" i="1"/>
  <c r="N797" i="1"/>
  <c r="N631" i="1"/>
  <c r="N647" i="1"/>
  <c r="N663" i="1"/>
  <c r="N679" i="1"/>
  <c r="N695" i="1"/>
  <c r="N711" i="1"/>
  <c r="N727" i="1"/>
  <c r="N743" i="1"/>
  <c r="N759" i="1"/>
  <c r="N775" i="1"/>
  <c r="N791" i="1"/>
  <c r="N641" i="1"/>
  <c r="N645" i="1"/>
  <c r="N661" i="1"/>
  <c r="N677" i="1"/>
  <c r="N693" i="1"/>
  <c r="N709" i="1"/>
  <c r="N725" i="1"/>
  <c r="N741" i="1"/>
  <c r="N757" i="1"/>
  <c r="N773" i="1"/>
  <c r="N789" i="1"/>
  <c r="N721" i="1"/>
  <c r="N731" i="1"/>
  <c r="N767" i="1"/>
  <c r="N902" i="1"/>
  <c r="N907" i="1"/>
  <c r="N909" i="1"/>
  <c r="N911" i="1"/>
  <c r="N913" i="1"/>
  <c r="N915" i="1"/>
  <c r="N917" i="1"/>
  <c r="N919" i="1"/>
  <c r="N921" i="1"/>
  <c r="N923" i="1"/>
  <c r="N925" i="1"/>
  <c r="N927" i="1"/>
  <c r="N929" i="1"/>
  <c r="N931" i="1"/>
  <c r="N933" i="1"/>
  <c r="N935" i="1"/>
  <c r="N937" i="1"/>
  <c r="N939" i="1"/>
  <c r="N941" i="1"/>
  <c r="N943" i="1"/>
  <c r="N945" i="1"/>
  <c r="N947" i="1"/>
  <c r="N949" i="1"/>
  <c r="N951" i="1"/>
  <c r="N953" i="1"/>
  <c r="N955" i="1"/>
  <c r="N957" i="1"/>
  <c r="N959" i="1"/>
  <c r="N961" i="1"/>
  <c r="N963" i="1"/>
  <c r="N965" i="1"/>
  <c r="N967" i="1"/>
  <c r="N969" i="1"/>
  <c r="N971" i="1"/>
  <c r="N973" i="1"/>
  <c r="N975" i="1"/>
  <c r="N977" i="1"/>
  <c r="N979" i="1"/>
  <c r="N981" i="1"/>
  <c r="N983" i="1"/>
  <c r="N985" i="1"/>
  <c r="N987" i="1"/>
  <c r="N989" i="1"/>
  <c r="N991" i="1"/>
  <c r="N993" i="1"/>
  <c r="N995" i="1"/>
  <c r="N997" i="1"/>
  <c r="N999" i="1"/>
  <c r="N1001" i="1"/>
  <c r="N1003" i="1"/>
  <c r="N1005" i="1"/>
  <c r="N1007" i="1"/>
  <c r="N1009" i="1"/>
  <c r="N1011" i="1"/>
  <c r="N1013" i="1"/>
  <c r="N655" i="1"/>
  <c r="N737" i="1"/>
  <c r="N747" i="1"/>
  <c r="N783" i="1"/>
  <c r="N905" i="1"/>
  <c r="N635" i="1"/>
  <c r="N657" i="1"/>
  <c r="N667" i="1"/>
  <c r="N703" i="1"/>
  <c r="N785" i="1"/>
  <c r="N795" i="1"/>
  <c r="N906" i="1"/>
  <c r="N908" i="1"/>
  <c r="N910" i="1"/>
  <c r="N912" i="1"/>
  <c r="N914" i="1"/>
  <c r="N916" i="1"/>
  <c r="N918" i="1"/>
  <c r="N920" i="1"/>
  <c r="N922" i="1"/>
  <c r="N924" i="1"/>
  <c r="N926" i="1"/>
  <c r="N928" i="1"/>
  <c r="N930" i="1"/>
  <c r="N932" i="1"/>
  <c r="N934" i="1"/>
  <c r="N936" i="1"/>
  <c r="N938" i="1"/>
  <c r="N940" i="1"/>
  <c r="N942" i="1"/>
  <c r="N944" i="1"/>
  <c r="N946" i="1"/>
  <c r="N948" i="1"/>
  <c r="N950" i="1"/>
  <c r="N952" i="1"/>
  <c r="N954" i="1"/>
  <c r="N956" i="1"/>
  <c r="N958" i="1"/>
  <c r="N960" i="1"/>
  <c r="N962" i="1"/>
  <c r="N964" i="1"/>
  <c r="N966" i="1"/>
  <c r="N968" i="1"/>
  <c r="N970" i="1"/>
  <c r="N972" i="1"/>
  <c r="N974" i="1"/>
  <c r="N976" i="1"/>
  <c r="N978" i="1"/>
  <c r="N980" i="1"/>
  <c r="N982" i="1"/>
  <c r="N984" i="1"/>
  <c r="N986" i="1"/>
  <c r="N988" i="1"/>
  <c r="N990" i="1"/>
  <c r="N992" i="1"/>
  <c r="N994" i="1"/>
  <c r="N651" i="1"/>
  <c r="N687" i="1"/>
  <c r="N699" i="1"/>
  <c r="N705" i="1"/>
  <c r="N753" i="1"/>
  <c r="N800" i="1"/>
  <c r="N816" i="1"/>
  <c r="N832" i="1"/>
  <c r="N848" i="1"/>
  <c r="N864" i="1"/>
  <c r="N880" i="1"/>
  <c r="N896" i="1"/>
  <c r="N901" i="1"/>
  <c r="N1000" i="1"/>
  <c r="N1014" i="1"/>
  <c r="N1016" i="1"/>
  <c r="N1018" i="1"/>
  <c r="N1020" i="1"/>
  <c r="N1022" i="1"/>
  <c r="N1024" i="1"/>
  <c r="N1026" i="1"/>
  <c r="N1028" i="1"/>
  <c r="N1030" i="1"/>
  <c r="N1032" i="1"/>
  <c r="N1034" i="1"/>
  <c r="N1036" i="1"/>
  <c r="N1038" i="1"/>
  <c r="N1040" i="1"/>
  <c r="N1042" i="1"/>
  <c r="N1044" i="1"/>
  <c r="N1046" i="1"/>
  <c r="N1048" i="1"/>
  <c r="N1050" i="1"/>
  <c r="N1052" i="1"/>
  <c r="N1054" i="1"/>
  <c r="N1056" i="1"/>
  <c r="N1058" i="1"/>
  <c r="N1060" i="1"/>
  <c r="N1062" i="1"/>
  <c r="N1064" i="1"/>
  <c r="N1066" i="1"/>
  <c r="N1068" i="1"/>
  <c r="N1070" i="1"/>
  <c r="N1072" i="1"/>
  <c r="N1074" i="1"/>
  <c r="N1076" i="1"/>
  <c r="N1078" i="1"/>
  <c r="N1080" i="1"/>
  <c r="N1082" i="1"/>
  <c r="N1084" i="1"/>
  <c r="N1086" i="1"/>
  <c r="N1088" i="1"/>
  <c r="N1090" i="1"/>
  <c r="N1092" i="1"/>
  <c r="N1094" i="1"/>
  <c r="N1096" i="1"/>
  <c r="N1098" i="1"/>
  <c r="N1100" i="1"/>
  <c r="N735" i="1"/>
  <c r="N806" i="1"/>
  <c r="N822" i="1"/>
  <c r="N838" i="1"/>
  <c r="N854" i="1"/>
  <c r="N870" i="1"/>
  <c r="N886" i="1"/>
  <c r="N1012" i="1"/>
  <c r="N808" i="1"/>
  <c r="N824" i="1"/>
  <c r="N840" i="1"/>
  <c r="N856" i="1"/>
  <c r="N872" i="1"/>
  <c r="N888" i="1"/>
  <c r="N996" i="1"/>
  <c r="N1006" i="1"/>
  <c r="N1015" i="1"/>
  <c r="N1017" i="1"/>
  <c r="N1019" i="1"/>
  <c r="N1021" i="1"/>
  <c r="N1023" i="1"/>
  <c r="N1025" i="1"/>
  <c r="N1027" i="1"/>
  <c r="N1029" i="1"/>
  <c r="N1031" i="1"/>
  <c r="N1033" i="1"/>
  <c r="N1035" i="1"/>
  <c r="N1037" i="1"/>
  <c r="N1039" i="1"/>
  <c r="N1041" i="1"/>
  <c r="N1043" i="1"/>
  <c r="N1045" i="1"/>
  <c r="N1047" i="1"/>
  <c r="N1049" i="1"/>
  <c r="N1051" i="1"/>
  <c r="N1053" i="1"/>
  <c r="N1055" i="1"/>
  <c r="N673" i="1"/>
  <c r="N812" i="1"/>
  <c r="N818" i="1"/>
  <c r="N830" i="1"/>
  <c r="N836" i="1"/>
  <c r="N903" i="1"/>
  <c r="N1004" i="1"/>
  <c r="N1061" i="1"/>
  <c r="N1077" i="1"/>
  <c r="N1093" i="1"/>
  <c r="N1102" i="1"/>
  <c r="N1104" i="1"/>
  <c r="N1106" i="1"/>
  <c r="N1108" i="1"/>
  <c r="N1110" i="1"/>
  <c r="N1112" i="1"/>
  <c r="N1114" i="1"/>
  <c r="N1116" i="1"/>
  <c r="N1118" i="1"/>
  <c r="N1120" i="1"/>
  <c r="N1122" i="1"/>
  <c r="N1124" i="1"/>
  <c r="N1126" i="1"/>
  <c r="N1128" i="1"/>
  <c r="N1130" i="1"/>
  <c r="N1132" i="1"/>
  <c r="N1134" i="1"/>
  <c r="N1136" i="1"/>
  <c r="N1138" i="1"/>
  <c r="N1140" i="1"/>
  <c r="N1142" i="1"/>
  <c r="N1144" i="1"/>
  <c r="N1146" i="1"/>
  <c r="N1148" i="1"/>
  <c r="N1150" i="1"/>
  <c r="N1152" i="1"/>
  <c r="N1154" i="1"/>
  <c r="N1156" i="1"/>
  <c r="N1158" i="1"/>
  <c r="N1160" i="1"/>
  <c r="N1162" i="1"/>
  <c r="N1164" i="1"/>
  <c r="N1166" i="1"/>
  <c r="N1168" i="1"/>
  <c r="N1170" i="1"/>
  <c r="N1172" i="1"/>
  <c r="N1174" i="1"/>
  <c r="N1176" i="1"/>
  <c r="N1178" i="1"/>
  <c r="N1180" i="1"/>
  <c r="N1182" i="1"/>
  <c r="N1184" i="1"/>
  <c r="N1186" i="1"/>
  <c r="N1188" i="1"/>
  <c r="N1190" i="1"/>
  <c r="N1192" i="1"/>
  <c r="N1194" i="1"/>
  <c r="N1196" i="1"/>
  <c r="N1198" i="1"/>
  <c r="N1200" i="1"/>
  <c r="N719" i="1"/>
  <c r="N874" i="1"/>
  <c r="N892" i="1"/>
  <c r="N898" i="1"/>
  <c r="N826" i="1"/>
  <c r="N844" i="1"/>
  <c r="N850" i="1"/>
  <c r="N862" i="1"/>
  <c r="N868" i="1"/>
  <c r="N904" i="1"/>
  <c r="N998" i="1"/>
  <c r="N1002" i="1"/>
  <c r="N1008" i="1"/>
  <c r="N1057" i="1"/>
  <c r="N1073" i="1"/>
  <c r="N1089" i="1"/>
  <c r="N715" i="1"/>
  <c r="N751" i="1"/>
  <c r="N763" i="1"/>
  <c r="N769" i="1"/>
  <c r="N802" i="1"/>
  <c r="N814" i="1"/>
  <c r="N820" i="1"/>
  <c r="N1071" i="1"/>
  <c r="N1087" i="1"/>
  <c r="N671" i="1"/>
  <c r="N683" i="1"/>
  <c r="N810" i="1"/>
  <c r="N828" i="1"/>
  <c r="N834" i="1"/>
  <c r="N846" i="1"/>
  <c r="N852" i="1"/>
  <c r="N1067" i="1"/>
  <c r="N1083" i="1"/>
  <c r="N1099" i="1"/>
  <c r="N1081" i="1"/>
  <c r="N1115" i="1"/>
  <c r="N1131" i="1"/>
  <c r="N1147" i="1"/>
  <c r="N1163" i="1"/>
  <c r="N1179" i="1"/>
  <c r="N842" i="1"/>
  <c r="N890" i="1"/>
  <c r="N1085" i="1"/>
  <c r="N1109" i="1"/>
  <c r="N1125" i="1"/>
  <c r="N1141" i="1"/>
  <c r="N1157" i="1"/>
  <c r="N1173" i="1"/>
  <c r="N1185" i="1"/>
  <c r="N1193" i="1"/>
  <c r="N1201" i="1"/>
  <c r="N804" i="1"/>
  <c r="N858" i="1"/>
  <c r="N878" i="1"/>
  <c r="N884" i="1"/>
  <c r="N1103" i="1"/>
  <c r="N1119" i="1"/>
  <c r="N1135" i="1"/>
  <c r="N1151" i="1"/>
  <c r="N1167" i="1"/>
  <c r="N629" i="1"/>
  <c r="N1075" i="1"/>
  <c r="N1079" i="1"/>
  <c r="N1113" i="1"/>
  <c r="N1129" i="1"/>
  <c r="N1145" i="1"/>
  <c r="N1161" i="1"/>
  <c r="N1177" i="1"/>
  <c r="N1183" i="1"/>
  <c r="N1191" i="1"/>
  <c r="N1199" i="1"/>
  <c r="N866" i="1"/>
  <c r="N1010" i="1"/>
  <c r="N1065" i="1"/>
  <c r="N1097" i="1"/>
  <c r="N1107" i="1"/>
  <c r="N1123" i="1"/>
  <c r="N1139" i="1"/>
  <c r="N1155" i="1"/>
  <c r="N1171" i="1"/>
  <c r="N689" i="1"/>
  <c r="N860" i="1"/>
  <c r="N900" i="1"/>
  <c r="N1069" i="1"/>
  <c r="N1101" i="1"/>
  <c r="N1117" i="1"/>
  <c r="N1133" i="1"/>
  <c r="N1149" i="1"/>
  <c r="N1165" i="1"/>
  <c r="N1181" i="1"/>
  <c r="N1189" i="1"/>
  <c r="N1197" i="1"/>
  <c r="N1202" i="1"/>
  <c r="N779" i="1"/>
  <c r="N894" i="1"/>
  <c r="N1111" i="1"/>
  <c r="N1127" i="1"/>
  <c r="N1143" i="1"/>
  <c r="N1159" i="1"/>
  <c r="N1175" i="1"/>
  <c r="N876" i="1"/>
  <c r="N1121" i="1"/>
  <c r="N1187" i="1"/>
  <c r="N1059" i="1"/>
  <c r="N1169" i="1"/>
  <c r="N1095" i="1"/>
  <c r="N1137" i="1"/>
  <c r="N1195" i="1"/>
  <c r="N1091" i="1"/>
  <c r="N1105" i="1"/>
  <c r="N1063" i="1"/>
  <c r="N1153" i="1"/>
  <c r="N882" i="1"/>
  <c r="Q636" i="1"/>
  <c r="Q639" i="1"/>
  <c r="Q652" i="1"/>
  <c r="Q655" i="1"/>
  <c r="Q668" i="1"/>
  <c r="Q671" i="1"/>
  <c r="Q684" i="1"/>
  <c r="Q687" i="1"/>
  <c r="Q700" i="1"/>
  <c r="Q703" i="1"/>
  <c r="Q716" i="1"/>
  <c r="Q719" i="1"/>
  <c r="Q732" i="1"/>
  <c r="Q735" i="1"/>
  <c r="Q748" i="1"/>
  <c r="Q751" i="1"/>
  <c r="Q764" i="1"/>
  <c r="Q767" i="1"/>
  <c r="Q780" i="1"/>
  <c r="Q783" i="1"/>
  <c r="Q796" i="1"/>
  <c r="Q630" i="1"/>
  <c r="Q633" i="1"/>
  <c r="Q646" i="1"/>
  <c r="Q649" i="1"/>
  <c r="Q662" i="1"/>
  <c r="Q665" i="1"/>
  <c r="Q678" i="1"/>
  <c r="Q681" i="1"/>
  <c r="Q694" i="1"/>
  <c r="Q697" i="1"/>
  <c r="Q710" i="1"/>
  <c r="Q713" i="1"/>
  <c r="Q726" i="1"/>
  <c r="Q729" i="1"/>
  <c r="Q742" i="1"/>
  <c r="Q745" i="1"/>
  <c r="Q758" i="1"/>
  <c r="Q761" i="1"/>
  <c r="Q774" i="1"/>
  <c r="Q777" i="1"/>
  <c r="Q790" i="1"/>
  <c r="Q793" i="1"/>
  <c r="Q640" i="1"/>
  <c r="Q643" i="1"/>
  <c r="Q656" i="1"/>
  <c r="Q659" i="1"/>
  <c r="Q672" i="1"/>
  <c r="Q675" i="1"/>
  <c r="Q688" i="1"/>
  <c r="Q691" i="1"/>
  <c r="Q704" i="1"/>
  <c r="Q707" i="1"/>
  <c r="Q720" i="1"/>
  <c r="Q723" i="1"/>
  <c r="Q736" i="1"/>
  <c r="Q739" i="1"/>
  <c r="Q752" i="1"/>
  <c r="Q755" i="1"/>
  <c r="Q768" i="1"/>
  <c r="Q771" i="1"/>
  <c r="Q784" i="1"/>
  <c r="Q787" i="1"/>
  <c r="Q799" i="1"/>
  <c r="Q801" i="1"/>
  <c r="Q803" i="1"/>
  <c r="Q805" i="1"/>
  <c r="Q807" i="1"/>
  <c r="Q809" i="1"/>
  <c r="Q811" i="1"/>
  <c r="Q813" i="1"/>
  <c r="Q815" i="1"/>
  <c r="Q817" i="1"/>
  <c r="Q819" i="1"/>
  <c r="Q821" i="1"/>
  <c r="Q823" i="1"/>
  <c r="Q825" i="1"/>
  <c r="Q827" i="1"/>
  <c r="Q829" i="1"/>
  <c r="Q831" i="1"/>
  <c r="Q833" i="1"/>
  <c r="Q835" i="1"/>
  <c r="Q837" i="1"/>
  <c r="Q839" i="1"/>
  <c r="Q841" i="1"/>
  <c r="Q843" i="1"/>
  <c r="Q845" i="1"/>
  <c r="Q847" i="1"/>
  <c r="Q849" i="1"/>
  <c r="Q851" i="1"/>
  <c r="Q853" i="1"/>
  <c r="Q855" i="1"/>
  <c r="Q857" i="1"/>
  <c r="Q859" i="1"/>
  <c r="Q861" i="1"/>
  <c r="Q863" i="1"/>
  <c r="Q865" i="1"/>
  <c r="Q867" i="1"/>
  <c r="Q869" i="1"/>
  <c r="Q871" i="1"/>
  <c r="Q873" i="1"/>
  <c r="Q875" i="1"/>
  <c r="Q877" i="1"/>
  <c r="Q879" i="1"/>
  <c r="Q881" i="1"/>
  <c r="Q883" i="1"/>
  <c r="Q885" i="1"/>
  <c r="Q887" i="1"/>
  <c r="Q889" i="1"/>
  <c r="Q891" i="1"/>
  <c r="Q893" i="1"/>
  <c r="Q895" i="1"/>
  <c r="Q897" i="1"/>
  <c r="Q899" i="1"/>
  <c r="Q901" i="1"/>
  <c r="Q903" i="1"/>
  <c r="Q905" i="1"/>
  <c r="Q634" i="1"/>
  <c r="Q637" i="1"/>
  <c r="Q650" i="1"/>
  <c r="Q653" i="1"/>
  <c r="Q666" i="1"/>
  <c r="Q669" i="1"/>
  <c r="Q682" i="1"/>
  <c r="Q685" i="1"/>
  <c r="Q698" i="1"/>
  <c r="Q701" i="1"/>
  <c r="Q714" i="1"/>
  <c r="Q717" i="1"/>
  <c r="Q730" i="1"/>
  <c r="Q733" i="1"/>
  <c r="Q746" i="1"/>
  <c r="Q749" i="1"/>
  <c r="Q762" i="1"/>
  <c r="Q765" i="1"/>
  <c r="Q778" i="1"/>
  <c r="Q781" i="1"/>
  <c r="Q794" i="1"/>
  <c r="Q797" i="1"/>
  <c r="Q631" i="1"/>
  <c r="Q632" i="1"/>
  <c r="Q635" i="1"/>
  <c r="Q648" i="1"/>
  <c r="Q651" i="1"/>
  <c r="Q664" i="1"/>
  <c r="Q667" i="1"/>
  <c r="Q680" i="1"/>
  <c r="Q683" i="1"/>
  <c r="Q696" i="1"/>
  <c r="Q699" i="1"/>
  <c r="Q712" i="1"/>
  <c r="Q715" i="1"/>
  <c r="Q728" i="1"/>
  <c r="Q731" i="1"/>
  <c r="Q744" i="1"/>
  <c r="Q747" i="1"/>
  <c r="Q760" i="1"/>
  <c r="Q763" i="1"/>
  <c r="Q776" i="1"/>
  <c r="Q779" i="1"/>
  <c r="Q792" i="1"/>
  <c r="Q795" i="1"/>
  <c r="Q798" i="1"/>
  <c r="Q800" i="1"/>
  <c r="Q802" i="1"/>
  <c r="Q804" i="1"/>
  <c r="Q806" i="1"/>
  <c r="Q808" i="1"/>
  <c r="Q810" i="1"/>
  <c r="Q812" i="1"/>
  <c r="Q814" i="1"/>
  <c r="Q816" i="1"/>
  <c r="Q818" i="1"/>
  <c r="Q820" i="1"/>
  <c r="Q822" i="1"/>
  <c r="Q824" i="1"/>
  <c r="Q826" i="1"/>
  <c r="Q828" i="1"/>
  <c r="Q830" i="1"/>
  <c r="Q832" i="1"/>
  <c r="Q834" i="1"/>
  <c r="Q836" i="1"/>
  <c r="Q838" i="1"/>
  <c r="Q840" i="1"/>
  <c r="Q842" i="1"/>
  <c r="Q844" i="1"/>
  <c r="Q846" i="1"/>
  <c r="Q848" i="1"/>
  <c r="Q850" i="1"/>
  <c r="Q852" i="1"/>
  <c r="Q854" i="1"/>
  <c r="Q856" i="1"/>
  <c r="Q858" i="1"/>
  <c r="Q860" i="1"/>
  <c r="Q862" i="1"/>
  <c r="Q864" i="1"/>
  <c r="Q866" i="1"/>
  <c r="Q868" i="1"/>
  <c r="Q870" i="1"/>
  <c r="Q872" i="1"/>
  <c r="Q874" i="1"/>
  <c r="Q876" i="1"/>
  <c r="Q878" i="1"/>
  <c r="Q880" i="1"/>
  <c r="Q882" i="1"/>
  <c r="Q884" i="1"/>
  <c r="Q886" i="1"/>
  <c r="Q888" i="1"/>
  <c r="Q890" i="1"/>
  <c r="Q892" i="1"/>
  <c r="Q894" i="1"/>
  <c r="Q896" i="1"/>
  <c r="Q898" i="1"/>
  <c r="Q900" i="1"/>
  <c r="Q902" i="1"/>
  <c r="Q638" i="1"/>
  <c r="Q670" i="1"/>
  <c r="Q674" i="1"/>
  <c r="Q679" i="1"/>
  <c r="Q705" i="1"/>
  <c r="Q725" i="1"/>
  <c r="Q756" i="1"/>
  <c r="Q644" i="1"/>
  <c r="Q686" i="1"/>
  <c r="Q690" i="1"/>
  <c r="Q695" i="1"/>
  <c r="Q721" i="1"/>
  <c r="Q741" i="1"/>
  <c r="Q772" i="1"/>
  <c r="Q641" i="1"/>
  <c r="Q661" i="1"/>
  <c r="Q692" i="1"/>
  <c r="Q734" i="1"/>
  <c r="Q738" i="1"/>
  <c r="Q743" i="1"/>
  <c r="Q769" i="1"/>
  <c r="Q789" i="1"/>
  <c r="Q645" i="1"/>
  <c r="Q657" i="1"/>
  <c r="Q727" i="1"/>
  <c r="Q740" i="1"/>
  <c r="Q775" i="1"/>
  <c r="Q911" i="1"/>
  <c r="Q914" i="1"/>
  <c r="Q927" i="1"/>
  <c r="Q930" i="1"/>
  <c r="Q943" i="1"/>
  <c r="Q946" i="1"/>
  <c r="Q959" i="1"/>
  <c r="Q962" i="1"/>
  <c r="Q975" i="1"/>
  <c r="Q978" i="1"/>
  <c r="Q991" i="1"/>
  <c r="Q994" i="1"/>
  <c r="Q997" i="1"/>
  <c r="Q1002" i="1"/>
  <c r="Q1009" i="1"/>
  <c r="Q663" i="1"/>
  <c r="Q693" i="1"/>
  <c r="Q722" i="1"/>
  <c r="Q753" i="1"/>
  <c r="Q770" i="1"/>
  <c r="Q782" i="1"/>
  <c r="Q908" i="1"/>
  <c r="Q921" i="1"/>
  <c r="Q924" i="1"/>
  <c r="Q937" i="1"/>
  <c r="Q940" i="1"/>
  <c r="Q953" i="1"/>
  <c r="Q956" i="1"/>
  <c r="Q969" i="1"/>
  <c r="Q972" i="1"/>
  <c r="Q985" i="1"/>
  <c r="Q988" i="1"/>
  <c r="Q1007" i="1"/>
  <c r="Q642" i="1"/>
  <c r="Q654" i="1"/>
  <c r="Q677" i="1"/>
  <c r="Q689" i="1"/>
  <c r="Q702" i="1"/>
  <c r="Q724" i="1"/>
  <c r="Q737" i="1"/>
  <c r="Q906" i="1"/>
  <c r="Q919" i="1"/>
  <c r="Q922" i="1"/>
  <c r="Q935" i="1"/>
  <c r="Q938" i="1"/>
  <c r="Q951" i="1"/>
  <c r="Q954" i="1"/>
  <c r="Q967" i="1"/>
  <c r="Q970" i="1"/>
  <c r="Q983" i="1"/>
  <c r="Q986" i="1"/>
  <c r="Q998" i="1"/>
  <c r="Q1001" i="1"/>
  <c r="Q1010" i="1"/>
  <c r="Q773" i="1"/>
  <c r="Q786" i="1"/>
  <c r="Q923" i="1"/>
  <c r="Q931" i="1"/>
  <c r="Q960" i="1"/>
  <c r="Q964" i="1"/>
  <c r="Q968" i="1"/>
  <c r="Q973" i="1"/>
  <c r="Q993" i="1"/>
  <c r="Q1016" i="1"/>
  <c r="Q1019" i="1"/>
  <c r="Q1032" i="1"/>
  <c r="Q1040" i="1"/>
  <c r="Q1048" i="1"/>
  <c r="Q1056" i="1"/>
  <c r="Q1065" i="1"/>
  <c r="Q1072" i="1"/>
  <c r="Q1081" i="1"/>
  <c r="Q1088" i="1"/>
  <c r="Q1097" i="1"/>
  <c r="Q660" i="1"/>
  <c r="Q673" i="1"/>
  <c r="Q708" i="1"/>
  <c r="Q750" i="1"/>
  <c r="Q907" i="1"/>
  <c r="Q915" i="1"/>
  <c r="Q944" i="1"/>
  <c r="Q948" i="1"/>
  <c r="Q952" i="1"/>
  <c r="Q957" i="1"/>
  <c r="Q977" i="1"/>
  <c r="Q981" i="1"/>
  <c r="Q1013" i="1"/>
  <c r="Q647" i="1"/>
  <c r="Q928" i="1"/>
  <c r="Q932" i="1"/>
  <c r="Q936" i="1"/>
  <c r="Q941" i="1"/>
  <c r="Q961" i="1"/>
  <c r="Q965" i="1"/>
  <c r="Q990" i="1"/>
  <c r="Q1004" i="1"/>
  <c r="Q1020" i="1"/>
  <c r="Q1023" i="1"/>
  <c r="Q1038" i="1"/>
  <c r="Q1046" i="1"/>
  <c r="Q1054" i="1"/>
  <c r="Q1061" i="1"/>
  <c r="Q1068" i="1"/>
  <c r="Q1077" i="1"/>
  <c r="Q1084" i="1"/>
  <c r="Q1093" i="1"/>
  <c r="Q1100" i="1"/>
  <c r="Q1102" i="1"/>
  <c r="Q1104" i="1"/>
  <c r="Q1106" i="1"/>
  <c r="Q1108" i="1"/>
  <c r="Q1110" i="1"/>
  <c r="Q1112" i="1"/>
  <c r="Q1114" i="1"/>
  <c r="Q1116" i="1"/>
  <c r="Q1118" i="1"/>
  <c r="Q1120" i="1"/>
  <c r="Q1122" i="1"/>
  <c r="Q1124" i="1"/>
  <c r="Q1126" i="1"/>
  <c r="Q1128" i="1"/>
  <c r="Q1130" i="1"/>
  <c r="Q1132" i="1"/>
  <c r="Q1134" i="1"/>
  <c r="Q1136" i="1"/>
  <c r="Q1138" i="1"/>
  <c r="Q1140" i="1"/>
  <c r="Q1142" i="1"/>
  <c r="Q1144" i="1"/>
  <c r="Q1146" i="1"/>
  <c r="Q1148" i="1"/>
  <c r="Q1150" i="1"/>
  <c r="Q1152" i="1"/>
  <c r="Q1154" i="1"/>
  <c r="Q1156" i="1"/>
  <c r="Q1158" i="1"/>
  <c r="Q1160" i="1"/>
  <c r="Q1162" i="1"/>
  <c r="Q1164" i="1"/>
  <c r="Q1166" i="1"/>
  <c r="Q1168" i="1"/>
  <c r="Q1170" i="1"/>
  <c r="Q1172" i="1"/>
  <c r="Q1174" i="1"/>
  <c r="Q1176" i="1"/>
  <c r="Q1178" i="1"/>
  <c r="Q1180" i="1"/>
  <c r="Q1182" i="1"/>
  <c r="Q1184" i="1"/>
  <c r="Q1186" i="1"/>
  <c r="Q1188" i="1"/>
  <c r="Q1190" i="1"/>
  <c r="Q1192" i="1"/>
  <c r="Q1194" i="1"/>
  <c r="Q1196" i="1"/>
  <c r="Q1198" i="1"/>
  <c r="Q1200" i="1"/>
  <c r="Q709" i="1"/>
  <c r="Q757" i="1"/>
  <c r="Q788" i="1"/>
  <c r="Q912" i="1"/>
  <c r="Q916" i="1"/>
  <c r="Q920" i="1"/>
  <c r="Q925" i="1"/>
  <c r="Q945" i="1"/>
  <c r="Q949" i="1"/>
  <c r="Q974" i="1"/>
  <c r="Q982" i="1"/>
  <c r="Q1008" i="1"/>
  <c r="Q1011" i="1"/>
  <c r="Q1014" i="1"/>
  <c r="Q1017" i="1"/>
  <c r="Q1030" i="1"/>
  <c r="Q1033" i="1"/>
  <c r="Q1041" i="1"/>
  <c r="Q1049" i="1"/>
  <c r="Q1059" i="1"/>
  <c r="Q1066" i="1"/>
  <c r="Q1075" i="1"/>
  <c r="Q1082" i="1"/>
  <c r="Q1091" i="1"/>
  <c r="Q1098" i="1"/>
  <c r="Q676" i="1"/>
  <c r="Q913" i="1"/>
  <c r="Q917" i="1"/>
  <c r="Q942" i="1"/>
  <c r="Q950" i="1"/>
  <c r="Q971" i="1"/>
  <c r="Q979" i="1"/>
  <c r="Q999" i="1"/>
  <c r="Q1018" i="1"/>
  <c r="Q1021" i="1"/>
  <c r="Q1039" i="1"/>
  <c r="Q1047" i="1"/>
  <c r="Q1055" i="1"/>
  <c r="Q1062" i="1"/>
  <c r="Q1071" i="1"/>
  <c r="Q1078" i="1"/>
  <c r="Q1087" i="1"/>
  <c r="Q1094" i="1"/>
  <c r="Q759" i="1"/>
  <c r="Q766" i="1"/>
  <c r="Q926" i="1"/>
  <c r="Q980" i="1"/>
  <c r="Q996" i="1"/>
  <c r="Q1027" i="1"/>
  <c r="Q1063" i="1"/>
  <c r="Q1070" i="1"/>
  <c r="Q1095" i="1"/>
  <c r="Q1105" i="1"/>
  <c r="Q1121" i="1"/>
  <c r="Q1137" i="1"/>
  <c r="Q1153" i="1"/>
  <c r="Q1169" i="1"/>
  <c r="Q629" i="1"/>
  <c r="Q909" i="1"/>
  <c r="Q992" i="1"/>
  <c r="Q1003" i="1"/>
  <c r="Q1024" i="1"/>
  <c r="Q1060" i="1"/>
  <c r="Q1067" i="1"/>
  <c r="Q1074" i="1"/>
  <c r="Q1092" i="1"/>
  <c r="Q1099" i="1"/>
  <c r="Q1115" i="1"/>
  <c r="Q1131" i="1"/>
  <c r="Q1147" i="1"/>
  <c r="Q1163" i="1"/>
  <c r="Q1179" i="1"/>
  <c r="Q1187" i="1"/>
  <c r="Q1195" i="1"/>
  <c r="Q754" i="1"/>
  <c r="Q904" i="1"/>
  <c r="Q933" i="1"/>
  <c r="Q939" i="1"/>
  <c r="Q958" i="1"/>
  <c r="Q963" i="1"/>
  <c r="Q987" i="1"/>
  <c r="Q1028" i="1"/>
  <c r="Q1037" i="1"/>
  <c r="Q1045" i="1"/>
  <c r="Q1053" i="1"/>
  <c r="Q1057" i="1"/>
  <c r="Q1064" i="1"/>
  <c r="Q1085" i="1"/>
  <c r="Q1089" i="1"/>
  <c r="Q1096" i="1"/>
  <c r="Q1109" i="1"/>
  <c r="Q1125" i="1"/>
  <c r="Q1141" i="1"/>
  <c r="Q1157" i="1"/>
  <c r="Q1173" i="1"/>
  <c r="Q976" i="1"/>
  <c r="Q1015" i="1"/>
  <c r="Q1034" i="1"/>
  <c r="Q1042" i="1"/>
  <c r="Q1050" i="1"/>
  <c r="Q1103" i="1"/>
  <c r="Q1119" i="1"/>
  <c r="Q1135" i="1"/>
  <c r="Q1151" i="1"/>
  <c r="Q1167" i="1"/>
  <c r="Q1185" i="1"/>
  <c r="Q1193" i="1"/>
  <c r="Q1201" i="1"/>
  <c r="Q791" i="1"/>
  <c r="Q910" i="1"/>
  <c r="Q929" i="1"/>
  <c r="Q934" i="1"/>
  <c r="Q947" i="1"/>
  <c r="Q1005" i="1"/>
  <c r="Q1025" i="1"/>
  <c r="Q1029" i="1"/>
  <c r="Q1079" i="1"/>
  <c r="Q1086" i="1"/>
  <c r="Q1113" i="1"/>
  <c r="Q1129" i="1"/>
  <c r="Q1145" i="1"/>
  <c r="Q1161" i="1"/>
  <c r="Q1177" i="1"/>
  <c r="Q658" i="1"/>
  <c r="Q711" i="1"/>
  <c r="Q718" i="1"/>
  <c r="Q785" i="1"/>
  <c r="Q989" i="1"/>
  <c r="Q995" i="1"/>
  <c r="Q1000" i="1"/>
  <c r="Q1022" i="1"/>
  <c r="Q1035" i="1"/>
  <c r="Q1043" i="1"/>
  <c r="Q1051" i="1"/>
  <c r="Q1058" i="1"/>
  <c r="Q1076" i="1"/>
  <c r="Q1083" i="1"/>
  <c r="Q1090" i="1"/>
  <c r="Q1107" i="1"/>
  <c r="Q1123" i="1"/>
  <c r="Q1139" i="1"/>
  <c r="Q1155" i="1"/>
  <c r="Q1171" i="1"/>
  <c r="Q1183" i="1"/>
  <c r="Q1191" i="1"/>
  <c r="Q1199" i="1"/>
  <c r="Q918" i="1"/>
  <c r="Q955" i="1"/>
  <c r="Q966" i="1"/>
  <c r="Q984" i="1"/>
  <c r="Q1026" i="1"/>
  <c r="Q1069" i="1"/>
  <c r="Q1073" i="1"/>
  <c r="Q1080" i="1"/>
  <c r="Q1101" i="1"/>
  <c r="Q1117" i="1"/>
  <c r="Q1133" i="1"/>
  <c r="Q1149" i="1"/>
  <c r="Q1165" i="1"/>
  <c r="Q1044" i="1"/>
  <c r="Q1127" i="1"/>
  <c r="Q1181" i="1"/>
  <c r="Q1031" i="1"/>
  <c r="Q1052" i="1"/>
  <c r="Q1175" i="1"/>
  <c r="Q1143" i="1"/>
  <c r="Q1189" i="1"/>
  <c r="Q1012" i="1"/>
  <c r="Q706" i="1"/>
  <c r="Q1006" i="1"/>
  <c r="Q1111" i="1"/>
  <c r="Q1202" i="1"/>
  <c r="Q1159" i="1"/>
  <c r="Q1197" i="1"/>
  <c r="Q1036" i="1"/>
  <c r="L3" i="1" l="1"/>
  <c r="M3" i="1" s="1"/>
  <c r="S3" i="1" s="1"/>
  <c r="W3" i="1" s="1"/>
  <c r="L4" i="1"/>
  <c r="M4" i="1" s="1"/>
  <c r="S4" i="1" s="1"/>
  <c r="W4" i="1" s="1"/>
  <c r="L5" i="1"/>
  <c r="M5" i="1" s="1"/>
  <c r="S5" i="1" s="1"/>
  <c r="W5" i="1" s="1"/>
  <c r="L6" i="1"/>
  <c r="M6" i="1" s="1"/>
  <c r="S6" i="1" s="1"/>
  <c r="W6" i="1" s="1"/>
  <c r="L7" i="1"/>
  <c r="M7" i="1" s="1"/>
  <c r="S7" i="1" s="1"/>
  <c r="W7" i="1" s="1"/>
  <c r="L8" i="1"/>
  <c r="M8" i="1" s="1"/>
  <c r="S8" i="1" s="1"/>
  <c r="W8" i="1" s="1"/>
  <c r="L9" i="1"/>
  <c r="M9" i="1" s="1"/>
  <c r="S9" i="1" s="1"/>
  <c r="W9" i="1" s="1"/>
  <c r="L10" i="1"/>
  <c r="M10" i="1" s="1"/>
  <c r="S10" i="1" s="1"/>
  <c r="W10" i="1" s="1"/>
  <c r="L11" i="1"/>
  <c r="M11" i="1" s="1"/>
  <c r="S11" i="1" s="1"/>
  <c r="W11" i="1" s="1"/>
  <c r="L12" i="1"/>
  <c r="M12" i="1" s="1"/>
  <c r="S12" i="1" s="1"/>
  <c r="W12" i="1" s="1"/>
  <c r="L13" i="1"/>
  <c r="M13" i="1" s="1"/>
  <c r="S13" i="1" s="1"/>
  <c r="W13" i="1" s="1"/>
  <c r="L14" i="1"/>
  <c r="M14" i="1" s="1"/>
  <c r="S14" i="1" s="1"/>
  <c r="W14" i="1" s="1"/>
  <c r="L15" i="1"/>
  <c r="M15" i="1" s="1"/>
  <c r="S15" i="1" s="1"/>
  <c r="W15" i="1" s="1"/>
  <c r="L16" i="1"/>
  <c r="M16" i="1" s="1"/>
  <c r="S16" i="1" s="1"/>
  <c r="W16" i="1" s="1"/>
  <c r="L17" i="1"/>
  <c r="M17" i="1" s="1"/>
  <c r="S17" i="1" s="1"/>
  <c r="W17" i="1" s="1"/>
  <c r="L18" i="1"/>
  <c r="M18" i="1" s="1"/>
  <c r="S18" i="1" s="1"/>
  <c r="W18" i="1" s="1"/>
  <c r="L19" i="1"/>
  <c r="M19" i="1" s="1"/>
  <c r="S19" i="1" s="1"/>
  <c r="W19" i="1" s="1"/>
  <c r="L20" i="1"/>
  <c r="M20" i="1" s="1"/>
  <c r="S20" i="1" s="1"/>
  <c r="W20" i="1" s="1"/>
  <c r="L21" i="1"/>
  <c r="M21" i="1" s="1"/>
  <c r="S21" i="1" s="1"/>
  <c r="W21" i="1" s="1"/>
  <c r="L22" i="1"/>
  <c r="M22" i="1" s="1"/>
  <c r="S22" i="1" s="1"/>
  <c r="W22" i="1" s="1"/>
  <c r="L23" i="1"/>
  <c r="M23" i="1" s="1"/>
  <c r="S23" i="1" s="1"/>
  <c r="W23" i="1" s="1"/>
  <c r="L24" i="1"/>
  <c r="M24" i="1" s="1"/>
  <c r="S24" i="1" s="1"/>
  <c r="W24" i="1" s="1"/>
  <c r="L25" i="1"/>
  <c r="M25" i="1" s="1"/>
  <c r="S25" i="1" s="1"/>
  <c r="W25" i="1" s="1"/>
  <c r="L26" i="1"/>
  <c r="M26" i="1" s="1"/>
  <c r="S26" i="1" s="1"/>
  <c r="W26" i="1" s="1"/>
  <c r="L27" i="1"/>
  <c r="M27" i="1" s="1"/>
  <c r="S27" i="1" s="1"/>
  <c r="W27" i="1" s="1"/>
  <c r="L28" i="1"/>
  <c r="M28" i="1" s="1"/>
  <c r="S28" i="1" s="1"/>
  <c r="W28" i="1" s="1"/>
  <c r="L29" i="1"/>
  <c r="M29" i="1" s="1"/>
  <c r="S29" i="1" s="1"/>
  <c r="W29" i="1" s="1"/>
  <c r="L30" i="1"/>
  <c r="M30" i="1" s="1"/>
  <c r="S30" i="1" s="1"/>
  <c r="W30" i="1" s="1"/>
  <c r="L31" i="1"/>
  <c r="M31" i="1" s="1"/>
  <c r="S31" i="1" s="1"/>
  <c r="W31" i="1" s="1"/>
  <c r="L32" i="1"/>
  <c r="M32" i="1" s="1"/>
  <c r="S32" i="1" s="1"/>
  <c r="W32" i="1" s="1"/>
  <c r="L33" i="1"/>
  <c r="M33" i="1" s="1"/>
  <c r="S33" i="1" s="1"/>
  <c r="W33" i="1" s="1"/>
  <c r="L34" i="1"/>
  <c r="M34" i="1" s="1"/>
  <c r="S34" i="1" s="1"/>
  <c r="W34" i="1" s="1"/>
  <c r="L35" i="1"/>
  <c r="M35" i="1" s="1"/>
  <c r="S35" i="1" s="1"/>
  <c r="W35" i="1" s="1"/>
  <c r="L36" i="1"/>
  <c r="M36" i="1" s="1"/>
  <c r="S36" i="1" s="1"/>
  <c r="W36" i="1" s="1"/>
  <c r="L37" i="1"/>
  <c r="M37" i="1" s="1"/>
  <c r="S37" i="1" s="1"/>
  <c r="W37" i="1" s="1"/>
  <c r="L38" i="1"/>
  <c r="M38" i="1" s="1"/>
  <c r="S38" i="1" s="1"/>
  <c r="W38" i="1" s="1"/>
  <c r="L39" i="1"/>
  <c r="M39" i="1" s="1"/>
  <c r="S39" i="1" s="1"/>
  <c r="W39" i="1" s="1"/>
  <c r="L40" i="1"/>
  <c r="M40" i="1" s="1"/>
  <c r="S40" i="1" s="1"/>
  <c r="W40" i="1" s="1"/>
  <c r="L41" i="1"/>
  <c r="M41" i="1" s="1"/>
  <c r="S41" i="1" s="1"/>
  <c r="W41" i="1" s="1"/>
  <c r="L42" i="1"/>
  <c r="M42" i="1" s="1"/>
  <c r="S42" i="1" s="1"/>
  <c r="W42" i="1" s="1"/>
  <c r="L43" i="1"/>
  <c r="M43" i="1" s="1"/>
  <c r="S43" i="1" s="1"/>
  <c r="W43" i="1" s="1"/>
  <c r="L44" i="1"/>
  <c r="M44" i="1" s="1"/>
  <c r="S44" i="1" s="1"/>
  <c r="W44" i="1" s="1"/>
  <c r="L45" i="1"/>
  <c r="M45" i="1" s="1"/>
  <c r="S45" i="1" s="1"/>
  <c r="W45" i="1" s="1"/>
  <c r="L46" i="1"/>
  <c r="M46" i="1" s="1"/>
  <c r="S46" i="1" s="1"/>
  <c r="W46" i="1" s="1"/>
  <c r="L47" i="1"/>
  <c r="M47" i="1" s="1"/>
  <c r="S47" i="1" s="1"/>
  <c r="W47" i="1" s="1"/>
  <c r="L48" i="1"/>
  <c r="M48" i="1" s="1"/>
  <c r="S48" i="1" s="1"/>
  <c r="W48" i="1" s="1"/>
  <c r="L49" i="1"/>
  <c r="M49" i="1" s="1"/>
  <c r="S49" i="1" s="1"/>
  <c r="W49" i="1" s="1"/>
  <c r="L50" i="1"/>
  <c r="M50" i="1" s="1"/>
  <c r="S50" i="1" s="1"/>
  <c r="W50" i="1" s="1"/>
  <c r="L51" i="1"/>
  <c r="M51" i="1" s="1"/>
  <c r="S51" i="1" s="1"/>
  <c r="W51" i="1" s="1"/>
  <c r="L52" i="1"/>
  <c r="M52" i="1" s="1"/>
  <c r="S52" i="1" s="1"/>
  <c r="W52" i="1" s="1"/>
  <c r="L53" i="1"/>
  <c r="M53" i="1" s="1"/>
  <c r="S53" i="1" s="1"/>
  <c r="W53" i="1" s="1"/>
  <c r="L54" i="1"/>
  <c r="M54" i="1" s="1"/>
  <c r="S54" i="1" s="1"/>
  <c r="W54" i="1" s="1"/>
  <c r="L55" i="1"/>
  <c r="M55" i="1" s="1"/>
  <c r="S55" i="1" s="1"/>
  <c r="W55" i="1" s="1"/>
  <c r="L56" i="1"/>
  <c r="M56" i="1" s="1"/>
  <c r="S56" i="1" s="1"/>
  <c r="W56" i="1" s="1"/>
  <c r="L57" i="1"/>
  <c r="M57" i="1" s="1"/>
  <c r="S57" i="1" s="1"/>
  <c r="W57" i="1" s="1"/>
  <c r="L58" i="1"/>
  <c r="M58" i="1" s="1"/>
  <c r="S58" i="1" s="1"/>
  <c r="W58" i="1" s="1"/>
  <c r="L59" i="1"/>
  <c r="M59" i="1" s="1"/>
  <c r="S59" i="1" s="1"/>
  <c r="W59" i="1" s="1"/>
  <c r="L60" i="1"/>
  <c r="M60" i="1" s="1"/>
  <c r="S60" i="1" s="1"/>
  <c r="W60" i="1" s="1"/>
  <c r="L61" i="1"/>
  <c r="M61" i="1" s="1"/>
  <c r="S61" i="1" s="1"/>
  <c r="W61" i="1" s="1"/>
  <c r="L62" i="1"/>
  <c r="M62" i="1" s="1"/>
  <c r="S62" i="1" s="1"/>
  <c r="W62" i="1" s="1"/>
  <c r="L63" i="1"/>
  <c r="M63" i="1" s="1"/>
  <c r="S63" i="1" s="1"/>
  <c r="W63" i="1" s="1"/>
  <c r="L64" i="1"/>
  <c r="M64" i="1" s="1"/>
  <c r="S64" i="1" s="1"/>
  <c r="W64" i="1" s="1"/>
  <c r="L65" i="1"/>
  <c r="M65" i="1" s="1"/>
  <c r="S65" i="1" s="1"/>
  <c r="W65" i="1" s="1"/>
  <c r="L66" i="1"/>
  <c r="M66" i="1" s="1"/>
  <c r="S66" i="1" s="1"/>
  <c r="W66" i="1" s="1"/>
  <c r="L67" i="1"/>
  <c r="M67" i="1" s="1"/>
  <c r="S67" i="1" s="1"/>
  <c r="W67" i="1" s="1"/>
  <c r="L68" i="1"/>
  <c r="M68" i="1" s="1"/>
  <c r="S68" i="1" s="1"/>
  <c r="W68" i="1" s="1"/>
  <c r="L69" i="1"/>
  <c r="M69" i="1" s="1"/>
  <c r="S69" i="1" s="1"/>
  <c r="W69" i="1" s="1"/>
  <c r="L70" i="1"/>
  <c r="M70" i="1" s="1"/>
  <c r="S70" i="1" s="1"/>
  <c r="W70" i="1" s="1"/>
  <c r="L71" i="1"/>
  <c r="M71" i="1" s="1"/>
  <c r="S71" i="1" s="1"/>
  <c r="W71" i="1" s="1"/>
  <c r="L72" i="1"/>
  <c r="M72" i="1" s="1"/>
  <c r="S72" i="1" s="1"/>
  <c r="W72" i="1" s="1"/>
  <c r="L73" i="1"/>
  <c r="M73" i="1" s="1"/>
  <c r="S73" i="1" s="1"/>
  <c r="W73" i="1" s="1"/>
  <c r="L74" i="1"/>
  <c r="M74" i="1" s="1"/>
  <c r="S74" i="1" s="1"/>
  <c r="W74" i="1" s="1"/>
  <c r="L75" i="1"/>
  <c r="M75" i="1" s="1"/>
  <c r="S75" i="1" s="1"/>
  <c r="W75" i="1" s="1"/>
  <c r="L76" i="1"/>
  <c r="M76" i="1" s="1"/>
  <c r="S76" i="1" s="1"/>
  <c r="W76" i="1" s="1"/>
  <c r="L77" i="1"/>
  <c r="M77" i="1" s="1"/>
  <c r="S77" i="1" s="1"/>
  <c r="W77" i="1" s="1"/>
  <c r="L78" i="1"/>
  <c r="M78" i="1" s="1"/>
  <c r="S78" i="1" s="1"/>
  <c r="W78" i="1" s="1"/>
  <c r="L79" i="1"/>
  <c r="M79" i="1" s="1"/>
  <c r="S79" i="1" s="1"/>
  <c r="W79" i="1" s="1"/>
  <c r="L80" i="1"/>
  <c r="M80" i="1" s="1"/>
  <c r="S80" i="1" s="1"/>
  <c r="W80" i="1" s="1"/>
  <c r="L81" i="1"/>
  <c r="M81" i="1" s="1"/>
  <c r="S81" i="1" s="1"/>
  <c r="W81" i="1" s="1"/>
  <c r="L82" i="1"/>
  <c r="M82" i="1" s="1"/>
  <c r="S82" i="1" s="1"/>
  <c r="W82" i="1" s="1"/>
  <c r="L83" i="1"/>
  <c r="M83" i="1" s="1"/>
  <c r="S83" i="1" s="1"/>
  <c r="W83" i="1" s="1"/>
  <c r="L84" i="1"/>
  <c r="M84" i="1" s="1"/>
  <c r="S84" i="1" s="1"/>
  <c r="W84" i="1" s="1"/>
  <c r="L85" i="1"/>
  <c r="M85" i="1" s="1"/>
  <c r="S85" i="1" s="1"/>
  <c r="W85" i="1" s="1"/>
  <c r="L86" i="1"/>
  <c r="M86" i="1" s="1"/>
  <c r="S86" i="1" s="1"/>
  <c r="W86" i="1" s="1"/>
  <c r="L87" i="1"/>
  <c r="M87" i="1" s="1"/>
  <c r="S87" i="1" s="1"/>
  <c r="W87" i="1" s="1"/>
  <c r="L88" i="1"/>
  <c r="M88" i="1" s="1"/>
  <c r="S88" i="1" s="1"/>
  <c r="W88" i="1" s="1"/>
  <c r="L89" i="1"/>
  <c r="M89" i="1" s="1"/>
  <c r="S89" i="1" s="1"/>
  <c r="W89" i="1" s="1"/>
  <c r="L90" i="1"/>
  <c r="M90" i="1" s="1"/>
  <c r="S90" i="1" s="1"/>
  <c r="W90" i="1" s="1"/>
  <c r="L91" i="1"/>
  <c r="M91" i="1" s="1"/>
  <c r="S91" i="1" s="1"/>
  <c r="W91" i="1" s="1"/>
  <c r="L92" i="1"/>
  <c r="M92" i="1" s="1"/>
  <c r="S92" i="1" s="1"/>
  <c r="W92" i="1" s="1"/>
  <c r="L93" i="1"/>
  <c r="M93" i="1" s="1"/>
  <c r="S93" i="1" s="1"/>
  <c r="W93" i="1" s="1"/>
  <c r="L94" i="1"/>
  <c r="M94" i="1" s="1"/>
  <c r="S94" i="1" s="1"/>
  <c r="W94" i="1" s="1"/>
  <c r="L95" i="1"/>
  <c r="M95" i="1" s="1"/>
  <c r="S95" i="1" s="1"/>
  <c r="W95" i="1" s="1"/>
  <c r="L96" i="1"/>
  <c r="M96" i="1" s="1"/>
  <c r="S96" i="1" s="1"/>
  <c r="W96" i="1" s="1"/>
  <c r="L97" i="1"/>
  <c r="M97" i="1" s="1"/>
  <c r="S97" i="1" s="1"/>
  <c r="W97" i="1" s="1"/>
  <c r="L98" i="1"/>
  <c r="M98" i="1" s="1"/>
  <c r="S98" i="1" s="1"/>
  <c r="W98" i="1" s="1"/>
  <c r="L99" i="1"/>
  <c r="M99" i="1" s="1"/>
  <c r="S99" i="1" s="1"/>
  <c r="W99" i="1" s="1"/>
  <c r="L100" i="1"/>
  <c r="M100" i="1" s="1"/>
  <c r="S100" i="1" s="1"/>
  <c r="W100" i="1" s="1"/>
  <c r="L101" i="1"/>
  <c r="M101" i="1" s="1"/>
  <c r="S101" i="1" s="1"/>
  <c r="W101" i="1" s="1"/>
  <c r="L102" i="1"/>
  <c r="M102" i="1" s="1"/>
  <c r="S102" i="1" s="1"/>
  <c r="W102" i="1" s="1"/>
  <c r="L103" i="1"/>
  <c r="M103" i="1" s="1"/>
  <c r="S103" i="1" s="1"/>
  <c r="W103" i="1" s="1"/>
  <c r="L104" i="1"/>
  <c r="M104" i="1" s="1"/>
  <c r="S104" i="1" s="1"/>
  <c r="W104" i="1" s="1"/>
  <c r="L105" i="1"/>
  <c r="M105" i="1" s="1"/>
  <c r="S105" i="1" s="1"/>
  <c r="W105" i="1" s="1"/>
  <c r="L106" i="1"/>
  <c r="M106" i="1" s="1"/>
  <c r="S106" i="1" s="1"/>
  <c r="W106" i="1" s="1"/>
  <c r="L107" i="1"/>
  <c r="M107" i="1" s="1"/>
  <c r="S107" i="1" s="1"/>
  <c r="W107" i="1" s="1"/>
  <c r="L108" i="1"/>
  <c r="M108" i="1" s="1"/>
  <c r="S108" i="1" s="1"/>
  <c r="W108" i="1" s="1"/>
  <c r="L109" i="1"/>
  <c r="M109" i="1" s="1"/>
  <c r="S109" i="1" s="1"/>
  <c r="W109" i="1" s="1"/>
  <c r="L110" i="1"/>
  <c r="M110" i="1" s="1"/>
  <c r="S110" i="1" s="1"/>
  <c r="W110" i="1" s="1"/>
  <c r="L111" i="1"/>
  <c r="M111" i="1" s="1"/>
  <c r="S111" i="1" s="1"/>
  <c r="W111" i="1" s="1"/>
  <c r="L112" i="1"/>
  <c r="M112" i="1" s="1"/>
  <c r="S112" i="1" s="1"/>
  <c r="W112" i="1" s="1"/>
  <c r="L113" i="1"/>
  <c r="M113" i="1" s="1"/>
  <c r="S113" i="1" s="1"/>
  <c r="W113" i="1" s="1"/>
  <c r="L114" i="1"/>
  <c r="M114" i="1" s="1"/>
  <c r="S114" i="1" s="1"/>
  <c r="W114" i="1" s="1"/>
  <c r="L115" i="1"/>
  <c r="M115" i="1" s="1"/>
  <c r="S115" i="1" s="1"/>
  <c r="W115" i="1" s="1"/>
  <c r="L116" i="1"/>
  <c r="M116" i="1" s="1"/>
  <c r="S116" i="1" s="1"/>
  <c r="W116" i="1" s="1"/>
  <c r="L117" i="1"/>
  <c r="M117" i="1" s="1"/>
  <c r="S117" i="1" s="1"/>
  <c r="W117" i="1" s="1"/>
  <c r="L118" i="1"/>
  <c r="M118" i="1" s="1"/>
  <c r="S118" i="1" s="1"/>
  <c r="W118" i="1" s="1"/>
  <c r="L119" i="1"/>
  <c r="M119" i="1" s="1"/>
  <c r="S119" i="1" s="1"/>
  <c r="W119" i="1" s="1"/>
  <c r="L120" i="1"/>
  <c r="M120" i="1" s="1"/>
  <c r="S120" i="1" s="1"/>
  <c r="W120" i="1" s="1"/>
  <c r="L121" i="1"/>
  <c r="M121" i="1" s="1"/>
  <c r="S121" i="1" s="1"/>
  <c r="W121" i="1" s="1"/>
  <c r="L122" i="1"/>
  <c r="M122" i="1" s="1"/>
  <c r="S122" i="1" s="1"/>
  <c r="W122" i="1" s="1"/>
  <c r="L123" i="1"/>
  <c r="M123" i="1" s="1"/>
  <c r="S123" i="1" s="1"/>
  <c r="W123" i="1" s="1"/>
  <c r="L124" i="1"/>
  <c r="M124" i="1" s="1"/>
  <c r="S124" i="1" s="1"/>
  <c r="W124" i="1" s="1"/>
  <c r="L125" i="1"/>
  <c r="M125" i="1" s="1"/>
  <c r="S125" i="1" s="1"/>
  <c r="W125" i="1" s="1"/>
  <c r="L126" i="1"/>
  <c r="M126" i="1" s="1"/>
  <c r="S126" i="1" s="1"/>
  <c r="W126" i="1" s="1"/>
  <c r="L127" i="1"/>
  <c r="M127" i="1" s="1"/>
  <c r="S127" i="1" s="1"/>
  <c r="W127" i="1" s="1"/>
  <c r="L128" i="1"/>
  <c r="M128" i="1" s="1"/>
  <c r="S128" i="1" s="1"/>
  <c r="W128" i="1" s="1"/>
  <c r="L129" i="1"/>
  <c r="M129" i="1" s="1"/>
  <c r="S129" i="1" s="1"/>
  <c r="W129" i="1" s="1"/>
  <c r="L130" i="1"/>
  <c r="M130" i="1" s="1"/>
  <c r="S130" i="1" s="1"/>
  <c r="W130" i="1" s="1"/>
  <c r="L131" i="1"/>
  <c r="M131" i="1" s="1"/>
  <c r="S131" i="1" s="1"/>
  <c r="W131" i="1" s="1"/>
  <c r="L132" i="1"/>
  <c r="M132" i="1" s="1"/>
  <c r="S132" i="1" s="1"/>
  <c r="W132" i="1" s="1"/>
  <c r="L133" i="1"/>
  <c r="M133" i="1" s="1"/>
  <c r="S133" i="1" s="1"/>
  <c r="W133" i="1" s="1"/>
  <c r="L134" i="1"/>
  <c r="M134" i="1" s="1"/>
  <c r="S134" i="1" s="1"/>
  <c r="W134" i="1" s="1"/>
  <c r="L135" i="1"/>
  <c r="M135" i="1" s="1"/>
  <c r="S135" i="1" s="1"/>
  <c r="W135" i="1" s="1"/>
  <c r="L136" i="1"/>
  <c r="M136" i="1" s="1"/>
  <c r="S136" i="1" s="1"/>
  <c r="W136" i="1" s="1"/>
  <c r="L137" i="1"/>
  <c r="M137" i="1" s="1"/>
  <c r="S137" i="1" s="1"/>
  <c r="W137" i="1" s="1"/>
  <c r="L138" i="1"/>
  <c r="M138" i="1" s="1"/>
  <c r="S138" i="1" s="1"/>
  <c r="W138" i="1" s="1"/>
  <c r="L139" i="1"/>
  <c r="M139" i="1" s="1"/>
  <c r="S139" i="1" s="1"/>
  <c r="W139" i="1" s="1"/>
  <c r="L140" i="1"/>
  <c r="M140" i="1" s="1"/>
  <c r="S140" i="1" s="1"/>
  <c r="W140" i="1" s="1"/>
  <c r="L141" i="1"/>
  <c r="M141" i="1" s="1"/>
  <c r="S141" i="1" s="1"/>
  <c r="W141" i="1" s="1"/>
  <c r="L142" i="1"/>
  <c r="M142" i="1" s="1"/>
  <c r="S142" i="1" s="1"/>
  <c r="W142" i="1" s="1"/>
  <c r="L143" i="1"/>
  <c r="M143" i="1" s="1"/>
  <c r="S143" i="1" s="1"/>
  <c r="W143" i="1" s="1"/>
  <c r="L144" i="1"/>
  <c r="M144" i="1" s="1"/>
  <c r="S144" i="1" s="1"/>
  <c r="W144" i="1" s="1"/>
  <c r="L145" i="1"/>
  <c r="M145" i="1" s="1"/>
  <c r="S145" i="1" s="1"/>
  <c r="W145" i="1" s="1"/>
  <c r="L146" i="1"/>
  <c r="M146" i="1" s="1"/>
  <c r="S146" i="1" s="1"/>
  <c r="W146" i="1" s="1"/>
  <c r="L147" i="1"/>
  <c r="M147" i="1" s="1"/>
  <c r="S147" i="1" s="1"/>
  <c r="W147" i="1" s="1"/>
  <c r="L148" i="1"/>
  <c r="M148" i="1" s="1"/>
  <c r="S148" i="1" s="1"/>
  <c r="W148" i="1" s="1"/>
  <c r="L149" i="1"/>
  <c r="M149" i="1" s="1"/>
  <c r="S149" i="1" s="1"/>
  <c r="W149" i="1" s="1"/>
  <c r="L150" i="1"/>
  <c r="M150" i="1" s="1"/>
  <c r="S150" i="1" s="1"/>
  <c r="W150" i="1" s="1"/>
  <c r="L151" i="1"/>
  <c r="M151" i="1" s="1"/>
  <c r="S151" i="1" s="1"/>
  <c r="W151" i="1" s="1"/>
  <c r="L152" i="1"/>
  <c r="M152" i="1" s="1"/>
  <c r="S152" i="1" s="1"/>
  <c r="W152" i="1" s="1"/>
  <c r="L153" i="1"/>
  <c r="M153" i="1" s="1"/>
  <c r="S153" i="1" s="1"/>
  <c r="W153" i="1" s="1"/>
  <c r="L154" i="1"/>
  <c r="M154" i="1" s="1"/>
  <c r="S154" i="1" s="1"/>
  <c r="W154" i="1" s="1"/>
  <c r="L155" i="1"/>
  <c r="M155" i="1" s="1"/>
  <c r="S155" i="1" s="1"/>
  <c r="W155" i="1" s="1"/>
  <c r="L156" i="1"/>
  <c r="M156" i="1" s="1"/>
  <c r="S156" i="1" s="1"/>
  <c r="W156" i="1" s="1"/>
  <c r="L157" i="1"/>
  <c r="M157" i="1" s="1"/>
  <c r="S157" i="1" s="1"/>
  <c r="W157" i="1" s="1"/>
  <c r="L158" i="1"/>
  <c r="M158" i="1" s="1"/>
  <c r="S158" i="1" s="1"/>
  <c r="W158" i="1" s="1"/>
  <c r="L159" i="1"/>
  <c r="M159" i="1" s="1"/>
  <c r="S159" i="1" s="1"/>
  <c r="W159" i="1" s="1"/>
  <c r="L160" i="1"/>
  <c r="M160" i="1" s="1"/>
  <c r="S160" i="1" s="1"/>
  <c r="W160" i="1" s="1"/>
  <c r="L161" i="1"/>
  <c r="M161" i="1" s="1"/>
  <c r="S161" i="1" s="1"/>
  <c r="W161" i="1" s="1"/>
  <c r="L162" i="1"/>
  <c r="M162" i="1" s="1"/>
  <c r="S162" i="1" s="1"/>
  <c r="W162" i="1" s="1"/>
  <c r="L163" i="1"/>
  <c r="M163" i="1" s="1"/>
  <c r="S163" i="1" s="1"/>
  <c r="W163" i="1" s="1"/>
  <c r="L164" i="1"/>
  <c r="M164" i="1" s="1"/>
  <c r="S164" i="1" s="1"/>
  <c r="W164" i="1" s="1"/>
  <c r="L165" i="1"/>
  <c r="M165" i="1" s="1"/>
  <c r="S165" i="1" s="1"/>
  <c r="W165" i="1" s="1"/>
  <c r="L166" i="1"/>
  <c r="M166" i="1" s="1"/>
  <c r="S166" i="1" s="1"/>
  <c r="W166" i="1" s="1"/>
  <c r="L167" i="1"/>
  <c r="M167" i="1" s="1"/>
  <c r="S167" i="1" s="1"/>
  <c r="W167" i="1" s="1"/>
  <c r="L168" i="1"/>
  <c r="M168" i="1" s="1"/>
  <c r="S168" i="1" s="1"/>
  <c r="W168" i="1" s="1"/>
  <c r="L169" i="1"/>
  <c r="M169" i="1" s="1"/>
  <c r="S169" i="1" s="1"/>
  <c r="W169" i="1" s="1"/>
  <c r="L170" i="1"/>
  <c r="M170" i="1" s="1"/>
  <c r="S170" i="1" s="1"/>
  <c r="W170" i="1" s="1"/>
  <c r="L171" i="1"/>
  <c r="M171" i="1" s="1"/>
  <c r="S171" i="1" s="1"/>
  <c r="W171" i="1" s="1"/>
  <c r="L172" i="1"/>
  <c r="M172" i="1" s="1"/>
  <c r="S172" i="1" s="1"/>
  <c r="W172" i="1" s="1"/>
  <c r="L173" i="1"/>
  <c r="M173" i="1" s="1"/>
  <c r="S173" i="1" s="1"/>
  <c r="W173" i="1" s="1"/>
  <c r="L174" i="1"/>
  <c r="M174" i="1" s="1"/>
  <c r="S174" i="1" s="1"/>
  <c r="W174" i="1" s="1"/>
  <c r="L175" i="1"/>
  <c r="M175" i="1" s="1"/>
  <c r="S175" i="1" s="1"/>
  <c r="W175" i="1" s="1"/>
  <c r="L176" i="1"/>
  <c r="M176" i="1" s="1"/>
  <c r="S176" i="1" s="1"/>
  <c r="W176" i="1" s="1"/>
  <c r="L177" i="1"/>
  <c r="M177" i="1" s="1"/>
  <c r="S177" i="1" s="1"/>
  <c r="W177" i="1" s="1"/>
  <c r="L178" i="1"/>
  <c r="M178" i="1" s="1"/>
  <c r="S178" i="1" s="1"/>
  <c r="W178" i="1" s="1"/>
  <c r="L179" i="1"/>
  <c r="M179" i="1" s="1"/>
  <c r="S179" i="1" s="1"/>
  <c r="W179" i="1" s="1"/>
  <c r="L180" i="1"/>
  <c r="M180" i="1" s="1"/>
  <c r="S180" i="1" s="1"/>
  <c r="W180" i="1" s="1"/>
  <c r="L181" i="1"/>
  <c r="M181" i="1" s="1"/>
  <c r="S181" i="1" s="1"/>
  <c r="W181" i="1" s="1"/>
  <c r="L182" i="1"/>
  <c r="M182" i="1" s="1"/>
  <c r="S182" i="1" s="1"/>
  <c r="W182" i="1" s="1"/>
  <c r="L183" i="1"/>
  <c r="M183" i="1" s="1"/>
  <c r="S183" i="1" s="1"/>
  <c r="W183" i="1" s="1"/>
  <c r="L184" i="1"/>
  <c r="M184" i="1" s="1"/>
  <c r="S184" i="1" s="1"/>
  <c r="W184" i="1" s="1"/>
  <c r="L185" i="1"/>
  <c r="M185" i="1" s="1"/>
  <c r="S185" i="1" s="1"/>
  <c r="W185" i="1" s="1"/>
  <c r="L186" i="1"/>
  <c r="M186" i="1" s="1"/>
  <c r="S186" i="1" s="1"/>
  <c r="W186" i="1" s="1"/>
  <c r="L187" i="1"/>
  <c r="M187" i="1" s="1"/>
  <c r="S187" i="1" s="1"/>
  <c r="W187" i="1" s="1"/>
  <c r="L188" i="1"/>
  <c r="M188" i="1" s="1"/>
  <c r="S188" i="1" s="1"/>
  <c r="W188" i="1" s="1"/>
  <c r="L189" i="1"/>
  <c r="M189" i="1" s="1"/>
  <c r="S189" i="1" s="1"/>
  <c r="W189" i="1" s="1"/>
  <c r="L190" i="1"/>
  <c r="M190" i="1" s="1"/>
  <c r="S190" i="1" s="1"/>
  <c r="W190" i="1" s="1"/>
  <c r="L191" i="1"/>
  <c r="M191" i="1" s="1"/>
  <c r="S191" i="1" s="1"/>
  <c r="W191" i="1" s="1"/>
  <c r="L192" i="1"/>
  <c r="M192" i="1" s="1"/>
  <c r="S192" i="1" s="1"/>
  <c r="W192" i="1" s="1"/>
  <c r="L193" i="1"/>
  <c r="M193" i="1" s="1"/>
  <c r="S193" i="1" s="1"/>
  <c r="W193" i="1" s="1"/>
  <c r="L194" i="1"/>
  <c r="M194" i="1" s="1"/>
  <c r="S194" i="1" s="1"/>
  <c r="W194" i="1" s="1"/>
  <c r="L195" i="1"/>
  <c r="M195" i="1" s="1"/>
  <c r="S195" i="1" s="1"/>
  <c r="W195" i="1" s="1"/>
  <c r="L196" i="1"/>
  <c r="M196" i="1" s="1"/>
  <c r="S196" i="1" s="1"/>
  <c r="W196" i="1" s="1"/>
  <c r="L197" i="1"/>
  <c r="M197" i="1" s="1"/>
  <c r="S197" i="1" s="1"/>
  <c r="W197" i="1" s="1"/>
  <c r="L198" i="1"/>
  <c r="M198" i="1" s="1"/>
  <c r="S198" i="1" s="1"/>
  <c r="W198" i="1" s="1"/>
  <c r="L199" i="1"/>
  <c r="M199" i="1" s="1"/>
  <c r="S199" i="1" s="1"/>
  <c r="W199" i="1" s="1"/>
  <c r="L200" i="1"/>
  <c r="M200" i="1" s="1"/>
  <c r="S200" i="1" s="1"/>
  <c r="W200" i="1" s="1"/>
  <c r="L201" i="1"/>
  <c r="M201" i="1" s="1"/>
  <c r="S201" i="1" s="1"/>
  <c r="W201" i="1" s="1"/>
  <c r="L202" i="1"/>
  <c r="M202" i="1" s="1"/>
  <c r="S202" i="1" s="1"/>
  <c r="W202" i="1" s="1"/>
  <c r="L203" i="1"/>
  <c r="M203" i="1" s="1"/>
  <c r="S203" i="1" s="1"/>
  <c r="W203" i="1" s="1"/>
  <c r="L204" i="1"/>
  <c r="M204" i="1" s="1"/>
  <c r="S204" i="1" s="1"/>
  <c r="W204" i="1" s="1"/>
  <c r="L205" i="1"/>
  <c r="M205" i="1" s="1"/>
  <c r="S205" i="1" s="1"/>
  <c r="W205" i="1" s="1"/>
  <c r="L206" i="1"/>
  <c r="M206" i="1" s="1"/>
  <c r="S206" i="1" s="1"/>
  <c r="W206" i="1" s="1"/>
  <c r="L207" i="1"/>
  <c r="M207" i="1" s="1"/>
  <c r="S207" i="1" s="1"/>
  <c r="W207" i="1" s="1"/>
  <c r="L208" i="1"/>
  <c r="M208" i="1" s="1"/>
  <c r="S208" i="1" s="1"/>
  <c r="W208" i="1" s="1"/>
  <c r="L209" i="1"/>
  <c r="M209" i="1" s="1"/>
  <c r="S209" i="1" s="1"/>
  <c r="W209" i="1" s="1"/>
  <c r="L210" i="1"/>
  <c r="M210" i="1" s="1"/>
  <c r="S210" i="1" s="1"/>
  <c r="W210" i="1" s="1"/>
  <c r="L211" i="1"/>
  <c r="M211" i="1" s="1"/>
  <c r="S211" i="1" s="1"/>
  <c r="W211" i="1" s="1"/>
  <c r="L212" i="1"/>
  <c r="M212" i="1" s="1"/>
  <c r="S212" i="1" s="1"/>
  <c r="W212" i="1" s="1"/>
  <c r="L213" i="1"/>
  <c r="M213" i="1" s="1"/>
  <c r="S213" i="1" s="1"/>
  <c r="W213" i="1" s="1"/>
  <c r="L214" i="1"/>
  <c r="M214" i="1" s="1"/>
  <c r="S214" i="1" s="1"/>
  <c r="W214" i="1" s="1"/>
  <c r="L215" i="1"/>
  <c r="M215" i="1" s="1"/>
  <c r="S215" i="1" s="1"/>
  <c r="W215" i="1" s="1"/>
  <c r="L216" i="1"/>
  <c r="M216" i="1" s="1"/>
  <c r="S216" i="1" s="1"/>
  <c r="W216" i="1" s="1"/>
  <c r="L217" i="1"/>
  <c r="M217" i="1" s="1"/>
  <c r="S217" i="1" s="1"/>
  <c r="W217" i="1" s="1"/>
  <c r="L218" i="1"/>
  <c r="M218" i="1" s="1"/>
  <c r="S218" i="1" s="1"/>
  <c r="W218" i="1" s="1"/>
  <c r="L219" i="1"/>
  <c r="M219" i="1" s="1"/>
  <c r="S219" i="1" s="1"/>
  <c r="W219" i="1" s="1"/>
  <c r="L220" i="1"/>
  <c r="M220" i="1" s="1"/>
  <c r="S220" i="1" s="1"/>
  <c r="W220" i="1" s="1"/>
  <c r="L221" i="1"/>
  <c r="M221" i="1" s="1"/>
  <c r="S221" i="1" s="1"/>
  <c r="W221" i="1" s="1"/>
  <c r="L222" i="1"/>
  <c r="M222" i="1" s="1"/>
  <c r="S222" i="1" s="1"/>
  <c r="W222" i="1" s="1"/>
  <c r="L223" i="1"/>
  <c r="M223" i="1" s="1"/>
  <c r="S223" i="1" s="1"/>
  <c r="W223" i="1" s="1"/>
  <c r="L224" i="1"/>
  <c r="M224" i="1" s="1"/>
  <c r="S224" i="1" s="1"/>
  <c r="W224" i="1" s="1"/>
  <c r="L225" i="1"/>
  <c r="M225" i="1" s="1"/>
  <c r="S225" i="1" s="1"/>
  <c r="W225" i="1" s="1"/>
  <c r="L226" i="1"/>
  <c r="M226" i="1" s="1"/>
  <c r="S226" i="1" s="1"/>
  <c r="W226" i="1" s="1"/>
  <c r="L227" i="1"/>
  <c r="M227" i="1" s="1"/>
  <c r="S227" i="1" s="1"/>
  <c r="W227" i="1" s="1"/>
  <c r="L228" i="1"/>
  <c r="M228" i="1" s="1"/>
  <c r="S228" i="1" s="1"/>
  <c r="W228" i="1" s="1"/>
  <c r="L229" i="1"/>
  <c r="M229" i="1" s="1"/>
  <c r="S229" i="1" s="1"/>
  <c r="W229" i="1" s="1"/>
  <c r="L230" i="1"/>
  <c r="M230" i="1" s="1"/>
  <c r="S230" i="1" s="1"/>
  <c r="W230" i="1" s="1"/>
  <c r="L231" i="1"/>
  <c r="M231" i="1" s="1"/>
  <c r="S231" i="1" s="1"/>
  <c r="W231" i="1" s="1"/>
  <c r="L232" i="1"/>
  <c r="M232" i="1" s="1"/>
  <c r="S232" i="1" s="1"/>
  <c r="W232" i="1" s="1"/>
  <c r="L233" i="1"/>
  <c r="M233" i="1" s="1"/>
  <c r="S233" i="1" s="1"/>
  <c r="W233" i="1" s="1"/>
  <c r="L234" i="1"/>
  <c r="M234" i="1" s="1"/>
  <c r="S234" i="1" s="1"/>
  <c r="W234" i="1" s="1"/>
  <c r="L235" i="1"/>
  <c r="M235" i="1" s="1"/>
  <c r="S235" i="1" s="1"/>
  <c r="W235" i="1" s="1"/>
  <c r="L236" i="1"/>
  <c r="M236" i="1" s="1"/>
  <c r="S236" i="1" s="1"/>
  <c r="W236" i="1" s="1"/>
  <c r="L237" i="1"/>
  <c r="M237" i="1" s="1"/>
  <c r="S237" i="1" s="1"/>
  <c r="W237" i="1" s="1"/>
  <c r="L238" i="1"/>
  <c r="M238" i="1" s="1"/>
  <c r="S238" i="1" s="1"/>
  <c r="W238" i="1" s="1"/>
  <c r="L239" i="1"/>
  <c r="M239" i="1" s="1"/>
  <c r="S239" i="1" s="1"/>
  <c r="W239" i="1" s="1"/>
  <c r="L240" i="1"/>
  <c r="M240" i="1" s="1"/>
  <c r="S240" i="1" s="1"/>
  <c r="W240" i="1" s="1"/>
  <c r="L241" i="1"/>
  <c r="M241" i="1" s="1"/>
  <c r="S241" i="1" s="1"/>
  <c r="W241" i="1" s="1"/>
  <c r="L242" i="1"/>
  <c r="M242" i="1" s="1"/>
  <c r="S242" i="1" s="1"/>
  <c r="W242" i="1" s="1"/>
  <c r="L243" i="1"/>
  <c r="M243" i="1" s="1"/>
  <c r="S243" i="1" s="1"/>
  <c r="W243" i="1" s="1"/>
  <c r="L244" i="1"/>
  <c r="M244" i="1" s="1"/>
  <c r="S244" i="1" s="1"/>
  <c r="W244" i="1" s="1"/>
  <c r="L245" i="1"/>
  <c r="M245" i="1" s="1"/>
  <c r="S245" i="1" s="1"/>
  <c r="W245" i="1" s="1"/>
  <c r="L246" i="1"/>
  <c r="M246" i="1" s="1"/>
  <c r="S246" i="1" s="1"/>
  <c r="W246" i="1" s="1"/>
  <c r="L247" i="1"/>
  <c r="M247" i="1" s="1"/>
  <c r="S247" i="1" s="1"/>
  <c r="W247" i="1" s="1"/>
  <c r="L248" i="1"/>
  <c r="M248" i="1" s="1"/>
  <c r="S248" i="1" s="1"/>
  <c r="W248" i="1" s="1"/>
  <c r="L249" i="1"/>
  <c r="M249" i="1" s="1"/>
  <c r="S249" i="1" s="1"/>
  <c r="W249" i="1" s="1"/>
  <c r="L250" i="1"/>
  <c r="M250" i="1" s="1"/>
  <c r="S250" i="1" s="1"/>
  <c r="W250" i="1" s="1"/>
  <c r="L251" i="1"/>
  <c r="M251" i="1" s="1"/>
  <c r="S251" i="1" s="1"/>
  <c r="W251" i="1" s="1"/>
  <c r="L252" i="1"/>
  <c r="M252" i="1" s="1"/>
  <c r="S252" i="1" s="1"/>
  <c r="W252" i="1" s="1"/>
  <c r="L253" i="1"/>
  <c r="M253" i="1" s="1"/>
  <c r="S253" i="1" s="1"/>
  <c r="W253" i="1" s="1"/>
  <c r="L254" i="1"/>
  <c r="M254" i="1" s="1"/>
  <c r="S254" i="1" s="1"/>
  <c r="W254" i="1" s="1"/>
  <c r="L255" i="1"/>
  <c r="M255" i="1" s="1"/>
  <c r="S255" i="1" s="1"/>
  <c r="W255" i="1" s="1"/>
  <c r="L256" i="1"/>
  <c r="M256" i="1" s="1"/>
  <c r="S256" i="1" s="1"/>
  <c r="W256" i="1" s="1"/>
  <c r="L257" i="1"/>
  <c r="M257" i="1" s="1"/>
  <c r="S257" i="1" s="1"/>
  <c r="W257" i="1" s="1"/>
  <c r="L258" i="1"/>
  <c r="M258" i="1" s="1"/>
  <c r="S258" i="1" s="1"/>
  <c r="W258" i="1" s="1"/>
  <c r="L259" i="1"/>
  <c r="M259" i="1" s="1"/>
  <c r="S259" i="1" s="1"/>
  <c r="W259" i="1" s="1"/>
  <c r="L260" i="1"/>
  <c r="M260" i="1" s="1"/>
  <c r="S260" i="1" s="1"/>
  <c r="W260" i="1" s="1"/>
  <c r="L261" i="1"/>
  <c r="M261" i="1" s="1"/>
  <c r="S261" i="1" s="1"/>
  <c r="W261" i="1" s="1"/>
  <c r="L262" i="1"/>
  <c r="M262" i="1" s="1"/>
  <c r="S262" i="1" s="1"/>
  <c r="W262" i="1" s="1"/>
  <c r="L263" i="1"/>
  <c r="M263" i="1" s="1"/>
  <c r="S263" i="1" s="1"/>
  <c r="W263" i="1" s="1"/>
  <c r="L264" i="1"/>
  <c r="M264" i="1" s="1"/>
  <c r="S264" i="1" s="1"/>
  <c r="W264" i="1" s="1"/>
  <c r="L265" i="1"/>
  <c r="M265" i="1" s="1"/>
  <c r="S265" i="1" s="1"/>
  <c r="W265" i="1" s="1"/>
  <c r="L266" i="1"/>
  <c r="M266" i="1" s="1"/>
  <c r="S266" i="1" s="1"/>
  <c r="W266" i="1" s="1"/>
  <c r="L267" i="1"/>
  <c r="M267" i="1" s="1"/>
  <c r="S267" i="1" s="1"/>
  <c r="W267" i="1" s="1"/>
  <c r="L268" i="1"/>
  <c r="M268" i="1" s="1"/>
  <c r="S268" i="1" s="1"/>
  <c r="W268" i="1" s="1"/>
  <c r="L269" i="1"/>
  <c r="M269" i="1" s="1"/>
  <c r="S269" i="1" s="1"/>
  <c r="W269" i="1" s="1"/>
  <c r="L270" i="1"/>
  <c r="M270" i="1" s="1"/>
  <c r="S270" i="1" s="1"/>
  <c r="W270" i="1" s="1"/>
  <c r="L271" i="1"/>
  <c r="M271" i="1" s="1"/>
  <c r="S271" i="1" s="1"/>
  <c r="W271" i="1" s="1"/>
  <c r="L272" i="1"/>
  <c r="M272" i="1" s="1"/>
  <c r="S272" i="1" s="1"/>
  <c r="W272" i="1" s="1"/>
  <c r="L273" i="1"/>
  <c r="M273" i="1" s="1"/>
  <c r="S273" i="1" s="1"/>
  <c r="W273" i="1" s="1"/>
  <c r="L274" i="1"/>
  <c r="M274" i="1" s="1"/>
  <c r="S274" i="1" s="1"/>
  <c r="W274" i="1" s="1"/>
  <c r="L275" i="1"/>
  <c r="M275" i="1" s="1"/>
  <c r="S275" i="1" s="1"/>
  <c r="W275" i="1" s="1"/>
  <c r="L276" i="1"/>
  <c r="M276" i="1" s="1"/>
  <c r="S276" i="1" s="1"/>
  <c r="W276" i="1" s="1"/>
  <c r="L277" i="1"/>
  <c r="M277" i="1" s="1"/>
  <c r="S277" i="1" s="1"/>
  <c r="W277" i="1" s="1"/>
  <c r="L278" i="1"/>
  <c r="M278" i="1" s="1"/>
  <c r="S278" i="1" s="1"/>
  <c r="W278" i="1" s="1"/>
  <c r="L279" i="1"/>
  <c r="M279" i="1" s="1"/>
  <c r="S279" i="1" s="1"/>
  <c r="W279" i="1" s="1"/>
  <c r="L280" i="1"/>
  <c r="M280" i="1" s="1"/>
  <c r="S280" i="1" s="1"/>
  <c r="W280" i="1" s="1"/>
  <c r="L281" i="1"/>
  <c r="M281" i="1" s="1"/>
  <c r="S281" i="1" s="1"/>
  <c r="W281" i="1" s="1"/>
  <c r="L282" i="1"/>
  <c r="M282" i="1" s="1"/>
  <c r="S282" i="1" s="1"/>
  <c r="W282" i="1" s="1"/>
  <c r="L283" i="1"/>
  <c r="M283" i="1" s="1"/>
  <c r="S283" i="1" s="1"/>
  <c r="W283" i="1" s="1"/>
  <c r="L284" i="1"/>
  <c r="M284" i="1" s="1"/>
  <c r="S284" i="1" s="1"/>
  <c r="W284" i="1" s="1"/>
  <c r="L285" i="1"/>
  <c r="M285" i="1" s="1"/>
  <c r="S285" i="1" s="1"/>
  <c r="W285" i="1" s="1"/>
  <c r="L286" i="1"/>
  <c r="M286" i="1" s="1"/>
  <c r="S286" i="1" s="1"/>
  <c r="W286" i="1" s="1"/>
  <c r="L287" i="1"/>
  <c r="M287" i="1" s="1"/>
  <c r="S287" i="1" s="1"/>
  <c r="W287" i="1" s="1"/>
  <c r="L288" i="1"/>
  <c r="M288" i="1" s="1"/>
  <c r="S288" i="1" s="1"/>
  <c r="W288" i="1" s="1"/>
  <c r="L289" i="1"/>
  <c r="M289" i="1" s="1"/>
  <c r="S289" i="1" s="1"/>
  <c r="W289" i="1" s="1"/>
  <c r="L290" i="1"/>
  <c r="M290" i="1" s="1"/>
  <c r="S290" i="1" s="1"/>
  <c r="W290" i="1" s="1"/>
  <c r="L291" i="1"/>
  <c r="M291" i="1" s="1"/>
  <c r="S291" i="1" s="1"/>
  <c r="W291" i="1" s="1"/>
  <c r="L292" i="1"/>
  <c r="M292" i="1" s="1"/>
  <c r="S292" i="1" s="1"/>
  <c r="W292" i="1" s="1"/>
  <c r="L293" i="1"/>
  <c r="M293" i="1" s="1"/>
  <c r="S293" i="1" s="1"/>
  <c r="W293" i="1" s="1"/>
  <c r="L294" i="1"/>
  <c r="M294" i="1" s="1"/>
  <c r="S294" i="1" s="1"/>
  <c r="W294" i="1" s="1"/>
  <c r="L295" i="1"/>
  <c r="M295" i="1" s="1"/>
  <c r="S295" i="1" s="1"/>
  <c r="W295" i="1" s="1"/>
  <c r="L296" i="1"/>
  <c r="M296" i="1" s="1"/>
  <c r="S296" i="1" s="1"/>
  <c r="W296" i="1" s="1"/>
  <c r="L297" i="1"/>
  <c r="M297" i="1" s="1"/>
  <c r="S297" i="1" s="1"/>
  <c r="W297" i="1" s="1"/>
  <c r="L298" i="1"/>
  <c r="M298" i="1" s="1"/>
  <c r="S298" i="1" s="1"/>
  <c r="W298" i="1" s="1"/>
  <c r="L299" i="1"/>
  <c r="M299" i="1" s="1"/>
  <c r="S299" i="1" s="1"/>
  <c r="W299" i="1" s="1"/>
  <c r="L300" i="1"/>
  <c r="M300" i="1" s="1"/>
  <c r="S300" i="1" s="1"/>
  <c r="W300" i="1" s="1"/>
  <c r="L301" i="1"/>
  <c r="M301" i="1" s="1"/>
  <c r="S301" i="1" s="1"/>
  <c r="W301" i="1" s="1"/>
  <c r="L302" i="1"/>
  <c r="M302" i="1" s="1"/>
  <c r="S302" i="1" s="1"/>
  <c r="W302" i="1" s="1"/>
  <c r="L303" i="1"/>
  <c r="M303" i="1" s="1"/>
  <c r="S303" i="1" s="1"/>
  <c r="W303" i="1" s="1"/>
  <c r="L304" i="1"/>
  <c r="M304" i="1" s="1"/>
  <c r="S304" i="1" s="1"/>
  <c r="W304" i="1" s="1"/>
  <c r="L305" i="1"/>
  <c r="M305" i="1" s="1"/>
  <c r="S305" i="1" s="1"/>
  <c r="W305" i="1" s="1"/>
  <c r="L306" i="1"/>
  <c r="M306" i="1" s="1"/>
  <c r="S306" i="1" s="1"/>
  <c r="W306" i="1" s="1"/>
  <c r="L307" i="1"/>
  <c r="M307" i="1" s="1"/>
  <c r="S307" i="1" s="1"/>
  <c r="W307" i="1" s="1"/>
  <c r="L308" i="1"/>
  <c r="M308" i="1" s="1"/>
  <c r="S308" i="1" s="1"/>
  <c r="W308" i="1" s="1"/>
  <c r="L309" i="1"/>
  <c r="M309" i="1" s="1"/>
  <c r="S309" i="1" s="1"/>
  <c r="W309" i="1" s="1"/>
  <c r="L310" i="1"/>
  <c r="M310" i="1" s="1"/>
  <c r="S310" i="1" s="1"/>
  <c r="W310" i="1" s="1"/>
  <c r="L311" i="1"/>
  <c r="M311" i="1" s="1"/>
  <c r="S311" i="1" s="1"/>
  <c r="W311" i="1" s="1"/>
  <c r="L312" i="1"/>
  <c r="M312" i="1" s="1"/>
  <c r="S312" i="1" s="1"/>
  <c r="W312" i="1" s="1"/>
  <c r="L313" i="1"/>
  <c r="M313" i="1" s="1"/>
  <c r="S313" i="1" s="1"/>
  <c r="W313" i="1" s="1"/>
  <c r="L314" i="1"/>
  <c r="M314" i="1" s="1"/>
  <c r="S314" i="1" s="1"/>
  <c r="W314" i="1" s="1"/>
  <c r="L315" i="1"/>
  <c r="M315" i="1" s="1"/>
  <c r="S315" i="1" s="1"/>
  <c r="W315" i="1" s="1"/>
  <c r="L316" i="1"/>
  <c r="M316" i="1" s="1"/>
  <c r="S316" i="1" s="1"/>
  <c r="W316" i="1" s="1"/>
  <c r="L317" i="1"/>
  <c r="M317" i="1" s="1"/>
  <c r="S317" i="1" s="1"/>
  <c r="W317" i="1" s="1"/>
  <c r="L318" i="1"/>
  <c r="M318" i="1" s="1"/>
  <c r="S318" i="1" s="1"/>
  <c r="W318" i="1" s="1"/>
  <c r="L319" i="1"/>
  <c r="M319" i="1" s="1"/>
  <c r="S319" i="1" s="1"/>
  <c r="W319" i="1" s="1"/>
  <c r="L320" i="1"/>
  <c r="M320" i="1" s="1"/>
  <c r="S320" i="1" s="1"/>
  <c r="W320" i="1" s="1"/>
  <c r="L321" i="1"/>
  <c r="M321" i="1" s="1"/>
  <c r="S321" i="1" s="1"/>
  <c r="W321" i="1" s="1"/>
  <c r="L322" i="1"/>
  <c r="M322" i="1" s="1"/>
  <c r="S322" i="1" s="1"/>
  <c r="W322" i="1" s="1"/>
  <c r="L323" i="1"/>
  <c r="M323" i="1" s="1"/>
  <c r="S323" i="1" s="1"/>
  <c r="W323" i="1" s="1"/>
  <c r="L324" i="1"/>
  <c r="M324" i="1" s="1"/>
  <c r="S324" i="1" s="1"/>
  <c r="W324" i="1" s="1"/>
  <c r="L325" i="1"/>
  <c r="M325" i="1" s="1"/>
  <c r="S325" i="1" s="1"/>
  <c r="W325" i="1" s="1"/>
  <c r="L326" i="1"/>
  <c r="M326" i="1" s="1"/>
  <c r="S326" i="1" s="1"/>
  <c r="W326" i="1" s="1"/>
  <c r="L327" i="1"/>
  <c r="M327" i="1" s="1"/>
  <c r="S327" i="1" s="1"/>
  <c r="W327" i="1" s="1"/>
  <c r="L328" i="1"/>
  <c r="M328" i="1" s="1"/>
  <c r="S328" i="1" s="1"/>
  <c r="W328" i="1" s="1"/>
  <c r="L329" i="1"/>
  <c r="M329" i="1" s="1"/>
  <c r="S329" i="1" s="1"/>
  <c r="W329" i="1" s="1"/>
  <c r="L330" i="1"/>
  <c r="M330" i="1" s="1"/>
  <c r="S330" i="1" s="1"/>
  <c r="W330" i="1" s="1"/>
  <c r="L331" i="1"/>
  <c r="M331" i="1" s="1"/>
  <c r="S331" i="1" s="1"/>
  <c r="W331" i="1" s="1"/>
  <c r="L332" i="1"/>
  <c r="M332" i="1" s="1"/>
  <c r="S332" i="1" s="1"/>
  <c r="W332" i="1" s="1"/>
  <c r="L333" i="1"/>
  <c r="M333" i="1" s="1"/>
  <c r="S333" i="1" s="1"/>
  <c r="W333" i="1" s="1"/>
  <c r="L334" i="1"/>
  <c r="M334" i="1" s="1"/>
  <c r="S334" i="1" s="1"/>
  <c r="W334" i="1" s="1"/>
  <c r="L335" i="1"/>
  <c r="M335" i="1" s="1"/>
  <c r="S335" i="1" s="1"/>
  <c r="W335" i="1" s="1"/>
  <c r="L336" i="1"/>
  <c r="M336" i="1" s="1"/>
  <c r="S336" i="1" s="1"/>
  <c r="W336" i="1" s="1"/>
  <c r="L337" i="1"/>
  <c r="M337" i="1" s="1"/>
  <c r="S337" i="1" s="1"/>
  <c r="W337" i="1" s="1"/>
  <c r="L338" i="1"/>
  <c r="M338" i="1" s="1"/>
  <c r="S338" i="1" s="1"/>
  <c r="W338" i="1" s="1"/>
  <c r="L339" i="1"/>
  <c r="M339" i="1" s="1"/>
  <c r="S339" i="1" s="1"/>
  <c r="W339" i="1" s="1"/>
  <c r="L340" i="1"/>
  <c r="M340" i="1" s="1"/>
  <c r="S340" i="1" s="1"/>
  <c r="W340" i="1" s="1"/>
  <c r="L341" i="1"/>
  <c r="M341" i="1" s="1"/>
  <c r="S341" i="1" s="1"/>
  <c r="W341" i="1" s="1"/>
  <c r="L342" i="1"/>
  <c r="M342" i="1" s="1"/>
  <c r="S342" i="1" s="1"/>
  <c r="W342" i="1" s="1"/>
  <c r="L343" i="1"/>
  <c r="M343" i="1" s="1"/>
  <c r="S343" i="1" s="1"/>
  <c r="W343" i="1" s="1"/>
  <c r="L344" i="1"/>
  <c r="M344" i="1" s="1"/>
  <c r="S344" i="1" s="1"/>
  <c r="W344" i="1" s="1"/>
  <c r="L345" i="1"/>
  <c r="M345" i="1" s="1"/>
  <c r="S345" i="1" s="1"/>
  <c r="W345" i="1" s="1"/>
  <c r="L346" i="1"/>
  <c r="M346" i="1" s="1"/>
  <c r="S346" i="1" s="1"/>
  <c r="W346" i="1" s="1"/>
  <c r="L347" i="1"/>
  <c r="M347" i="1" s="1"/>
  <c r="S347" i="1" s="1"/>
  <c r="W347" i="1" s="1"/>
  <c r="L348" i="1"/>
  <c r="M348" i="1" s="1"/>
  <c r="S348" i="1" s="1"/>
  <c r="W348" i="1" s="1"/>
  <c r="L349" i="1"/>
  <c r="M349" i="1" s="1"/>
  <c r="S349" i="1" s="1"/>
  <c r="W349" i="1" s="1"/>
  <c r="L350" i="1"/>
  <c r="M350" i="1" s="1"/>
  <c r="S350" i="1" s="1"/>
  <c r="W350" i="1" s="1"/>
  <c r="L351" i="1"/>
  <c r="M351" i="1" s="1"/>
  <c r="S351" i="1" s="1"/>
  <c r="W351" i="1" s="1"/>
  <c r="L352" i="1"/>
  <c r="M352" i="1" s="1"/>
  <c r="S352" i="1" s="1"/>
  <c r="W352" i="1" s="1"/>
  <c r="L353" i="1"/>
  <c r="M353" i="1" s="1"/>
  <c r="S353" i="1" s="1"/>
  <c r="W353" i="1" s="1"/>
  <c r="L354" i="1"/>
  <c r="M354" i="1" s="1"/>
  <c r="S354" i="1" s="1"/>
  <c r="W354" i="1" s="1"/>
  <c r="L355" i="1"/>
  <c r="M355" i="1" s="1"/>
  <c r="S355" i="1" s="1"/>
  <c r="W355" i="1" s="1"/>
  <c r="L356" i="1"/>
  <c r="M356" i="1" s="1"/>
  <c r="S356" i="1" s="1"/>
  <c r="W356" i="1" s="1"/>
  <c r="L357" i="1"/>
  <c r="M357" i="1" s="1"/>
  <c r="S357" i="1" s="1"/>
  <c r="W357" i="1" s="1"/>
  <c r="L358" i="1"/>
  <c r="M358" i="1" s="1"/>
  <c r="S358" i="1" s="1"/>
  <c r="W358" i="1" s="1"/>
  <c r="L359" i="1"/>
  <c r="M359" i="1" s="1"/>
  <c r="S359" i="1" s="1"/>
  <c r="W359" i="1" s="1"/>
  <c r="L360" i="1"/>
  <c r="M360" i="1" s="1"/>
  <c r="S360" i="1" s="1"/>
  <c r="W360" i="1" s="1"/>
  <c r="L361" i="1"/>
  <c r="M361" i="1" s="1"/>
  <c r="S361" i="1" s="1"/>
  <c r="W361" i="1" s="1"/>
  <c r="L362" i="1"/>
  <c r="M362" i="1" s="1"/>
  <c r="S362" i="1" s="1"/>
  <c r="W362" i="1" s="1"/>
  <c r="L363" i="1"/>
  <c r="M363" i="1" s="1"/>
  <c r="S363" i="1" s="1"/>
  <c r="W363" i="1" s="1"/>
  <c r="L364" i="1"/>
  <c r="M364" i="1" s="1"/>
  <c r="S364" i="1" s="1"/>
  <c r="W364" i="1" s="1"/>
  <c r="L365" i="1"/>
  <c r="M365" i="1" s="1"/>
  <c r="S365" i="1" s="1"/>
  <c r="W365" i="1" s="1"/>
  <c r="L366" i="1"/>
  <c r="M366" i="1" s="1"/>
  <c r="S366" i="1" s="1"/>
  <c r="W366" i="1" s="1"/>
  <c r="L367" i="1"/>
  <c r="M367" i="1" s="1"/>
  <c r="S367" i="1" s="1"/>
  <c r="W367" i="1" s="1"/>
  <c r="L368" i="1"/>
  <c r="M368" i="1" s="1"/>
  <c r="S368" i="1" s="1"/>
  <c r="W368" i="1" s="1"/>
  <c r="L369" i="1"/>
  <c r="M369" i="1" s="1"/>
  <c r="S369" i="1" s="1"/>
  <c r="W369" i="1" s="1"/>
  <c r="L370" i="1"/>
  <c r="M370" i="1" s="1"/>
  <c r="S370" i="1" s="1"/>
  <c r="W370" i="1" s="1"/>
  <c r="L371" i="1"/>
  <c r="M371" i="1" s="1"/>
  <c r="S371" i="1" s="1"/>
  <c r="W371" i="1" s="1"/>
  <c r="L372" i="1"/>
  <c r="M372" i="1" s="1"/>
  <c r="S372" i="1" s="1"/>
  <c r="W372" i="1" s="1"/>
  <c r="L373" i="1"/>
  <c r="M373" i="1" s="1"/>
  <c r="S373" i="1" s="1"/>
  <c r="W373" i="1" s="1"/>
  <c r="L374" i="1"/>
  <c r="M374" i="1" s="1"/>
  <c r="S374" i="1" s="1"/>
  <c r="W374" i="1" s="1"/>
  <c r="L375" i="1"/>
  <c r="M375" i="1" s="1"/>
  <c r="S375" i="1" s="1"/>
  <c r="W375" i="1" s="1"/>
  <c r="L376" i="1"/>
  <c r="M376" i="1" s="1"/>
  <c r="S376" i="1" s="1"/>
  <c r="W376" i="1" s="1"/>
  <c r="L377" i="1"/>
  <c r="M377" i="1" s="1"/>
  <c r="S377" i="1" s="1"/>
  <c r="W377" i="1" s="1"/>
  <c r="L378" i="1"/>
  <c r="M378" i="1" s="1"/>
  <c r="S378" i="1" s="1"/>
  <c r="W378" i="1" s="1"/>
  <c r="L379" i="1"/>
  <c r="M379" i="1" s="1"/>
  <c r="S379" i="1" s="1"/>
  <c r="W379" i="1" s="1"/>
  <c r="L380" i="1"/>
  <c r="M380" i="1" s="1"/>
  <c r="S380" i="1" s="1"/>
  <c r="W380" i="1" s="1"/>
  <c r="L381" i="1"/>
  <c r="M381" i="1" s="1"/>
  <c r="S381" i="1" s="1"/>
  <c r="W381" i="1" s="1"/>
  <c r="L382" i="1"/>
  <c r="M382" i="1" s="1"/>
  <c r="S382" i="1" s="1"/>
  <c r="W382" i="1" s="1"/>
  <c r="L383" i="1"/>
  <c r="M383" i="1" s="1"/>
  <c r="S383" i="1" s="1"/>
  <c r="W383" i="1" s="1"/>
  <c r="L384" i="1"/>
  <c r="M384" i="1" s="1"/>
  <c r="S384" i="1" s="1"/>
  <c r="W384" i="1" s="1"/>
  <c r="L385" i="1"/>
  <c r="M385" i="1" s="1"/>
  <c r="S385" i="1" s="1"/>
  <c r="W385" i="1" s="1"/>
  <c r="L386" i="1"/>
  <c r="M386" i="1" s="1"/>
  <c r="S386" i="1" s="1"/>
  <c r="W386" i="1" s="1"/>
  <c r="L387" i="1"/>
  <c r="M387" i="1" s="1"/>
  <c r="S387" i="1" s="1"/>
  <c r="W387" i="1" s="1"/>
  <c r="L388" i="1"/>
  <c r="M388" i="1" s="1"/>
  <c r="S388" i="1" s="1"/>
  <c r="W388" i="1" s="1"/>
  <c r="L389" i="1"/>
  <c r="M389" i="1" s="1"/>
  <c r="S389" i="1" s="1"/>
  <c r="W389" i="1" s="1"/>
  <c r="L390" i="1"/>
  <c r="M390" i="1" s="1"/>
  <c r="S390" i="1" s="1"/>
  <c r="W390" i="1" s="1"/>
  <c r="L391" i="1"/>
  <c r="M391" i="1" s="1"/>
  <c r="S391" i="1" s="1"/>
  <c r="W391" i="1" s="1"/>
  <c r="L392" i="1"/>
  <c r="M392" i="1" s="1"/>
  <c r="S392" i="1" s="1"/>
  <c r="W392" i="1" s="1"/>
  <c r="L393" i="1"/>
  <c r="M393" i="1" s="1"/>
  <c r="S393" i="1" s="1"/>
  <c r="W393" i="1" s="1"/>
  <c r="L394" i="1"/>
  <c r="M394" i="1" s="1"/>
  <c r="S394" i="1" s="1"/>
  <c r="W394" i="1" s="1"/>
  <c r="L395" i="1"/>
  <c r="M395" i="1" s="1"/>
  <c r="S395" i="1" s="1"/>
  <c r="W395" i="1" s="1"/>
  <c r="L396" i="1"/>
  <c r="M396" i="1" s="1"/>
  <c r="S396" i="1" s="1"/>
  <c r="W396" i="1" s="1"/>
  <c r="L397" i="1"/>
  <c r="M397" i="1" s="1"/>
  <c r="S397" i="1" s="1"/>
  <c r="W397" i="1" s="1"/>
  <c r="L398" i="1"/>
  <c r="M398" i="1" s="1"/>
  <c r="S398" i="1" s="1"/>
  <c r="W398" i="1" s="1"/>
  <c r="L399" i="1"/>
  <c r="M399" i="1" s="1"/>
  <c r="S399" i="1" s="1"/>
  <c r="W399" i="1" s="1"/>
  <c r="L400" i="1"/>
  <c r="M400" i="1" s="1"/>
  <c r="S400" i="1" s="1"/>
  <c r="W400" i="1" s="1"/>
  <c r="L401" i="1"/>
  <c r="M401" i="1" s="1"/>
  <c r="S401" i="1" s="1"/>
  <c r="W401" i="1" s="1"/>
  <c r="L402" i="1"/>
  <c r="M402" i="1" s="1"/>
  <c r="S402" i="1" s="1"/>
  <c r="W402" i="1" s="1"/>
  <c r="L403" i="1"/>
  <c r="M403" i="1" s="1"/>
  <c r="S403" i="1" s="1"/>
  <c r="W403" i="1" s="1"/>
  <c r="L404" i="1"/>
  <c r="M404" i="1" s="1"/>
  <c r="S404" i="1" s="1"/>
  <c r="W404" i="1" s="1"/>
  <c r="L405" i="1"/>
  <c r="M405" i="1" s="1"/>
  <c r="S405" i="1" s="1"/>
  <c r="W405" i="1" s="1"/>
  <c r="L406" i="1"/>
  <c r="M406" i="1" s="1"/>
  <c r="S406" i="1" s="1"/>
  <c r="W406" i="1" s="1"/>
  <c r="L407" i="1"/>
  <c r="M407" i="1" s="1"/>
  <c r="S407" i="1" s="1"/>
  <c r="W407" i="1" s="1"/>
  <c r="L408" i="1"/>
  <c r="M408" i="1" s="1"/>
  <c r="S408" i="1" s="1"/>
  <c r="W408" i="1" s="1"/>
  <c r="L409" i="1"/>
  <c r="M409" i="1" s="1"/>
  <c r="S409" i="1" s="1"/>
  <c r="W409" i="1" s="1"/>
  <c r="L410" i="1"/>
  <c r="M410" i="1" s="1"/>
  <c r="S410" i="1" s="1"/>
  <c r="W410" i="1" s="1"/>
  <c r="L411" i="1"/>
  <c r="M411" i="1" s="1"/>
  <c r="S411" i="1" s="1"/>
  <c r="W411" i="1" s="1"/>
  <c r="L412" i="1"/>
  <c r="M412" i="1" s="1"/>
  <c r="S412" i="1" s="1"/>
  <c r="W412" i="1" s="1"/>
  <c r="L413" i="1"/>
  <c r="M413" i="1" s="1"/>
  <c r="S413" i="1" s="1"/>
  <c r="W413" i="1" s="1"/>
  <c r="L414" i="1"/>
  <c r="M414" i="1" s="1"/>
  <c r="S414" i="1" s="1"/>
  <c r="W414" i="1" s="1"/>
  <c r="L415" i="1"/>
  <c r="M415" i="1" s="1"/>
  <c r="S415" i="1" s="1"/>
  <c r="W415" i="1" s="1"/>
  <c r="L416" i="1"/>
  <c r="M416" i="1" s="1"/>
  <c r="S416" i="1" s="1"/>
  <c r="W416" i="1" s="1"/>
  <c r="L417" i="1"/>
  <c r="M417" i="1" s="1"/>
  <c r="S417" i="1" s="1"/>
  <c r="W417" i="1" s="1"/>
  <c r="L418" i="1"/>
  <c r="M418" i="1" s="1"/>
  <c r="S418" i="1" s="1"/>
  <c r="W418" i="1" s="1"/>
  <c r="L419" i="1"/>
  <c r="M419" i="1" s="1"/>
  <c r="S419" i="1" s="1"/>
  <c r="W419" i="1" s="1"/>
  <c r="L420" i="1"/>
  <c r="M420" i="1" s="1"/>
  <c r="S420" i="1" s="1"/>
  <c r="W420" i="1" s="1"/>
  <c r="L421" i="1"/>
  <c r="M421" i="1" s="1"/>
  <c r="S421" i="1" s="1"/>
  <c r="W421" i="1" s="1"/>
  <c r="L422" i="1"/>
  <c r="M422" i="1" s="1"/>
  <c r="S422" i="1" s="1"/>
  <c r="W422" i="1" s="1"/>
  <c r="L423" i="1"/>
  <c r="M423" i="1" s="1"/>
  <c r="S423" i="1" s="1"/>
  <c r="W423" i="1" s="1"/>
  <c r="L424" i="1"/>
  <c r="M424" i="1" s="1"/>
  <c r="S424" i="1" s="1"/>
  <c r="W424" i="1" s="1"/>
  <c r="L425" i="1"/>
  <c r="M425" i="1" s="1"/>
  <c r="S425" i="1" s="1"/>
  <c r="W425" i="1" s="1"/>
  <c r="L426" i="1"/>
  <c r="M426" i="1" s="1"/>
  <c r="S426" i="1" s="1"/>
  <c r="W426" i="1" s="1"/>
  <c r="L427" i="1"/>
  <c r="M427" i="1" s="1"/>
  <c r="S427" i="1" s="1"/>
  <c r="W427" i="1" s="1"/>
  <c r="L428" i="1"/>
  <c r="M428" i="1" s="1"/>
  <c r="S428" i="1" s="1"/>
  <c r="W428" i="1" s="1"/>
  <c r="L429" i="1"/>
  <c r="M429" i="1" s="1"/>
  <c r="S429" i="1" s="1"/>
  <c r="W429" i="1" s="1"/>
  <c r="L430" i="1"/>
  <c r="M430" i="1" s="1"/>
  <c r="S430" i="1" s="1"/>
  <c r="W430" i="1" s="1"/>
  <c r="L431" i="1"/>
  <c r="M431" i="1" s="1"/>
  <c r="S431" i="1" s="1"/>
  <c r="W431" i="1" s="1"/>
  <c r="L432" i="1"/>
  <c r="M432" i="1" s="1"/>
  <c r="S432" i="1" s="1"/>
  <c r="W432" i="1" s="1"/>
  <c r="L433" i="1"/>
  <c r="M433" i="1" s="1"/>
  <c r="S433" i="1" s="1"/>
  <c r="W433" i="1" s="1"/>
  <c r="L434" i="1"/>
  <c r="M434" i="1" s="1"/>
  <c r="S434" i="1" s="1"/>
  <c r="W434" i="1" s="1"/>
  <c r="L435" i="1"/>
  <c r="M435" i="1" s="1"/>
  <c r="S435" i="1" s="1"/>
  <c r="W435" i="1" s="1"/>
  <c r="L436" i="1"/>
  <c r="M436" i="1" s="1"/>
  <c r="S436" i="1" s="1"/>
  <c r="W436" i="1" s="1"/>
  <c r="L437" i="1"/>
  <c r="M437" i="1" s="1"/>
  <c r="S437" i="1" s="1"/>
  <c r="W437" i="1" s="1"/>
  <c r="L438" i="1"/>
  <c r="M438" i="1" s="1"/>
  <c r="S438" i="1" s="1"/>
  <c r="W438" i="1" s="1"/>
  <c r="L439" i="1"/>
  <c r="M439" i="1" s="1"/>
  <c r="S439" i="1" s="1"/>
  <c r="W439" i="1" s="1"/>
  <c r="L440" i="1"/>
  <c r="M440" i="1" s="1"/>
  <c r="S440" i="1" s="1"/>
  <c r="W440" i="1" s="1"/>
  <c r="L441" i="1"/>
  <c r="M441" i="1" s="1"/>
  <c r="S441" i="1" s="1"/>
  <c r="W441" i="1" s="1"/>
  <c r="L442" i="1"/>
  <c r="M442" i="1" s="1"/>
  <c r="S442" i="1" s="1"/>
  <c r="W442" i="1" s="1"/>
  <c r="L443" i="1"/>
  <c r="M443" i="1" s="1"/>
  <c r="S443" i="1" s="1"/>
  <c r="W443" i="1" s="1"/>
  <c r="L444" i="1"/>
  <c r="M444" i="1" s="1"/>
  <c r="S444" i="1" s="1"/>
  <c r="W444" i="1" s="1"/>
  <c r="L445" i="1"/>
  <c r="M445" i="1" s="1"/>
  <c r="S445" i="1" s="1"/>
  <c r="W445" i="1" s="1"/>
  <c r="L446" i="1"/>
  <c r="M446" i="1" s="1"/>
  <c r="S446" i="1" s="1"/>
  <c r="W446" i="1" s="1"/>
  <c r="L447" i="1"/>
  <c r="M447" i="1" s="1"/>
  <c r="S447" i="1" s="1"/>
  <c r="W447" i="1" s="1"/>
  <c r="L448" i="1"/>
  <c r="M448" i="1" s="1"/>
  <c r="S448" i="1" s="1"/>
  <c r="W448" i="1" s="1"/>
  <c r="L449" i="1"/>
  <c r="M449" i="1" s="1"/>
  <c r="S449" i="1" s="1"/>
  <c r="W449" i="1" s="1"/>
  <c r="L450" i="1"/>
  <c r="M450" i="1" s="1"/>
  <c r="S450" i="1" s="1"/>
  <c r="W450" i="1" s="1"/>
  <c r="L451" i="1"/>
  <c r="M451" i="1" s="1"/>
  <c r="S451" i="1" s="1"/>
  <c r="W451" i="1" s="1"/>
  <c r="L452" i="1"/>
  <c r="M452" i="1" s="1"/>
  <c r="S452" i="1" s="1"/>
  <c r="W452" i="1" s="1"/>
  <c r="L453" i="1"/>
  <c r="M453" i="1" s="1"/>
  <c r="S453" i="1" s="1"/>
  <c r="W453" i="1" s="1"/>
  <c r="L454" i="1"/>
  <c r="M454" i="1" s="1"/>
  <c r="S454" i="1" s="1"/>
  <c r="W454" i="1" s="1"/>
  <c r="L455" i="1"/>
  <c r="M455" i="1" s="1"/>
  <c r="S455" i="1" s="1"/>
  <c r="W455" i="1" s="1"/>
  <c r="L456" i="1"/>
  <c r="M456" i="1" s="1"/>
  <c r="S456" i="1" s="1"/>
  <c r="W456" i="1" s="1"/>
  <c r="L457" i="1"/>
  <c r="M457" i="1" s="1"/>
  <c r="S457" i="1" s="1"/>
  <c r="W457" i="1" s="1"/>
  <c r="L458" i="1"/>
  <c r="M458" i="1" s="1"/>
  <c r="S458" i="1" s="1"/>
  <c r="W458" i="1" s="1"/>
  <c r="L459" i="1"/>
  <c r="M459" i="1" s="1"/>
  <c r="S459" i="1" s="1"/>
  <c r="W459" i="1" s="1"/>
  <c r="L460" i="1"/>
  <c r="M460" i="1" s="1"/>
  <c r="S460" i="1" s="1"/>
  <c r="W460" i="1" s="1"/>
  <c r="L461" i="1"/>
  <c r="M461" i="1" s="1"/>
  <c r="S461" i="1" s="1"/>
  <c r="W461" i="1" s="1"/>
  <c r="L462" i="1"/>
  <c r="M462" i="1" s="1"/>
  <c r="S462" i="1" s="1"/>
  <c r="W462" i="1" s="1"/>
  <c r="L463" i="1"/>
  <c r="M463" i="1" s="1"/>
  <c r="S463" i="1" s="1"/>
  <c r="W463" i="1" s="1"/>
  <c r="L464" i="1"/>
  <c r="M464" i="1" s="1"/>
  <c r="S464" i="1" s="1"/>
  <c r="W464" i="1" s="1"/>
  <c r="L465" i="1"/>
  <c r="M465" i="1" s="1"/>
  <c r="S465" i="1" s="1"/>
  <c r="W465" i="1" s="1"/>
  <c r="L466" i="1"/>
  <c r="M466" i="1" s="1"/>
  <c r="S466" i="1" s="1"/>
  <c r="W466" i="1" s="1"/>
  <c r="L467" i="1"/>
  <c r="M467" i="1" s="1"/>
  <c r="S467" i="1" s="1"/>
  <c r="W467" i="1" s="1"/>
  <c r="L468" i="1"/>
  <c r="M468" i="1" s="1"/>
  <c r="S468" i="1" s="1"/>
  <c r="W468" i="1" s="1"/>
  <c r="L469" i="1"/>
  <c r="M469" i="1" s="1"/>
  <c r="S469" i="1" s="1"/>
  <c r="W469" i="1" s="1"/>
  <c r="L470" i="1"/>
  <c r="M470" i="1" s="1"/>
  <c r="S470" i="1" s="1"/>
  <c r="W470" i="1" s="1"/>
  <c r="L471" i="1"/>
  <c r="M471" i="1" s="1"/>
  <c r="S471" i="1" s="1"/>
  <c r="W471" i="1" s="1"/>
  <c r="L472" i="1"/>
  <c r="M472" i="1" s="1"/>
  <c r="S472" i="1" s="1"/>
  <c r="W472" i="1" s="1"/>
  <c r="L473" i="1"/>
  <c r="M473" i="1" s="1"/>
  <c r="S473" i="1" s="1"/>
  <c r="W473" i="1" s="1"/>
  <c r="L474" i="1"/>
  <c r="M474" i="1" s="1"/>
  <c r="S474" i="1" s="1"/>
  <c r="W474" i="1" s="1"/>
  <c r="L475" i="1"/>
  <c r="M475" i="1" s="1"/>
  <c r="S475" i="1" s="1"/>
  <c r="W475" i="1" s="1"/>
  <c r="L476" i="1"/>
  <c r="M476" i="1" s="1"/>
  <c r="S476" i="1" s="1"/>
  <c r="W476" i="1" s="1"/>
  <c r="L477" i="1"/>
  <c r="M477" i="1" s="1"/>
  <c r="S477" i="1" s="1"/>
  <c r="W477" i="1" s="1"/>
  <c r="L478" i="1"/>
  <c r="M478" i="1" s="1"/>
  <c r="S478" i="1" s="1"/>
  <c r="W478" i="1" s="1"/>
  <c r="L479" i="1"/>
  <c r="M479" i="1" s="1"/>
  <c r="S479" i="1" s="1"/>
  <c r="W479" i="1" s="1"/>
  <c r="L480" i="1"/>
  <c r="M480" i="1" s="1"/>
  <c r="S480" i="1" s="1"/>
  <c r="W480" i="1" s="1"/>
  <c r="L481" i="1"/>
  <c r="M481" i="1" s="1"/>
  <c r="S481" i="1" s="1"/>
  <c r="W481" i="1" s="1"/>
  <c r="L482" i="1"/>
  <c r="M482" i="1" s="1"/>
  <c r="S482" i="1" s="1"/>
  <c r="W482" i="1" s="1"/>
  <c r="L483" i="1"/>
  <c r="M483" i="1" s="1"/>
  <c r="S483" i="1" s="1"/>
  <c r="W483" i="1" s="1"/>
  <c r="L484" i="1"/>
  <c r="M484" i="1" s="1"/>
  <c r="S484" i="1" s="1"/>
  <c r="W484" i="1" s="1"/>
  <c r="L485" i="1"/>
  <c r="M485" i="1" s="1"/>
  <c r="S485" i="1" s="1"/>
  <c r="W485" i="1" s="1"/>
  <c r="L486" i="1"/>
  <c r="M486" i="1" s="1"/>
  <c r="S486" i="1" s="1"/>
  <c r="W486" i="1" s="1"/>
  <c r="L487" i="1"/>
  <c r="M487" i="1" s="1"/>
  <c r="S487" i="1" s="1"/>
  <c r="W487" i="1" s="1"/>
  <c r="L488" i="1"/>
  <c r="M488" i="1" s="1"/>
  <c r="S488" i="1" s="1"/>
  <c r="W488" i="1" s="1"/>
  <c r="L489" i="1"/>
  <c r="M489" i="1" s="1"/>
  <c r="S489" i="1" s="1"/>
  <c r="W489" i="1" s="1"/>
  <c r="L490" i="1"/>
  <c r="M490" i="1" s="1"/>
  <c r="S490" i="1" s="1"/>
  <c r="W490" i="1" s="1"/>
  <c r="L491" i="1"/>
  <c r="M491" i="1" s="1"/>
  <c r="S491" i="1" s="1"/>
  <c r="W491" i="1" s="1"/>
  <c r="L492" i="1"/>
  <c r="M492" i="1" s="1"/>
  <c r="S492" i="1" s="1"/>
  <c r="W492" i="1" s="1"/>
  <c r="L493" i="1"/>
  <c r="M493" i="1" s="1"/>
  <c r="S493" i="1" s="1"/>
  <c r="W493" i="1" s="1"/>
  <c r="L494" i="1"/>
  <c r="M494" i="1" s="1"/>
  <c r="S494" i="1" s="1"/>
  <c r="W494" i="1" s="1"/>
  <c r="L495" i="1"/>
  <c r="M495" i="1" s="1"/>
  <c r="S495" i="1" s="1"/>
  <c r="W495" i="1" s="1"/>
  <c r="L496" i="1"/>
  <c r="M496" i="1" s="1"/>
  <c r="S496" i="1" s="1"/>
  <c r="W496" i="1" s="1"/>
  <c r="L497" i="1"/>
  <c r="M497" i="1" s="1"/>
  <c r="S497" i="1" s="1"/>
  <c r="W497" i="1" s="1"/>
  <c r="L498" i="1"/>
  <c r="M498" i="1" s="1"/>
  <c r="S498" i="1" s="1"/>
  <c r="W498" i="1" s="1"/>
  <c r="L499" i="1"/>
  <c r="M499" i="1" s="1"/>
  <c r="S499" i="1" s="1"/>
  <c r="W499" i="1" s="1"/>
  <c r="L500" i="1"/>
  <c r="M500" i="1" s="1"/>
  <c r="S500" i="1" s="1"/>
  <c r="W500" i="1" s="1"/>
  <c r="L501" i="1"/>
  <c r="M501" i="1" s="1"/>
  <c r="S501" i="1" s="1"/>
  <c r="W501" i="1" s="1"/>
  <c r="L502" i="1"/>
  <c r="M502" i="1" s="1"/>
  <c r="S502" i="1" s="1"/>
  <c r="W502" i="1" s="1"/>
  <c r="L503" i="1"/>
  <c r="M503" i="1" s="1"/>
  <c r="S503" i="1" s="1"/>
  <c r="W503" i="1" s="1"/>
  <c r="L504" i="1"/>
  <c r="M504" i="1" s="1"/>
  <c r="S504" i="1" s="1"/>
  <c r="W504" i="1" s="1"/>
  <c r="L505" i="1"/>
  <c r="M505" i="1" s="1"/>
  <c r="S505" i="1" s="1"/>
  <c r="W505" i="1" s="1"/>
  <c r="L506" i="1"/>
  <c r="M506" i="1" s="1"/>
  <c r="S506" i="1" s="1"/>
  <c r="W506" i="1" s="1"/>
  <c r="L507" i="1"/>
  <c r="M507" i="1" s="1"/>
  <c r="S507" i="1" s="1"/>
  <c r="W507" i="1" s="1"/>
  <c r="L508" i="1"/>
  <c r="M508" i="1" s="1"/>
  <c r="S508" i="1" s="1"/>
  <c r="W508" i="1" s="1"/>
  <c r="L509" i="1"/>
  <c r="M509" i="1" s="1"/>
  <c r="S509" i="1" s="1"/>
  <c r="W509" i="1" s="1"/>
  <c r="L510" i="1"/>
  <c r="M510" i="1" s="1"/>
  <c r="S510" i="1" s="1"/>
  <c r="W510" i="1" s="1"/>
  <c r="L511" i="1"/>
  <c r="M511" i="1" s="1"/>
  <c r="S511" i="1" s="1"/>
  <c r="W511" i="1" s="1"/>
  <c r="L512" i="1"/>
  <c r="M512" i="1" s="1"/>
  <c r="S512" i="1" s="1"/>
  <c r="W512" i="1" s="1"/>
  <c r="L513" i="1"/>
  <c r="M513" i="1" s="1"/>
  <c r="S513" i="1" s="1"/>
  <c r="W513" i="1" s="1"/>
  <c r="L514" i="1"/>
  <c r="M514" i="1" s="1"/>
  <c r="S514" i="1" s="1"/>
  <c r="W514" i="1" s="1"/>
  <c r="L515" i="1"/>
  <c r="M515" i="1" s="1"/>
  <c r="S515" i="1" s="1"/>
  <c r="W515" i="1" s="1"/>
  <c r="L516" i="1"/>
  <c r="M516" i="1" s="1"/>
  <c r="S516" i="1" s="1"/>
  <c r="W516" i="1" s="1"/>
  <c r="L517" i="1"/>
  <c r="M517" i="1" s="1"/>
  <c r="S517" i="1" s="1"/>
  <c r="W517" i="1" s="1"/>
  <c r="L518" i="1"/>
  <c r="M518" i="1" s="1"/>
  <c r="S518" i="1" s="1"/>
  <c r="W518" i="1" s="1"/>
  <c r="L519" i="1"/>
  <c r="M519" i="1" s="1"/>
  <c r="S519" i="1" s="1"/>
  <c r="W519" i="1" s="1"/>
  <c r="L520" i="1"/>
  <c r="M520" i="1" s="1"/>
  <c r="S520" i="1" s="1"/>
  <c r="W520" i="1" s="1"/>
  <c r="L521" i="1"/>
  <c r="M521" i="1" s="1"/>
  <c r="S521" i="1" s="1"/>
  <c r="W521" i="1" s="1"/>
  <c r="L522" i="1"/>
  <c r="M522" i="1" s="1"/>
  <c r="S522" i="1" s="1"/>
  <c r="W522" i="1" s="1"/>
  <c r="L523" i="1"/>
  <c r="M523" i="1" s="1"/>
  <c r="S523" i="1" s="1"/>
  <c r="W523" i="1" s="1"/>
  <c r="L524" i="1"/>
  <c r="M524" i="1" s="1"/>
  <c r="S524" i="1" s="1"/>
  <c r="W524" i="1" s="1"/>
  <c r="L525" i="1"/>
  <c r="M525" i="1" s="1"/>
  <c r="S525" i="1" s="1"/>
  <c r="W525" i="1" s="1"/>
  <c r="L526" i="1"/>
  <c r="M526" i="1" s="1"/>
  <c r="S526" i="1" s="1"/>
  <c r="W526" i="1" s="1"/>
  <c r="L527" i="1"/>
  <c r="M527" i="1" s="1"/>
  <c r="S527" i="1" s="1"/>
  <c r="W527" i="1" s="1"/>
  <c r="L528" i="1"/>
  <c r="M528" i="1" s="1"/>
  <c r="S528" i="1" s="1"/>
  <c r="W528" i="1" s="1"/>
  <c r="L529" i="1"/>
  <c r="M529" i="1" s="1"/>
  <c r="S529" i="1" s="1"/>
  <c r="W529" i="1" s="1"/>
  <c r="L530" i="1"/>
  <c r="M530" i="1" s="1"/>
  <c r="S530" i="1" s="1"/>
  <c r="W530" i="1" s="1"/>
  <c r="L531" i="1"/>
  <c r="M531" i="1" s="1"/>
  <c r="S531" i="1" s="1"/>
  <c r="W531" i="1" s="1"/>
  <c r="L532" i="1"/>
  <c r="M532" i="1" s="1"/>
  <c r="S532" i="1" s="1"/>
  <c r="W532" i="1" s="1"/>
  <c r="L533" i="1"/>
  <c r="M533" i="1" s="1"/>
  <c r="S533" i="1" s="1"/>
  <c r="W533" i="1" s="1"/>
  <c r="L534" i="1"/>
  <c r="M534" i="1" s="1"/>
  <c r="S534" i="1" s="1"/>
  <c r="W534" i="1" s="1"/>
  <c r="L535" i="1"/>
  <c r="M535" i="1" s="1"/>
  <c r="S535" i="1" s="1"/>
  <c r="W535" i="1" s="1"/>
  <c r="L536" i="1"/>
  <c r="M536" i="1" s="1"/>
  <c r="S536" i="1" s="1"/>
  <c r="W536" i="1" s="1"/>
  <c r="L537" i="1"/>
  <c r="M537" i="1" s="1"/>
  <c r="S537" i="1" s="1"/>
  <c r="W537" i="1" s="1"/>
  <c r="L538" i="1"/>
  <c r="M538" i="1" s="1"/>
  <c r="S538" i="1" s="1"/>
  <c r="W538" i="1" s="1"/>
  <c r="L539" i="1"/>
  <c r="M539" i="1" s="1"/>
  <c r="S539" i="1" s="1"/>
  <c r="W539" i="1" s="1"/>
  <c r="L540" i="1"/>
  <c r="M540" i="1" s="1"/>
  <c r="S540" i="1" s="1"/>
  <c r="W540" i="1" s="1"/>
  <c r="L541" i="1"/>
  <c r="M541" i="1" s="1"/>
  <c r="S541" i="1" s="1"/>
  <c r="W541" i="1" s="1"/>
  <c r="L542" i="1"/>
  <c r="M542" i="1" s="1"/>
  <c r="S542" i="1" s="1"/>
  <c r="W542" i="1" s="1"/>
  <c r="L543" i="1"/>
  <c r="M543" i="1" s="1"/>
  <c r="S543" i="1" s="1"/>
  <c r="W543" i="1" s="1"/>
  <c r="L544" i="1"/>
  <c r="M544" i="1" s="1"/>
  <c r="S544" i="1" s="1"/>
  <c r="W544" i="1" s="1"/>
  <c r="L545" i="1"/>
  <c r="M545" i="1" s="1"/>
  <c r="S545" i="1" s="1"/>
  <c r="W545" i="1" s="1"/>
  <c r="L546" i="1"/>
  <c r="M546" i="1" s="1"/>
  <c r="S546" i="1" s="1"/>
  <c r="W546" i="1" s="1"/>
  <c r="L547" i="1"/>
  <c r="M547" i="1" s="1"/>
  <c r="S547" i="1" s="1"/>
  <c r="W547" i="1" s="1"/>
  <c r="L548" i="1"/>
  <c r="M548" i="1" s="1"/>
  <c r="S548" i="1" s="1"/>
  <c r="W548" i="1" s="1"/>
  <c r="L549" i="1"/>
  <c r="M549" i="1" s="1"/>
  <c r="S549" i="1" s="1"/>
  <c r="W549" i="1" s="1"/>
  <c r="L550" i="1"/>
  <c r="M550" i="1" s="1"/>
  <c r="S550" i="1" s="1"/>
  <c r="W550" i="1" s="1"/>
  <c r="L551" i="1"/>
  <c r="M551" i="1" s="1"/>
  <c r="S551" i="1" s="1"/>
  <c r="W551" i="1" s="1"/>
  <c r="L552" i="1"/>
  <c r="M552" i="1" s="1"/>
  <c r="S552" i="1" s="1"/>
  <c r="W552" i="1" s="1"/>
  <c r="L553" i="1"/>
  <c r="M553" i="1" s="1"/>
  <c r="S553" i="1" s="1"/>
  <c r="W553" i="1" s="1"/>
  <c r="L554" i="1"/>
  <c r="M554" i="1" s="1"/>
  <c r="S554" i="1" s="1"/>
  <c r="W554" i="1" s="1"/>
  <c r="L555" i="1"/>
  <c r="M555" i="1" s="1"/>
  <c r="S555" i="1" s="1"/>
  <c r="W555" i="1" s="1"/>
  <c r="L556" i="1"/>
  <c r="M556" i="1" s="1"/>
  <c r="S556" i="1" s="1"/>
  <c r="W556" i="1" s="1"/>
  <c r="L557" i="1"/>
  <c r="M557" i="1" s="1"/>
  <c r="S557" i="1" s="1"/>
  <c r="W557" i="1" s="1"/>
  <c r="L558" i="1"/>
  <c r="M558" i="1" s="1"/>
  <c r="S558" i="1" s="1"/>
  <c r="W558" i="1" s="1"/>
  <c r="L559" i="1"/>
  <c r="M559" i="1" s="1"/>
  <c r="S559" i="1" s="1"/>
  <c r="W559" i="1" s="1"/>
  <c r="L560" i="1"/>
  <c r="M560" i="1" s="1"/>
  <c r="S560" i="1" s="1"/>
  <c r="W560" i="1" s="1"/>
  <c r="L561" i="1"/>
  <c r="M561" i="1" s="1"/>
  <c r="S561" i="1" s="1"/>
  <c r="W561" i="1" s="1"/>
  <c r="L562" i="1"/>
  <c r="M562" i="1" s="1"/>
  <c r="S562" i="1" s="1"/>
  <c r="W562" i="1" s="1"/>
  <c r="L563" i="1"/>
  <c r="M563" i="1" s="1"/>
  <c r="S563" i="1" s="1"/>
  <c r="W563" i="1" s="1"/>
  <c r="L564" i="1"/>
  <c r="M564" i="1" s="1"/>
  <c r="S564" i="1" s="1"/>
  <c r="W564" i="1" s="1"/>
  <c r="L565" i="1"/>
  <c r="M565" i="1" s="1"/>
  <c r="S565" i="1" s="1"/>
  <c r="W565" i="1" s="1"/>
  <c r="L566" i="1"/>
  <c r="M566" i="1" s="1"/>
  <c r="S566" i="1" s="1"/>
  <c r="W566" i="1" s="1"/>
  <c r="L567" i="1"/>
  <c r="M567" i="1" s="1"/>
  <c r="S567" i="1" s="1"/>
  <c r="W567" i="1" s="1"/>
  <c r="L568" i="1"/>
  <c r="M568" i="1" s="1"/>
  <c r="S568" i="1" s="1"/>
  <c r="W568" i="1" s="1"/>
  <c r="L569" i="1"/>
  <c r="M569" i="1" s="1"/>
  <c r="S569" i="1" s="1"/>
  <c r="W569" i="1" s="1"/>
  <c r="L570" i="1"/>
  <c r="M570" i="1" s="1"/>
  <c r="S570" i="1" s="1"/>
  <c r="W570" i="1" s="1"/>
  <c r="L571" i="1"/>
  <c r="M571" i="1" s="1"/>
  <c r="S571" i="1" s="1"/>
  <c r="W571" i="1" s="1"/>
  <c r="L572" i="1"/>
  <c r="M572" i="1" s="1"/>
  <c r="S572" i="1" s="1"/>
  <c r="W572" i="1" s="1"/>
  <c r="L573" i="1"/>
  <c r="M573" i="1" s="1"/>
  <c r="S573" i="1" s="1"/>
  <c r="W573" i="1" s="1"/>
  <c r="L574" i="1"/>
  <c r="M574" i="1" s="1"/>
  <c r="S574" i="1" s="1"/>
  <c r="W574" i="1" s="1"/>
  <c r="L575" i="1"/>
  <c r="M575" i="1" s="1"/>
  <c r="S575" i="1" s="1"/>
  <c r="W575" i="1" s="1"/>
  <c r="L576" i="1"/>
  <c r="M576" i="1" s="1"/>
  <c r="S576" i="1" s="1"/>
  <c r="W576" i="1" s="1"/>
  <c r="L577" i="1"/>
  <c r="M577" i="1" s="1"/>
  <c r="S577" i="1" s="1"/>
  <c r="W577" i="1" s="1"/>
  <c r="L578" i="1"/>
  <c r="M578" i="1" s="1"/>
  <c r="S578" i="1" s="1"/>
  <c r="W578" i="1" s="1"/>
  <c r="L579" i="1"/>
  <c r="M579" i="1" s="1"/>
  <c r="S579" i="1" s="1"/>
  <c r="W579" i="1" s="1"/>
  <c r="L580" i="1"/>
  <c r="M580" i="1" s="1"/>
  <c r="S580" i="1" s="1"/>
  <c r="W580" i="1" s="1"/>
  <c r="L581" i="1"/>
  <c r="M581" i="1" s="1"/>
  <c r="S581" i="1" s="1"/>
  <c r="W581" i="1" s="1"/>
  <c r="L582" i="1"/>
  <c r="M582" i="1" s="1"/>
  <c r="S582" i="1" s="1"/>
  <c r="W582" i="1" s="1"/>
  <c r="L583" i="1"/>
  <c r="M583" i="1" s="1"/>
  <c r="S583" i="1" s="1"/>
  <c r="W583" i="1" s="1"/>
  <c r="L584" i="1"/>
  <c r="M584" i="1" s="1"/>
  <c r="S584" i="1" s="1"/>
  <c r="W584" i="1" s="1"/>
  <c r="L585" i="1"/>
  <c r="M585" i="1" s="1"/>
  <c r="S585" i="1" s="1"/>
  <c r="W585" i="1" s="1"/>
  <c r="L586" i="1"/>
  <c r="M586" i="1" s="1"/>
  <c r="S586" i="1" s="1"/>
  <c r="W586" i="1" s="1"/>
  <c r="L587" i="1"/>
  <c r="M587" i="1" s="1"/>
  <c r="S587" i="1" s="1"/>
  <c r="W587" i="1" s="1"/>
  <c r="L588" i="1"/>
  <c r="M588" i="1" s="1"/>
  <c r="S588" i="1" s="1"/>
  <c r="W588" i="1" s="1"/>
  <c r="L589" i="1"/>
  <c r="M589" i="1" s="1"/>
  <c r="S589" i="1" s="1"/>
  <c r="W589" i="1" s="1"/>
  <c r="L590" i="1"/>
  <c r="M590" i="1" s="1"/>
  <c r="S590" i="1" s="1"/>
  <c r="W590" i="1" s="1"/>
  <c r="L591" i="1"/>
  <c r="M591" i="1" s="1"/>
  <c r="S591" i="1" s="1"/>
  <c r="W591" i="1" s="1"/>
  <c r="L592" i="1"/>
  <c r="M592" i="1" s="1"/>
  <c r="S592" i="1" s="1"/>
  <c r="W592" i="1" s="1"/>
  <c r="L593" i="1"/>
  <c r="M593" i="1" s="1"/>
  <c r="S593" i="1" s="1"/>
  <c r="W593" i="1" s="1"/>
  <c r="L594" i="1"/>
  <c r="M594" i="1" s="1"/>
  <c r="S594" i="1" s="1"/>
  <c r="W594" i="1" s="1"/>
  <c r="L595" i="1"/>
  <c r="M595" i="1" s="1"/>
  <c r="S595" i="1" s="1"/>
  <c r="W595" i="1" s="1"/>
  <c r="L596" i="1"/>
  <c r="M596" i="1" s="1"/>
  <c r="S596" i="1" s="1"/>
  <c r="W596" i="1" s="1"/>
  <c r="L597" i="1"/>
  <c r="M597" i="1" s="1"/>
  <c r="S597" i="1" s="1"/>
  <c r="W597" i="1" s="1"/>
  <c r="L598" i="1"/>
  <c r="M598" i="1" s="1"/>
  <c r="S598" i="1" s="1"/>
  <c r="W598" i="1" s="1"/>
  <c r="L599" i="1"/>
  <c r="M599" i="1" s="1"/>
  <c r="S599" i="1" s="1"/>
  <c r="W599" i="1" s="1"/>
  <c r="L600" i="1"/>
  <c r="M600" i="1" s="1"/>
  <c r="S600" i="1" s="1"/>
  <c r="W600" i="1" s="1"/>
  <c r="L601" i="1"/>
  <c r="M601" i="1" s="1"/>
  <c r="S601" i="1" s="1"/>
  <c r="W601" i="1" s="1"/>
  <c r="L602" i="1"/>
  <c r="M602" i="1" s="1"/>
  <c r="S602" i="1" s="1"/>
  <c r="W602" i="1" s="1"/>
  <c r="L603" i="1"/>
  <c r="M603" i="1" s="1"/>
  <c r="S603" i="1" s="1"/>
  <c r="W603" i="1" s="1"/>
  <c r="L604" i="1"/>
  <c r="M604" i="1" s="1"/>
  <c r="S604" i="1" s="1"/>
  <c r="W604" i="1" s="1"/>
  <c r="L605" i="1"/>
  <c r="M605" i="1" s="1"/>
  <c r="S605" i="1" s="1"/>
  <c r="W605" i="1" s="1"/>
  <c r="L606" i="1"/>
  <c r="M606" i="1" s="1"/>
  <c r="S606" i="1" s="1"/>
  <c r="W606" i="1" s="1"/>
  <c r="L607" i="1"/>
  <c r="M607" i="1" s="1"/>
  <c r="S607" i="1" s="1"/>
  <c r="W607" i="1" s="1"/>
  <c r="L608" i="1"/>
  <c r="M608" i="1" s="1"/>
  <c r="S608" i="1" s="1"/>
  <c r="W608" i="1" s="1"/>
  <c r="L609" i="1"/>
  <c r="M609" i="1" s="1"/>
  <c r="S609" i="1" s="1"/>
  <c r="W609" i="1" s="1"/>
  <c r="L610" i="1"/>
  <c r="M610" i="1" s="1"/>
  <c r="S610" i="1" s="1"/>
  <c r="W610" i="1" s="1"/>
  <c r="L611" i="1"/>
  <c r="M611" i="1" s="1"/>
  <c r="S611" i="1" s="1"/>
  <c r="W611" i="1" s="1"/>
  <c r="L612" i="1"/>
  <c r="M612" i="1" s="1"/>
  <c r="S612" i="1" s="1"/>
  <c r="W612" i="1" s="1"/>
  <c r="L613" i="1"/>
  <c r="M613" i="1" s="1"/>
  <c r="S613" i="1" s="1"/>
  <c r="W613" i="1" s="1"/>
  <c r="L614" i="1"/>
  <c r="M614" i="1" s="1"/>
  <c r="S614" i="1" s="1"/>
  <c r="W614" i="1" s="1"/>
  <c r="L615" i="1"/>
  <c r="M615" i="1" s="1"/>
  <c r="S615" i="1" s="1"/>
  <c r="W615" i="1" s="1"/>
  <c r="L616" i="1"/>
  <c r="M616" i="1" s="1"/>
  <c r="S616" i="1" s="1"/>
  <c r="W616" i="1" s="1"/>
  <c r="L617" i="1"/>
  <c r="M617" i="1" s="1"/>
  <c r="S617" i="1" s="1"/>
  <c r="W617" i="1" s="1"/>
  <c r="L618" i="1"/>
  <c r="M618" i="1" s="1"/>
  <c r="S618" i="1" s="1"/>
  <c r="W618" i="1" s="1"/>
  <c r="L619" i="1"/>
  <c r="M619" i="1" s="1"/>
  <c r="S619" i="1" s="1"/>
  <c r="W619" i="1" s="1"/>
  <c r="L620" i="1"/>
  <c r="M620" i="1" s="1"/>
  <c r="S620" i="1" s="1"/>
  <c r="W620" i="1" s="1"/>
  <c r="L621" i="1"/>
  <c r="M621" i="1" s="1"/>
  <c r="S621" i="1" s="1"/>
  <c r="W621" i="1" s="1"/>
  <c r="L622" i="1"/>
  <c r="M622" i="1" s="1"/>
  <c r="S622" i="1" s="1"/>
  <c r="W622" i="1" s="1"/>
  <c r="L623" i="1"/>
  <c r="M623" i="1" s="1"/>
  <c r="S623" i="1" s="1"/>
  <c r="W623" i="1" s="1"/>
  <c r="L624" i="1"/>
  <c r="M624" i="1" s="1"/>
  <c r="S624" i="1" s="1"/>
  <c r="W624" i="1" s="1"/>
  <c r="L625" i="1"/>
  <c r="M625" i="1" s="1"/>
  <c r="S625" i="1" s="1"/>
  <c r="W625" i="1" s="1"/>
  <c r="L626" i="1"/>
  <c r="M626" i="1" s="1"/>
  <c r="S626" i="1" s="1"/>
  <c r="W626" i="1" s="1"/>
  <c r="L627" i="1"/>
  <c r="M627" i="1" s="1"/>
  <c r="S627" i="1" s="1"/>
  <c r="W627" i="1" s="1"/>
  <c r="L628" i="1"/>
  <c r="M628" i="1" s="1"/>
  <c r="S628" i="1" s="1"/>
  <c r="W628" i="1" s="1"/>
  <c r="L629" i="1"/>
  <c r="M629" i="1" s="1"/>
  <c r="S629" i="1" s="1"/>
  <c r="W629" i="1" s="1"/>
  <c r="L630" i="1"/>
  <c r="M630" i="1" s="1"/>
  <c r="S630" i="1" s="1"/>
  <c r="W630" i="1" s="1"/>
  <c r="L631" i="1"/>
  <c r="M631" i="1" s="1"/>
  <c r="S631" i="1" s="1"/>
  <c r="W631" i="1" s="1"/>
  <c r="L632" i="1"/>
  <c r="M632" i="1" s="1"/>
  <c r="S632" i="1" s="1"/>
  <c r="W632" i="1" s="1"/>
  <c r="L633" i="1"/>
  <c r="M633" i="1" s="1"/>
  <c r="S633" i="1" s="1"/>
  <c r="W633" i="1" s="1"/>
  <c r="L634" i="1"/>
  <c r="M634" i="1" s="1"/>
  <c r="S634" i="1" s="1"/>
  <c r="W634" i="1" s="1"/>
  <c r="L635" i="1"/>
  <c r="M635" i="1" s="1"/>
  <c r="S635" i="1" s="1"/>
  <c r="W635" i="1" s="1"/>
  <c r="L636" i="1"/>
  <c r="M636" i="1" s="1"/>
  <c r="S636" i="1" s="1"/>
  <c r="W636" i="1" s="1"/>
  <c r="L637" i="1"/>
  <c r="M637" i="1" s="1"/>
  <c r="S637" i="1" s="1"/>
  <c r="W637" i="1" s="1"/>
  <c r="L638" i="1"/>
  <c r="M638" i="1" s="1"/>
  <c r="S638" i="1" s="1"/>
  <c r="W638" i="1" s="1"/>
  <c r="L639" i="1"/>
  <c r="M639" i="1" s="1"/>
  <c r="S639" i="1" s="1"/>
  <c r="W639" i="1" s="1"/>
  <c r="L640" i="1"/>
  <c r="M640" i="1" s="1"/>
  <c r="S640" i="1" s="1"/>
  <c r="W640" i="1" s="1"/>
  <c r="L641" i="1"/>
  <c r="M641" i="1" s="1"/>
  <c r="S641" i="1" s="1"/>
  <c r="W641" i="1" s="1"/>
  <c r="L642" i="1"/>
  <c r="M642" i="1" s="1"/>
  <c r="S642" i="1" s="1"/>
  <c r="W642" i="1" s="1"/>
  <c r="L643" i="1"/>
  <c r="M643" i="1" s="1"/>
  <c r="S643" i="1" s="1"/>
  <c r="W643" i="1" s="1"/>
  <c r="L644" i="1"/>
  <c r="M644" i="1" s="1"/>
  <c r="S644" i="1" s="1"/>
  <c r="W644" i="1" s="1"/>
  <c r="L645" i="1"/>
  <c r="M645" i="1" s="1"/>
  <c r="S645" i="1" s="1"/>
  <c r="W645" i="1" s="1"/>
  <c r="L646" i="1"/>
  <c r="M646" i="1" s="1"/>
  <c r="S646" i="1" s="1"/>
  <c r="W646" i="1" s="1"/>
  <c r="L647" i="1"/>
  <c r="M647" i="1" s="1"/>
  <c r="S647" i="1" s="1"/>
  <c r="W647" i="1" s="1"/>
  <c r="L648" i="1"/>
  <c r="M648" i="1" s="1"/>
  <c r="S648" i="1" s="1"/>
  <c r="W648" i="1" s="1"/>
  <c r="L649" i="1"/>
  <c r="M649" i="1" s="1"/>
  <c r="S649" i="1" s="1"/>
  <c r="W649" i="1" s="1"/>
  <c r="L650" i="1"/>
  <c r="M650" i="1" s="1"/>
  <c r="S650" i="1" s="1"/>
  <c r="W650" i="1" s="1"/>
  <c r="L651" i="1"/>
  <c r="M651" i="1" s="1"/>
  <c r="S651" i="1" s="1"/>
  <c r="W651" i="1" s="1"/>
  <c r="L652" i="1"/>
  <c r="M652" i="1" s="1"/>
  <c r="S652" i="1" s="1"/>
  <c r="W652" i="1" s="1"/>
  <c r="L653" i="1"/>
  <c r="M653" i="1" s="1"/>
  <c r="S653" i="1" s="1"/>
  <c r="W653" i="1" s="1"/>
  <c r="L654" i="1"/>
  <c r="M654" i="1" s="1"/>
  <c r="S654" i="1" s="1"/>
  <c r="W654" i="1" s="1"/>
  <c r="L655" i="1"/>
  <c r="M655" i="1" s="1"/>
  <c r="S655" i="1" s="1"/>
  <c r="W655" i="1" s="1"/>
  <c r="L656" i="1"/>
  <c r="M656" i="1" s="1"/>
  <c r="S656" i="1" s="1"/>
  <c r="W656" i="1" s="1"/>
  <c r="L657" i="1"/>
  <c r="M657" i="1" s="1"/>
  <c r="S657" i="1" s="1"/>
  <c r="W657" i="1" s="1"/>
  <c r="L658" i="1"/>
  <c r="M658" i="1" s="1"/>
  <c r="S658" i="1" s="1"/>
  <c r="W658" i="1" s="1"/>
  <c r="L659" i="1"/>
  <c r="M659" i="1" s="1"/>
  <c r="S659" i="1" s="1"/>
  <c r="W659" i="1" s="1"/>
  <c r="L660" i="1"/>
  <c r="M660" i="1" s="1"/>
  <c r="S660" i="1" s="1"/>
  <c r="W660" i="1" s="1"/>
  <c r="L661" i="1"/>
  <c r="M661" i="1" s="1"/>
  <c r="S661" i="1" s="1"/>
  <c r="W661" i="1" s="1"/>
  <c r="L662" i="1"/>
  <c r="M662" i="1" s="1"/>
  <c r="S662" i="1" s="1"/>
  <c r="W662" i="1" s="1"/>
  <c r="L663" i="1"/>
  <c r="M663" i="1" s="1"/>
  <c r="S663" i="1" s="1"/>
  <c r="W663" i="1" s="1"/>
  <c r="L664" i="1"/>
  <c r="M664" i="1" s="1"/>
  <c r="S664" i="1" s="1"/>
  <c r="W664" i="1" s="1"/>
  <c r="L665" i="1"/>
  <c r="M665" i="1" s="1"/>
  <c r="S665" i="1" s="1"/>
  <c r="W665" i="1" s="1"/>
  <c r="L666" i="1"/>
  <c r="M666" i="1" s="1"/>
  <c r="S666" i="1" s="1"/>
  <c r="W666" i="1" s="1"/>
  <c r="L667" i="1"/>
  <c r="M667" i="1" s="1"/>
  <c r="S667" i="1" s="1"/>
  <c r="W667" i="1" s="1"/>
  <c r="L668" i="1"/>
  <c r="M668" i="1" s="1"/>
  <c r="S668" i="1" s="1"/>
  <c r="W668" i="1" s="1"/>
  <c r="L669" i="1"/>
  <c r="M669" i="1" s="1"/>
  <c r="S669" i="1" s="1"/>
  <c r="W669" i="1" s="1"/>
  <c r="L670" i="1"/>
  <c r="M670" i="1" s="1"/>
  <c r="S670" i="1" s="1"/>
  <c r="W670" i="1" s="1"/>
  <c r="L671" i="1"/>
  <c r="M671" i="1" s="1"/>
  <c r="S671" i="1" s="1"/>
  <c r="W671" i="1" s="1"/>
  <c r="L672" i="1"/>
  <c r="M672" i="1" s="1"/>
  <c r="S672" i="1" s="1"/>
  <c r="W672" i="1" s="1"/>
  <c r="L673" i="1"/>
  <c r="M673" i="1" s="1"/>
  <c r="S673" i="1" s="1"/>
  <c r="W673" i="1" s="1"/>
  <c r="L674" i="1"/>
  <c r="M674" i="1" s="1"/>
  <c r="S674" i="1" s="1"/>
  <c r="W674" i="1" s="1"/>
  <c r="L675" i="1"/>
  <c r="M675" i="1" s="1"/>
  <c r="S675" i="1" s="1"/>
  <c r="W675" i="1" s="1"/>
  <c r="L676" i="1"/>
  <c r="M676" i="1" s="1"/>
  <c r="S676" i="1" s="1"/>
  <c r="W676" i="1" s="1"/>
  <c r="L677" i="1"/>
  <c r="M677" i="1" s="1"/>
  <c r="S677" i="1" s="1"/>
  <c r="W677" i="1" s="1"/>
  <c r="L678" i="1"/>
  <c r="M678" i="1" s="1"/>
  <c r="S678" i="1" s="1"/>
  <c r="W678" i="1" s="1"/>
  <c r="L679" i="1"/>
  <c r="M679" i="1" s="1"/>
  <c r="S679" i="1" s="1"/>
  <c r="W679" i="1" s="1"/>
  <c r="L680" i="1"/>
  <c r="M680" i="1" s="1"/>
  <c r="S680" i="1" s="1"/>
  <c r="W680" i="1" s="1"/>
  <c r="L681" i="1"/>
  <c r="M681" i="1" s="1"/>
  <c r="S681" i="1" s="1"/>
  <c r="W681" i="1" s="1"/>
  <c r="L682" i="1"/>
  <c r="M682" i="1" s="1"/>
  <c r="S682" i="1" s="1"/>
  <c r="W682" i="1" s="1"/>
  <c r="L683" i="1"/>
  <c r="M683" i="1" s="1"/>
  <c r="S683" i="1" s="1"/>
  <c r="W683" i="1" s="1"/>
  <c r="L684" i="1"/>
  <c r="M684" i="1" s="1"/>
  <c r="S684" i="1" s="1"/>
  <c r="W684" i="1" s="1"/>
  <c r="L685" i="1"/>
  <c r="M685" i="1" s="1"/>
  <c r="S685" i="1" s="1"/>
  <c r="W685" i="1" s="1"/>
  <c r="L686" i="1"/>
  <c r="M686" i="1" s="1"/>
  <c r="S686" i="1" s="1"/>
  <c r="W686" i="1" s="1"/>
  <c r="L687" i="1"/>
  <c r="M687" i="1" s="1"/>
  <c r="S687" i="1" s="1"/>
  <c r="W687" i="1" s="1"/>
  <c r="L688" i="1"/>
  <c r="M688" i="1" s="1"/>
  <c r="S688" i="1" s="1"/>
  <c r="W688" i="1" s="1"/>
  <c r="L689" i="1"/>
  <c r="M689" i="1" s="1"/>
  <c r="S689" i="1" s="1"/>
  <c r="W689" i="1" s="1"/>
  <c r="L690" i="1"/>
  <c r="M690" i="1" s="1"/>
  <c r="S690" i="1" s="1"/>
  <c r="W690" i="1" s="1"/>
  <c r="L691" i="1"/>
  <c r="M691" i="1" s="1"/>
  <c r="S691" i="1" s="1"/>
  <c r="W691" i="1" s="1"/>
  <c r="L692" i="1"/>
  <c r="M692" i="1" s="1"/>
  <c r="S692" i="1" s="1"/>
  <c r="W692" i="1" s="1"/>
  <c r="L693" i="1"/>
  <c r="M693" i="1" s="1"/>
  <c r="S693" i="1" s="1"/>
  <c r="W693" i="1" s="1"/>
  <c r="L694" i="1"/>
  <c r="M694" i="1" s="1"/>
  <c r="S694" i="1" s="1"/>
  <c r="W694" i="1" s="1"/>
  <c r="L695" i="1"/>
  <c r="M695" i="1" s="1"/>
  <c r="S695" i="1" s="1"/>
  <c r="W695" i="1" s="1"/>
  <c r="L696" i="1"/>
  <c r="M696" i="1" s="1"/>
  <c r="S696" i="1" s="1"/>
  <c r="W696" i="1" s="1"/>
  <c r="L697" i="1"/>
  <c r="M697" i="1" s="1"/>
  <c r="S697" i="1" s="1"/>
  <c r="W697" i="1" s="1"/>
  <c r="L698" i="1"/>
  <c r="M698" i="1" s="1"/>
  <c r="S698" i="1" s="1"/>
  <c r="W698" i="1" s="1"/>
  <c r="L699" i="1"/>
  <c r="M699" i="1" s="1"/>
  <c r="S699" i="1" s="1"/>
  <c r="W699" i="1" s="1"/>
  <c r="L700" i="1"/>
  <c r="M700" i="1" s="1"/>
  <c r="S700" i="1" s="1"/>
  <c r="W700" i="1" s="1"/>
  <c r="L701" i="1"/>
  <c r="M701" i="1" s="1"/>
  <c r="S701" i="1" s="1"/>
  <c r="W701" i="1" s="1"/>
  <c r="L702" i="1"/>
  <c r="M702" i="1" s="1"/>
  <c r="S702" i="1" s="1"/>
  <c r="W702" i="1" s="1"/>
  <c r="L703" i="1"/>
  <c r="M703" i="1" s="1"/>
  <c r="S703" i="1" s="1"/>
  <c r="W703" i="1" s="1"/>
  <c r="L704" i="1"/>
  <c r="M704" i="1" s="1"/>
  <c r="S704" i="1" s="1"/>
  <c r="W704" i="1" s="1"/>
  <c r="L705" i="1"/>
  <c r="M705" i="1" s="1"/>
  <c r="S705" i="1" s="1"/>
  <c r="W705" i="1" s="1"/>
  <c r="L706" i="1"/>
  <c r="M706" i="1" s="1"/>
  <c r="S706" i="1" s="1"/>
  <c r="W706" i="1" s="1"/>
  <c r="L707" i="1"/>
  <c r="M707" i="1" s="1"/>
  <c r="S707" i="1" s="1"/>
  <c r="W707" i="1" s="1"/>
  <c r="L708" i="1"/>
  <c r="M708" i="1" s="1"/>
  <c r="S708" i="1" s="1"/>
  <c r="W708" i="1" s="1"/>
  <c r="L709" i="1"/>
  <c r="M709" i="1" s="1"/>
  <c r="S709" i="1" s="1"/>
  <c r="W709" i="1" s="1"/>
  <c r="L710" i="1"/>
  <c r="M710" i="1" s="1"/>
  <c r="S710" i="1" s="1"/>
  <c r="W710" i="1" s="1"/>
  <c r="L711" i="1"/>
  <c r="M711" i="1" s="1"/>
  <c r="S711" i="1" s="1"/>
  <c r="W711" i="1" s="1"/>
  <c r="L712" i="1"/>
  <c r="M712" i="1" s="1"/>
  <c r="S712" i="1" s="1"/>
  <c r="W712" i="1" s="1"/>
  <c r="L713" i="1"/>
  <c r="M713" i="1" s="1"/>
  <c r="S713" i="1" s="1"/>
  <c r="W713" i="1" s="1"/>
  <c r="L714" i="1"/>
  <c r="M714" i="1" s="1"/>
  <c r="S714" i="1" s="1"/>
  <c r="W714" i="1" s="1"/>
  <c r="L715" i="1"/>
  <c r="M715" i="1" s="1"/>
  <c r="S715" i="1" s="1"/>
  <c r="W715" i="1" s="1"/>
  <c r="L716" i="1"/>
  <c r="M716" i="1" s="1"/>
  <c r="S716" i="1" s="1"/>
  <c r="W716" i="1" s="1"/>
  <c r="L717" i="1"/>
  <c r="M717" i="1" s="1"/>
  <c r="S717" i="1" s="1"/>
  <c r="W717" i="1" s="1"/>
  <c r="L718" i="1"/>
  <c r="M718" i="1" s="1"/>
  <c r="S718" i="1" s="1"/>
  <c r="W718" i="1" s="1"/>
  <c r="L719" i="1"/>
  <c r="M719" i="1" s="1"/>
  <c r="S719" i="1" s="1"/>
  <c r="W719" i="1" s="1"/>
  <c r="L720" i="1"/>
  <c r="M720" i="1" s="1"/>
  <c r="S720" i="1" s="1"/>
  <c r="W720" i="1" s="1"/>
  <c r="L721" i="1"/>
  <c r="M721" i="1" s="1"/>
  <c r="S721" i="1" s="1"/>
  <c r="W721" i="1" s="1"/>
  <c r="L722" i="1"/>
  <c r="M722" i="1" s="1"/>
  <c r="S722" i="1" s="1"/>
  <c r="W722" i="1" s="1"/>
  <c r="L723" i="1"/>
  <c r="M723" i="1" s="1"/>
  <c r="S723" i="1" s="1"/>
  <c r="W723" i="1" s="1"/>
  <c r="L724" i="1"/>
  <c r="M724" i="1" s="1"/>
  <c r="S724" i="1" s="1"/>
  <c r="W724" i="1" s="1"/>
  <c r="L725" i="1"/>
  <c r="M725" i="1" s="1"/>
  <c r="S725" i="1" s="1"/>
  <c r="W725" i="1" s="1"/>
  <c r="L726" i="1"/>
  <c r="M726" i="1" s="1"/>
  <c r="S726" i="1" s="1"/>
  <c r="W726" i="1" s="1"/>
  <c r="L727" i="1"/>
  <c r="M727" i="1" s="1"/>
  <c r="S727" i="1" s="1"/>
  <c r="W727" i="1" s="1"/>
  <c r="L728" i="1"/>
  <c r="M728" i="1" s="1"/>
  <c r="S728" i="1" s="1"/>
  <c r="W728" i="1" s="1"/>
  <c r="L729" i="1"/>
  <c r="M729" i="1" s="1"/>
  <c r="S729" i="1" s="1"/>
  <c r="W729" i="1" s="1"/>
  <c r="L730" i="1"/>
  <c r="M730" i="1" s="1"/>
  <c r="S730" i="1" s="1"/>
  <c r="W730" i="1" s="1"/>
  <c r="L731" i="1"/>
  <c r="M731" i="1" s="1"/>
  <c r="S731" i="1" s="1"/>
  <c r="W731" i="1" s="1"/>
  <c r="L732" i="1"/>
  <c r="M732" i="1" s="1"/>
  <c r="S732" i="1" s="1"/>
  <c r="W732" i="1" s="1"/>
  <c r="L733" i="1"/>
  <c r="M733" i="1" s="1"/>
  <c r="S733" i="1" s="1"/>
  <c r="W733" i="1" s="1"/>
  <c r="L734" i="1"/>
  <c r="M734" i="1" s="1"/>
  <c r="S734" i="1" s="1"/>
  <c r="W734" i="1" s="1"/>
  <c r="L735" i="1"/>
  <c r="M735" i="1" s="1"/>
  <c r="S735" i="1" s="1"/>
  <c r="W735" i="1" s="1"/>
  <c r="L736" i="1"/>
  <c r="M736" i="1" s="1"/>
  <c r="S736" i="1" s="1"/>
  <c r="W736" i="1" s="1"/>
  <c r="L737" i="1"/>
  <c r="M737" i="1" s="1"/>
  <c r="S737" i="1" s="1"/>
  <c r="W737" i="1" s="1"/>
  <c r="L738" i="1"/>
  <c r="M738" i="1" s="1"/>
  <c r="S738" i="1" s="1"/>
  <c r="W738" i="1" s="1"/>
  <c r="L739" i="1"/>
  <c r="M739" i="1" s="1"/>
  <c r="S739" i="1" s="1"/>
  <c r="W739" i="1" s="1"/>
  <c r="L740" i="1"/>
  <c r="M740" i="1" s="1"/>
  <c r="S740" i="1" s="1"/>
  <c r="W740" i="1" s="1"/>
  <c r="L741" i="1"/>
  <c r="M741" i="1" s="1"/>
  <c r="S741" i="1" s="1"/>
  <c r="W741" i="1" s="1"/>
  <c r="L742" i="1"/>
  <c r="M742" i="1" s="1"/>
  <c r="S742" i="1" s="1"/>
  <c r="W742" i="1" s="1"/>
  <c r="L743" i="1"/>
  <c r="M743" i="1" s="1"/>
  <c r="S743" i="1" s="1"/>
  <c r="W743" i="1" s="1"/>
  <c r="L744" i="1"/>
  <c r="M744" i="1" s="1"/>
  <c r="S744" i="1" s="1"/>
  <c r="W744" i="1" s="1"/>
  <c r="L745" i="1"/>
  <c r="M745" i="1" s="1"/>
  <c r="S745" i="1" s="1"/>
  <c r="W745" i="1" s="1"/>
  <c r="L746" i="1"/>
  <c r="M746" i="1" s="1"/>
  <c r="S746" i="1" s="1"/>
  <c r="W746" i="1" s="1"/>
  <c r="L747" i="1"/>
  <c r="M747" i="1" s="1"/>
  <c r="S747" i="1" s="1"/>
  <c r="W747" i="1" s="1"/>
  <c r="L748" i="1"/>
  <c r="M748" i="1" s="1"/>
  <c r="S748" i="1" s="1"/>
  <c r="W748" i="1" s="1"/>
  <c r="L749" i="1"/>
  <c r="M749" i="1" s="1"/>
  <c r="S749" i="1" s="1"/>
  <c r="W749" i="1" s="1"/>
  <c r="L750" i="1"/>
  <c r="M750" i="1" s="1"/>
  <c r="S750" i="1" s="1"/>
  <c r="W750" i="1" s="1"/>
  <c r="L751" i="1"/>
  <c r="M751" i="1" s="1"/>
  <c r="S751" i="1" s="1"/>
  <c r="W751" i="1" s="1"/>
  <c r="L752" i="1"/>
  <c r="M752" i="1" s="1"/>
  <c r="S752" i="1" s="1"/>
  <c r="W752" i="1" s="1"/>
  <c r="L753" i="1"/>
  <c r="M753" i="1" s="1"/>
  <c r="S753" i="1" s="1"/>
  <c r="W753" i="1" s="1"/>
  <c r="L754" i="1"/>
  <c r="M754" i="1" s="1"/>
  <c r="S754" i="1" s="1"/>
  <c r="W754" i="1" s="1"/>
  <c r="L755" i="1"/>
  <c r="M755" i="1" s="1"/>
  <c r="S755" i="1" s="1"/>
  <c r="W755" i="1" s="1"/>
  <c r="L756" i="1"/>
  <c r="M756" i="1" s="1"/>
  <c r="S756" i="1" s="1"/>
  <c r="W756" i="1" s="1"/>
  <c r="L757" i="1"/>
  <c r="M757" i="1" s="1"/>
  <c r="S757" i="1" s="1"/>
  <c r="W757" i="1" s="1"/>
  <c r="L758" i="1"/>
  <c r="M758" i="1" s="1"/>
  <c r="S758" i="1" s="1"/>
  <c r="W758" i="1" s="1"/>
  <c r="L759" i="1"/>
  <c r="M759" i="1" s="1"/>
  <c r="S759" i="1" s="1"/>
  <c r="W759" i="1" s="1"/>
  <c r="L760" i="1"/>
  <c r="M760" i="1" s="1"/>
  <c r="S760" i="1" s="1"/>
  <c r="W760" i="1" s="1"/>
  <c r="L761" i="1"/>
  <c r="M761" i="1" s="1"/>
  <c r="S761" i="1" s="1"/>
  <c r="W761" i="1" s="1"/>
  <c r="L762" i="1"/>
  <c r="M762" i="1" s="1"/>
  <c r="S762" i="1" s="1"/>
  <c r="W762" i="1" s="1"/>
  <c r="L763" i="1"/>
  <c r="M763" i="1" s="1"/>
  <c r="S763" i="1" s="1"/>
  <c r="W763" i="1" s="1"/>
  <c r="L764" i="1"/>
  <c r="M764" i="1" s="1"/>
  <c r="S764" i="1" s="1"/>
  <c r="W764" i="1" s="1"/>
  <c r="L765" i="1"/>
  <c r="M765" i="1" s="1"/>
  <c r="S765" i="1" s="1"/>
  <c r="W765" i="1" s="1"/>
  <c r="L766" i="1"/>
  <c r="M766" i="1" s="1"/>
  <c r="S766" i="1" s="1"/>
  <c r="W766" i="1" s="1"/>
  <c r="L767" i="1"/>
  <c r="M767" i="1" s="1"/>
  <c r="S767" i="1" s="1"/>
  <c r="W767" i="1" s="1"/>
  <c r="L768" i="1"/>
  <c r="M768" i="1" s="1"/>
  <c r="S768" i="1" s="1"/>
  <c r="W768" i="1" s="1"/>
  <c r="L769" i="1"/>
  <c r="M769" i="1" s="1"/>
  <c r="S769" i="1" s="1"/>
  <c r="W769" i="1" s="1"/>
  <c r="L770" i="1"/>
  <c r="M770" i="1" s="1"/>
  <c r="S770" i="1" s="1"/>
  <c r="W770" i="1" s="1"/>
  <c r="L771" i="1"/>
  <c r="M771" i="1" s="1"/>
  <c r="S771" i="1" s="1"/>
  <c r="W771" i="1" s="1"/>
  <c r="L772" i="1"/>
  <c r="M772" i="1" s="1"/>
  <c r="S772" i="1" s="1"/>
  <c r="W772" i="1" s="1"/>
  <c r="L773" i="1"/>
  <c r="M773" i="1" s="1"/>
  <c r="S773" i="1" s="1"/>
  <c r="W773" i="1" s="1"/>
  <c r="L774" i="1"/>
  <c r="M774" i="1" s="1"/>
  <c r="S774" i="1" s="1"/>
  <c r="W774" i="1" s="1"/>
  <c r="L775" i="1"/>
  <c r="M775" i="1" s="1"/>
  <c r="S775" i="1" s="1"/>
  <c r="W775" i="1" s="1"/>
  <c r="L776" i="1"/>
  <c r="M776" i="1" s="1"/>
  <c r="S776" i="1" s="1"/>
  <c r="W776" i="1" s="1"/>
  <c r="L777" i="1"/>
  <c r="M777" i="1" s="1"/>
  <c r="S777" i="1" s="1"/>
  <c r="W777" i="1" s="1"/>
  <c r="L778" i="1"/>
  <c r="M778" i="1" s="1"/>
  <c r="S778" i="1" s="1"/>
  <c r="W778" i="1" s="1"/>
  <c r="L779" i="1"/>
  <c r="M779" i="1" s="1"/>
  <c r="S779" i="1" s="1"/>
  <c r="W779" i="1" s="1"/>
  <c r="L780" i="1"/>
  <c r="M780" i="1" s="1"/>
  <c r="S780" i="1" s="1"/>
  <c r="W780" i="1" s="1"/>
  <c r="L781" i="1"/>
  <c r="M781" i="1" s="1"/>
  <c r="S781" i="1" s="1"/>
  <c r="W781" i="1" s="1"/>
  <c r="L782" i="1"/>
  <c r="M782" i="1" s="1"/>
  <c r="S782" i="1" s="1"/>
  <c r="W782" i="1" s="1"/>
  <c r="L783" i="1"/>
  <c r="M783" i="1" s="1"/>
  <c r="S783" i="1" s="1"/>
  <c r="W783" i="1" s="1"/>
  <c r="L784" i="1"/>
  <c r="M784" i="1" s="1"/>
  <c r="S784" i="1" s="1"/>
  <c r="W784" i="1" s="1"/>
  <c r="L785" i="1"/>
  <c r="M785" i="1" s="1"/>
  <c r="S785" i="1" s="1"/>
  <c r="W785" i="1" s="1"/>
  <c r="L786" i="1"/>
  <c r="M786" i="1" s="1"/>
  <c r="S786" i="1" s="1"/>
  <c r="W786" i="1" s="1"/>
  <c r="L787" i="1"/>
  <c r="M787" i="1" s="1"/>
  <c r="S787" i="1" s="1"/>
  <c r="W787" i="1" s="1"/>
  <c r="L788" i="1"/>
  <c r="M788" i="1" s="1"/>
  <c r="S788" i="1" s="1"/>
  <c r="W788" i="1" s="1"/>
  <c r="L789" i="1"/>
  <c r="M789" i="1" s="1"/>
  <c r="S789" i="1" s="1"/>
  <c r="W789" i="1" s="1"/>
  <c r="L790" i="1"/>
  <c r="M790" i="1" s="1"/>
  <c r="S790" i="1" s="1"/>
  <c r="W790" i="1" s="1"/>
  <c r="L791" i="1"/>
  <c r="M791" i="1" s="1"/>
  <c r="S791" i="1" s="1"/>
  <c r="W791" i="1" s="1"/>
  <c r="L792" i="1"/>
  <c r="M792" i="1" s="1"/>
  <c r="S792" i="1" s="1"/>
  <c r="W792" i="1" s="1"/>
  <c r="L793" i="1"/>
  <c r="M793" i="1" s="1"/>
  <c r="S793" i="1" s="1"/>
  <c r="W793" i="1" s="1"/>
  <c r="L794" i="1"/>
  <c r="M794" i="1" s="1"/>
  <c r="S794" i="1" s="1"/>
  <c r="W794" i="1" s="1"/>
  <c r="L795" i="1"/>
  <c r="M795" i="1" s="1"/>
  <c r="S795" i="1" s="1"/>
  <c r="W795" i="1" s="1"/>
  <c r="L796" i="1"/>
  <c r="M796" i="1" s="1"/>
  <c r="S796" i="1" s="1"/>
  <c r="W796" i="1" s="1"/>
  <c r="L797" i="1"/>
  <c r="M797" i="1" s="1"/>
  <c r="S797" i="1" s="1"/>
  <c r="W797" i="1" s="1"/>
  <c r="L798" i="1"/>
  <c r="M798" i="1" s="1"/>
  <c r="S798" i="1" s="1"/>
  <c r="W798" i="1" s="1"/>
  <c r="L799" i="1"/>
  <c r="M799" i="1" s="1"/>
  <c r="S799" i="1" s="1"/>
  <c r="W799" i="1" s="1"/>
  <c r="L800" i="1"/>
  <c r="M800" i="1" s="1"/>
  <c r="S800" i="1" s="1"/>
  <c r="W800" i="1" s="1"/>
  <c r="L801" i="1"/>
  <c r="M801" i="1" s="1"/>
  <c r="S801" i="1" s="1"/>
  <c r="W801" i="1" s="1"/>
  <c r="L802" i="1"/>
  <c r="M802" i="1" s="1"/>
  <c r="S802" i="1" s="1"/>
  <c r="W802" i="1" s="1"/>
  <c r="L803" i="1"/>
  <c r="M803" i="1" s="1"/>
  <c r="S803" i="1" s="1"/>
  <c r="W803" i="1" s="1"/>
  <c r="L804" i="1"/>
  <c r="M804" i="1" s="1"/>
  <c r="S804" i="1" s="1"/>
  <c r="W804" i="1" s="1"/>
  <c r="L805" i="1"/>
  <c r="M805" i="1" s="1"/>
  <c r="S805" i="1" s="1"/>
  <c r="W805" i="1" s="1"/>
  <c r="L806" i="1"/>
  <c r="M806" i="1" s="1"/>
  <c r="S806" i="1" s="1"/>
  <c r="W806" i="1" s="1"/>
  <c r="L807" i="1"/>
  <c r="M807" i="1" s="1"/>
  <c r="S807" i="1" s="1"/>
  <c r="W807" i="1" s="1"/>
  <c r="L808" i="1"/>
  <c r="M808" i="1" s="1"/>
  <c r="S808" i="1" s="1"/>
  <c r="W808" i="1" s="1"/>
  <c r="L809" i="1"/>
  <c r="M809" i="1" s="1"/>
  <c r="S809" i="1" s="1"/>
  <c r="W809" i="1" s="1"/>
  <c r="L810" i="1"/>
  <c r="M810" i="1" s="1"/>
  <c r="S810" i="1" s="1"/>
  <c r="W810" i="1" s="1"/>
  <c r="L811" i="1"/>
  <c r="M811" i="1" s="1"/>
  <c r="S811" i="1" s="1"/>
  <c r="W811" i="1" s="1"/>
  <c r="L812" i="1"/>
  <c r="M812" i="1" s="1"/>
  <c r="S812" i="1" s="1"/>
  <c r="W812" i="1" s="1"/>
  <c r="L813" i="1"/>
  <c r="M813" i="1" s="1"/>
  <c r="S813" i="1" s="1"/>
  <c r="W813" i="1" s="1"/>
  <c r="L814" i="1"/>
  <c r="M814" i="1" s="1"/>
  <c r="S814" i="1" s="1"/>
  <c r="W814" i="1" s="1"/>
  <c r="L815" i="1"/>
  <c r="M815" i="1" s="1"/>
  <c r="S815" i="1" s="1"/>
  <c r="W815" i="1" s="1"/>
  <c r="L816" i="1"/>
  <c r="M816" i="1" s="1"/>
  <c r="S816" i="1" s="1"/>
  <c r="W816" i="1" s="1"/>
  <c r="L817" i="1"/>
  <c r="M817" i="1" s="1"/>
  <c r="S817" i="1" s="1"/>
  <c r="W817" i="1" s="1"/>
  <c r="L818" i="1"/>
  <c r="M818" i="1" s="1"/>
  <c r="S818" i="1" s="1"/>
  <c r="W818" i="1" s="1"/>
  <c r="L819" i="1"/>
  <c r="M819" i="1" s="1"/>
  <c r="S819" i="1" s="1"/>
  <c r="W819" i="1" s="1"/>
  <c r="L820" i="1"/>
  <c r="M820" i="1" s="1"/>
  <c r="S820" i="1" s="1"/>
  <c r="W820" i="1" s="1"/>
  <c r="L821" i="1"/>
  <c r="M821" i="1" s="1"/>
  <c r="S821" i="1" s="1"/>
  <c r="W821" i="1" s="1"/>
  <c r="L822" i="1"/>
  <c r="M822" i="1" s="1"/>
  <c r="S822" i="1" s="1"/>
  <c r="W822" i="1" s="1"/>
  <c r="L823" i="1"/>
  <c r="M823" i="1" s="1"/>
  <c r="S823" i="1" s="1"/>
  <c r="W823" i="1" s="1"/>
  <c r="L824" i="1"/>
  <c r="M824" i="1" s="1"/>
  <c r="S824" i="1" s="1"/>
  <c r="W824" i="1" s="1"/>
  <c r="L825" i="1"/>
  <c r="M825" i="1" s="1"/>
  <c r="S825" i="1" s="1"/>
  <c r="W825" i="1" s="1"/>
  <c r="L826" i="1"/>
  <c r="M826" i="1" s="1"/>
  <c r="S826" i="1" s="1"/>
  <c r="W826" i="1" s="1"/>
  <c r="L827" i="1"/>
  <c r="M827" i="1" s="1"/>
  <c r="S827" i="1" s="1"/>
  <c r="W827" i="1" s="1"/>
  <c r="L828" i="1"/>
  <c r="M828" i="1" s="1"/>
  <c r="S828" i="1" s="1"/>
  <c r="W828" i="1" s="1"/>
  <c r="L829" i="1"/>
  <c r="M829" i="1" s="1"/>
  <c r="S829" i="1" s="1"/>
  <c r="W829" i="1" s="1"/>
  <c r="L830" i="1"/>
  <c r="M830" i="1" s="1"/>
  <c r="S830" i="1" s="1"/>
  <c r="W830" i="1" s="1"/>
  <c r="L831" i="1"/>
  <c r="M831" i="1" s="1"/>
  <c r="S831" i="1" s="1"/>
  <c r="W831" i="1" s="1"/>
  <c r="L832" i="1"/>
  <c r="M832" i="1" s="1"/>
  <c r="S832" i="1" s="1"/>
  <c r="W832" i="1" s="1"/>
  <c r="L833" i="1"/>
  <c r="M833" i="1" s="1"/>
  <c r="S833" i="1" s="1"/>
  <c r="W833" i="1" s="1"/>
  <c r="L834" i="1"/>
  <c r="M834" i="1" s="1"/>
  <c r="S834" i="1" s="1"/>
  <c r="W834" i="1" s="1"/>
  <c r="L835" i="1"/>
  <c r="M835" i="1" s="1"/>
  <c r="S835" i="1" s="1"/>
  <c r="W835" i="1" s="1"/>
  <c r="L836" i="1"/>
  <c r="M836" i="1" s="1"/>
  <c r="S836" i="1" s="1"/>
  <c r="W836" i="1" s="1"/>
  <c r="L837" i="1"/>
  <c r="M837" i="1" s="1"/>
  <c r="S837" i="1" s="1"/>
  <c r="W837" i="1" s="1"/>
  <c r="L838" i="1"/>
  <c r="M838" i="1" s="1"/>
  <c r="S838" i="1" s="1"/>
  <c r="W838" i="1" s="1"/>
  <c r="L839" i="1"/>
  <c r="M839" i="1" s="1"/>
  <c r="S839" i="1" s="1"/>
  <c r="W839" i="1" s="1"/>
  <c r="L840" i="1"/>
  <c r="M840" i="1" s="1"/>
  <c r="S840" i="1" s="1"/>
  <c r="W840" i="1" s="1"/>
  <c r="L841" i="1"/>
  <c r="M841" i="1" s="1"/>
  <c r="S841" i="1" s="1"/>
  <c r="W841" i="1" s="1"/>
  <c r="L842" i="1"/>
  <c r="M842" i="1" s="1"/>
  <c r="S842" i="1" s="1"/>
  <c r="W842" i="1" s="1"/>
  <c r="L843" i="1"/>
  <c r="M843" i="1" s="1"/>
  <c r="S843" i="1" s="1"/>
  <c r="W843" i="1" s="1"/>
  <c r="L844" i="1"/>
  <c r="M844" i="1" s="1"/>
  <c r="S844" i="1" s="1"/>
  <c r="W844" i="1" s="1"/>
  <c r="L845" i="1"/>
  <c r="M845" i="1" s="1"/>
  <c r="S845" i="1" s="1"/>
  <c r="W845" i="1" s="1"/>
  <c r="L846" i="1"/>
  <c r="M846" i="1" s="1"/>
  <c r="S846" i="1" s="1"/>
  <c r="W846" i="1" s="1"/>
  <c r="L847" i="1"/>
  <c r="M847" i="1" s="1"/>
  <c r="S847" i="1" s="1"/>
  <c r="W847" i="1" s="1"/>
  <c r="L848" i="1"/>
  <c r="M848" i="1" s="1"/>
  <c r="S848" i="1" s="1"/>
  <c r="W848" i="1" s="1"/>
  <c r="L849" i="1"/>
  <c r="M849" i="1" s="1"/>
  <c r="S849" i="1" s="1"/>
  <c r="W849" i="1" s="1"/>
  <c r="L850" i="1"/>
  <c r="M850" i="1" s="1"/>
  <c r="S850" i="1" s="1"/>
  <c r="W850" i="1" s="1"/>
  <c r="L851" i="1"/>
  <c r="M851" i="1" s="1"/>
  <c r="S851" i="1" s="1"/>
  <c r="W851" i="1" s="1"/>
  <c r="L852" i="1"/>
  <c r="M852" i="1" s="1"/>
  <c r="S852" i="1" s="1"/>
  <c r="W852" i="1" s="1"/>
  <c r="L853" i="1"/>
  <c r="M853" i="1" s="1"/>
  <c r="S853" i="1" s="1"/>
  <c r="W853" i="1" s="1"/>
  <c r="L854" i="1"/>
  <c r="M854" i="1" s="1"/>
  <c r="S854" i="1" s="1"/>
  <c r="W854" i="1" s="1"/>
  <c r="L855" i="1"/>
  <c r="M855" i="1" s="1"/>
  <c r="S855" i="1" s="1"/>
  <c r="W855" i="1" s="1"/>
  <c r="L856" i="1"/>
  <c r="M856" i="1" s="1"/>
  <c r="S856" i="1" s="1"/>
  <c r="W856" i="1" s="1"/>
  <c r="L857" i="1"/>
  <c r="M857" i="1" s="1"/>
  <c r="S857" i="1" s="1"/>
  <c r="W857" i="1" s="1"/>
  <c r="L858" i="1"/>
  <c r="M858" i="1" s="1"/>
  <c r="S858" i="1" s="1"/>
  <c r="W858" i="1" s="1"/>
  <c r="L859" i="1"/>
  <c r="M859" i="1" s="1"/>
  <c r="S859" i="1" s="1"/>
  <c r="W859" i="1" s="1"/>
  <c r="L860" i="1"/>
  <c r="M860" i="1" s="1"/>
  <c r="S860" i="1" s="1"/>
  <c r="W860" i="1" s="1"/>
  <c r="L861" i="1"/>
  <c r="M861" i="1" s="1"/>
  <c r="S861" i="1" s="1"/>
  <c r="W861" i="1" s="1"/>
  <c r="L862" i="1"/>
  <c r="M862" i="1" s="1"/>
  <c r="S862" i="1" s="1"/>
  <c r="W862" i="1" s="1"/>
  <c r="L863" i="1"/>
  <c r="M863" i="1" s="1"/>
  <c r="S863" i="1" s="1"/>
  <c r="W863" i="1" s="1"/>
  <c r="L864" i="1"/>
  <c r="M864" i="1" s="1"/>
  <c r="S864" i="1" s="1"/>
  <c r="W864" i="1" s="1"/>
  <c r="L865" i="1"/>
  <c r="M865" i="1" s="1"/>
  <c r="S865" i="1" s="1"/>
  <c r="W865" i="1" s="1"/>
  <c r="L866" i="1"/>
  <c r="M866" i="1" s="1"/>
  <c r="S866" i="1" s="1"/>
  <c r="W866" i="1" s="1"/>
  <c r="L867" i="1"/>
  <c r="M867" i="1" s="1"/>
  <c r="S867" i="1" s="1"/>
  <c r="W867" i="1" s="1"/>
  <c r="L868" i="1"/>
  <c r="M868" i="1" s="1"/>
  <c r="S868" i="1" s="1"/>
  <c r="W868" i="1" s="1"/>
  <c r="L869" i="1"/>
  <c r="M869" i="1" s="1"/>
  <c r="S869" i="1" s="1"/>
  <c r="W869" i="1" s="1"/>
  <c r="L870" i="1"/>
  <c r="M870" i="1" s="1"/>
  <c r="S870" i="1" s="1"/>
  <c r="W870" i="1" s="1"/>
  <c r="L871" i="1"/>
  <c r="M871" i="1" s="1"/>
  <c r="S871" i="1" s="1"/>
  <c r="W871" i="1" s="1"/>
  <c r="L872" i="1"/>
  <c r="M872" i="1" s="1"/>
  <c r="S872" i="1" s="1"/>
  <c r="W872" i="1" s="1"/>
  <c r="L873" i="1"/>
  <c r="M873" i="1" s="1"/>
  <c r="S873" i="1" s="1"/>
  <c r="W873" i="1" s="1"/>
  <c r="L874" i="1"/>
  <c r="M874" i="1" s="1"/>
  <c r="S874" i="1" s="1"/>
  <c r="W874" i="1" s="1"/>
  <c r="L875" i="1"/>
  <c r="M875" i="1" s="1"/>
  <c r="S875" i="1" s="1"/>
  <c r="W875" i="1" s="1"/>
  <c r="L876" i="1"/>
  <c r="M876" i="1" s="1"/>
  <c r="S876" i="1" s="1"/>
  <c r="W876" i="1" s="1"/>
  <c r="L877" i="1"/>
  <c r="M877" i="1" s="1"/>
  <c r="S877" i="1" s="1"/>
  <c r="W877" i="1" s="1"/>
  <c r="L878" i="1"/>
  <c r="M878" i="1" s="1"/>
  <c r="S878" i="1" s="1"/>
  <c r="W878" i="1" s="1"/>
  <c r="L879" i="1"/>
  <c r="M879" i="1" s="1"/>
  <c r="S879" i="1" s="1"/>
  <c r="W879" i="1" s="1"/>
  <c r="L880" i="1"/>
  <c r="M880" i="1" s="1"/>
  <c r="S880" i="1" s="1"/>
  <c r="W880" i="1" s="1"/>
  <c r="L881" i="1"/>
  <c r="M881" i="1" s="1"/>
  <c r="S881" i="1" s="1"/>
  <c r="W881" i="1" s="1"/>
  <c r="L882" i="1"/>
  <c r="M882" i="1" s="1"/>
  <c r="S882" i="1" s="1"/>
  <c r="W882" i="1" s="1"/>
  <c r="L883" i="1"/>
  <c r="M883" i="1" s="1"/>
  <c r="S883" i="1" s="1"/>
  <c r="W883" i="1" s="1"/>
  <c r="L884" i="1"/>
  <c r="M884" i="1" s="1"/>
  <c r="S884" i="1" s="1"/>
  <c r="W884" i="1" s="1"/>
  <c r="L885" i="1"/>
  <c r="M885" i="1" s="1"/>
  <c r="S885" i="1" s="1"/>
  <c r="W885" i="1" s="1"/>
  <c r="L886" i="1"/>
  <c r="M886" i="1" s="1"/>
  <c r="S886" i="1" s="1"/>
  <c r="W886" i="1" s="1"/>
  <c r="L887" i="1"/>
  <c r="M887" i="1" s="1"/>
  <c r="S887" i="1" s="1"/>
  <c r="W887" i="1" s="1"/>
  <c r="L888" i="1"/>
  <c r="M888" i="1" s="1"/>
  <c r="S888" i="1" s="1"/>
  <c r="W888" i="1" s="1"/>
  <c r="L889" i="1"/>
  <c r="M889" i="1" s="1"/>
  <c r="S889" i="1" s="1"/>
  <c r="W889" i="1" s="1"/>
  <c r="L890" i="1"/>
  <c r="M890" i="1" s="1"/>
  <c r="S890" i="1" s="1"/>
  <c r="W890" i="1" s="1"/>
  <c r="L891" i="1"/>
  <c r="M891" i="1" s="1"/>
  <c r="S891" i="1" s="1"/>
  <c r="W891" i="1" s="1"/>
  <c r="L892" i="1"/>
  <c r="M892" i="1" s="1"/>
  <c r="S892" i="1" s="1"/>
  <c r="W892" i="1" s="1"/>
  <c r="L893" i="1"/>
  <c r="M893" i="1" s="1"/>
  <c r="S893" i="1" s="1"/>
  <c r="W893" i="1" s="1"/>
  <c r="L894" i="1"/>
  <c r="M894" i="1" s="1"/>
  <c r="S894" i="1" s="1"/>
  <c r="W894" i="1" s="1"/>
  <c r="L895" i="1"/>
  <c r="M895" i="1" s="1"/>
  <c r="S895" i="1" s="1"/>
  <c r="W895" i="1" s="1"/>
  <c r="L896" i="1"/>
  <c r="M896" i="1" s="1"/>
  <c r="S896" i="1" s="1"/>
  <c r="W896" i="1" s="1"/>
  <c r="L897" i="1"/>
  <c r="M897" i="1" s="1"/>
  <c r="S897" i="1" s="1"/>
  <c r="W897" i="1" s="1"/>
  <c r="L898" i="1"/>
  <c r="M898" i="1" s="1"/>
  <c r="S898" i="1" s="1"/>
  <c r="W898" i="1" s="1"/>
  <c r="L899" i="1"/>
  <c r="M899" i="1" s="1"/>
  <c r="S899" i="1" s="1"/>
  <c r="W899" i="1" s="1"/>
  <c r="L900" i="1"/>
  <c r="M900" i="1" s="1"/>
  <c r="S900" i="1" s="1"/>
  <c r="W900" i="1" s="1"/>
  <c r="L901" i="1"/>
  <c r="M901" i="1" s="1"/>
  <c r="S901" i="1" s="1"/>
  <c r="W901" i="1" s="1"/>
  <c r="L902" i="1"/>
  <c r="M902" i="1" s="1"/>
  <c r="S902" i="1" s="1"/>
  <c r="W902" i="1" s="1"/>
  <c r="L903" i="1"/>
  <c r="M903" i="1" s="1"/>
  <c r="S903" i="1" s="1"/>
  <c r="W903" i="1" s="1"/>
  <c r="L904" i="1"/>
  <c r="M904" i="1" s="1"/>
  <c r="S904" i="1" s="1"/>
  <c r="W904" i="1" s="1"/>
  <c r="L905" i="1"/>
  <c r="M905" i="1" s="1"/>
  <c r="S905" i="1" s="1"/>
  <c r="W905" i="1" s="1"/>
  <c r="L906" i="1"/>
  <c r="M906" i="1" s="1"/>
  <c r="S906" i="1" s="1"/>
  <c r="W906" i="1" s="1"/>
  <c r="L907" i="1"/>
  <c r="M907" i="1" s="1"/>
  <c r="S907" i="1" s="1"/>
  <c r="W907" i="1" s="1"/>
  <c r="L908" i="1"/>
  <c r="M908" i="1" s="1"/>
  <c r="S908" i="1" s="1"/>
  <c r="W908" i="1" s="1"/>
  <c r="L909" i="1"/>
  <c r="M909" i="1" s="1"/>
  <c r="S909" i="1" s="1"/>
  <c r="W909" i="1" s="1"/>
  <c r="L910" i="1"/>
  <c r="M910" i="1" s="1"/>
  <c r="S910" i="1" s="1"/>
  <c r="W910" i="1" s="1"/>
  <c r="L911" i="1"/>
  <c r="M911" i="1" s="1"/>
  <c r="S911" i="1" s="1"/>
  <c r="W911" i="1" s="1"/>
  <c r="L912" i="1"/>
  <c r="M912" i="1" s="1"/>
  <c r="S912" i="1" s="1"/>
  <c r="W912" i="1" s="1"/>
  <c r="L913" i="1"/>
  <c r="M913" i="1" s="1"/>
  <c r="S913" i="1" s="1"/>
  <c r="W913" i="1" s="1"/>
  <c r="L914" i="1"/>
  <c r="M914" i="1" s="1"/>
  <c r="S914" i="1" s="1"/>
  <c r="W914" i="1" s="1"/>
  <c r="L915" i="1"/>
  <c r="M915" i="1" s="1"/>
  <c r="S915" i="1" s="1"/>
  <c r="W915" i="1" s="1"/>
  <c r="L916" i="1"/>
  <c r="M916" i="1" s="1"/>
  <c r="S916" i="1" s="1"/>
  <c r="W916" i="1" s="1"/>
  <c r="L917" i="1"/>
  <c r="M917" i="1" s="1"/>
  <c r="S917" i="1" s="1"/>
  <c r="W917" i="1" s="1"/>
  <c r="L918" i="1"/>
  <c r="M918" i="1" s="1"/>
  <c r="S918" i="1" s="1"/>
  <c r="W918" i="1" s="1"/>
  <c r="L919" i="1"/>
  <c r="M919" i="1" s="1"/>
  <c r="S919" i="1" s="1"/>
  <c r="W919" i="1" s="1"/>
  <c r="L920" i="1"/>
  <c r="M920" i="1" s="1"/>
  <c r="S920" i="1" s="1"/>
  <c r="W920" i="1" s="1"/>
  <c r="L921" i="1"/>
  <c r="M921" i="1" s="1"/>
  <c r="S921" i="1" s="1"/>
  <c r="W921" i="1" s="1"/>
  <c r="L922" i="1"/>
  <c r="M922" i="1" s="1"/>
  <c r="S922" i="1" s="1"/>
  <c r="W922" i="1" s="1"/>
  <c r="L923" i="1"/>
  <c r="M923" i="1" s="1"/>
  <c r="S923" i="1" s="1"/>
  <c r="W923" i="1" s="1"/>
  <c r="L924" i="1"/>
  <c r="M924" i="1" s="1"/>
  <c r="S924" i="1" s="1"/>
  <c r="W924" i="1" s="1"/>
  <c r="L925" i="1"/>
  <c r="M925" i="1" s="1"/>
  <c r="S925" i="1" s="1"/>
  <c r="W925" i="1" s="1"/>
  <c r="L926" i="1"/>
  <c r="M926" i="1" s="1"/>
  <c r="S926" i="1" s="1"/>
  <c r="W926" i="1" s="1"/>
  <c r="L927" i="1"/>
  <c r="M927" i="1" s="1"/>
  <c r="S927" i="1" s="1"/>
  <c r="W927" i="1" s="1"/>
  <c r="L928" i="1"/>
  <c r="M928" i="1" s="1"/>
  <c r="S928" i="1" s="1"/>
  <c r="W928" i="1" s="1"/>
  <c r="L929" i="1"/>
  <c r="M929" i="1" s="1"/>
  <c r="S929" i="1" s="1"/>
  <c r="W929" i="1" s="1"/>
  <c r="L930" i="1"/>
  <c r="M930" i="1" s="1"/>
  <c r="S930" i="1" s="1"/>
  <c r="W930" i="1" s="1"/>
  <c r="L931" i="1"/>
  <c r="M931" i="1" s="1"/>
  <c r="S931" i="1" s="1"/>
  <c r="W931" i="1" s="1"/>
  <c r="L932" i="1"/>
  <c r="M932" i="1" s="1"/>
  <c r="S932" i="1" s="1"/>
  <c r="W932" i="1" s="1"/>
  <c r="L933" i="1"/>
  <c r="M933" i="1" s="1"/>
  <c r="S933" i="1" s="1"/>
  <c r="W933" i="1" s="1"/>
  <c r="L934" i="1"/>
  <c r="M934" i="1" s="1"/>
  <c r="S934" i="1" s="1"/>
  <c r="W934" i="1" s="1"/>
  <c r="L935" i="1"/>
  <c r="M935" i="1" s="1"/>
  <c r="S935" i="1" s="1"/>
  <c r="W935" i="1" s="1"/>
  <c r="L936" i="1"/>
  <c r="M936" i="1" s="1"/>
  <c r="S936" i="1" s="1"/>
  <c r="W936" i="1" s="1"/>
  <c r="L937" i="1"/>
  <c r="M937" i="1" s="1"/>
  <c r="S937" i="1" s="1"/>
  <c r="W937" i="1" s="1"/>
  <c r="L938" i="1"/>
  <c r="M938" i="1" s="1"/>
  <c r="S938" i="1" s="1"/>
  <c r="W938" i="1" s="1"/>
  <c r="L939" i="1"/>
  <c r="M939" i="1" s="1"/>
  <c r="S939" i="1" s="1"/>
  <c r="W939" i="1" s="1"/>
  <c r="L940" i="1"/>
  <c r="M940" i="1" s="1"/>
  <c r="S940" i="1" s="1"/>
  <c r="W940" i="1" s="1"/>
  <c r="L941" i="1"/>
  <c r="M941" i="1" s="1"/>
  <c r="S941" i="1" s="1"/>
  <c r="W941" i="1" s="1"/>
  <c r="L942" i="1"/>
  <c r="M942" i="1" s="1"/>
  <c r="S942" i="1" s="1"/>
  <c r="W942" i="1" s="1"/>
  <c r="L943" i="1"/>
  <c r="M943" i="1" s="1"/>
  <c r="S943" i="1" s="1"/>
  <c r="W943" i="1" s="1"/>
  <c r="L944" i="1"/>
  <c r="M944" i="1" s="1"/>
  <c r="S944" i="1" s="1"/>
  <c r="W944" i="1" s="1"/>
  <c r="L945" i="1"/>
  <c r="M945" i="1" s="1"/>
  <c r="S945" i="1" s="1"/>
  <c r="W945" i="1" s="1"/>
  <c r="L946" i="1"/>
  <c r="M946" i="1" s="1"/>
  <c r="S946" i="1" s="1"/>
  <c r="W946" i="1" s="1"/>
  <c r="L947" i="1"/>
  <c r="M947" i="1" s="1"/>
  <c r="S947" i="1" s="1"/>
  <c r="W947" i="1" s="1"/>
  <c r="L948" i="1"/>
  <c r="M948" i="1" s="1"/>
  <c r="S948" i="1" s="1"/>
  <c r="W948" i="1" s="1"/>
  <c r="L949" i="1"/>
  <c r="M949" i="1" s="1"/>
  <c r="S949" i="1" s="1"/>
  <c r="W949" i="1" s="1"/>
  <c r="L950" i="1"/>
  <c r="M950" i="1" s="1"/>
  <c r="S950" i="1" s="1"/>
  <c r="W950" i="1" s="1"/>
  <c r="L951" i="1"/>
  <c r="M951" i="1" s="1"/>
  <c r="S951" i="1" s="1"/>
  <c r="W951" i="1" s="1"/>
  <c r="L952" i="1"/>
  <c r="M952" i="1" s="1"/>
  <c r="S952" i="1" s="1"/>
  <c r="W952" i="1" s="1"/>
  <c r="L953" i="1"/>
  <c r="M953" i="1" s="1"/>
  <c r="S953" i="1" s="1"/>
  <c r="W953" i="1" s="1"/>
  <c r="L954" i="1"/>
  <c r="M954" i="1" s="1"/>
  <c r="S954" i="1" s="1"/>
  <c r="W954" i="1" s="1"/>
  <c r="L955" i="1"/>
  <c r="M955" i="1" s="1"/>
  <c r="S955" i="1" s="1"/>
  <c r="W955" i="1" s="1"/>
  <c r="L956" i="1"/>
  <c r="M956" i="1" s="1"/>
  <c r="S956" i="1" s="1"/>
  <c r="W956" i="1" s="1"/>
  <c r="L957" i="1"/>
  <c r="M957" i="1" s="1"/>
  <c r="S957" i="1" s="1"/>
  <c r="W957" i="1" s="1"/>
  <c r="L958" i="1"/>
  <c r="M958" i="1" s="1"/>
  <c r="S958" i="1" s="1"/>
  <c r="W958" i="1" s="1"/>
  <c r="L959" i="1"/>
  <c r="M959" i="1" s="1"/>
  <c r="S959" i="1" s="1"/>
  <c r="W959" i="1" s="1"/>
  <c r="L960" i="1"/>
  <c r="M960" i="1" s="1"/>
  <c r="S960" i="1" s="1"/>
  <c r="W960" i="1" s="1"/>
  <c r="L961" i="1"/>
  <c r="M961" i="1" s="1"/>
  <c r="S961" i="1" s="1"/>
  <c r="W961" i="1" s="1"/>
  <c r="L962" i="1"/>
  <c r="M962" i="1" s="1"/>
  <c r="S962" i="1" s="1"/>
  <c r="W962" i="1" s="1"/>
  <c r="L963" i="1"/>
  <c r="M963" i="1" s="1"/>
  <c r="S963" i="1" s="1"/>
  <c r="W963" i="1" s="1"/>
  <c r="L964" i="1"/>
  <c r="M964" i="1" s="1"/>
  <c r="S964" i="1" s="1"/>
  <c r="W964" i="1" s="1"/>
  <c r="L965" i="1"/>
  <c r="M965" i="1" s="1"/>
  <c r="S965" i="1" s="1"/>
  <c r="W965" i="1" s="1"/>
  <c r="L966" i="1"/>
  <c r="M966" i="1" s="1"/>
  <c r="S966" i="1" s="1"/>
  <c r="W966" i="1" s="1"/>
  <c r="L967" i="1"/>
  <c r="M967" i="1" s="1"/>
  <c r="S967" i="1" s="1"/>
  <c r="W967" i="1" s="1"/>
  <c r="L968" i="1"/>
  <c r="M968" i="1" s="1"/>
  <c r="S968" i="1" s="1"/>
  <c r="W968" i="1" s="1"/>
  <c r="L969" i="1"/>
  <c r="M969" i="1" s="1"/>
  <c r="S969" i="1" s="1"/>
  <c r="W969" i="1" s="1"/>
  <c r="L970" i="1"/>
  <c r="M970" i="1" s="1"/>
  <c r="S970" i="1" s="1"/>
  <c r="W970" i="1" s="1"/>
  <c r="L971" i="1"/>
  <c r="M971" i="1" s="1"/>
  <c r="S971" i="1" s="1"/>
  <c r="W971" i="1" s="1"/>
  <c r="L972" i="1"/>
  <c r="M972" i="1" s="1"/>
  <c r="S972" i="1" s="1"/>
  <c r="W972" i="1" s="1"/>
  <c r="L973" i="1"/>
  <c r="M973" i="1" s="1"/>
  <c r="S973" i="1" s="1"/>
  <c r="W973" i="1" s="1"/>
  <c r="L974" i="1"/>
  <c r="M974" i="1" s="1"/>
  <c r="S974" i="1" s="1"/>
  <c r="W974" i="1" s="1"/>
  <c r="L975" i="1"/>
  <c r="M975" i="1" s="1"/>
  <c r="S975" i="1" s="1"/>
  <c r="W975" i="1" s="1"/>
  <c r="L976" i="1"/>
  <c r="M976" i="1" s="1"/>
  <c r="S976" i="1" s="1"/>
  <c r="W976" i="1" s="1"/>
  <c r="L977" i="1"/>
  <c r="M977" i="1" s="1"/>
  <c r="S977" i="1" s="1"/>
  <c r="W977" i="1" s="1"/>
  <c r="L978" i="1"/>
  <c r="M978" i="1" s="1"/>
  <c r="S978" i="1" s="1"/>
  <c r="W978" i="1" s="1"/>
  <c r="L979" i="1"/>
  <c r="M979" i="1" s="1"/>
  <c r="S979" i="1" s="1"/>
  <c r="W979" i="1" s="1"/>
  <c r="L980" i="1"/>
  <c r="M980" i="1" s="1"/>
  <c r="S980" i="1" s="1"/>
  <c r="W980" i="1" s="1"/>
  <c r="L981" i="1"/>
  <c r="M981" i="1" s="1"/>
  <c r="S981" i="1" s="1"/>
  <c r="W981" i="1" s="1"/>
  <c r="L982" i="1"/>
  <c r="M982" i="1" s="1"/>
  <c r="S982" i="1" s="1"/>
  <c r="W982" i="1" s="1"/>
  <c r="L983" i="1"/>
  <c r="M983" i="1" s="1"/>
  <c r="S983" i="1" s="1"/>
  <c r="W983" i="1" s="1"/>
  <c r="L984" i="1"/>
  <c r="M984" i="1" s="1"/>
  <c r="S984" i="1" s="1"/>
  <c r="W984" i="1" s="1"/>
  <c r="L985" i="1"/>
  <c r="M985" i="1" s="1"/>
  <c r="S985" i="1" s="1"/>
  <c r="W985" i="1" s="1"/>
  <c r="L986" i="1"/>
  <c r="M986" i="1" s="1"/>
  <c r="S986" i="1" s="1"/>
  <c r="W986" i="1" s="1"/>
  <c r="L987" i="1"/>
  <c r="M987" i="1" s="1"/>
  <c r="S987" i="1" s="1"/>
  <c r="W987" i="1" s="1"/>
  <c r="L988" i="1"/>
  <c r="M988" i="1" s="1"/>
  <c r="S988" i="1" s="1"/>
  <c r="W988" i="1" s="1"/>
  <c r="L989" i="1"/>
  <c r="M989" i="1" s="1"/>
  <c r="S989" i="1" s="1"/>
  <c r="W989" i="1" s="1"/>
  <c r="L990" i="1"/>
  <c r="M990" i="1" s="1"/>
  <c r="S990" i="1" s="1"/>
  <c r="W990" i="1" s="1"/>
  <c r="L991" i="1"/>
  <c r="M991" i="1" s="1"/>
  <c r="S991" i="1" s="1"/>
  <c r="W991" i="1" s="1"/>
  <c r="L992" i="1"/>
  <c r="M992" i="1" s="1"/>
  <c r="S992" i="1" s="1"/>
  <c r="W992" i="1" s="1"/>
  <c r="L993" i="1"/>
  <c r="M993" i="1" s="1"/>
  <c r="S993" i="1" s="1"/>
  <c r="W993" i="1" s="1"/>
  <c r="L994" i="1"/>
  <c r="M994" i="1" s="1"/>
  <c r="S994" i="1" s="1"/>
  <c r="W994" i="1" s="1"/>
  <c r="L995" i="1"/>
  <c r="M995" i="1" s="1"/>
  <c r="S995" i="1" s="1"/>
  <c r="W995" i="1" s="1"/>
  <c r="L996" i="1"/>
  <c r="M996" i="1" s="1"/>
  <c r="S996" i="1" s="1"/>
  <c r="W996" i="1" s="1"/>
  <c r="L997" i="1"/>
  <c r="M997" i="1" s="1"/>
  <c r="S997" i="1" s="1"/>
  <c r="W997" i="1" s="1"/>
  <c r="L998" i="1"/>
  <c r="M998" i="1" s="1"/>
  <c r="S998" i="1" s="1"/>
  <c r="W998" i="1" s="1"/>
  <c r="L999" i="1"/>
  <c r="M999" i="1" s="1"/>
  <c r="S999" i="1" s="1"/>
  <c r="W999" i="1" s="1"/>
  <c r="L1000" i="1"/>
  <c r="M1000" i="1" s="1"/>
  <c r="S1000" i="1" s="1"/>
  <c r="W1000" i="1" s="1"/>
  <c r="L1001" i="1"/>
  <c r="M1001" i="1" s="1"/>
  <c r="S1001" i="1" s="1"/>
  <c r="W1001" i="1" s="1"/>
  <c r="L1002" i="1"/>
  <c r="M1002" i="1" s="1"/>
  <c r="S1002" i="1" s="1"/>
  <c r="W1002" i="1" s="1"/>
  <c r="L1003" i="1"/>
  <c r="M1003" i="1" s="1"/>
  <c r="S1003" i="1" s="1"/>
  <c r="W1003" i="1" s="1"/>
  <c r="L1004" i="1"/>
  <c r="M1004" i="1" s="1"/>
  <c r="S1004" i="1" s="1"/>
  <c r="W1004" i="1" s="1"/>
  <c r="L1005" i="1"/>
  <c r="M1005" i="1" s="1"/>
  <c r="S1005" i="1" s="1"/>
  <c r="W1005" i="1" s="1"/>
  <c r="L1006" i="1"/>
  <c r="M1006" i="1" s="1"/>
  <c r="S1006" i="1" s="1"/>
  <c r="W1006" i="1" s="1"/>
  <c r="L1007" i="1"/>
  <c r="M1007" i="1" s="1"/>
  <c r="S1007" i="1" s="1"/>
  <c r="W1007" i="1" s="1"/>
  <c r="L1008" i="1"/>
  <c r="M1008" i="1" s="1"/>
  <c r="S1008" i="1" s="1"/>
  <c r="W1008" i="1" s="1"/>
  <c r="L1009" i="1"/>
  <c r="M1009" i="1" s="1"/>
  <c r="S1009" i="1" s="1"/>
  <c r="W1009" i="1" s="1"/>
  <c r="L1010" i="1"/>
  <c r="M1010" i="1" s="1"/>
  <c r="S1010" i="1" s="1"/>
  <c r="W1010" i="1" s="1"/>
  <c r="L1011" i="1"/>
  <c r="M1011" i="1" s="1"/>
  <c r="S1011" i="1" s="1"/>
  <c r="W1011" i="1" s="1"/>
  <c r="L1012" i="1"/>
  <c r="M1012" i="1" s="1"/>
  <c r="S1012" i="1" s="1"/>
  <c r="W1012" i="1" s="1"/>
  <c r="L1013" i="1"/>
  <c r="M1013" i="1" s="1"/>
  <c r="S1013" i="1" s="1"/>
  <c r="W1013" i="1" s="1"/>
  <c r="L1014" i="1"/>
  <c r="M1014" i="1" s="1"/>
  <c r="S1014" i="1" s="1"/>
  <c r="W1014" i="1" s="1"/>
  <c r="L1015" i="1"/>
  <c r="M1015" i="1" s="1"/>
  <c r="S1015" i="1" s="1"/>
  <c r="W1015" i="1" s="1"/>
  <c r="L1016" i="1"/>
  <c r="M1016" i="1" s="1"/>
  <c r="S1016" i="1" s="1"/>
  <c r="W1016" i="1" s="1"/>
  <c r="L1017" i="1"/>
  <c r="M1017" i="1" s="1"/>
  <c r="S1017" i="1" s="1"/>
  <c r="W1017" i="1" s="1"/>
  <c r="L1018" i="1"/>
  <c r="M1018" i="1" s="1"/>
  <c r="S1018" i="1" s="1"/>
  <c r="W1018" i="1" s="1"/>
  <c r="L1019" i="1"/>
  <c r="M1019" i="1" s="1"/>
  <c r="S1019" i="1" s="1"/>
  <c r="W1019" i="1" s="1"/>
  <c r="L1020" i="1"/>
  <c r="M1020" i="1" s="1"/>
  <c r="S1020" i="1" s="1"/>
  <c r="W1020" i="1" s="1"/>
  <c r="L1021" i="1"/>
  <c r="M1021" i="1" s="1"/>
  <c r="S1021" i="1" s="1"/>
  <c r="W1021" i="1" s="1"/>
  <c r="L1022" i="1"/>
  <c r="M1022" i="1" s="1"/>
  <c r="S1022" i="1" s="1"/>
  <c r="W1022" i="1" s="1"/>
  <c r="L1023" i="1"/>
  <c r="M1023" i="1" s="1"/>
  <c r="S1023" i="1" s="1"/>
  <c r="W1023" i="1" s="1"/>
  <c r="L1024" i="1"/>
  <c r="M1024" i="1" s="1"/>
  <c r="S1024" i="1" s="1"/>
  <c r="W1024" i="1" s="1"/>
  <c r="L1025" i="1"/>
  <c r="M1025" i="1" s="1"/>
  <c r="S1025" i="1" s="1"/>
  <c r="W1025" i="1" s="1"/>
  <c r="L1026" i="1"/>
  <c r="M1026" i="1" s="1"/>
  <c r="S1026" i="1" s="1"/>
  <c r="W1026" i="1" s="1"/>
  <c r="L1027" i="1"/>
  <c r="M1027" i="1" s="1"/>
  <c r="S1027" i="1" s="1"/>
  <c r="W1027" i="1" s="1"/>
  <c r="L1028" i="1"/>
  <c r="M1028" i="1" s="1"/>
  <c r="S1028" i="1" s="1"/>
  <c r="W1028" i="1" s="1"/>
  <c r="L1029" i="1"/>
  <c r="M1029" i="1" s="1"/>
  <c r="S1029" i="1" s="1"/>
  <c r="W1029" i="1" s="1"/>
  <c r="L1030" i="1"/>
  <c r="M1030" i="1" s="1"/>
  <c r="S1030" i="1" s="1"/>
  <c r="W1030" i="1" s="1"/>
  <c r="L1031" i="1"/>
  <c r="M1031" i="1" s="1"/>
  <c r="S1031" i="1" s="1"/>
  <c r="W1031" i="1" s="1"/>
  <c r="L1032" i="1"/>
  <c r="M1032" i="1" s="1"/>
  <c r="S1032" i="1" s="1"/>
  <c r="W1032" i="1" s="1"/>
  <c r="L1033" i="1"/>
  <c r="M1033" i="1" s="1"/>
  <c r="S1033" i="1" s="1"/>
  <c r="W1033" i="1" s="1"/>
  <c r="L1034" i="1"/>
  <c r="M1034" i="1" s="1"/>
  <c r="S1034" i="1" s="1"/>
  <c r="W1034" i="1" s="1"/>
  <c r="L1035" i="1"/>
  <c r="M1035" i="1" s="1"/>
  <c r="S1035" i="1" s="1"/>
  <c r="W1035" i="1" s="1"/>
  <c r="L1036" i="1"/>
  <c r="M1036" i="1" s="1"/>
  <c r="S1036" i="1" s="1"/>
  <c r="W1036" i="1" s="1"/>
  <c r="L1037" i="1"/>
  <c r="M1037" i="1" s="1"/>
  <c r="S1037" i="1" s="1"/>
  <c r="W1037" i="1" s="1"/>
  <c r="L1038" i="1"/>
  <c r="M1038" i="1" s="1"/>
  <c r="S1038" i="1" s="1"/>
  <c r="W1038" i="1" s="1"/>
  <c r="L1039" i="1"/>
  <c r="M1039" i="1" s="1"/>
  <c r="S1039" i="1" s="1"/>
  <c r="W1039" i="1" s="1"/>
  <c r="L1040" i="1"/>
  <c r="M1040" i="1" s="1"/>
  <c r="S1040" i="1" s="1"/>
  <c r="W1040" i="1" s="1"/>
  <c r="L1041" i="1"/>
  <c r="M1041" i="1" s="1"/>
  <c r="S1041" i="1" s="1"/>
  <c r="W1041" i="1" s="1"/>
  <c r="L1042" i="1"/>
  <c r="M1042" i="1" s="1"/>
  <c r="S1042" i="1" s="1"/>
  <c r="W1042" i="1" s="1"/>
  <c r="L1043" i="1"/>
  <c r="M1043" i="1" s="1"/>
  <c r="S1043" i="1" s="1"/>
  <c r="W1043" i="1" s="1"/>
  <c r="L1044" i="1"/>
  <c r="M1044" i="1" s="1"/>
  <c r="S1044" i="1" s="1"/>
  <c r="W1044" i="1" s="1"/>
  <c r="L1045" i="1"/>
  <c r="M1045" i="1" s="1"/>
  <c r="S1045" i="1" s="1"/>
  <c r="W1045" i="1" s="1"/>
  <c r="L1046" i="1"/>
  <c r="M1046" i="1" s="1"/>
  <c r="S1046" i="1" s="1"/>
  <c r="W1046" i="1" s="1"/>
  <c r="L1047" i="1"/>
  <c r="M1047" i="1" s="1"/>
  <c r="S1047" i="1" s="1"/>
  <c r="W1047" i="1" s="1"/>
  <c r="L1048" i="1"/>
  <c r="M1048" i="1" s="1"/>
  <c r="S1048" i="1" s="1"/>
  <c r="W1048" i="1" s="1"/>
  <c r="L1049" i="1"/>
  <c r="M1049" i="1" s="1"/>
  <c r="S1049" i="1" s="1"/>
  <c r="W1049" i="1" s="1"/>
  <c r="L1050" i="1"/>
  <c r="M1050" i="1" s="1"/>
  <c r="S1050" i="1" s="1"/>
  <c r="W1050" i="1" s="1"/>
  <c r="L1051" i="1"/>
  <c r="M1051" i="1" s="1"/>
  <c r="S1051" i="1" s="1"/>
  <c r="W1051" i="1" s="1"/>
  <c r="L1052" i="1"/>
  <c r="M1052" i="1" s="1"/>
  <c r="S1052" i="1" s="1"/>
  <c r="W1052" i="1" s="1"/>
  <c r="L1053" i="1"/>
  <c r="M1053" i="1" s="1"/>
  <c r="S1053" i="1" s="1"/>
  <c r="W1053" i="1" s="1"/>
  <c r="L1054" i="1"/>
  <c r="M1054" i="1" s="1"/>
  <c r="S1054" i="1" s="1"/>
  <c r="W1054" i="1" s="1"/>
  <c r="L1055" i="1"/>
  <c r="M1055" i="1" s="1"/>
  <c r="S1055" i="1" s="1"/>
  <c r="W1055" i="1" s="1"/>
  <c r="L1056" i="1"/>
  <c r="M1056" i="1" s="1"/>
  <c r="S1056" i="1" s="1"/>
  <c r="W1056" i="1" s="1"/>
  <c r="L1057" i="1"/>
  <c r="M1057" i="1" s="1"/>
  <c r="S1057" i="1" s="1"/>
  <c r="W1057" i="1" s="1"/>
  <c r="L1058" i="1"/>
  <c r="M1058" i="1" s="1"/>
  <c r="S1058" i="1" s="1"/>
  <c r="W1058" i="1" s="1"/>
  <c r="L1059" i="1"/>
  <c r="M1059" i="1" s="1"/>
  <c r="S1059" i="1" s="1"/>
  <c r="W1059" i="1" s="1"/>
  <c r="L1060" i="1"/>
  <c r="M1060" i="1" s="1"/>
  <c r="S1060" i="1" s="1"/>
  <c r="W1060" i="1" s="1"/>
  <c r="L1061" i="1"/>
  <c r="M1061" i="1" s="1"/>
  <c r="S1061" i="1" s="1"/>
  <c r="W1061" i="1" s="1"/>
  <c r="L1062" i="1"/>
  <c r="M1062" i="1" s="1"/>
  <c r="S1062" i="1" s="1"/>
  <c r="W1062" i="1" s="1"/>
  <c r="L1063" i="1"/>
  <c r="M1063" i="1" s="1"/>
  <c r="S1063" i="1" s="1"/>
  <c r="W1063" i="1" s="1"/>
  <c r="L1064" i="1"/>
  <c r="M1064" i="1" s="1"/>
  <c r="S1064" i="1" s="1"/>
  <c r="W1064" i="1" s="1"/>
  <c r="L1065" i="1"/>
  <c r="M1065" i="1" s="1"/>
  <c r="S1065" i="1" s="1"/>
  <c r="W1065" i="1" s="1"/>
  <c r="L1066" i="1"/>
  <c r="M1066" i="1" s="1"/>
  <c r="S1066" i="1" s="1"/>
  <c r="W1066" i="1" s="1"/>
  <c r="L1067" i="1"/>
  <c r="M1067" i="1" s="1"/>
  <c r="S1067" i="1" s="1"/>
  <c r="W1067" i="1" s="1"/>
  <c r="L1068" i="1"/>
  <c r="M1068" i="1" s="1"/>
  <c r="S1068" i="1" s="1"/>
  <c r="W1068" i="1" s="1"/>
  <c r="L1069" i="1"/>
  <c r="M1069" i="1" s="1"/>
  <c r="S1069" i="1" s="1"/>
  <c r="W1069" i="1" s="1"/>
  <c r="L1070" i="1"/>
  <c r="M1070" i="1" s="1"/>
  <c r="S1070" i="1" s="1"/>
  <c r="W1070" i="1" s="1"/>
  <c r="L1071" i="1"/>
  <c r="M1071" i="1" s="1"/>
  <c r="S1071" i="1" s="1"/>
  <c r="W1071" i="1" s="1"/>
  <c r="L1072" i="1"/>
  <c r="M1072" i="1" s="1"/>
  <c r="S1072" i="1" s="1"/>
  <c r="W1072" i="1" s="1"/>
  <c r="L1073" i="1"/>
  <c r="M1073" i="1" s="1"/>
  <c r="S1073" i="1" s="1"/>
  <c r="W1073" i="1" s="1"/>
  <c r="L1074" i="1"/>
  <c r="M1074" i="1" s="1"/>
  <c r="S1074" i="1" s="1"/>
  <c r="W1074" i="1" s="1"/>
  <c r="L1075" i="1"/>
  <c r="M1075" i="1" s="1"/>
  <c r="S1075" i="1" s="1"/>
  <c r="W1075" i="1" s="1"/>
  <c r="L1076" i="1"/>
  <c r="M1076" i="1" s="1"/>
  <c r="S1076" i="1" s="1"/>
  <c r="W1076" i="1" s="1"/>
  <c r="L1077" i="1"/>
  <c r="M1077" i="1" s="1"/>
  <c r="S1077" i="1" s="1"/>
  <c r="W1077" i="1" s="1"/>
  <c r="L1078" i="1"/>
  <c r="M1078" i="1" s="1"/>
  <c r="S1078" i="1" s="1"/>
  <c r="W1078" i="1" s="1"/>
  <c r="L1079" i="1"/>
  <c r="M1079" i="1" s="1"/>
  <c r="S1079" i="1" s="1"/>
  <c r="W1079" i="1" s="1"/>
  <c r="L1080" i="1"/>
  <c r="M1080" i="1" s="1"/>
  <c r="S1080" i="1" s="1"/>
  <c r="W1080" i="1" s="1"/>
  <c r="L1081" i="1"/>
  <c r="M1081" i="1" s="1"/>
  <c r="S1081" i="1" s="1"/>
  <c r="W1081" i="1" s="1"/>
  <c r="L1082" i="1"/>
  <c r="M1082" i="1" s="1"/>
  <c r="S1082" i="1" s="1"/>
  <c r="W1082" i="1" s="1"/>
  <c r="L1083" i="1"/>
  <c r="M1083" i="1" s="1"/>
  <c r="S1083" i="1" s="1"/>
  <c r="W1083" i="1" s="1"/>
  <c r="L1084" i="1"/>
  <c r="M1084" i="1" s="1"/>
  <c r="S1084" i="1" s="1"/>
  <c r="W1084" i="1" s="1"/>
  <c r="L1085" i="1"/>
  <c r="M1085" i="1" s="1"/>
  <c r="S1085" i="1" s="1"/>
  <c r="W1085" i="1" s="1"/>
  <c r="L1086" i="1"/>
  <c r="M1086" i="1" s="1"/>
  <c r="S1086" i="1" s="1"/>
  <c r="W1086" i="1" s="1"/>
  <c r="L1087" i="1"/>
  <c r="M1087" i="1" s="1"/>
  <c r="S1087" i="1" s="1"/>
  <c r="W1087" i="1" s="1"/>
  <c r="L1088" i="1"/>
  <c r="M1088" i="1" s="1"/>
  <c r="S1088" i="1" s="1"/>
  <c r="W1088" i="1" s="1"/>
  <c r="L1089" i="1"/>
  <c r="M1089" i="1" s="1"/>
  <c r="S1089" i="1" s="1"/>
  <c r="W1089" i="1" s="1"/>
  <c r="L1090" i="1"/>
  <c r="M1090" i="1" s="1"/>
  <c r="S1090" i="1" s="1"/>
  <c r="W1090" i="1" s="1"/>
  <c r="L1091" i="1"/>
  <c r="M1091" i="1" s="1"/>
  <c r="S1091" i="1" s="1"/>
  <c r="W1091" i="1" s="1"/>
  <c r="L1092" i="1"/>
  <c r="M1092" i="1" s="1"/>
  <c r="S1092" i="1" s="1"/>
  <c r="W1092" i="1" s="1"/>
  <c r="L1093" i="1"/>
  <c r="M1093" i="1" s="1"/>
  <c r="S1093" i="1" s="1"/>
  <c r="W1093" i="1" s="1"/>
  <c r="L1094" i="1"/>
  <c r="M1094" i="1" s="1"/>
  <c r="S1094" i="1" s="1"/>
  <c r="W1094" i="1" s="1"/>
  <c r="L1095" i="1"/>
  <c r="M1095" i="1" s="1"/>
  <c r="S1095" i="1" s="1"/>
  <c r="W1095" i="1" s="1"/>
  <c r="L1096" i="1"/>
  <c r="M1096" i="1" s="1"/>
  <c r="S1096" i="1" s="1"/>
  <c r="W1096" i="1" s="1"/>
  <c r="L1097" i="1"/>
  <c r="M1097" i="1" s="1"/>
  <c r="S1097" i="1" s="1"/>
  <c r="W1097" i="1" s="1"/>
  <c r="L1098" i="1"/>
  <c r="M1098" i="1" s="1"/>
  <c r="S1098" i="1" s="1"/>
  <c r="W1098" i="1" s="1"/>
  <c r="L1099" i="1"/>
  <c r="M1099" i="1" s="1"/>
  <c r="S1099" i="1" s="1"/>
  <c r="W1099" i="1" s="1"/>
  <c r="L1100" i="1"/>
  <c r="M1100" i="1" s="1"/>
  <c r="S1100" i="1" s="1"/>
  <c r="W1100" i="1" s="1"/>
  <c r="L1101" i="1"/>
  <c r="M1101" i="1" s="1"/>
  <c r="S1101" i="1" s="1"/>
  <c r="W1101" i="1" s="1"/>
  <c r="L1102" i="1"/>
  <c r="M1102" i="1" s="1"/>
  <c r="S1102" i="1" s="1"/>
  <c r="W1102" i="1" s="1"/>
  <c r="L1103" i="1"/>
  <c r="M1103" i="1" s="1"/>
  <c r="S1103" i="1" s="1"/>
  <c r="W1103" i="1" s="1"/>
  <c r="L1104" i="1"/>
  <c r="M1104" i="1" s="1"/>
  <c r="S1104" i="1" s="1"/>
  <c r="W1104" i="1" s="1"/>
  <c r="L1105" i="1"/>
  <c r="M1105" i="1" s="1"/>
  <c r="S1105" i="1" s="1"/>
  <c r="W1105" i="1" s="1"/>
  <c r="L1106" i="1"/>
  <c r="M1106" i="1" s="1"/>
  <c r="S1106" i="1" s="1"/>
  <c r="W1106" i="1" s="1"/>
  <c r="L1107" i="1"/>
  <c r="M1107" i="1" s="1"/>
  <c r="S1107" i="1" s="1"/>
  <c r="W1107" i="1" s="1"/>
  <c r="L1108" i="1"/>
  <c r="M1108" i="1" s="1"/>
  <c r="S1108" i="1" s="1"/>
  <c r="W1108" i="1" s="1"/>
  <c r="L1109" i="1"/>
  <c r="M1109" i="1" s="1"/>
  <c r="S1109" i="1" s="1"/>
  <c r="W1109" i="1" s="1"/>
  <c r="L1110" i="1"/>
  <c r="M1110" i="1" s="1"/>
  <c r="S1110" i="1" s="1"/>
  <c r="W1110" i="1" s="1"/>
  <c r="L1111" i="1"/>
  <c r="M1111" i="1" s="1"/>
  <c r="S1111" i="1" s="1"/>
  <c r="W1111" i="1" s="1"/>
  <c r="L1112" i="1"/>
  <c r="M1112" i="1" s="1"/>
  <c r="S1112" i="1" s="1"/>
  <c r="W1112" i="1" s="1"/>
  <c r="L1113" i="1"/>
  <c r="M1113" i="1" s="1"/>
  <c r="S1113" i="1" s="1"/>
  <c r="W1113" i="1" s="1"/>
  <c r="L1114" i="1"/>
  <c r="M1114" i="1" s="1"/>
  <c r="S1114" i="1" s="1"/>
  <c r="W1114" i="1" s="1"/>
  <c r="L1115" i="1"/>
  <c r="M1115" i="1" s="1"/>
  <c r="S1115" i="1" s="1"/>
  <c r="W1115" i="1" s="1"/>
  <c r="L1116" i="1"/>
  <c r="M1116" i="1" s="1"/>
  <c r="S1116" i="1" s="1"/>
  <c r="W1116" i="1" s="1"/>
  <c r="L1117" i="1"/>
  <c r="M1117" i="1" s="1"/>
  <c r="S1117" i="1" s="1"/>
  <c r="W1117" i="1" s="1"/>
  <c r="L1118" i="1"/>
  <c r="M1118" i="1" s="1"/>
  <c r="S1118" i="1" s="1"/>
  <c r="W1118" i="1" s="1"/>
  <c r="L1119" i="1"/>
  <c r="M1119" i="1" s="1"/>
  <c r="S1119" i="1" s="1"/>
  <c r="W1119" i="1" s="1"/>
  <c r="L1120" i="1"/>
  <c r="M1120" i="1" s="1"/>
  <c r="S1120" i="1" s="1"/>
  <c r="W1120" i="1" s="1"/>
  <c r="L1121" i="1"/>
  <c r="M1121" i="1" s="1"/>
  <c r="S1121" i="1" s="1"/>
  <c r="W1121" i="1" s="1"/>
  <c r="L1122" i="1"/>
  <c r="M1122" i="1" s="1"/>
  <c r="S1122" i="1" s="1"/>
  <c r="W1122" i="1" s="1"/>
  <c r="L1123" i="1"/>
  <c r="M1123" i="1" s="1"/>
  <c r="S1123" i="1" s="1"/>
  <c r="W1123" i="1" s="1"/>
  <c r="L1124" i="1"/>
  <c r="M1124" i="1" s="1"/>
  <c r="S1124" i="1" s="1"/>
  <c r="W1124" i="1" s="1"/>
  <c r="L1125" i="1"/>
  <c r="M1125" i="1" s="1"/>
  <c r="S1125" i="1" s="1"/>
  <c r="W1125" i="1" s="1"/>
  <c r="L1126" i="1"/>
  <c r="M1126" i="1" s="1"/>
  <c r="S1126" i="1" s="1"/>
  <c r="W1126" i="1" s="1"/>
  <c r="L1127" i="1"/>
  <c r="M1127" i="1" s="1"/>
  <c r="S1127" i="1" s="1"/>
  <c r="W1127" i="1" s="1"/>
  <c r="L1128" i="1"/>
  <c r="M1128" i="1" s="1"/>
  <c r="S1128" i="1" s="1"/>
  <c r="W1128" i="1" s="1"/>
  <c r="L1129" i="1"/>
  <c r="M1129" i="1" s="1"/>
  <c r="S1129" i="1" s="1"/>
  <c r="W1129" i="1" s="1"/>
  <c r="L1130" i="1"/>
  <c r="M1130" i="1" s="1"/>
  <c r="S1130" i="1" s="1"/>
  <c r="W1130" i="1" s="1"/>
  <c r="L1131" i="1"/>
  <c r="M1131" i="1" s="1"/>
  <c r="S1131" i="1" s="1"/>
  <c r="W1131" i="1" s="1"/>
  <c r="L1132" i="1"/>
  <c r="M1132" i="1" s="1"/>
  <c r="S1132" i="1" s="1"/>
  <c r="W1132" i="1" s="1"/>
  <c r="L1133" i="1"/>
  <c r="M1133" i="1" s="1"/>
  <c r="S1133" i="1" s="1"/>
  <c r="W1133" i="1" s="1"/>
  <c r="L1134" i="1"/>
  <c r="M1134" i="1" s="1"/>
  <c r="S1134" i="1" s="1"/>
  <c r="W1134" i="1" s="1"/>
  <c r="L1135" i="1"/>
  <c r="M1135" i="1" s="1"/>
  <c r="S1135" i="1" s="1"/>
  <c r="W1135" i="1" s="1"/>
  <c r="L1136" i="1"/>
  <c r="M1136" i="1" s="1"/>
  <c r="S1136" i="1" s="1"/>
  <c r="W1136" i="1" s="1"/>
  <c r="L1137" i="1"/>
  <c r="M1137" i="1" s="1"/>
  <c r="S1137" i="1" s="1"/>
  <c r="W1137" i="1" s="1"/>
  <c r="L1138" i="1"/>
  <c r="M1138" i="1" s="1"/>
  <c r="S1138" i="1" s="1"/>
  <c r="W1138" i="1" s="1"/>
  <c r="L1139" i="1"/>
  <c r="M1139" i="1" s="1"/>
  <c r="S1139" i="1" s="1"/>
  <c r="W1139" i="1" s="1"/>
  <c r="L1140" i="1"/>
  <c r="M1140" i="1" s="1"/>
  <c r="S1140" i="1" s="1"/>
  <c r="W1140" i="1" s="1"/>
  <c r="L1141" i="1"/>
  <c r="M1141" i="1" s="1"/>
  <c r="S1141" i="1" s="1"/>
  <c r="W1141" i="1" s="1"/>
  <c r="L1142" i="1"/>
  <c r="M1142" i="1" s="1"/>
  <c r="S1142" i="1" s="1"/>
  <c r="W1142" i="1" s="1"/>
  <c r="L1143" i="1"/>
  <c r="M1143" i="1" s="1"/>
  <c r="S1143" i="1" s="1"/>
  <c r="W1143" i="1" s="1"/>
  <c r="L1144" i="1"/>
  <c r="M1144" i="1" s="1"/>
  <c r="S1144" i="1" s="1"/>
  <c r="W1144" i="1" s="1"/>
  <c r="L1145" i="1"/>
  <c r="M1145" i="1" s="1"/>
  <c r="S1145" i="1" s="1"/>
  <c r="W1145" i="1" s="1"/>
  <c r="L1146" i="1"/>
  <c r="M1146" i="1" s="1"/>
  <c r="S1146" i="1" s="1"/>
  <c r="W1146" i="1" s="1"/>
  <c r="L1147" i="1"/>
  <c r="M1147" i="1" s="1"/>
  <c r="S1147" i="1" s="1"/>
  <c r="W1147" i="1" s="1"/>
  <c r="L1148" i="1"/>
  <c r="M1148" i="1" s="1"/>
  <c r="S1148" i="1" s="1"/>
  <c r="W1148" i="1" s="1"/>
  <c r="L1149" i="1"/>
  <c r="M1149" i="1" s="1"/>
  <c r="S1149" i="1" s="1"/>
  <c r="W1149" i="1" s="1"/>
  <c r="L1150" i="1"/>
  <c r="M1150" i="1" s="1"/>
  <c r="S1150" i="1" s="1"/>
  <c r="W1150" i="1" s="1"/>
  <c r="L1151" i="1"/>
  <c r="M1151" i="1" s="1"/>
  <c r="S1151" i="1" s="1"/>
  <c r="W1151" i="1" s="1"/>
  <c r="L1152" i="1"/>
  <c r="M1152" i="1" s="1"/>
  <c r="S1152" i="1" s="1"/>
  <c r="W1152" i="1" s="1"/>
  <c r="L1153" i="1"/>
  <c r="M1153" i="1" s="1"/>
  <c r="S1153" i="1" s="1"/>
  <c r="W1153" i="1" s="1"/>
  <c r="L1154" i="1"/>
  <c r="M1154" i="1" s="1"/>
  <c r="S1154" i="1" s="1"/>
  <c r="W1154" i="1" s="1"/>
  <c r="L1155" i="1"/>
  <c r="M1155" i="1" s="1"/>
  <c r="S1155" i="1" s="1"/>
  <c r="W1155" i="1" s="1"/>
  <c r="L1156" i="1"/>
  <c r="M1156" i="1" s="1"/>
  <c r="S1156" i="1" s="1"/>
  <c r="W1156" i="1" s="1"/>
  <c r="L1157" i="1"/>
  <c r="M1157" i="1" s="1"/>
  <c r="S1157" i="1" s="1"/>
  <c r="W1157" i="1" s="1"/>
  <c r="L1158" i="1"/>
  <c r="M1158" i="1" s="1"/>
  <c r="S1158" i="1" s="1"/>
  <c r="W1158" i="1" s="1"/>
  <c r="L1159" i="1"/>
  <c r="M1159" i="1" s="1"/>
  <c r="S1159" i="1" s="1"/>
  <c r="W1159" i="1" s="1"/>
  <c r="L1160" i="1"/>
  <c r="M1160" i="1" s="1"/>
  <c r="S1160" i="1" s="1"/>
  <c r="W1160" i="1" s="1"/>
  <c r="L1161" i="1"/>
  <c r="M1161" i="1" s="1"/>
  <c r="S1161" i="1" s="1"/>
  <c r="W1161" i="1" s="1"/>
  <c r="L1162" i="1"/>
  <c r="M1162" i="1" s="1"/>
  <c r="S1162" i="1" s="1"/>
  <c r="W1162" i="1" s="1"/>
  <c r="L1163" i="1"/>
  <c r="M1163" i="1" s="1"/>
  <c r="S1163" i="1" s="1"/>
  <c r="W1163" i="1" s="1"/>
  <c r="L1164" i="1"/>
  <c r="M1164" i="1" s="1"/>
  <c r="S1164" i="1" s="1"/>
  <c r="W1164" i="1" s="1"/>
  <c r="L1165" i="1"/>
  <c r="M1165" i="1" s="1"/>
  <c r="S1165" i="1" s="1"/>
  <c r="W1165" i="1" s="1"/>
  <c r="L1166" i="1"/>
  <c r="M1166" i="1" s="1"/>
  <c r="S1166" i="1" s="1"/>
  <c r="W1166" i="1" s="1"/>
  <c r="L1167" i="1"/>
  <c r="M1167" i="1" s="1"/>
  <c r="S1167" i="1" s="1"/>
  <c r="W1167" i="1" s="1"/>
  <c r="L1168" i="1"/>
  <c r="M1168" i="1" s="1"/>
  <c r="S1168" i="1" s="1"/>
  <c r="W1168" i="1" s="1"/>
  <c r="L1169" i="1"/>
  <c r="M1169" i="1" s="1"/>
  <c r="S1169" i="1" s="1"/>
  <c r="W1169" i="1" s="1"/>
  <c r="L1170" i="1"/>
  <c r="M1170" i="1" s="1"/>
  <c r="S1170" i="1" s="1"/>
  <c r="W1170" i="1" s="1"/>
  <c r="L1171" i="1"/>
  <c r="M1171" i="1" s="1"/>
  <c r="S1171" i="1" s="1"/>
  <c r="W1171" i="1" s="1"/>
  <c r="L1172" i="1"/>
  <c r="M1172" i="1" s="1"/>
  <c r="S1172" i="1" s="1"/>
  <c r="W1172" i="1" s="1"/>
  <c r="L1173" i="1"/>
  <c r="M1173" i="1" s="1"/>
  <c r="S1173" i="1" s="1"/>
  <c r="W1173" i="1" s="1"/>
  <c r="L1174" i="1"/>
  <c r="M1174" i="1" s="1"/>
  <c r="S1174" i="1" s="1"/>
  <c r="W1174" i="1" s="1"/>
  <c r="L1175" i="1"/>
  <c r="M1175" i="1" s="1"/>
  <c r="S1175" i="1" s="1"/>
  <c r="W1175" i="1" s="1"/>
  <c r="L1176" i="1"/>
  <c r="M1176" i="1" s="1"/>
  <c r="S1176" i="1" s="1"/>
  <c r="W1176" i="1" s="1"/>
  <c r="L1177" i="1"/>
  <c r="M1177" i="1" s="1"/>
  <c r="S1177" i="1" s="1"/>
  <c r="W1177" i="1" s="1"/>
  <c r="L1178" i="1"/>
  <c r="M1178" i="1" s="1"/>
  <c r="S1178" i="1" s="1"/>
  <c r="W1178" i="1" s="1"/>
  <c r="L1179" i="1"/>
  <c r="M1179" i="1" s="1"/>
  <c r="S1179" i="1" s="1"/>
  <c r="W1179" i="1" s="1"/>
  <c r="L1180" i="1"/>
  <c r="M1180" i="1" s="1"/>
  <c r="S1180" i="1" s="1"/>
  <c r="W1180" i="1" s="1"/>
  <c r="L1181" i="1"/>
  <c r="M1181" i="1" s="1"/>
  <c r="S1181" i="1" s="1"/>
  <c r="W1181" i="1" s="1"/>
  <c r="L1182" i="1"/>
  <c r="M1182" i="1" s="1"/>
  <c r="S1182" i="1" s="1"/>
  <c r="W1182" i="1" s="1"/>
  <c r="L1183" i="1"/>
  <c r="M1183" i="1" s="1"/>
  <c r="S1183" i="1" s="1"/>
  <c r="W1183" i="1" s="1"/>
  <c r="L1184" i="1"/>
  <c r="M1184" i="1" s="1"/>
  <c r="S1184" i="1" s="1"/>
  <c r="W1184" i="1" s="1"/>
  <c r="L1185" i="1"/>
  <c r="M1185" i="1" s="1"/>
  <c r="S1185" i="1" s="1"/>
  <c r="W1185" i="1" s="1"/>
  <c r="L1186" i="1"/>
  <c r="M1186" i="1" s="1"/>
  <c r="S1186" i="1" s="1"/>
  <c r="W1186" i="1" s="1"/>
  <c r="L1187" i="1"/>
  <c r="M1187" i="1" s="1"/>
  <c r="S1187" i="1" s="1"/>
  <c r="W1187" i="1" s="1"/>
  <c r="L1188" i="1"/>
  <c r="M1188" i="1" s="1"/>
  <c r="S1188" i="1" s="1"/>
  <c r="W1188" i="1" s="1"/>
  <c r="L1189" i="1"/>
  <c r="M1189" i="1" s="1"/>
  <c r="S1189" i="1" s="1"/>
  <c r="W1189" i="1" s="1"/>
  <c r="L1190" i="1"/>
  <c r="M1190" i="1" s="1"/>
  <c r="S1190" i="1" s="1"/>
  <c r="W1190" i="1" s="1"/>
  <c r="L1191" i="1"/>
  <c r="M1191" i="1" s="1"/>
  <c r="S1191" i="1" s="1"/>
  <c r="W1191" i="1" s="1"/>
  <c r="L1192" i="1"/>
  <c r="M1192" i="1" s="1"/>
  <c r="S1192" i="1" s="1"/>
  <c r="W1192" i="1" s="1"/>
  <c r="L1193" i="1"/>
  <c r="M1193" i="1" s="1"/>
  <c r="S1193" i="1" s="1"/>
  <c r="W1193" i="1" s="1"/>
  <c r="L1194" i="1"/>
  <c r="M1194" i="1" s="1"/>
  <c r="S1194" i="1" s="1"/>
  <c r="W1194" i="1" s="1"/>
  <c r="L1195" i="1"/>
  <c r="M1195" i="1" s="1"/>
  <c r="S1195" i="1" s="1"/>
  <c r="W1195" i="1" s="1"/>
  <c r="L1196" i="1"/>
  <c r="M1196" i="1" s="1"/>
  <c r="S1196" i="1" s="1"/>
  <c r="W1196" i="1" s="1"/>
  <c r="L1197" i="1"/>
  <c r="M1197" i="1" s="1"/>
  <c r="S1197" i="1" s="1"/>
  <c r="W1197" i="1" s="1"/>
  <c r="L1198" i="1"/>
  <c r="M1198" i="1" s="1"/>
  <c r="S1198" i="1" s="1"/>
  <c r="W1198" i="1" s="1"/>
  <c r="L1199" i="1"/>
  <c r="M1199" i="1" s="1"/>
  <c r="S1199" i="1" s="1"/>
  <c r="W1199" i="1" s="1"/>
  <c r="L1200" i="1"/>
  <c r="M1200" i="1" s="1"/>
  <c r="S1200" i="1" s="1"/>
  <c r="W1200" i="1" s="1"/>
  <c r="L1201" i="1"/>
  <c r="M1201" i="1" s="1"/>
  <c r="S1201" i="1" s="1"/>
  <c r="W1201" i="1" s="1"/>
  <c r="L1202" i="1"/>
  <c r="M1202" i="1" s="1"/>
  <c r="S1202" i="1" s="1"/>
  <c r="W1202" i="1" s="1"/>
  <c r="L1203" i="1"/>
  <c r="M1203" i="1" s="1"/>
  <c r="S1203" i="1" s="1"/>
  <c r="W1203" i="1" s="1"/>
  <c r="L1204" i="1"/>
  <c r="M1204" i="1" s="1"/>
  <c r="S1204" i="1" s="1"/>
  <c r="W1204" i="1" s="1"/>
  <c r="L1205" i="1"/>
  <c r="M1205" i="1" s="1"/>
  <c r="S1205" i="1" s="1"/>
  <c r="W1205" i="1" s="1"/>
  <c r="L1206" i="1"/>
  <c r="M1206" i="1" s="1"/>
  <c r="S1206" i="1" s="1"/>
  <c r="W1206" i="1" s="1"/>
  <c r="L1207" i="1"/>
  <c r="M1207" i="1" s="1"/>
  <c r="S1207" i="1" s="1"/>
  <c r="W1207" i="1" s="1"/>
  <c r="L1208" i="1"/>
  <c r="M1208" i="1" s="1"/>
  <c r="S1208" i="1" s="1"/>
  <c r="W1208" i="1" s="1"/>
  <c r="L1209" i="1"/>
  <c r="M1209" i="1" s="1"/>
  <c r="S1209" i="1" s="1"/>
  <c r="W1209" i="1" s="1"/>
  <c r="L1210" i="1"/>
  <c r="M1210" i="1" s="1"/>
  <c r="S1210" i="1" s="1"/>
  <c r="W1210" i="1" s="1"/>
  <c r="L1211" i="1"/>
  <c r="M1211" i="1" s="1"/>
  <c r="S1211" i="1" s="1"/>
  <c r="W1211" i="1" s="1"/>
  <c r="L1212" i="1"/>
  <c r="M1212" i="1" s="1"/>
  <c r="S1212" i="1" s="1"/>
  <c r="W1212" i="1" s="1"/>
  <c r="L1213" i="1"/>
  <c r="M1213" i="1" s="1"/>
  <c r="S1213" i="1" s="1"/>
  <c r="W1213" i="1" s="1"/>
  <c r="L1214" i="1"/>
  <c r="M1214" i="1" s="1"/>
  <c r="S1214" i="1" s="1"/>
  <c r="W1214" i="1" s="1"/>
  <c r="L1215" i="1"/>
  <c r="M1215" i="1" s="1"/>
  <c r="S1215" i="1" s="1"/>
  <c r="W1215" i="1" s="1"/>
  <c r="L1216" i="1"/>
  <c r="M1216" i="1" s="1"/>
  <c r="S1216" i="1" s="1"/>
  <c r="W1216" i="1" s="1"/>
  <c r="L1217" i="1"/>
  <c r="M1217" i="1" s="1"/>
  <c r="S1217" i="1" s="1"/>
  <c r="W1217" i="1" s="1"/>
  <c r="L1218" i="1"/>
  <c r="M1218" i="1" s="1"/>
  <c r="S1218" i="1" s="1"/>
  <c r="W1218" i="1" s="1"/>
  <c r="L1219" i="1"/>
  <c r="M1219" i="1" s="1"/>
  <c r="S1219" i="1" s="1"/>
  <c r="W1219" i="1" s="1"/>
  <c r="L1220" i="1"/>
  <c r="M1220" i="1" s="1"/>
  <c r="S1220" i="1" s="1"/>
  <c r="W1220" i="1" s="1"/>
  <c r="L1221" i="1"/>
  <c r="M1221" i="1" s="1"/>
  <c r="S1221" i="1" s="1"/>
  <c r="W1221" i="1" s="1"/>
  <c r="L1222" i="1"/>
  <c r="M1222" i="1" s="1"/>
  <c r="S1222" i="1" s="1"/>
  <c r="W1222" i="1" s="1"/>
  <c r="L1223" i="1"/>
  <c r="M1223" i="1" s="1"/>
  <c r="S1223" i="1" s="1"/>
  <c r="W1223" i="1" s="1"/>
  <c r="L1224" i="1"/>
  <c r="M1224" i="1" s="1"/>
  <c r="S1224" i="1" s="1"/>
  <c r="W1224" i="1" s="1"/>
  <c r="L1225" i="1"/>
  <c r="M1225" i="1" s="1"/>
  <c r="S1225" i="1" s="1"/>
  <c r="W1225" i="1" s="1"/>
  <c r="L1226" i="1"/>
  <c r="M1226" i="1" s="1"/>
  <c r="S1226" i="1" s="1"/>
  <c r="W1226" i="1" s="1"/>
  <c r="L1227" i="1"/>
  <c r="M1227" i="1" s="1"/>
  <c r="S1227" i="1" s="1"/>
  <c r="W1227" i="1" s="1"/>
  <c r="L1228" i="1"/>
  <c r="M1228" i="1" s="1"/>
  <c r="S1228" i="1" s="1"/>
  <c r="W1228" i="1" s="1"/>
  <c r="L1229" i="1"/>
  <c r="M1229" i="1" s="1"/>
  <c r="S1229" i="1" s="1"/>
  <c r="W1229" i="1" s="1"/>
  <c r="L1230" i="1"/>
  <c r="M1230" i="1" s="1"/>
  <c r="S1230" i="1" s="1"/>
  <c r="W1230" i="1" s="1"/>
  <c r="L1231" i="1"/>
  <c r="M1231" i="1" s="1"/>
  <c r="S1231" i="1" s="1"/>
  <c r="W1231" i="1" s="1"/>
  <c r="L1232" i="1"/>
  <c r="M1232" i="1" s="1"/>
  <c r="S1232" i="1" s="1"/>
  <c r="W1232" i="1" s="1"/>
  <c r="L1233" i="1"/>
  <c r="M1233" i="1" s="1"/>
  <c r="S1233" i="1" s="1"/>
  <c r="W1233" i="1" s="1"/>
  <c r="L1234" i="1"/>
  <c r="M1234" i="1" s="1"/>
  <c r="S1234" i="1" s="1"/>
  <c r="W1234" i="1" s="1"/>
  <c r="L1235" i="1"/>
  <c r="M1235" i="1" s="1"/>
  <c r="S1235" i="1" s="1"/>
  <c r="W1235" i="1" s="1"/>
  <c r="L1236" i="1"/>
  <c r="M1236" i="1" s="1"/>
  <c r="S1236" i="1" s="1"/>
  <c r="W1236" i="1" s="1"/>
  <c r="L1237" i="1"/>
  <c r="M1237" i="1" s="1"/>
  <c r="S1237" i="1" s="1"/>
  <c r="W1237" i="1" s="1"/>
  <c r="L1238" i="1"/>
  <c r="M1238" i="1" s="1"/>
  <c r="S1238" i="1" s="1"/>
  <c r="W1238" i="1" s="1"/>
  <c r="L1239" i="1"/>
  <c r="M1239" i="1" s="1"/>
  <c r="S1239" i="1" s="1"/>
  <c r="W1239" i="1" s="1"/>
  <c r="L1240" i="1"/>
  <c r="M1240" i="1" s="1"/>
  <c r="S1240" i="1" s="1"/>
  <c r="W1240" i="1" s="1"/>
  <c r="L1241" i="1"/>
  <c r="M1241" i="1" s="1"/>
  <c r="S1241" i="1" s="1"/>
  <c r="W1241" i="1" s="1"/>
  <c r="L1242" i="1"/>
  <c r="M1242" i="1" s="1"/>
  <c r="S1242" i="1" s="1"/>
  <c r="W1242" i="1" s="1"/>
  <c r="L1243" i="1"/>
  <c r="M1243" i="1" s="1"/>
  <c r="S1243" i="1" s="1"/>
  <c r="W1243" i="1" s="1"/>
  <c r="L1244" i="1"/>
  <c r="M1244" i="1" s="1"/>
  <c r="S1244" i="1" s="1"/>
  <c r="W1244" i="1" s="1"/>
  <c r="L1245" i="1"/>
  <c r="M1245" i="1" s="1"/>
  <c r="S1245" i="1" s="1"/>
  <c r="W1245" i="1" s="1"/>
  <c r="L1246" i="1"/>
  <c r="M1246" i="1" s="1"/>
  <c r="S1246" i="1" s="1"/>
  <c r="W1246" i="1" s="1"/>
  <c r="L1247" i="1"/>
  <c r="M1247" i="1" s="1"/>
  <c r="S1247" i="1" s="1"/>
  <c r="W1247" i="1" s="1"/>
  <c r="L1248" i="1"/>
  <c r="M1248" i="1" s="1"/>
  <c r="S1248" i="1" s="1"/>
  <c r="W1248" i="1" s="1"/>
  <c r="L1249" i="1"/>
  <c r="M1249" i="1" s="1"/>
  <c r="S1249" i="1" s="1"/>
  <c r="W1249" i="1" s="1"/>
  <c r="L1250" i="1"/>
  <c r="M1250" i="1" s="1"/>
  <c r="S1250" i="1" s="1"/>
  <c r="W1250" i="1" s="1"/>
  <c r="L1251" i="1"/>
  <c r="M1251" i="1" s="1"/>
  <c r="S1251" i="1" s="1"/>
  <c r="W1251" i="1" s="1"/>
  <c r="L1252" i="1"/>
  <c r="M1252" i="1" s="1"/>
  <c r="S1252" i="1" s="1"/>
  <c r="W1252" i="1" s="1"/>
  <c r="L1253" i="1"/>
  <c r="M1253" i="1" s="1"/>
  <c r="S1253" i="1" s="1"/>
  <c r="W1253" i="1" s="1"/>
  <c r="L1254" i="1"/>
  <c r="M1254" i="1" s="1"/>
  <c r="S1254" i="1" s="1"/>
  <c r="W1254" i="1" s="1"/>
  <c r="L1255" i="1"/>
  <c r="M1255" i="1" s="1"/>
  <c r="S1255" i="1" s="1"/>
  <c r="W1255" i="1" s="1"/>
  <c r="L1256" i="1"/>
  <c r="M1256" i="1" s="1"/>
  <c r="S1256" i="1" s="1"/>
  <c r="W1256" i="1" s="1"/>
  <c r="L1257" i="1"/>
  <c r="M1257" i="1" s="1"/>
  <c r="S1257" i="1" s="1"/>
  <c r="W1257" i="1" s="1"/>
  <c r="L1258" i="1"/>
  <c r="M1258" i="1" s="1"/>
  <c r="S1258" i="1" s="1"/>
  <c r="W1258" i="1" s="1"/>
  <c r="L1259" i="1"/>
  <c r="M1259" i="1" s="1"/>
  <c r="S1259" i="1" s="1"/>
  <c r="W1259" i="1" s="1"/>
  <c r="L1260" i="1"/>
  <c r="M1260" i="1" s="1"/>
  <c r="S1260" i="1" s="1"/>
  <c r="W1260" i="1" s="1"/>
  <c r="L1261" i="1"/>
  <c r="M1261" i="1" s="1"/>
  <c r="S1261" i="1" s="1"/>
  <c r="W1261" i="1" s="1"/>
  <c r="L1262" i="1"/>
  <c r="M1262" i="1" s="1"/>
  <c r="S1262" i="1" s="1"/>
  <c r="W1262" i="1" s="1"/>
  <c r="L1263" i="1"/>
  <c r="M1263" i="1" s="1"/>
  <c r="S1263" i="1" s="1"/>
  <c r="W1263" i="1" s="1"/>
  <c r="L1264" i="1"/>
  <c r="M1264" i="1" s="1"/>
  <c r="S1264" i="1" s="1"/>
  <c r="W1264" i="1" s="1"/>
  <c r="L1265" i="1"/>
  <c r="M1265" i="1" s="1"/>
  <c r="S1265" i="1" s="1"/>
  <c r="W1265" i="1" s="1"/>
  <c r="L1266" i="1"/>
  <c r="M1266" i="1" s="1"/>
  <c r="S1266" i="1" s="1"/>
  <c r="W1266" i="1" s="1"/>
  <c r="L1267" i="1"/>
  <c r="M1267" i="1" s="1"/>
  <c r="S1267" i="1" s="1"/>
  <c r="W1267" i="1" s="1"/>
  <c r="L1268" i="1"/>
  <c r="M1268" i="1" s="1"/>
  <c r="S1268" i="1" s="1"/>
  <c r="W1268" i="1" s="1"/>
  <c r="L1269" i="1"/>
  <c r="M1269" i="1" s="1"/>
  <c r="S1269" i="1" s="1"/>
  <c r="W1269" i="1" s="1"/>
  <c r="L1270" i="1"/>
  <c r="M1270" i="1" s="1"/>
  <c r="S1270" i="1" s="1"/>
  <c r="W1270" i="1" s="1"/>
  <c r="L1271" i="1"/>
  <c r="M1271" i="1" s="1"/>
  <c r="S1271" i="1" s="1"/>
  <c r="W1271" i="1" s="1"/>
  <c r="L1272" i="1"/>
  <c r="M1272" i="1" s="1"/>
  <c r="S1272" i="1" s="1"/>
  <c r="W1272" i="1" s="1"/>
  <c r="L1273" i="1"/>
  <c r="M1273" i="1" s="1"/>
  <c r="S1273" i="1" s="1"/>
  <c r="W1273" i="1" s="1"/>
  <c r="L1274" i="1"/>
  <c r="M1274" i="1" s="1"/>
  <c r="S1274" i="1" s="1"/>
  <c r="W1274" i="1" s="1"/>
  <c r="L1275" i="1"/>
  <c r="M1275" i="1" s="1"/>
  <c r="S1275" i="1" s="1"/>
  <c r="W1275" i="1" s="1"/>
  <c r="L1276" i="1"/>
  <c r="M1276" i="1" s="1"/>
  <c r="S1276" i="1" s="1"/>
  <c r="W1276" i="1" s="1"/>
  <c r="L1277" i="1"/>
  <c r="M1277" i="1" s="1"/>
  <c r="S1277" i="1" s="1"/>
  <c r="W1277" i="1" s="1"/>
  <c r="L1278" i="1"/>
  <c r="M1278" i="1" s="1"/>
  <c r="S1278" i="1" s="1"/>
  <c r="W1278" i="1" s="1"/>
  <c r="L1279" i="1"/>
  <c r="M1279" i="1" s="1"/>
  <c r="S1279" i="1" s="1"/>
  <c r="W1279" i="1" s="1"/>
  <c r="L1280" i="1"/>
  <c r="M1280" i="1" s="1"/>
  <c r="S1280" i="1" s="1"/>
  <c r="W1280" i="1" s="1"/>
  <c r="L1281" i="1"/>
  <c r="M1281" i="1" s="1"/>
  <c r="S1281" i="1" s="1"/>
  <c r="W1281" i="1" s="1"/>
  <c r="L1282" i="1"/>
  <c r="M1282" i="1" s="1"/>
  <c r="S1282" i="1" s="1"/>
  <c r="W1282" i="1" s="1"/>
  <c r="L1283" i="1"/>
  <c r="M1283" i="1" s="1"/>
  <c r="S1283" i="1" s="1"/>
  <c r="W1283" i="1" s="1"/>
  <c r="L1284" i="1"/>
  <c r="M1284" i="1" s="1"/>
  <c r="S1284" i="1" s="1"/>
  <c r="W1284" i="1" s="1"/>
  <c r="L1285" i="1"/>
  <c r="M1285" i="1" s="1"/>
  <c r="S1285" i="1" s="1"/>
  <c r="W1285" i="1" s="1"/>
  <c r="L1286" i="1"/>
  <c r="M1286" i="1" s="1"/>
  <c r="S1286" i="1" s="1"/>
  <c r="W1286" i="1" s="1"/>
  <c r="L1287" i="1"/>
  <c r="M1287" i="1" s="1"/>
  <c r="S1287" i="1" s="1"/>
  <c r="W1287" i="1" s="1"/>
  <c r="L1288" i="1"/>
  <c r="M1288" i="1" s="1"/>
  <c r="S1288" i="1" s="1"/>
  <c r="W1288" i="1" s="1"/>
  <c r="L1289" i="1"/>
  <c r="M1289" i="1" s="1"/>
  <c r="S1289" i="1" s="1"/>
  <c r="W1289" i="1" s="1"/>
  <c r="L1290" i="1"/>
  <c r="M1290" i="1" s="1"/>
  <c r="S1290" i="1" s="1"/>
  <c r="W1290" i="1" s="1"/>
  <c r="L1291" i="1"/>
  <c r="M1291" i="1" s="1"/>
  <c r="S1291" i="1" s="1"/>
  <c r="W1291" i="1" s="1"/>
  <c r="L1292" i="1"/>
  <c r="M1292" i="1" s="1"/>
  <c r="S1292" i="1" s="1"/>
  <c r="W1292" i="1" s="1"/>
  <c r="L1293" i="1"/>
  <c r="M1293" i="1" s="1"/>
  <c r="S1293" i="1" s="1"/>
  <c r="W1293" i="1" s="1"/>
  <c r="L1294" i="1"/>
  <c r="M1294" i="1" s="1"/>
  <c r="S1294" i="1" s="1"/>
  <c r="W1294" i="1" s="1"/>
  <c r="L1295" i="1"/>
  <c r="M1295" i="1" s="1"/>
  <c r="S1295" i="1" s="1"/>
  <c r="W1295" i="1" s="1"/>
  <c r="L1296" i="1"/>
  <c r="M1296" i="1" s="1"/>
  <c r="S1296" i="1" s="1"/>
  <c r="W1296" i="1" s="1"/>
  <c r="L1297" i="1"/>
  <c r="M1297" i="1" s="1"/>
  <c r="S1297" i="1" s="1"/>
  <c r="W1297" i="1" s="1"/>
  <c r="L1298" i="1"/>
  <c r="M1298" i="1" s="1"/>
  <c r="S1298" i="1" s="1"/>
  <c r="W1298" i="1" s="1"/>
  <c r="L1299" i="1"/>
  <c r="M1299" i="1" s="1"/>
  <c r="S1299" i="1" s="1"/>
  <c r="W1299" i="1" s="1"/>
  <c r="L1300" i="1"/>
  <c r="M1300" i="1" s="1"/>
  <c r="S1300" i="1" s="1"/>
  <c r="W1300" i="1" s="1"/>
  <c r="L1301" i="1"/>
  <c r="M1301" i="1" s="1"/>
  <c r="S1301" i="1" s="1"/>
  <c r="W1301" i="1" s="1"/>
  <c r="L1302" i="1"/>
  <c r="M1302" i="1" s="1"/>
  <c r="S1302" i="1" s="1"/>
  <c r="W1302" i="1" s="1"/>
  <c r="L1303" i="1"/>
  <c r="M1303" i="1" s="1"/>
  <c r="S1303" i="1" s="1"/>
  <c r="W1303" i="1" s="1"/>
  <c r="L1304" i="1"/>
  <c r="M1304" i="1" s="1"/>
  <c r="S1304" i="1" s="1"/>
  <c r="W1304" i="1" s="1"/>
  <c r="L1305" i="1"/>
  <c r="M1305" i="1" s="1"/>
  <c r="S1305" i="1" s="1"/>
  <c r="W1305" i="1" s="1"/>
  <c r="L1306" i="1"/>
  <c r="M1306" i="1" s="1"/>
  <c r="S1306" i="1" s="1"/>
  <c r="W1306" i="1" s="1"/>
  <c r="L1307" i="1"/>
  <c r="M1307" i="1" s="1"/>
  <c r="S1307" i="1" s="1"/>
  <c r="W1307" i="1" s="1"/>
  <c r="L1308" i="1"/>
  <c r="M1308" i="1" s="1"/>
  <c r="S1308" i="1" s="1"/>
  <c r="W1308" i="1" s="1"/>
  <c r="L1309" i="1"/>
  <c r="M1309" i="1" s="1"/>
  <c r="S1309" i="1" s="1"/>
  <c r="W1309" i="1" s="1"/>
  <c r="L1310" i="1"/>
  <c r="M1310" i="1" s="1"/>
  <c r="S1310" i="1" s="1"/>
  <c r="W1310" i="1" s="1"/>
  <c r="L1311" i="1"/>
  <c r="M1311" i="1" s="1"/>
  <c r="S1311" i="1" s="1"/>
  <c r="W1311" i="1" s="1"/>
  <c r="L1312" i="1"/>
  <c r="M1312" i="1" s="1"/>
  <c r="S1312" i="1" s="1"/>
  <c r="W1312" i="1" s="1"/>
  <c r="L1313" i="1"/>
  <c r="M1313" i="1" s="1"/>
  <c r="S1313" i="1" s="1"/>
  <c r="W1313" i="1" s="1"/>
  <c r="L1314" i="1"/>
  <c r="M1314" i="1" s="1"/>
  <c r="S1314" i="1" s="1"/>
  <c r="W1314" i="1" s="1"/>
  <c r="L1315" i="1"/>
  <c r="M1315" i="1" s="1"/>
  <c r="S1315" i="1" s="1"/>
  <c r="W1315" i="1" s="1"/>
  <c r="L1316" i="1"/>
  <c r="M1316" i="1" s="1"/>
  <c r="S1316" i="1" s="1"/>
  <c r="W1316" i="1" s="1"/>
  <c r="L1317" i="1"/>
  <c r="M1317" i="1" s="1"/>
  <c r="S1317" i="1" s="1"/>
  <c r="W1317" i="1" s="1"/>
  <c r="L1318" i="1"/>
  <c r="M1318" i="1" s="1"/>
  <c r="S1318" i="1" s="1"/>
  <c r="W1318" i="1" s="1"/>
  <c r="L1319" i="1"/>
  <c r="M1319" i="1" s="1"/>
  <c r="S1319" i="1" s="1"/>
  <c r="W1319" i="1" s="1"/>
  <c r="L1320" i="1"/>
  <c r="M1320" i="1" s="1"/>
  <c r="S1320" i="1" s="1"/>
  <c r="W1320" i="1" s="1"/>
  <c r="L1321" i="1"/>
  <c r="M1321" i="1" s="1"/>
  <c r="S1321" i="1" s="1"/>
  <c r="W1321" i="1" s="1"/>
  <c r="L1322" i="1"/>
  <c r="M1322" i="1" s="1"/>
  <c r="S1322" i="1" s="1"/>
  <c r="W1322" i="1" s="1"/>
  <c r="L1323" i="1"/>
  <c r="M1323" i="1" s="1"/>
  <c r="S1323" i="1" s="1"/>
  <c r="W1323" i="1" s="1"/>
  <c r="L1324" i="1"/>
  <c r="M1324" i="1" s="1"/>
  <c r="S1324" i="1" s="1"/>
  <c r="W1324" i="1" s="1"/>
  <c r="L1325" i="1"/>
  <c r="M1325" i="1" s="1"/>
  <c r="S1325" i="1" s="1"/>
  <c r="W1325" i="1" s="1"/>
  <c r="L1326" i="1"/>
  <c r="M1326" i="1" s="1"/>
  <c r="S1326" i="1" s="1"/>
  <c r="W1326" i="1" s="1"/>
  <c r="L1327" i="1"/>
  <c r="M1327" i="1" s="1"/>
  <c r="S1327" i="1" s="1"/>
  <c r="W1327" i="1" s="1"/>
  <c r="L1328" i="1"/>
  <c r="M1328" i="1" s="1"/>
  <c r="S1328" i="1" s="1"/>
  <c r="W1328" i="1" s="1"/>
  <c r="L1329" i="1"/>
  <c r="M1329" i="1" s="1"/>
  <c r="S1329" i="1" s="1"/>
  <c r="W1329" i="1" s="1"/>
  <c r="L1330" i="1"/>
  <c r="M1330" i="1" s="1"/>
  <c r="S1330" i="1" s="1"/>
  <c r="W1330" i="1" s="1"/>
  <c r="L2" i="1"/>
  <c r="M2" i="1" s="1"/>
  <c r="S2" i="1" s="1"/>
  <c r="W2" i="1" s="1"/>
  <c r="R1306" i="1" l="1"/>
  <c r="V1306" i="1" s="1"/>
  <c r="R1274" i="1"/>
  <c r="V1274" i="1" s="1"/>
  <c r="R1242" i="1"/>
  <c r="V1242" i="1" s="1"/>
  <c r="R1194" i="1"/>
  <c r="V1194" i="1" s="1"/>
  <c r="R1162" i="1"/>
  <c r="V1162" i="1" s="1"/>
  <c r="R1122" i="1"/>
  <c r="V1122" i="1" s="1"/>
  <c r="R1082" i="1"/>
  <c r="V1082" i="1" s="1"/>
  <c r="R1042" i="1"/>
  <c r="V1042" i="1" s="1"/>
  <c r="R1002" i="1"/>
  <c r="V1002" i="1" s="1"/>
  <c r="R962" i="1"/>
  <c r="V962" i="1" s="1"/>
  <c r="R930" i="1"/>
  <c r="V930" i="1" s="1"/>
  <c r="R898" i="1"/>
  <c r="V898" i="1" s="1"/>
  <c r="R874" i="1"/>
  <c r="V874" i="1" s="1"/>
  <c r="R850" i="1"/>
  <c r="V850" i="1" s="1"/>
  <c r="R810" i="1"/>
  <c r="V810" i="1" s="1"/>
  <c r="R794" i="1"/>
  <c r="V794" i="1" s="1"/>
  <c r="R786" i="1"/>
  <c r="V786" i="1" s="1"/>
  <c r="R770" i="1"/>
  <c r="V770" i="1" s="1"/>
  <c r="R762" i="1"/>
  <c r="V762" i="1" s="1"/>
  <c r="R746" i="1"/>
  <c r="V746" i="1" s="1"/>
  <c r="R738" i="1"/>
  <c r="V738" i="1" s="1"/>
  <c r="R706" i="1"/>
  <c r="V706" i="1" s="1"/>
  <c r="R674" i="1"/>
  <c r="V674" i="1" s="1"/>
  <c r="R666" i="1"/>
  <c r="V666" i="1" s="1"/>
  <c r="R650" i="1"/>
  <c r="V650" i="1" s="1"/>
  <c r="R642" i="1"/>
  <c r="V642" i="1" s="1"/>
  <c r="R626" i="1"/>
  <c r="V626" i="1" s="1"/>
  <c r="R610" i="1"/>
  <c r="V610" i="1" s="1"/>
  <c r="R602" i="1"/>
  <c r="V602" i="1" s="1"/>
  <c r="R586" i="1"/>
  <c r="V586" i="1" s="1"/>
  <c r="R570" i="1"/>
  <c r="V570" i="1" s="1"/>
  <c r="R562" i="1"/>
  <c r="V562" i="1" s="1"/>
  <c r="R546" i="1"/>
  <c r="V546" i="1" s="1"/>
  <c r="R530" i="1"/>
  <c r="V530" i="1" s="1"/>
  <c r="R522" i="1"/>
  <c r="V522" i="1" s="1"/>
  <c r="R506" i="1"/>
  <c r="V506" i="1" s="1"/>
  <c r="R498" i="1"/>
  <c r="V498" i="1" s="1"/>
  <c r="R482" i="1"/>
  <c r="V482" i="1" s="1"/>
  <c r="R474" i="1"/>
  <c r="V474" i="1" s="1"/>
  <c r="R458" i="1"/>
  <c r="V458" i="1" s="1"/>
  <c r="R442" i="1"/>
  <c r="V442" i="1" s="1"/>
  <c r="R434" i="1"/>
  <c r="V434" i="1" s="1"/>
  <c r="R418" i="1"/>
  <c r="V418" i="1" s="1"/>
  <c r="R402" i="1"/>
  <c r="V402" i="1" s="1"/>
  <c r="R386" i="1"/>
  <c r="V386" i="1" s="1"/>
  <c r="R378" i="1"/>
  <c r="V378" i="1" s="1"/>
  <c r="R362" i="1"/>
  <c r="V362" i="1" s="1"/>
  <c r="R354" i="1"/>
  <c r="V354" i="1" s="1"/>
  <c r="R338" i="1"/>
  <c r="V338" i="1" s="1"/>
  <c r="R322" i="1"/>
  <c r="V322" i="1" s="1"/>
  <c r="R314" i="1"/>
  <c r="V314" i="1" s="1"/>
  <c r="R298" i="1"/>
  <c r="V298" i="1" s="1"/>
  <c r="R290" i="1"/>
  <c r="V290" i="1" s="1"/>
  <c r="R274" i="1"/>
  <c r="V274" i="1" s="1"/>
  <c r="R258" i="1"/>
  <c r="V258" i="1" s="1"/>
  <c r="R242" i="1"/>
  <c r="V242" i="1" s="1"/>
  <c r="R226" i="1"/>
  <c r="V226" i="1" s="1"/>
  <c r="R210" i="1"/>
  <c r="V210" i="1" s="1"/>
  <c r="R194" i="1"/>
  <c r="V194" i="1" s="1"/>
  <c r="R178" i="1"/>
  <c r="V178" i="1" s="1"/>
  <c r="R162" i="1"/>
  <c r="V162" i="1" s="1"/>
  <c r="R146" i="1"/>
  <c r="V146" i="1" s="1"/>
  <c r="R138" i="1"/>
  <c r="V138" i="1" s="1"/>
  <c r="R122" i="1"/>
  <c r="V122" i="1" s="1"/>
  <c r="R114" i="1"/>
  <c r="V114" i="1" s="1"/>
  <c r="R106" i="1"/>
  <c r="V106" i="1" s="1"/>
  <c r="R98" i="1"/>
  <c r="V98" i="1" s="1"/>
  <c r="R90" i="1"/>
  <c r="V90" i="1" s="1"/>
  <c r="R82" i="1"/>
  <c r="V82" i="1" s="1"/>
  <c r="R74" i="1"/>
  <c r="V74" i="1" s="1"/>
  <c r="R66" i="1"/>
  <c r="V66" i="1" s="1"/>
  <c r="R58" i="1"/>
  <c r="V58" i="1" s="1"/>
  <c r="R50" i="1"/>
  <c r="V50" i="1" s="1"/>
  <c r="R42" i="1"/>
  <c r="V42" i="1" s="1"/>
  <c r="R34" i="1"/>
  <c r="V34" i="1" s="1"/>
  <c r="R26" i="1"/>
  <c r="V26" i="1" s="1"/>
  <c r="R10" i="1"/>
  <c r="V10" i="1" s="1"/>
  <c r="R1329" i="1"/>
  <c r="V1329" i="1" s="1"/>
  <c r="R1321" i="1"/>
  <c r="V1321" i="1" s="1"/>
  <c r="R1313" i="1"/>
  <c r="V1313" i="1" s="1"/>
  <c r="R1305" i="1"/>
  <c r="V1305" i="1" s="1"/>
  <c r="R1297" i="1"/>
  <c r="V1297" i="1" s="1"/>
  <c r="R1289" i="1"/>
  <c r="V1289" i="1" s="1"/>
  <c r="R1281" i="1"/>
  <c r="V1281" i="1" s="1"/>
  <c r="R1273" i="1"/>
  <c r="V1273" i="1" s="1"/>
  <c r="R1265" i="1"/>
  <c r="V1265" i="1" s="1"/>
  <c r="R1257" i="1"/>
  <c r="V1257" i="1" s="1"/>
  <c r="R1249" i="1"/>
  <c r="V1249" i="1" s="1"/>
  <c r="R1241" i="1"/>
  <c r="V1241" i="1" s="1"/>
  <c r="R1233" i="1"/>
  <c r="V1233" i="1" s="1"/>
  <c r="R1225" i="1"/>
  <c r="V1225" i="1" s="1"/>
  <c r="R1217" i="1"/>
  <c r="V1217" i="1" s="1"/>
  <c r="R1209" i="1"/>
  <c r="V1209" i="1" s="1"/>
  <c r="R1201" i="1"/>
  <c r="V1201" i="1" s="1"/>
  <c r="R1193" i="1"/>
  <c r="V1193" i="1" s="1"/>
  <c r="R1185" i="1"/>
  <c r="V1185" i="1" s="1"/>
  <c r="R1177" i="1"/>
  <c r="V1177" i="1" s="1"/>
  <c r="R1169" i="1"/>
  <c r="V1169" i="1" s="1"/>
  <c r="R1161" i="1"/>
  <c r="V1161" i="1" s="1"/>
  <c r="R1153" i="1"/>
  <c r="V1153" i="1" s="1"/>
  <c r="R1145" i="1"/>
  <c r="V1145" i="1" s="1"/>
  <c r="R1137" i="1"/>
  <c r="V1137" i="1" s="1"/>
  <c r="R1129" i="1"/>
  <c r="V1129" i="1" s="1"/>
  <c r="R1121" i="1"/>
  <c r="V1121" i="1" s="1"/>
  <c r="R1113" i="1"/>
  <c r="V1113" i="1" s="1"/>
  <c r="R1105" i="1"/>
  <c r="V1105" i="1" s="1"/>
  <c r="R1097" i="1"/>
  <c r="V1097" i="1" s="1"/>
  <c r="R1089" i="1"/>
  <c r="V1089" i="1" s="1"/>
  <c r="R1081" i="1"/>
  <c r="V1081" i="1" s="1"/>
  <c r="R1073" i="1"/>
  <c r="V1073" i="1" s="1"/>
  <c r="R1065" i="1"/>
  <c r="V1065" i="1" s="1"/>
  <c r="R1057" i="1"/>
  <c r="V1057" i="1" s="1"/>
  <c r="R1049" i="1"/>
  <c r="V1049" i="1" s="1"/>
  <c r="R1041" i="1"/>
  <c r="V1041" i="1" s="1"/>
  <c r="R1033" i="1"/>
  <c r="V1033" i="1" s="1"/>
  <c r="R1025" i="1"/>
  <c r="V1025" i="1" s="1"/>
  <c r="R1017" i="1"/>
  <c r="V1017" i="1" s="1"/>
  <c r="R1009" i="1"/>
  <c r="V1009" i="1" s="1"/>
  <c r="R1001" i="1"/>
  <c r="V1001" i="1" s="1"/>
  <c r="R993" i="1"/>
  <c r="V993" i="1" s="1"/>
  <c r="R985" i="1"/>
  <c r="V985" i="1" s="1"/>
  <c r="R977" i="1"/>
  <c r="V977" i="1" s="1"/>
  <c r="R969" i="1"/>
  <c r="V969" i="1" s="1"/>
  <c r="R961" i="1"/>
  <c r="V961" i="1" s="1"/>
  <c r="R953" i="1"/>
  <c r="V953" i="1" s="1"/>
  <c r="R945" i="1"/>
  <c r="V945" i="1" s="1"/>
  <c r="R937" i="1"/>
  <c r="V937" i="1" s="1"/>
  <c r="R929" i="1"/>
  <c r="V929" i="1" s="1"/>
  <c r="R921" i="1"/>
  <c r="V921" i="1" s="1"/>
  <c r="R913" i="1"/>
  <c r="V913" i="1" s="1"/>
  <c r="R905" i="1"/>
  <c r="V905" i="1" s="1"/>
  <c r="R897" i="1"/>
  <c r="V897" i="1" s="1"/>
  <c r="R889" i="1"/>
  <c r="V889" i="1" s="1"/>
  <c r="R881" i="1"/>
  <c r="V881" i="1" s="1"/>
  <c r="R873" i="1"/>
  <c r="V873" i="1" s="1"/>
  <c r="R865" i="1"/>
  <c r="V865" i="1" s="1"/>
  <c r="R857" i="1"/>
  <c r="V857" i="1" s="1"/>
  <c r="R849" i="1"/>
  <c r="V849" i="1" s="1"/>
  <c r="R841" i="1"/>
  <c r="V841" i="1" s="1"/>
  <c r="R833" i="1"/>
  <c r="V833" i="1" s="1"/>
  <c r="R825" i="1"/>
  <c r="V825" i="1" s="1"/>
  <c r="R817" i="1"/>
  <c r="V817" i="1" s="1"/>
  <c r="R809" i="1"/>
  <c r="V809" i="1" s="1"/>
  <c r="R801" i="1"/>
  <c r="V801" i="1" s="1"/>
  <c r="R793" i="1"/>
  <c r="V793" i="1" s="1"/>
  <c r="R785" i="1"/>
  <c r="V785" i="1" s="1"/>
  <c r="R777" i="1"/>
  <c r="V777" i="1" s="1"/>
  <c r="R769" i="1"/>
  <c r="V769" i="1" s="1"/>
  <c r="R761" i="1"/>
  <c r="V761" i="1" s="1"/>
  <c r="R753" i="1"/>
  <c r="V753" i="1" s="1"/>
  <c r="R745" i="1"/>
  <c r="V745" i="1" s="1"/>
  <c r="R737" i="1"/>
  <c r="V737" i="1" s="1"/>
  <c r="R729" i="1"/>
  <c r="V729" i="1" s="1"/>
  <c r="R721" i="1"/>
  <c r="V721" i="1" s="1"/>
  <c r="R713" i="1"/>
  <c r="V713" i="1" s="1"/>
  <c r="R705" i="1"/>
  <c r="V705" i="1" s="1"/>
  <c r="R697" i="1"/>
  <c r="V697" i="1" s="1"/>
  <c r="R689" i="1"/>
  <c r="V689" i="1" s="1"/>
  <c r="R681" i="1"/>
  <c r="V681" i="1" s="1"/>
  <c r="R673" i="1"/>
  <c r="V673" i="1" s="1"/>
  <c r="R665" i="1"/>
  <c r="V665" i="1" s="1"/>
  <c r="R657" i="1"/>
  <c r="V657" i="1" s="1"/>
  <c r="R649" i="1"/>
  <c r="V649" i="1" s="1"/>
  <c r="R641" i="1"/>
  <c r="V641" i="1" s="1"/>
  <c r="R633" i="1"/>
  <c r="V633" i="1" s="1"/>
  <c r="R625" i="1"/>
  <c r="V625" i="1" s="1"/>
  <c r="R617" i="1"/>
  <c r="V617" i="1" s="1"/>
  <c r="R609" i="1"/>
  <c r="V609" i="1" s="1"/>
  <c r="R601" i="1"/>
  <c r="V601" i="1" s="1"/>
  <c r="R593" i="1"/>
  <c r="V593" i="1" s="1"/>
  <c r="R585" i="1"/>
  <c r="V585" i="1" s="1"/>
  <c r="R577" i="1"/>
  <c r="V577" i="1" s="1"/>
  <c r="R569" i="1"/>
  <c r="V569" i="1" s="1"/>
  <c r="R561" i="1"/>
  <c r="V561" i="1" s="1"/>
  <c r="R553" i="1"/>
  <c r="V553" i="1" s="1"/>
  <c r="R545" i="1"/>
  <c r="V545" i="1" s="1"/>
  <c r="R537" i="1"/>
  <c r="V537" i="1" s="1"/>
  <c r="R529" i="1"/>
  <c r="V529" i="1" s="1"/>
  <c r="R521" i="1"/>
  <c r="V521" i="1" s="1"/>
  <c r="R513" i="1"/>
  <c r="V513" i="1" s="1"/>
  <c r="R505" i="1"/>
  <c r="V505" i="1" s="1"/>
  <c r="R497" i="1"/>
  <c r="V497" i="1" s="1"/>
  <c r="R489" i="1"/>
  <c r="V489" i="1" s="1"/>
  <c r="R481" i="1"/>
  <c r="V481" i="1" s="1"/>
  <c r="R473" i="1"/>
  <c r="V473" i="1" s="1"/>
  <c r="R465" i="1"/>
  <c r="V465" i="1" s="1"/>
  <c r="R457" i="1"/>
  <c r="V457" i="1" s="1"/>
  <c r="R449" i="1"/>
  <c r="V449" i="1" s="1"/>
  <c r="R441" i="1"/>
  <c r="V441" i="1" s="1"/>
  <c r="R433" i="1"/>
  <c r="V433" i="1" s="1"/>
  <c r="R425" i="1"/>
  <c r="V425" i="1" s="1"/>
  <c r="R417" i="1"/>
  <c r="V417" i="1" s="1"/>
  <c r="R409" i="1"/>
  <c r="V409" i="1" s="1"/>
  <c r="R401" i="1"/>
  <c r="V401" i="1" s="1"/>
  <c r="R393" i="1"/>
  <c r="V393" i="1" s="1"/>
  <c r="R385" i="1"/>
  <c r="V385" i="1" s="1"/>
  <c r="R377" i="1"/>
  <c r="V377" i="1" s="1"/>
  <c r="R369" i="1"/>
  <c r="V369" i="1" s="1"/>
  <c r="R361" i="1"/>
  <c r="V361" i="1" s="1"/>
  <c r="R353" i="1"/>
  <c r="V353" i="1" s="1"/>
  <c r="R345" i="1"/>
  <c r="V345" i="1" s="1"/>
  <c r="R337" i="1"/>
  <c r="V337" i="1" s="1"/>
  <c r="R329" i="1"/>
  <c r="V329" i="1" s="1"/>
  <c r="R321" i="1"/>
  <c r="V321" i="1" s="1"/>
  <c r="R313" i="1"/>
  <c r="V313" i="1" s="1"/>
  <c r="R305" i="1"/>
  <c r="V305" i="1" s="1"/>
  <c r="R297" i="1"/>
  <c r="V297" i="1" s="1"/>
  <c r="R289" i="1"/>
  <c r="V289" i="1" s="1"/>
  <c r="R281" i="1"/>
  <c r="V281" i="1" s="1"/>
  <c r="R273" i="1"/>
  <c r="V273" i="1" s="1"/>
  <c r="R265" i="1"/>
  <c r="V265" i="1" s="1"/>
  <c r="R257" i="1"/>
  <c r="V257" i="1" s="1"/>
  <c r="R249" i="1"/>
  <c r="V249" i="1" s="1"/>
  <c r="R241" i="1"/>
  <c r="V241" i="1" s="1"/>
  <c r="R233" i="1"/>
  <c r="V233" i="1" s="1"/>
  <c r="R225" i="1"/>
  <c r="V225" i="1" s="1"/>
  <c r="R217" i="1"/>
  <c r="V217" i="1" s="1"/>
  <c r="R209" i="1"/>
  <c r="V209" i="1" s="1"/>
  <c r="R201" i="1"/>
  <c r="V201" i="1" s="1"/>
  <c r="R193" i="1"/>
  <c r="V193" i="1" s="1"/>
  <c r="R185" i="1"/>
  <c r="V185" i="1" s="1"/>
  <c r="R177" i="1"/>
  <c r="V177" i="1" s="1"/>
  <c r="R169" i="1"/>
  <c r="V169" i="1" s="1"/>
  <c r="R161" i="1"/>
  <c r="V161" i="1" s="1"/>
  <c r="R153" i="1"/>
  <c r="V153" i="1" s="1"/>
  <c r="R145" i="1"/>
  <c r="V145" i="1" s="1"/>
  <c r="R137" i="1"/>
  <c r="V137" i="1" s="1"/>
  <c r="R129" i="1"/>
  <c r="V129" i="1" s="1"/>
  <c r="R121" i="1"/>
  <c r="V121" i="1" s="1"/>
  <c r="R113" i="1"/>
  <c r="V113" i="1" s="1"/>
  <c r="R105" i="1"/>
  <c r="V105" i="1" s="1"/>
  <c r="R97" i="1"/>
  <c r="V97" i="1" s="1"/>
  <c r="R89" i="1"/>
  <c r="V89" i="1" s="1"/>
  <c r="R81" i="1"/>
  <c r="V81" i="1" s="1"/>
  <c r="R73" i="1"/>
  <c r="V73" i="1" s="1"/>
  <c r="R65" i="1"/>
  <c r="V65" i="1" s="1"/>
  <c r="R57" i="1"/>
  <c r="V57" i="1" s="1"/>
  <c r="R49" i="1"/>
  <c r="V49" i="1" s="1"/>
  <c r="R41" i="1"/>
  <c r="V41" i="1" s="1"/>
  <c r="R33" i="1"/>
  <c r="V33" i="1" s="1"/>
  <c r="R25" i="1"/>
  <c r="V25" i="1" s="1"/>
  <c r="R17" i="1"/>
  <c r="V17" i="1" s="1"/>
  <c r="R9" i="1"/>
  <c r="V9" i="1" s="1"/>
  <c r="R1322" i="1"/>
  <c r="V1322" i="1" s="1"/>
  <c r="R1202" i="1"/>
  <c r="V1202" i="1" s="1"/>
  <c r="R1090" i="1"/>
  <c r="V1090" i="1" s="1"/>
  <c r="R994" i="1"/>
  <c r="V994" i="1" s="1"/>
  <c r="R906" i="1"/>
  <c r="V906" i="1" s="1"/>
  <c r="R842" i="1"/>
  <c r="V842" i="1" s="1"/>
  <c r="R802" i="1"/>
  <c r="V802" i="1" s="1"/>
  <c r="R778" i="1"/>
  <c r="V778" i="1" s="1"/>
  <c r="R754" i="1"/>
  <c r="V754" i="1" s="1"/>
  <c r="R722" i="1"/>
  <c r="V722" i="1" s="1"/>
  <c r="R682" i="1"/>
  <c r="V682" i="1" s="1"/>
  <c r="R658" i="1"/>
  <c r="V658" i="1" s="1"/>
  <c r="R634" i="1"/>
  <c r="V634" i="1" s="1"/>
  <c r="R618" i="1"/>
  <c r="V618" i="1" s="1"/>
  <c r="R594" i="1"/>
  <c r="V594" i="1" s="1"/>
  <c r="R578" i="1"/>
  <c r="V578" i="1" s="1"/>
  <c r="R554" i="1"/>
  <c r="V554" i="1" s="1"/>
  <c r="R538" i="1"/>
  <c r="V538" i="1" s="1"/>
  <c r="R514" i="1"/>
  <c r="V514" i="1" s="1"/>
  <c r="R490" i="1"/>
  <c r="V490" i="1" s="1"/>
  <c r="R466" i="1"/>
  <c r="V466" i="1" s="1"/>
  <c r="R450" i="1"/>
  <c r="V450" i="1" s="1"/>
  <c r="R426" i="1"/>
  <c r="V426" i="1" s="1"/>
  <c r="R410" i="1"/>
  <c r="V410" i="1" s="1"/>
  <c r="R394" i="1"/>
  <c r="V394" i="1" s="1"/>
  <c r="R370" i="1"/>
  <c r="V370" i="1" s="1"/>
  <c r="R346" i="1"/>
  <c r="V346" i="1" s="1"/>
  <c r="R330" i="1"/>
  <c r="V330" i="1" s="1"/>
  <c r="R306" i="1"/>
  <c r="V306" i="1" s="1"/>
  <c r="R282" i="1"/>
  <c r="V282" i="1" s="1"/>
  <c r="R266" i="1"/>
  <c r="V266" i="1" s="1"/>
  <c r="R250" i="1"/>
  <c r="V250" i="1" s="1"/>
  <c r="R234" i="1"/>
  <c r="V234" i="1" s="1"/>
  <c r="R218" i="1"/>
  <c r="V218" i="1" s="1"/>
  <c r="R202" i="1"/>
  <c r="V202" i="1" s="1"/>
  <c r="R186" i="1"/>
  <c r="V186" i="1" s="1"/>
  <c r="R170" i="1"/>
  <c r="V170" i="1" s="1"/>
  <c r="R154" i="1"/>
  <c r="V154" i="1" s="1"/>
  <c r="R130" i="1"/>
  <c r="V130" i="1" s="1"/>
  <c r="R18" i="1"/>
  <c r="V18" i="1" s="1"/>
  <c r="R1328" i="1"/>
  <c r="V1328" i="1" s="1"/>
  <c r="R1320" i="1"/>
  <c r="V1320" i="1" s="1"/>
  <c r="R1312" i="1"/>
  <c r="V1312" i="1" s="1"/>
  <c r="R1304" i="1"/>
  <c r="V1304" i="1" s="1"/>
  <c r="R1296" i="1"/>
  <c r="V1296" i="1" s="1"/>
  <c r="R1288" i="1"/>
  <c r="V1288" i="1" s="1"/>
  <c r="R1280" i="1"/>
  <c r="V1280" i="1" s="1"/>
  <c r="R1272" i="1"/>
  <c r="V1272" i="1" s="1"/>
  <c r="R1264" i="1"/>
  <c r="V1264" i="1" s="1"/>
  <c r="R1256" i="1"/>
  <c r="V1256" i="1" s="1"/>
  <c r="R1248" i="1"/>
  <c r="V1248" i="1" s="1"/>
  <c r="R1240" i="1"/>
  <c r="V1240" i="1" s="1"/>
  <c r="R1232" i="1"/>
  <c r="V1232" i="1" s="1"/>
  <c r="R1224" i="1"/>
  <c r="V1224" i="1" s="1"/>
  <c r="R1216" i="1"/>
  <c r="V1216" i="1" s="1"/>
  <c r="R1208" i="1"/>
  <c r="V1208" i="1" s="1"/>
  <c r="R1200" i="1"/>
  <c r="V1200" i="1" s="1"/>
  <c r="R1192" i="1"/>
  <c r="V1192" i="1" s="1"/>
  <c r="R1184" i="1"/>
  <c r="V1184" i="1" s="1"/>
  <c r="R1176" i="1"/>
  <c r="V1176" i="1" s="1"/>
  <c r="R1168" i="1"/>
  <c r="V1168" i="1" s="1"/>
  <c r="R1160" i="1"/>
  <c r="V1160" i="1" s="1"/>
  <c r="R1152" i="1"/>
  <c r="V1152" i="1" s="1"/>
  <c r="R1144" i="1"/>
  <c r="V1144" i="1" s="1"/>
  <c r="R1136" i="1"/>
  <c r="V1136" i="1" s="1"/>
  <c r="R1128" i="1"/>
  <c r="V1128" i="1" s="1"/>
  <c r="R1120" i="1"/>
  <c r="V1120" i="1" s="1"/>
  <c r="R1112" i="1"/>
  <c r="V1112" i="1" s="1"/>
  <c r="R1104" i="1"/>
  <c r="V1104" i="1" s="1"/>
  <c r="R1096" i="1"/>
  <c r="V1096" i="1" s="1"/>
  <c r="R1088" i="1"/>
  <c r="V1088" i="1" s="1"/>
  <c r="R1080" i="1"/>
  <c r="V1080" i="1" s="1"/>
  <c r="R1072" i="1"/>
  <c r="V1072" i="1" s="1"/>
  <c r="R1064" i="1"/>
  <c r="V1064" i="1" s="1"/>
  <c r="R1056" i="1"/>
  <c r="V1056" i="1" s="1"/>
  <c r="R1048" i="1"/>
  <c r="V1048" i="1" s="1"/>
  <c r="R1040" i="1"/>
  <c r="V1040" i="1" s="1"/>
  <c r="R1032" i="1"/>
  <c r="V1032" i="1" s="1"/>
  <c r="R1024" i="1"/>
  <c r="V1024" i="1" s="1"/>
  <c r="R1016" i="1"/>
  <c r="V1016" i="1" s="1"/>
  <c r="R1008" i="1"/>
  <c r="V1008" i="1" s="1"/>
  <c r="R1000" i="1"/>
  <c r="V1000" i="1" s="1"/>
  <c r="R992" i="1"/>
  <c r="V992" i="1" s="1"/>
  <c r="R984" i="1"/>
  <c r="V984" i="1" s="1"/>
  <c r="R976" i="1"/>
  <c r="V976" i="1" s="1"/>
  <c r="R968" i="1"/>
  <c r="V968" i="1" s="1"/>
  <c r="R960" i="1"/>
  <c r="V960" i="1" s="1"/>
  <c r="R952" i="1"/>
  <c r="V952" i="1" s="1"/>
  <c r="R944" i="1"/>
  <c r="V944" i="1" s="1"/>
  <c r="R936" i="1"/>
  <c r="V936" i="1" s="1"/>
  <c r="R928" i="1"/>
  <c r="V928" i="1" s="1"/>
  <c r="R920" i="1"/>
  <c r="V920" i="1" s="1"/>
  <c r="R912" i="1"/>
  <c r="V912" i="1" s="1"/>
  <c r="R904" i="1"/>
  <c r="V904" i="1" s="1"/>
  <c r="R896" i="1"/>
  <c r="V896" i="1" s="1"/>
  <c r="R888" i="1"/>
  <c r="V888" i="1" s="1"/>
  <c r="R880" i="1"/>
  <c r="V880" i="1" s="1"/>
  <c r="R872" i="1"/>
  <c r="V872" i="1" s="1"/>
  <c r="R864" i="1"/>
  <c r="V864" i="1" s="1"/>
  <c r="R856" i="1"/>
  <c r="V856" i="1" s="1"/>
  <c r="R848" i="1"/>
  <c r="V848" i="1" s="1"/>
  <c r="R840" i="1"/>
  <c r="V840" i="1" s="1"/>
  <c r="R832" i="1"/>
  <c r="V832" i="1" s="1"/>
  <c r="R824" i="1"/>
  <c r="V824" i="1" s="1"/>
  <c r="R816" i="1"/>
  <c r="V816" i="1" s="1"/>
  <c r="R808" i="1"/>
  <c r="V808" i="1" s="1"/>
  <c r="R800" i="1"/>
  <c r="V800" i="1" s="1"/>
  <c r="R792" i="1"/>
  <c r="V792" i="1" s="1"/>
  <c r="R784" i="1"/>
  <c r="V784" i="1" s="1"/>
  <c r="R776" i="1"/>
  <c r="V776" i="1" s="1"/>
  <c r="R768" i="1"/>
  <c r="V768" i="1" s="1"/>
  <c r="R760" i="1"/>
  <c r="V760" i="1" s="1"/>
  <c r="R752" i="1"/>
  <c r="V752" i="1" s="1"/>
  <c r="R744" i="1"/>
  <c r="V744" i="1" s="1"/>
  <c r="R736" i="1"/>
  <c r="V736" i="1" s="1"/>
  <c r="R728" i="1"/>
  <c r="V728" i="1" s="1"/>
  <c r="R720" i="1"/>
  <c r="V720" i="1" s="1"/>
  <c r="R712" i="1"/>
  <c r="V712" i="1" s="1"/>
  <c r="R704" i="1"/>
  <c r="V704" i="1" s="1"/>
  <c r="R696" i="1"/>
  <c r="V696" i="1" s="1"/>
  <c r="R688" i="1"/>
  <c r="V688" i="1" s="1"/>
  <c r="R680" i="1"/>
  <c r="V680" i="1" s="1"/>
  <c r="R672" i="1"/>
  <c r="V672" i="1" s="1"/>
  <c r="R664" i="1"/>
  <c r="V664" i="1" s="1"/>
  <c r="R656" i="1"/>
  <c r="V656" i="1" s="1"/>
  <c r="R648" i="1"/>
  <c r="V648" i="1" s="1"/>
  <c r="R640" i="1"/>
  <c r="V640" i="1" s="1"/>
  <c r="R632" i="1"/>
  <c r="V632" i="1" s="1"/>
  <c r="R624" i="1"/>
  <c r="V624" i="1" s="1"/>
  <c r="R616" i="1"/>
  <c r="V616" i="1" s="1"/>
  <c r="R608" i="1"/>
  <c r="V608" i="1" s="1"/>
  <c r="R600" i="1"/>
  <c r="V600" i="1" s="1"/>
  <c r="R592" i="1"/>
  <c r="V592" i="1" s="1"/>
  <c r="R584" i="1"/>
  <c r="V584" i="1" s="1"/>
  <c r="R576" i="1"/>
  <c r="V576" i="1" s="1"/>
  <c r="R568" i="1"/>
  <c r="V568" i="1" s="1"/>
  <c r="R560" i="1"/>
  <c r="V560" i="1" s="1"/>
  <c r="R552" i="1"/>
  <c r="V552" i="1" s="1"/>
  <c r="R544" i="1"/>
  <c r="V544" i="1" s="1"/>
  <c r="R536" i="1"/>
  <c r="V536" i="1" s="1"/>
  <c r="R528" i="1"/>
  <c r="V528" i="1" s="1"/>
  <c r="R520" i="1"/>
  <c r="V520" i="1" s="1"/>
  <c r="R512" i="1"/>
  <c r="V512" i="1" s="1"/>
  <c r="R504" i="1"/>
  <c r="V504" i="1" s="1"/>
  <c r="R496" i="1"/>
  <c r="V496" i="1" s="1"/>
  <c r="R488" i="1"/>
  <c r="V488" i="1" s="1"/>
  <c r="R480" i="1"/>
  <c r="V480" i="1" s="1"/>
  <c r="R472" i="1"/>
  <c r="V472" i="1" s="1"/>
  <c r="R464" i="1"/>
  <c r="V464" i="1" s="1"/>
  <c r="R456" i="1"/>
  <c r="V456" i="1" s="1"/>
  <c r="R448" i="1"/>
  <c r="V448" i="1" s="1"/>
  <c r="R440" i="1"/>
  <c r="V440" i="1" s="1"/>
  <c r="R432" i="1"/>
  <c r="V432" i="1" s="1"/>
  <c r="R424" i="1"/>
  <c r="V424" i="1" s="1"/>
  <c r="R416" i="1"/>
  <c r="V416" i="1" s="1"/>
  <c r="R408" i="1"/>
  <c r="V408" i="1" s="1"/>
  <c r="R400" i="1"/>
  <c r="V400" i="1" s="1"/>
  <c r="R392" i="1"/>
  <c r="V392" i="1" s="1"/>
  <c r="R384" i="1"/>
  <c r="V384" i="1" s="1"/>
  <c r="R376" i="1"/>
  <c r="V376" i="1" s="1"/>
  <c r="R368" i="1"/>
  <c r="V368" i="1" s="1"/>
  <c r="R360" i="1"/>
  <c r="V360" i="1" s="1"/>
  <c r="R352" i="1"/>
  <c r="V352" i="1" s="1"/>
  <c r="R344" i="1"/>
  <c r="V344" i="1" s="1"/>
  <c r="R336" i="1"/>
  <c r="V336" i="1" s="1"/>
  <c r="R328" i="1"/>
  <c r="V328" i="1" s="1"/>
  <c r="R320" i="1"/>
  <c r="V320" i="1" s="1"/>
  <c r="R312" i="1"/>
  <c r="V312" i="1" s="1"/>
  <c r="R304" i="1"/>
  <c r="V304" i="1" s="1"/>
  <c r="R296" i="1"/>
  <c r="V296" i="1" s="1"/>
  <c r="R288" i="1"/>
  <c r="V288" i="1" s="1"/>
  <c r="R280" i="1"/>
  <c r="V280" i="1" s="1"/>
  <c r="R272" i="1"/>
  <c r="V272" i="1" s="1"/>
  <c r="R264" i="1"/>
  <c r="V264" i="1" s="1"/>
  <c r="R256" i="1"/>
  <c r="V256" i="1" s="1"/>
  <c r="R248" i="1"/>
  <c r="V248" i="1" s="1"/>
  <c r="R240" i="1"/>
  <c r="V240" i="1" s="1"/>
  <c r="R232" i="1"/>
  <c r="V232" i="1" s="1"/>
  <c r="R224" i="1"/>
  <c r="V224" i="1" s="1"/>
  <c r="R216" i="1"/>
  <c r="V216" i="1" s="1"/>
  <c r="R208" i="1"/>
  <c r="V208" i="1" s="1"/>
  <c r="R200" i="1"/>
  <c r="V200" i="1" s="1"/>
  <c r="R192" i="1"/>
  <c r="V192" i="1" s="1"/>
  <c r="R184" i="1"/>
  <c r="V184" i="1" s="1"/>
  <c r="R176" i="1"/>
  <c r="V176" i="1" s="1"/>
  <c r="R168" i="1"/>
  <c r="V168" i="1" s="1"/>
  <c r="R160" i="1"/>
  <c r="V160" i="1" s="1"/>
  <c r="R152" i="1"/>
  <c r="V152" i="1" s="1"/>
  <c r="R144" i="1"/>
  <c r="V144" i="1" s="1"/>
  <c r="R136" i="1"/>
  <c r="V136" i="1" s="1"/>
  <c r="R128" i="1"/>
  <c r="V128" i="1" s="1"/>
  <c r="R120" i="1"/>
  <c r="V120" i="1" s="1"/>
  <c r="R112" i="1"/>
  <c r="V112" i="1" s="1"/>
  <c r="R104" i="1"/>
  <c r="V104" i="1" s="1"/>
  <c r="R96" i="1"/>
  <c r="V96" i="1" s="1"/>
  <c r="R88" i="1"/>
  <c r="V88" i="1" s="1"/>
  <c r="R80" i="1"/>
  <c r="V80" i="1" s="1"/>
  <c r="R72" i="1"/>
  <c r="V72" i="1" s="1"/>
  <c r="R64" i="1"/>
  <c r="V64" i="1" s="1"/>
  <c r="R56" i="1"/>
  <c r="V56" i="1" s="1"/>
  <c r="R48" i="1"/>
  <c r="V48" i="1" s="1"/>
  <c r="R40" i="1"/>
  <c r="V40" i="1" s="1"/>
  <c r="R32" i="1"/>
  <c r="V32" i="1" s="1"/>
  <c r="R24" i="1"/>
  <c r="V24" i="1" s="1"/>
  <c r="R16" i="1"/>
  <c r="V16" i="1" s="1"/>
  <c r="R8" i="1"/>
  <c r="V8" i="1" s="1"/>
  <c r="R1298" i="1"/>
  <c r="V1298" i="1" s="1"/>
  <c r="R1258" i="1"/>
  <c r="V1258" i="1" s="1"/>
  <c r="R1218" i="1"/>
  <c r="V1218" i="1" s="1"/>
  <c r="R1178" i="1"/>
  <c r="V1178" i="1" s="1"/>
  <c r="R1146" i="1"/>
  <c r="V1146" i="1" s="1"/>
  <c r="R1106" i="1"/>
  <c r="V1106" i="1" s="1"/>
  <c r="R1050" i="1"/>
  <c r="V1050" i="1" s="1"/>
  <c r="R1018" i="1"/>
  <c r="V1018" i="1" s="1"/>
  <c r="R970" i="1"/>
  <c r="V970" i="1" s="1"/>
  <c r="R922" i="1"/>
  <c r="V922" i="1" s="1"/>
  <c r="R882" i="1"/>
  <c r="V882" i="1" s="1"/>
  <c r="R834" i="1"/>
  <c r="V834" i="1" s="1"/>
  <c r="R698" i="1"/>
  <c r="V698" i="1" s="1"/>
  <c r="R1319" i="1"/>
  <c r="V1319" i="1" s="1"/>
  <c r="R1295" i="1"/>
  <c r="V1295" i="1" s="1"/>
  <c r="R1271" i="1"/>
  <c r="V1271" i="1" s="1"/>
  <c r="R1247" i="1"/>
  <c r="V1247" i="1" s="1"/>
  <c r="R1215" i="1"/>
  <c r="V1215" i="1" s="1"/>
  <c r="R1199" i="1"/>
  <c r="V1199" i="1" s="1"/>
  <c r="R1167" i="1"/>
  <c r="V1167" i="1" s="1"/>
  <c r="R1151" i="1"/>
  <c r="V1151" i="1" s="1"/>
  <c r="R1127" i="1"/>
  <c r="V1127" i="1" s="1"/>
  <c r="R1103" i="1"/>
  <c r="V1103" i="1" s="1"/>
  <c r="R1071" i="1"/>
  <c r="V1071" i="1" s="1"/>
  <c r="R1055" i="1"/>
  <c r="V1055" i="1" s="1"/>
  <c r="R1023" i="1"/>
  <c r="V1023" i="1" s="1"/>
  <c r="R999" i="1"/>
  <c r="V999" i="1" s="1"/>
  <c r="R967" i="1"/>
  <c r="V967" i="1" s="1"/>
  <c r="R951" i="1"/>
  <c r="V951" i="1" s="1"/>
  <c r="R919" i="1"/>
  <c r="V919" i="1" s="1"/>
  <c r="R895" i="1"/>
  <c r="V895" i="1" s="1"/>
  <c r="R871" i="1"/>
  <c r="V871" i="1" s="1"/>
  <c r="R855" i="1"/>
  <c r="V855" i="1" s="1"/>
  <c r="R831" i="1"/>
  <c r="V831" i="1" s="1"/>
  <c r="R807" i="1"/>
  <c r="V807" i="1" s="1"/>
  <c r="R775" i="1"/>
  <c r="V775" i="1" s="1"/>
  <c r="R759" i="1"/>
  <c r="V759" i="1" s="1"/>
  <c r="R727" i="1"/>
  <c r="V727" i="1" s="1"/>
  <c r="R703" i="1"/>
  <c r="V703" i="1" s="1"/>
  <c r="R679" i="1"/>
  <c r="V679" i="1" s="1"/>
  <c r="R655" i="1"/>
  <c r="V655" i="1" s="1"/>
  <c r="R623" i="1"/>
  <c r="V623" i="1" s="1"/>
  <c r="R599" i="1"/>
  <c r="V599" i="1" s="1"/>
  <c r="R567" i="1"/>
  <c r="V567" i="1" s="1"/>
  <c r="R551" i="1"/>
  <c r="V551" i="1" s="1"/>
  <c r="R511" i="1"/>
  <c r="V511" i="1" s="1"/>
  <c r="R487" i="1"/>
  <c r="V487" i="1" s="1"/>
  <c r="R463" i="1"/>
  <c r="V463" i="1" s="1"/>
  <c r="R431" i="1"/>
  <c r="V431" i="1" s="1"/>
  <c r="R415" i="1"/>
  <c r="V415" i="1" s="1"/>
  <c r="R383" i="1"/>
  <c r="V383" i="1" s="1"/>
  <c r="R359" i="1"/>
  <c r="V359" i="1" s="1"/>
  <c r="R335" i="1"/>
  <c r="V335" i="1" s="1"/>
  <c r="R311" i="1"/>
  <c r="V311" i="1" s="1"/>
  <c r="R279" i="1"/>
  <c r="V279" i="1" s="1"/>
  <c r="R255" i="1"/>
  <c r="V255" i="1" s="1"/>
  <c r="R231" i="1"/>
  <c r="V231" i="1" s="1"/>
  <c r="R207" i="1"/>
  <c r="V207" i="1" s="1"/>
  <c r="R183" i="1"/>
  <c r="V183" i="1" s="1"/>
  <c r="R159" i="1"/>
  <c r="V159" i="1" s="1"/>
  <c r="R135" i="1"/>
  <c r="V135" i="1" s="1"/>
  <c r="R103" i="1"/>
  <c r="V103" i="1" s="1"/>
  <c r="R71" i="1"/>
  <c r="V71" i="1" s="1"/>
  <c r="R7" i="1"/>
  <c r="V7" i="1" s="1"/>
  <c r="R1326" i="1"/>
  <c r="V1326" i="1" s="1"/>
  <c r="R1318" i="1"/>
  <c r="V1318" i="1" s="1"/>
  <c r="R1310" i="1"/>
  <c r="V1310" i="1" s="1"/>
  <c r="R1302" i="1"/>
  <c r="V1302" i="1" s="1"/>
  <c r="R1294" i="1"/>
  <c r="V1294" i="1" s="1"/>
  <c r="R1286" i="1"/>
  <c r="V1286" i="1" s="1"/>
  <c r="R1278" i="1"/>
  <c r="V1278" i="1" s="1"/>
  <c r="R1270" i="1"/>
  <c r="V1270" i="1" s="1"/>
  <c r="R1262" i="1"/>
  <c r="V1262" i="1" s="1"/>
  <c r="R1254" i="1"/>
  <c r="V1254" i="1" s="1"/>
  <c r="R1246" i="1"/>
  <c r="V1246" i="1" s="1"/>
  <c r="R1238" i="1"/>
  <c r="V1238" i="1" s="1"/>
  <c r="R1230" i="1"/>
  <c r="V1230" i="1" s="1"/>
  <c r="R1222" i="1"/>
  <c r="V1222" i="1" s="1"/>
  <c r="R1214" i="1"/>
  <c r="V1214" i="1" s="1"/>
  <c r="R1206" i="1"/>
  <c r="V1206" i="1" s="1"/>
  <c r="R1198" i="1"/>
  <c r="V1198" i="1" s="1"/>
  <c r="R1190" i="1"/>
  <c r="V1190" i="1" s="1"/>
  <c r="R1182" i="1"/>
  <c r="V1182" i="1" s="1"/>
  <c r="R1174" i="1"/>
  <c r="V1174" i="1" s="1"/>
  <c r="R1166" i="1"/>
  <c r="V1166" i="1" s="1"/>
  <c r="R1158" i="1"/>
  <c r="V1158" i="1" s="1"/>
  <c r="R1150" i="1"/>
  <c r="V1150" i="1" s="1"/>
  <c r="R1142" i="1"/>
  <c r="V1142" i="1" s="1"/>
  <c r="R1134" i="1"/>
  <c r="V1134" i="1" s="1"/>
  <c r="R1126" i="1"/>
  <c r="V1126" i="1" s="1"/>
  <c r="R1118" i="1"/>
  <c r="V1118" i="1" s="1"/>
  <c r="R1110" i="1"/>
  <c r="V1110" i="1" s="1"/>
  <c r="R1102" i="1"/>
  <c r="V1102" i="1" s="1"/>
  <c r="R1094" i="1"/>
  <c r="V1094" i="1" s="1"/>
  <c r="R1086" i="1"/>
  <c r="V1086" i="1" s="1"/>
  <c r="R1078" i="1"/>
  <c r="V1078" i="1" s="1"/>
  <c r="R1070" i="1"/>
  <c r="V1070" i="1" s="1"/>
  <c r="R1062" i="1"/>
  <c r="V1062" i="1" s="1"/>
  <c r="R1054" i="1"/>
  <c r="V1054" i="1" s="1"/>
  <c r="R1046" i="1"/>
  <c r="V1046" i="1" s="1"/>
  <c r="R1038" i="1"/>
  <c r="V1038" i="1" s="1"/>
  <c r="R1030" i="1"/>
  <c r="V1030" i="1" s="1"/>
  <c r="R1022" i="1"/>
  <c r="V1022" i="1" s="1"/>
  <c r="R1014" i="1"/>
  <c r="V1014" i="1" s="1"/>
  <c r="R1006" i="1"/>
  <c r="V1006" i="1" s="1"/>
  <c r="R998" i="1"/>
  <c r="V998" i="1" s="1"/>
  <c r="R990" i="1"/>
  <c r="V990" i="1" s="1"/>
  <c r="R982" i="1"/>
  <c r="V982" i="1" s="1"/>
  <c r="R974" i="1"/>
  <c r="V974" i="1" s="1"/>
  <c r="R966" i="1"/>
  <c r="V966" i="1" s="1"/>
  <c r="R958" i="1"/>
  <c r="V958" i="1" s="1"/>
  <c r="R950" i="1"/>
  <c r="V950" i="1" s="1"/>
  <c r="R942" i="1"/>
  <c r="V942" i="1" s="1"/>
  <c r="R934" i="1"/>
  <c r="V934" i="1" s="1"/>
  <c r="R926" i="1"/>
  <c r="V926" i="1" s="1"/>
  <c r="R918" i="1"/>
  <c r="V918" i="1" s="1"/>
  <c r="R910" i="1"/>
  <c r="V910" i="1" s="1"/>
  <c r="R902" i="1"/>
  <c r="V902" i="1" s="1"/>
  <c r="R894" i="1"/>
  <c r="V894" i="1" s="1"/>
  <c r="R886" i="1"/>
  <c r="V886" i="1" s="1"/>
  <c r="R878" i="1"/>
  <c r="V878" i="1" s="1"/>
  <c r="R870" i="1"/>
  <c r="V870" i="1" s="1"/>
  <c r="R862" i="1"/>
  <c r="V862" i="1" s="1"/>
  <c r="R854" i="1"/>
  <c r="V854" i="1" s="1"/>
  <c r="R846" i="1"/>
  <c r="V846" i="1" s="1"/>
  <c r="R838" i="1"/>
  <c r="V838" i="1" s="1"/>
  <c r="R830" i="1"/>
  <c r="V830" i="1" s="1"/>
  <c r="R822" i="1"/>
  <c r="V822" i="1" s="1"/>
  <c r="R814" i="1"/>
  <c r="V814" i="1" s="1"/>
  <c r="R806" i="1"/>
  <c r="V806" i="1" s="1"/>
  <c r="R798" i="1"/>
  <c r="V798" i="1" s="1"/>
  <c r="R790" i="1"/>
  <c r="V790" i="1" s="1"/>
  <c r="R782" i="1"/>
  <c r="V782" i="1" s="1"/>
  <c r="R774" i="1"/>
  <c r="V774" i="1" s="1"/>
  <c r="R766" i="1"/>
  <c r="V766" i="1" s="1"/>
  <c r="R758" i="1"/>
  <c r="V758" i="1" s="1"/>
  <c r="R750" i="1"/>
  <c r="V750" i="1" s="1"/>
  <c r="R742" i="1"/>
  <c r="V742" i="1" s="1"/>
  <c r="R734" i="1"/>
  <c r="V734" i="1" s="1"/>
  <c r="R726" i="1"/>
  <c r="V726" i="1" s="1"/>
  <c r="R718" i="1"/>
  <c r="V718" i="1" s="1"/>
  <c r="R710" i="1"/>
  <c r="V710" i="1" s="1"/>
  <c r="R702" i="1"/>
  <c r="V702" i="1" s="1"/>
  <c r="R694" i="1"/>
  <c r="V694" i="1" s="1"/>
  <c r="R686" i="1"/>
  <c r="V686" i="1" s="1"/>
  <c r="R678" i="1"/>
  <c r="V678" i="1" s="1"/>
  <c r="R670" i="1"/>
  <c r="V670" i="1" s="1"/>
  <c r="R662" i="1"/>
  <c r="V662" i="1" s="1"/>
  <c r="R654" i="1"/>
  <c r="V654" i="1" s="1"/>
  <c r="R646" i="1"/>
  <c r="V646" i="1" s="1"/>
  <c r="R638" i="1"/>
  <c r="V638" i="1" s="1"/>
  <c r="R630" i="1"/>
  <c r="V630" i="1" s="1"/>
  <c r="R622" i="1"/>
  <c r="V622" i="1" s="1"/>
  <c r="R614" i="1"/>
  <c r="V614" i="1" s="1"/>
  <c r="R606" i="1"/>
  <c r="V606" i="1" s="1"/>
  <c r="R598" i="1"/>
  <c r="V598" i="1" s="1"/>
  <c r="R590" i="1"/>
  <c r="V590" i="1" s="1"/>
  <c r="R582" i="1"/>
  <c r="V582" i="1" s="1"/>
  <c r="R574" i="1"/>
  <c r="V574" i="1" s="1"/>
  <c r="R566" i="1"/>
  <c r="V566" i="1" s="1"/>
  <c r="R558" i="1"/>
  <c r="V558" i="1" s="1"/>
  <c r="R550" i="1"/>
  <c r="V550" i="1" s="1"/>
  <c r="R542" i="1"/>
  <c r="V542" i="1" s="1"/>
  <c r="R534" i="1"/>
  <c r="V534" i="1" s="1"/>
  <c r="R526" i="1"/>
  <c r="V526" i="1" s="1"/>
  <c r="R518" i="1"/>
  <c r="V518" i="1" s="1"/>
  <c r="R510" i="1"/>
  <c r="V510" i="1" s="1"/>
  <c r="R502" i="1"/>
  <c r="V502" i="1" s="1"/>
  <c r="R494" i="1"/>
  <c r="V494" i="1" s="1"/>
  <c r="R486" i="1"/>
  <c r="V486" i="1" s="1"/>
  <c r="R478" i="1"/>
  <c r="V478" i="1" s="1"/>
  <c r="R470" i="1"/>
  <c r="V470" i="1" s="1"/>
  <c r="R462" i="1"/>
  <c r="V462" i="1" s="1"/>
  <c r="R454" i="1"/>
  <c r="V454" i="1" s="1"/>
  <c r="R446" i="1"/>
  <c r="V446" i="1" s="1"/>
  <c r="R438" i="1"/>
  <c r="V438" i="1" s="1"/>
  <c r="R430" i="1"/>
  <c r="V430" i="1" s="1"/>
  <c r="R422" i="1"/>
  <c r="V422" i="1" s="1"/>
  <c r="R414" i="1"/>
  <c r="V414" i="1" s="1"/>
  <c r="R406" i="1"/>
  <c r="V406" i="1" s="1"/>
  <c r="R398" i="1"/>
  <c r="V398" i="1" s="1"/>
  <c r="R390" i="1"/>
  <c r="V390" i="1" s="1"/>
  <c r="R382" i="1"/>
  <c r="V382" i="1" s="1"/>
  <c r="R374" i="1"/>
  <c r="V374" i="1" s="1"/>
  <c r="R366" i="1"/>
  <c r="V366" i="1" s="1"/>
  <c r="R358" i="1"/>
  <c r="V358" i="1" s="1"/>
  <c r="R350" i="1"/>
  <c r="V350" i="1" s="1"/>
  <c r="R342" i="1"/>
  <c r="V342" i="1" s="1"/>
  <c r="R334" i="1"/>
  <c r="V334" i="1" s="1"/>
  <c r="R326" i="1"/>
  <c r="V326" i="1" s="1"/>
  <c r="R318" i="1"/>
  <c r="V318" i="1" s="1"/>
  <c r="R310" i="1"/>
  <c r="V310" i="1" s="1"/>
  <c r="R302" i="1"/>
  <c r="V302" i="1" s="1"/>
  <c r="R294" i="1"/>
  <c r="V294" i="1" s="1"/>
  <c r="R286" i="1"/>
  <c r="V286" i="1" s="1"/>
  <c r="R278" i="1"/>
  <c r="V278" i="1" s="1"/>
  <c r="R270" i="1"/>
  <c r="V270" i="1" s="1"/>
  <c r="R262" i="1"/>
  <c r="V262" i="1" s="1"/>
  <c r="R254" i="1"/>
  <c r="V254" i="1" s="1"/>
  <c r="R246" i="1"/>
  <c r="V246" i="1" s="1"/>
  <c r="R238" i="1"/>
  <c r="V238" i="1" s="1"/>
  <c r="R230" i="1"/>
  <c r="V230" i="1" s="1"/>
  <c r="R222" i="1"/>
  <c r="V222" i="1" s="1"/>
  <c r="R214" i="1"/>
  <c r="V214" i="1" s="1"/>
  <c r="R206" i="1"/>
  <c r="V206" i="1" s="1"/>
  <c r="R198" i="1"/>
  <c r="V198" i="1" s="1"/>
  <c r="R190" i="1"/>
  <c r="V190" i="1" s="1"/>
  <c r="R182" i="1"/>
  <c r="V182" i="1" s="1"/>
  <c r="R174" i="1"/>
  <c r="V174" i="1" s="1"/>
  <c r="R166" i="1"/>
  <c r="V166" i="1" s="1"/>
  <c r="R158" i="1"/>
  <c r="V158" i="1" s="1"/>
  <c r="R150" i="1"/>
  <c r="V150" i="1" s="1"/>
  <c r="R142" i="1"/>
  <c r="V142" i="1" s="1"/>
  <c r="R134" i="1"/>
  <c r="V134" i="1" s="1"/>
  <c r="R126" i="1"/>
  <c r="V126" i="1" s="1"/>
  <c r="R118" i="1"/>
  <c r="V118" i="1" s="1"/>
  <c r="R110" i="1"/>
  <c r="V110" i="1" s="1"/>
  <c r="R102" i="1"/>
  <c r="V102" i="1" s="1"/>
  <c r="R94" i="1"/>
  <c r="V94" i="1" s="1"/>
  <c r="R86" i="1"/>
  <c r="V86" i="1" s="1"/>
  <c r="R78" i="1"/>
  <c r="V78" i="1" s="1"/>
  <c r="R70" i="1"/>
  <c r="V70" i="1" s="1"/>
  <c r="R62" i="1"/>
  <c r="V62" i="1" s="1"/>
  <c r="R54" i="1"/>
  <c r="V54" i="1" s="1"/>
  <c r="R46" i="1"/>
  <c r="V46" i="1" s="1"/>
  <c r="R38" i="1"/>
  <c r="V38" i="1" s="1"/>
  <c r="R30" i="1"/>
  <c r="V30" i="1" s="1"/>
  <c r="R22" i="1"/>
  <c r="V22" i="1" s="1"/>
  <c r="R14" i="1"/>
  <c r="V14" i="1" s="1"/>
  <c r="R6" i="1"/>
  <c r="V6" i="1" s="1"/>
  <c r="R1290" i="1"/>
  <c r="V1290" i="1" s="1"/>
  <c r="R1234" i="1"/>
  <c r="V1234" i="1" s="1"/>
  <c r="R1138" i="1"/>
  <c r="V1138" i="1" s="1"/>
  <c r="R1074" i="1"/>
  <c r="V1074" i="1" s="1"/>
  <c r="R1010" i="1"/>
  <c r="V1010" i="1" s="1"/>
  <c r="R938" i="1"/>
  <c r="V938" i="1" s="1"/>
  <c r="R858" i="1"/>
  <c r="V858" i="1" s="1"/>
  <c r="R730" i="1"/>
  <c r="V730" i="1" s="1"/>
  <c r="R1327" i="1"/>
  <c r="V1327" i="1" s="1"/>
  <c r="R1279" i="1"/>
  <c r="V1279" i="1" s="1"/>
  <c r="R1231" i="1"/>
  <c r="V1231" i="1" s="1"/>
  <c r="R1183" i="1"/>
  <c r="V1183" i="1" s="1"/>
  <c r="R1143" i="1"/>
  <c r="V1143" i="1" s="1"/>
  <c r="R1095" i="1"/>
  <c r="V1095" i="1" s="1"/>
  <c r="R1039" i="1"/>
  <c r="V1039" i="1" s="1"/>
  <c r="R991" i="1"/>
  <c r="V991" i="1" s="1"/>
  <c r="R935" i="1"/>
  <c r="V935" i="1" s="1"/>
  <c r="R887" i="1"/>
  <c r="V887" i="1" s="1"/>
  <c r="R839" i="1"/>
  <c r="V839" i="1" s="1"/>
  <c r="R791" i="1"/>
  <c r="V791" i="1" s="1"/>
  <c r="R735" i="1"/>
  <c r="V735" i="1" s="1"/>
  <c r="R687" i="1"/>
  <c r="V687" i="1" s="1"/>
  <c r="R647" i="1"/>
  <c r="V647" i="1" s="1"/>
  <c r="R607" i="1"/>
  <c r="V607" i="1" s="1"/>
  <c r="R583" i="1"/>
  <c r="V583" i="1" s="1"/>
  <c r="R535" i="1"/>
  <c r="V535" i="1" s="1"/>
  <c r="R495" i="1"/>
  <c r="V495" i="1" s="1"/>
  <c r="R447" i="1"/>
  <c r="V447" i="1" s="1"/>
  <c r="R399" i="1"/>
  <c r="V399" i="1" s="1"/>
  <c r="R367" i="1"/>
  <c r="V367" i="1" s="1"/>
  <c r="R319" i="1"/>
  <c r="V319" i="1" s="1"/>
  <c r="R287" i="1"/>
  <c r="V287" i="1" s="1"/>
  <c r="R239" i="1"/>
  <c r="V239" i="1" s="1"/>
  <c r="R191" i="1"/>
  <c r="V191" i="1" s="1"/>
  <c r="R143" i="1"/>
  <c r="V143" i="1" s="1"/>
  <c r="R111" i="1"/>
  <c r="V111" i="1" s="1"/>
  <c r="R79" i="1"/>
  <c r="V79" i="1" s="1"/>
  <c r="R23" i="1"/>
  <c r="V23" i="1" s="1"/>
  <c r="R1325" i="1"/>
  <c r="V1325" i="1" s="1"/>
  <c r="R1317" i="1"/>
  <c r="V1317" i="1" s="1"/>
  <c r="R1309" i="1"/>
  <c r="V1309" i="1" s="1"/>
  <c r="R1301" i="1"/>
  <c r="V1301" i="1" s="1"/>
  <c r="R1293" i="1"/>
  <c r="V1293" i="1" s="1"/>
  <c r="R1285" i="1"/>
  <c r="V1285" i="1" s="1"/>
  <c r="R1277" i="1"/>
  <c r="V1277" i="1" s="1"/>
  <c r="R1269" i="1"/>
  <c r="V1269" i="1" s="1"/>
  <c r="R1261" i="1"/>
  <c r="V1261" i="1" s="1"/>
  <c r="R1253" i="1"/>
  <c r="V1253" i="1" s="1"/>
  <c r="R1245" i="1"/>
  <c r="V1245" i="1" s="1"/>
  <c r="R1237" i="1"/>
  <c r="V1237" i="1" s="1"/>
  <c r="R1229" i="1"/>
  <c r="V1229" i="1" s="1"/>
  <c r="R1221" i="1"/>
  <c r="V1221" i="1" s="1"/>
  <c r="R1213" i="1"/>
  <c r="V1213" i="1" s="1"/>
  <c r="R1205" i="1"/>
  <c r="V1205" i="1" s="1"/>
  <c r="R1197" i="1"/>
  <c r="V1197" i="1" s="1"/>
  <c r="R1189" i="1"/>
  <c r="V1189" i="1" s="1"/>
  <c r="R1181" i="1"/>
  <c r="V1181" i="1" s="1"/>
  <c r="R1173" i="1"/>
  <c r="V1173" i="1" s="1"/>
  <c r="R1165" i="1"/>
  <c r="V1165" i="1" s="1"/>
  <c r="R1157" i="1"/>
  <c r="V1157" i="1" s="1"/>
  <c r="R1149" i="1"/>
  <c r="V1149" i="1" s="1"/>
  <c r="R1141" i="1"/>
  <c r="V1141" i="1" s="1"/>
  <c r="R1133" i="1"/>
  <c r="V1133" i="1" s="1"/>
  <c r="R1125" i="1"/>
  <c r="V1125" i="1" s="1"/>
  <c r="R1117" i="1"/>
  <c r="V1117" i="1" s="1"/>
  <c r="R1109" i="1"/>
  <c r="V1109" i="1" s="1"/>
  <c r="R1101" i="1"/>
  <c r="V1101" i="1" s="1"/>
  <c r="R1093" i="1"/>
  <c r="V1093" i="1" s="1"/>
  <c r="R1085" i="1"/>
  <c r="V1085" i="1" s="1"/>
  <c r="R1077" i="1"/>
  <c r="V1077" i="1" s="1"/>
  <c r="R1069" i="1"/>
  <c r="V1069" i="1" s="1"/>
  <c r="R1061" i="1"/>
  <c r="V1061" i="1" s="1"/>
  <c r="R1053" i="1"/>
  <c r="V1053" i="1" s="1"/>
  <c r="R1045" i="1"/>
  <c r="V1045" i="1" s="1"/>
  <c r="R1037" i="1"/>
  <c r="V1037" i="1" s="1"/>
  <c r="R1029" i="1"/>
  <c r="V1029" i="1" s="1"/>
  <c r="R1021" i="1"/>
  <c r="V1021" i="1" s="1"/>
  <c r="R1013" i="1"/>
  <c r="V1013" i="1" s="1"/>
  <c r="R1005" i="1"/>
  <c r="V1005" i="1" s="1"/>
  <c r="R997" i="1"/>
  <c r="V997" i="1" s="1"/>
  <c r="R989" i="1"/>
  <c r="V989" i="1" s="1"/>
  <c r="R981" i="1"/>
  <c r="V981" i="1" s="1"/>
  <c r="R973" i="1"/>
  <c r="V973" i="1" s="1"/>
  <c r="R965" i="1"/>
  <c r="V965" i="1" s="1"/>
  <c r="R957" i="1"/>
  <c r="V957" i="1" s="1"/>
  <c r="R949" i="1"/>
  <c r="V949" i="1" s="1"/>
  <c r="R941" i="1"/>
  <c r="V941" i="1" s="1"/>
  <c r="R933" i="1"/>
  <c r="V933" i="1" s="1"/>
  <c r="R925" i="1"/>
  <c r="V925" i="1" s="1"/>
  <c r="R917" i="1"/>
  <c r="V917" i="1" s="1"/>
  <c r="R909" i="1"/>
  <c r="V909" i="1" s="1"/>
  <c r="R901" i="1"/>
  <c r="V901" i="1" s="1"/>
  <c r="R893" i="1"/>
  <c r="V893" i="1" s="1"/>
  <c r="R885" i="1"/>
  <c r="V885" i="1" s="1"/>
  <c r="R877" i="1"/>
  <c r="V877" i="1" s="1"/>
  <c r="R869" i="1"/>
  <c r="V869" i="1" s="1"/>
  <c r="R861" i="1"/>
  <c r="V861" i="1" s="1"/>
  <c r="R853" i="1"/>
  <c r="V853" i="1" s="1"/>
  <c r="R845" i="1"/>
  <c r="V845" i="1" s="1"/>
  <c r="R837" i="1"/>
  <c r="V837" i="1" s="1"/>
  <c r="R829" i="1"/>
  <c r="V829" i="1" s="1"/>
  <c r="R821" i="1"/>
  <c r="V821" i="1" s="1"/>
  <c r="R813" i="1"/>
  <c r="V813" i="1" s="1"/>
  <c r="R805" i="1"/>
  <c r="V805" i="1" s="1"/>
  <c r="R797" i="1"/>
  <c r="V797" i="1" s="1"/>
  <c r="R789" i="1"/>
  <c r="V789" i="1" s="1"/>
  <c r="R781" i="1"/>
  <c r="V781" i="1" s="1"/>
  <c r="R773" i="1"/>
  <c r="V773" i="1" s="1"/>
  <c r="R765" i="1"/>
  <c r="V765" i="1" s="1"/>
  <c r="R757" i="1"/>
  <c r="V757" i="1" s="1"/>
  <c r="R749" i="1"/>
  <c r="V749" i="1" s="1"/>
  <c r="R741" i="1"/>
  <c r="V741" i="1" s="1"/>
  <c r="R733" i="1"/>
  <c r="V733" i="1" s="1"/>
  <c r="R725" i="1"/>
  <c r="V725" i="1" s="1"/>
  <c r="R717" i="1"/>
  <c r="V717" i="1" s="1"/>
  <c r="R709" i="1"/>
  <c r="V709" i="1" s="1"/>
  <c r="R701" i="1"/>
  <c r="V701" i="1" s="1"/>
  <c r="R693" i="1"/>
  <c r="V693" i="1" s="1"/>
  <c r="R685" i="1"/>
  <c r="V685" i="1" s="1"/>
  <c r="R677" i="1"/>
  <c r="V677" i="1" s="1"/>
  <c r="R669" i="1"/>
  <c r="V669" i="1" s="1"/>
  <c r="R661" i="1"/>
  <c r="V661" i="1" s="1"/>
  <c r="R653" i="1"/>
  <c r="V653" i="1" s="1"/>
  <c r="R645" i="1"/>
  <c r="V645" i="1" s="1"/>
  <c r="R637" i="1"/>
  <c r="V637" i="1" s="1"/>
  <c r="R629" i="1"/>
  <c r="V629" i="1" s="1"/>
  <c r="R621" i="1"/>
  <c r="V621" i="1" s="1"/>
  <c r="R613" i="1"/>
  <c r="V613" i="1" s="1"/>
  <c r="R605" i="1"/>
  <c r="V605" i="1" s="1"/>
  <c r="R597" i="1"/>
  <c r="V597" i="1" s="1"/>
  <c r="R589" i="1"/>
  <c r="V589" i="1" s="1"/>
  <c r="R581" i="1"/>
  <c r="V581" i="1" s="1"/>
  <c r="R573" i="1"/>
  <c r="V573" i="1" s="1"/>
  <c r="R565" i="1"/>
  <c r="V565" i="1" s="1"/>
  <c r="R557" i="1"/>
  <c r="V557" i="1" s="1"/>
  <c r="R549" i="1"/>
  <c r="V549" i="1" s="1"/>
  <c r="R541" i="1"/>
  <c r="V541" i="1" s="1"/>
  <c r="R533" i="1"/>
  <c r="V533" i="1" s="1"/>
  <c r="R525" i="1"/>
  <c r="V525" i="1" s="1"/>
  <c r="R517" i="1"/>
  <c r="V517" i="1" s="1"/>
  <c r="R509" i="1"/>
  <c r="V509" i="1" s="1"/>
  <c r="R501" i="1"/>
  <c r="V501" i="1" s="1"/>
  <c r="R493" i="1"/>
  <c r="V493" i="1" s="1"/>
  <c r="R485" i="1"/>
  <c r="V485" i="1" s="1"/>
  <c r="R477" i="1"/>
  <c r="V477" i="1" s="1"/>
  <c r="R469" i="1"/>
  <c r="V469" i="1" s="1"/>
  <c r="R461" i="1"/>
  <c r="V461" i="1" s="1"/>
  <c r="R453" i="1"/>
  <c r="V453" i="1" s="1"/>
  <c r="R445" i="1"/>
  <c r="V445" i="1" s="1"/>
  <c r="R437" i="1"/>
  <c r="V437" i="1" s="1"/>
  <c r="R429" i="1"/>
  <c r="V429" i="1" s="1"/>
  <c r="R421" i="1"/>
  <c r="V421" i="1" s="1"/>
  <c r="R413" i="1"/>
  <c r="V413" i="1" s="1"/>
  <c r="R405" i="1"/>
  <c r="V405" i="1" s="1"/>
  <c r="R397" i="1"/>
  <c r="V397" i="1" s="1"/>
  <c r="R389" i="1"/>
  <c r="V389" i="1" s="1"/>
  <c r="R381" i="1"/>
  <c r="V381" i="1" s="1"/>
  <c r="R373" i="1"/>
  <c r="V373" i="1" s="1"/>
  <c r="R365" i="1"/>
  <c r="V365" i="1" s="1"/>
  <c r="R357" i="1"/>
  <c r="V357" i="1" s="1"/>
  <c r="R349" i="1"/>
  <c r="V349" i="1" s="1"/>
  <c r="R341" i="1"/>
  <c r="V341" i="1" s="1"/>
  <c r="R333" i="1"/>
  <c r="V333" i="1" s="1"/>
  <c r="R325" i="1"/>
  <c r="V325" i="1" s="1"/>
  <c r="R317" i="1"/>
  <c r="V317" i="1" s="1"/>
  <c r="R309" i="1"/>
  <c r="V309" i="1" s="1"/>
  <c r="R301" i="1"/>
  <c r="V301" i="1" s="1"/>
  <c r="R293" i="1"/>
  <c r="V293" i="1" s="1"/>
  <c r="R285" i="1"/>
  <c r="V285" i="1" s="1"/>
  <c r="R277" i="1"/>
  <c r="V277" i="1" s="1"/>
  <c r="R269" i="1"/>
  <c r="V269" i="1" s="1"/>
  <c r="R261" i="1"/>
  <c r="V261" i="1" s="1"/>
  <c r="R253" i="1"/>
  <c r="V253" i="1" s="1"/>
  <c r="R245" i="1"/>
  <c r="V245" i="1" s="1"/>
  <c r="R237" i="1"/>
  <c r="V237" i="1" s="1"/>
  <c r="R229" i="1"/>
  <c r="V229" i="1" s="1"/>
  <c r="R221" i="1"/>
  <c r="V221" i="1" s="1"/>
  <c r="R213" i="1"/>
  <c r="V213" i="1" s="1"/>
  <c r="R205" i="1"/>
  <c r="V205" i="1" s="1"/>
  <c r="R197" i="1"/>
  <c r="V197" i="1" s="1"/>
  <c r="R189" i="1"/>
  <c r="V189" i="1" s="1"/>
  <c r="R181" i="1"/>
  <c r="V181" i="1" s="1"/>
  <c r="R173" i="1"/>
  <c r="V173" i="1" s="1"/>
  <c r="R165" i="1"/>
  <c r="V165" i="1" s="1"/>
  <c r="R157" i="1"/>
  <c r="V157" i="1" s="1"/>
  <c r="R149" i="1"/>
  <c r="V149" i="1" s="1"/>
  <c r="R141" i="1"/>
  <c r="V141" i="1" s="1"/>
  <c r="R133" i="1"/>
  <c r="V133" i="1" s="1"/>
  <c r="R125" i="1"/>
  <c r="V125" i="1" s="1"/>
  <c r="R117" i="1"/>
  <c r="V117" i="1" s="1"/>
  <c r="R109" i="1"/>
  <c r="V109" i="1" s="1"/>
  <c r="R101" i="1"/>
  <c r="V101" i="1" s="1"/>
  <c r="R93" i="1"/>
  <c r="V93" i="1" s="1"/>
  <c r="R85" i="1"/>
  <c r="V85" i="1" s="1"/>
  <c r="R77" i="1"/>
  <c r="V77" i="1" s="1"/>
  <c r="R69" i="1"/>
  <c r="V69" i="1" s="1"/>
  <c r="R61" i="1"/>
  <c r="V61" i="1" s="1"/>
  <c r="R53" i="1"/>
  <c r="V53" i="1" s="1"/>
  <c r="R45" i="1"/>
  <c r="V45" i="1" s="1"/>
  <c r="R37" i="1"/>
  <c r="V37" i="1" s="1"/>
  <c r="R29" i="1"/>
  <c r="V29" i="1" s="1"/>
  <c r="R21" i="1"/>
  <c r="V21" i="1" s="1"/>
  <c r="R13" i="1"/>
  <c r="V13" i="1" s="1"/>
  <c r="R5" i="1"/>
  <c r="V5" i="1" s="1"/>
  <c r="R1330" i="1"/>
  <c r="V1330" i="1" s="1"/>
  <c r="R1282" i="1"/>
  <c r="V1282" i="1" s="1"/>
  <c r="R1250" i="1"/>
  <c r="V1250" i="1" s="1"/>
  <c r="R1210" i="1"/>
  <c r="V1210" i="1" s="1"/>
  <c r="R1170" i="1"/>
  <c r="V1170" i="1" s="1"/>
  <c r="R1130" i="1"/>
  <c r="V1130" i="1" s="1"/>
  <c r="R1098" i="1"/>
  <c r="V1098" i="1" s="1"/>
  <c r="R1066" i="1"/>
  <c r="V1066" i="1" s="1"/>
  <c r="R1034" i="1"/>
  <c r="V1034" i="1" s="1"/>
  <c r="R986" i="1"/>
  <c r="V986" i="1" s="1"/>
  <c r="R954" i="1"/>
  <c r="V954" i="1" s="1"/>
  <c r="R914" i="1"/>
  <c r="V914" i="1" s="1"/>
  <c r="R866" i="1"/>
  <c r="V866" i="1" s="1"/>
  <c r="R818" i="1"/>
  <c r="V818" i="1" s="1"/>
  <c r="R714" i="1"/>
  <c r="V714" i="1" s="1"/>
  <c r="R1303" i="1"/>
  <c r="V1303" i="1" s="1"/>
  <c r="R1263" i="1"/>
  <c r="V1263" i="1" s="1"/>
  <c r="R1223" i="1"/>
  <c r="V1223" i="1" s="1"/>
  <c r="R1191" i="1"/>
  <c r="V1191" i="1" s="1"/>
  <c r="R1159" i="1"/>
  <c r="V1159" i="1" s="1"/>
  <c r="R1119" i="1"/>
  <c r="V1119" i="1" s="1"/>
  <c r="R1079" i="1"/>
  <c r="V1079" i="1" s="1"/>
  <c r="R1047" i="1"/>
  <c r="V1047" i="1" s="1"/>
  <c r="R1015" i="1"/>
  <c r="V1015" i="1" s="1"/>
  <c r="R975" i="1"/>
  <c r="V975" i="1" s="1"/>
  <c r="R943" i="1"/>
  <c r="V943" i="1" s="1"/>
  <c r="R903" i="1"/>
  <c r="V903" i="1" s="1"/>
  <c r="R863" i="1"/>
  <c r="V863" i="1" s="1"/>
  <c r="R815" i="1"/>
  <c r="V815" i="1" s="1"/>
  <c r="R783" i="1"/>
  <c r="V783" i="1" s="1"/>
  <c r="R751" i="1"/>
  <c r="V751" i="1" s="1"/>
  <c r="R711" i="1"/>
  <c r="V711" i="1" s="1"/>
  <c r="R671" i="1"/>
  <c r="V671" i="1" s="1"/>
  <c r="R631" i="1"/>
  <c r="V631" i="1" s="1"/>
  <c r="R575" i="1"/>
  <c r="V575" i="1" s="1"/>
  <c r="R527" i="1"/>
  <c r="V527" i="1" s="1"/>
  <c r="R479" i="1"/>
  <c r="V479" i="1" s="1"/>
  <c r="R439" i="1"/>
  <c r="V439" i="1" s="1"/>
  <c r="R391" i="1"/>
  <c r="V391" i="1" s="1"/>
  <c r="R343" i="1"/>
  <c r="V343" i="1" s="1"/>
  <c r="R303" i="1"/>
  <c r="V303" i="1" s="1"/>
  <c r="R263" i="1"/>
  <c r="V263" i="1" s="1"/>
  <c r="R215" i="1"/>
  <c r="V215" i="1" s="1"/>
  <c r="R167" i="1"/>
  <c r="V167" i="1" s="1"/>
  <c r="R119" i="1"/>
  <c r="V119" i="1" s="1"/>
  <c r="R87" i="1"/>
  <c r="V87" i="1" s="1"/>
  <c r="R55" i="1"/>
  <c r="V55" i="1" s="1"/>
  <c r="R47" i="1"/>
  <c r="V47" i="1" s="1"/>
  <c r="R39" i="1"/>
  <c r="V39" i="1" s="1"/>
  <c r="R31" i="1"/>
  <c r="V31" i="1" s="1"/>
  <c r="R1324" i="1"/>
  <c r="V1324" i="1" s="1"/>
  <c r="R1308" i="1"/>
  <c r="V1308" i="1" s="1"/>
  <c r="R1300" i="1"/>
  <c r="V1300" i="1" s="1"/>
  <c r="R1292" i="1"/>
  <c r="V1292" i="1" s="1"/>
  <c r="R1284" i="1"/>
  <c r="V1284" i="1" s="1"/>
  <c r="R1276" i="1"/>
  <c r="V1276" i="1" s="1"/>
  <c r="R1268" i="1"/>
  <c r="V1268" i="1" s="1"/>
  <c r="R1260" i="1"/>
  <c r="V1260" i="1" s="1"/>
  <c r="R1252" i="1"/>
  <c r="V1252" i="1" s="1"/>
  <c r="R1244" i="1"/>
  <c r="V1244" i="1" s="1"/>
  <c r="R1236" i="1"/>
  <c r="V1236" i="1" s="1"/>
  <c r="R1228" i="1"/>
  <c r="V1228" i="1" s="1"/>
  <c r="R1220" i="1"/>
  <c r="V1220" i="1" s="1"/>
  <c r="R1212" i="1"/>
  <c r="V1212" i="1" s="1"/>
  <c r="R1204" i="1"/>
  <c r="V1204" i="1" s="1"/>
  <c r="R1196" i="1"/>
  <c r="V1196" i="1" s="1"/>
  <c r="R1188" i="1"/>
  <c r="V1188" i="1" s="1"/>
  <c r="R1180" i="1"/>
  <c r="V1180" i="1" s="1"/>
  <c r="R1172" i="1"/>
  <c r="V1172" i="1" s="1"/>
  <c r="R1164" i="1"/>
  <c r="V1164" i="1" s="1"/>
  <c r="R1156" i="1"/>
  <c r="V1156" i="1" s="1"/>
  <c r="R1148" i="1"/>
  <c r="V1148" i="1" s="1"/>
  <c r="R1140" i="1"/>
  <c r="V1140" i="1" s="1"/>
  <c r="R1132" i="1"/>
  <c r="V1132" i="1" s="1"/>
  <c r="R1124" i="1"/>
  <c r="V1124" i="1" s="1"/>
  <c r="R1116" i="1"/>
  <c r="V1116" i="1" s="1"/>
  <c r="R1108" i="1"/>
  <c r="V1108" i="1" s="1"/>
  <c r="R1100" i="1"/>
  <c r="V1100" i="1" s="1"/>
  <c r="R1092" i="1"/>
  <c r="V1092" i="1" s="1"/>
  <c r="R1084" i="1"/>
  <c r="V1084" i="1" s="1"/>
  <c r="R1076" i="1"/>
  <c r="V1076" i="1" s="1"/>
  <c r="R1068" i="1"/>
  <c r="V1068" i="1" s="1"/>
  <c r="R1060" i="1"/>
  <c r="V1060" i="1" s="1"/>
  <c r="R1052" i="1"/>
  <c r="V1052" i="1" s="1"/>
  <c r="R1044" i="1"/>
  <c r="V1044" i="1" s="1"/>
  <c r="R1036" i="1"/>
  <c r="V1036" i="1" s="1"/>
  <c r="R1028" i="1"/>
  <c r="V1028" i="1" s="1"/>
  <c r="R1020" i="1"/>
  <c r="V1020" i="1" s="1"/>
  <c r="R1012" i="1"/>
  <c r="V1012" i="1" s="1"/>
  <c r="R1004" i="1"/>
  <c r="V1004" i="1" s="1"/>
  <c r="R996" i="1"/>
  <c r="V996" i="1" s="1"/>
  <c r="R988" i="1"/>
  <c r="V988" i="1" s="1"/>
  <c r="R980" i="1"/>
  <c r="V980" i="1" s="1"/>
  <c r="R972" i="1"/>
  <c r="V972" i="1" s="1"/>
  <c r="R964" i="1"/>
  <c r="V964" i="1" s="1"/>
  <c r="R956" i="1"/>
  <c r="V956" i="1" s="1"/>
  <c r="R948" i="1"/>
  <c r="V948" i="1" s="1"/>
  <c r="R940" i="1"/>
  <c r="V940" i="1" s="1"/>
  <c r="R932" i="1"/>
  <c r="V932" i="1" s="1"/>
  <c r="R924" i="1"/>
  <c r="V924" i="1" s="1"/>
  <c r="R916" i="1"/>
  <c r="V916" i="1" s="1"/>
  <c r="R908" i="1"/>
  <c r="V908" i="1" s="1"/>
  <c r="R900" i="1"/>
  <c r="V900" i="1" s="1"/>
  <c r="R892" i="1"/>
  <c r="V892" i="1" s="1"/>
  <c r="R884" i="1"/>
  <c r="V884" i="1" s="1"/>
  <c r="R876" i="1"/>
  <c r="V876" i="1" s="1"/>
  <c r="R868" i="1"/>
  <c r="V868" i="1" s="1"/>
  <c r="R860" i="1"/>
  <c r="V860" i="1" s="1"/>
  <c r="R852" i="1"/>
  <c r="V852" i="1" s="1"/>
  <c r="R844" i="1"/>
  <c r="V844" i="1" s="1"/>
  <c r="R836" i="1"/>
  <c r="V836" i="1" s="1"/>
  <c r="R828" i="1"/>
  <c r="V828" i="1" s="1"/>
  <c r="R820" i="1"/>
  <c r="V820" i="1" s="1"/>
  <c r="R812" i="1"/>
  <c r="V812" i="1" s="1"/>
  <c r="R804" i="1"/>
  <c r="V804" i="1" s="1"/>
  <c r="R796" i="1"/>
  <c r="V796" i="1" s="1"/>
  <c r="R788" i="1"/>
  <c r="V788" i="1" s="1"/>
  <c r="R780" i="1"/>
  <c r="V780" i="1" s="1"/>
  <c r="R772" i="1"/>
  <c r="V772" i="1" s="1"/>
  <c r="R764" i="1"/>
  <c r="V764" i="1" s="1"/>
  <c r="R756" i="1"/>
  <c r="V756" i="1" s="1"/>
  <c r="R748" i="1"/>
  <c r="V748" i="1" s="1"/>
  <c r="R740" i="1"/>
  <c r="V740" i="1" s="1"/>
  <c r="R732" i="1"/>
  <c r="V732" i="1" s="1"/>
  <c r="R724" i="1"/>
  <c r="V724" i="1" s="1"/>
  <c r="R716" i="1"/>
  <c r="V716" i="1" s="1"/>
  <c r="R708" i="1"/>
  <c r="V708" i="1" s="1"/>
  <c r="R700" i="1"/>
  <c r="V700" i="1" s="1"/>
  <c r="R692" i="1"/>
  <c r="V692" i="1" s="1"/>
  <c r="R684" i="1"/>
  <c r="V684" i="1" s="1"/>
  <c r="R676" i="1"/>
  <c r="V676" i="1" s="1"/>
  <c r="R668" i="1"/>
  <c r="V668" i="1" s="1"/>
  <c r="R660" i="1"/>
  <c r="V660" i="1" s="1"/>
  <c r="R652" i="1"/>
  <c r="V652" i="1" s="1"/>
  <c r="R644" i="1"/>
  <c r="V644" i="1" s="1"/>
  <c r="R636" i="1"/>
  <c r="V636" i="1" s="1"/>
  <c r="R628" i="1"/>
  <c r="V628" i="1" s="1"/>
  <c r="R620" i="1"/>
  <c r="V620" i="1" s="1"/>
  <c r="R612" i="1"/>
  <c r="V612" i="1" s="1"/>
  <c r="R604" i="1"/>
  <c r="V604" i="1" s="1"/>
  <c r="R596" i="1"/>
  <c r="V596" i="1" s="1"/>
  <c r="R588" i="1"/>
  <c r="V588" i="1" s="1"/>
  <c r="R580" i="1"/>
  <c r="V580" i="1" s="1"/>
  <c r="R572" i="1"/>
  <c r="V572" i="1" s="1"/>
  <c r="R564" i="1"/>
  <c r="V564" i="1" s="1"/>
  <c r="R556" i="1"/>
  <c r="V556" i="1" s="1"/>
  <c r="R548" i="1"/>
  <c r="V548" i="1" s="1"/>
  <c r="R540" i="1"/>
  <c r="V540" i="1" s="1"/>
  <c r="R532" i="1"/>
  <c r="V532" i="1" s="1"/>
  <c r="R524" i="1"/>
  <c r="V524" i="1" s="1"/>
  <c r="R516" i="1"/>
  <c r="V516" i="1" s="1"/>
  <c r="R508" i="1"/>
  <c r="V508" i="1" s="1"/>
  <c r="R500" i="1"/>
  <c r="V500" i="1" s="1"/>
  <c r="R492" i="1"/>
  <c r="V492" i="1" s="1"/>
  <c r="R484" i="1"/>
  <c r="V484" i="1" s="1"/>
  <c r="R476" i="1"/>
  <c r="V476" i="1" s="1"/>
  <c r="R468" i="1"/>
  <c r="V468" i="1" s="1"/>
  <c r="R460" i="1"/>
  <c r="V460" i="1" s="1"/>
  <c r="R452" i="1"/>
  <c r="V452" i="1" s="1"/>
  <c r="R444" i="1"/>
  <c r="V444" i="1" s="1"/>
  <c r="R436" i="1"/>
  <c r="V436" i="1" s="1"/>
  <c r="R428" i="1"/>
  <c r="V428" i="1" s="1"/>
  <c r="R420" i="1"/>
  <c r="V420" i="1" s="1"/>
  <c r="R412" i="1"/>
  <c r="V412" i="1" s="1"/>
  <c r="R404" i="1"/>
  <c r="V404" i="1" s="1"/>
  <c r="R396" i="1"/>
  <c r="V396" i="1" s="1"/>
  <c r="R388" i="1"/>
  <c r="V388" i="1" s="1"/>
  <c r="R380" i="1"/>
  <c r="V380" i="1" s="1"/>
  <c r="R372" i="1"/>
  <c r="V372" i="1" s="1"/>
  <c r="R364" i="1"/>
  <c r="V364" i="1" s="1"/>
  <c r="R356" i="1"/>
  <c r="V356" i="1" s="1"/>
  <c r="R348" i="1"/>
  <c r="V348" i="1" s="1"/>
  <c r="R340" i="1"/>
  <c r="V340" i="1" s="1"/>
  <c r="R332" i="1"/>
  <c r="V332" i="1" s="1"/>
  <c r="R324" i="1"/>
  <c r="V324" i="1" s="1"/>
  <c r="R316" i="1"/>
  <c r="V316" i="1" s="1"/>
  <c r="R308" i="1"/>
  <c r="V308" i="1" s="1"/>
  <c r="R300" i="1"/>
  <c r="V300" i="1" s="1"/>
  <c r="R292" i="1"/>
  <c r="V292" i="1" s="1"/>
  <c r="R284" i="1"/>
  <c r="V284" i="1" s="1"/>
  <c r="R276" i="1"/>
  <c r="V276" i="1" s="1"/>
  <c r="R268" i="1"/>
  <c r="V268" i="1" s="1"/>
  <c r="R260" i="1"/>
  <c r="V260" i="1" s="1"/>
  <c r="R252" i="1"/>
  <c r="V252" i="1" s="1"/>
  <c r="R244" i="1"/>
  <c r="V244" i="1" s="1"/>
  <c r="R236" i="1"/>
  <c r="V236" i="1" s="1"/>
  <c r="R228" i="1"/>
  <c r="V228" i="1" s="1"/>
  <c r="R220" i="1"/>
  <c r="V220" i="1" s="1"/>
  <c r="R212" i="1"/>
  <c r="V212" i="1" s="1"/>
  <c r="R204" i="1"/>
  <c r="V204" i="1" s="1"/>
  <c r="R196" i="1"/>
  <c r="V196" i="1" s="1"/>
  <c r="R188" i="1"/>
  <c r="V188" i="1" s="1"/>
  <c r="R180" i="1"/>
  <c r="V180" i="1" s="1"/>
  <c r="R172" i="1"/>
  <c r="V172" i="1" s="1"/>
  <c r="R164" i="1"/>
  <c r="V164" i="1" s="1"/>
  <c r="R156" i="1"/>
  <c r="V156" i="1" s="1"/>
  <c r="R148" i="1"/>
  <c r="V148" i="1" s="1"/>
  <c r="R140" i="1"/>
  <c r="V140" i="1" s="1"/>
  <c r="R132" i="1"/>
  <c r="V132" i="1" s="1"/>
  <c r="R124" i="1"/>
  <c r="V124" i="1" s="1"/>
  <c r="R116" i="1"/>
  <c r="V116" i="1" s="1"/>
  <c r="R108" i="1"/>
  <c r="V108" i="1" s="1"/>
  <c r="R100" i="1"/>
  <c r="V100" i="1" s="1"/>
  <c r="R92" i="1"/>
  <c r="V92" i="1" s="1"/>
  <c r="R84" i="1"/>
  <c r="V84" i="1" s="1"/>
  <c r="R76" i="1"/>
  <c r="V76" i="1" s="1"/>
  <c r="R68" i="1"/>
  <c r="V68" i="1" s="1"/>
  <c r="R60" i="1"/>
  <c r="V60" i="1" s="1"/>
  <c r="R52" i="1"/>
  <c r="V52" i="1" s="1"/>
  <c r="R44" i="1"/>
  <c r="V44" i="1" s="1"/>
  <c r="R36" i="1"/>
  <c r="V36" i="1" s="1"/>
  <c r="R28" i="1"/>
  <c r="V28" i="1" s="1"/>
  <c r="R20" i="1"/>
  <c r="V20" i="1" s="1"/>
  <c r="R12" i="1"/>
  <c r="V12" i="1" s="1"/>
  <c r="R4" i="1"/>
  <c r="V4" i="1" s="1"/>
  <c r="R1314" i="1"/>
  <c r="V1314" i="1" s="1"/>
  <c r="R1266" i="1"/>
  <c r="V1266" i="1" s="1"/>
  <c r="R1226" i="1"/>
  <c r="V1226" i="1" s="1"/>
  <c r="R1186" i="1"/>
  <c r="V1186" i="1" s="1"/>
  <c r="R1154" i="1"/>
  <c r="V1154" i="1" s="1"/>
  <c r="R1114" i="1"/>
  <c r="V1114" i="1" s="1"/>
  <c r="R1058" i="1"/>
  <c r="V1058" i="1" s="1"/>
  <c r="R1026" i="1"/>
  <c r="V1026" i="1" s="1"/>
  <c r="R978" i="1"/>
  <c r="V978" i="1" s="1"/>
  <c r="R946" i="1"/>
  <c r="V946" i="1" s="1"/>
  <c r="R890" i="1"/>
  <c r="V890" i="1" s="1"/>
  <c r="R826" i="1"/>
  <c r="V826" i="1" s="1"/>
  <c r="R690" i="1"/>
  <c r="V690" i="1" s="1"/>
  <c r="R1311" i="1"/>
  <c r="V1311" i="1" s="1"/>
  <c r="R1287" i="1"/>
  <c r="V1287" i="1" s="1"/>
  <c r="R1255" i="1"/>
  <c r="V1255" i="1" s="1"/>
  <c r="R1239" i="1"/>
  <c r="V1239" i="1" s="1"/>
  <c r="R1207" i="1"/>
  <c r="V1207" i="1" s="1"/>
  <c r="R1175" i="1"/>
  <c r="V1175" i="1" s="1"/>
  <c r="R1135" i="1"/>
  <c r="V1135" i="1" s="1"/>
  <c r="R1111" i="1"/>
  <c r="V1111" i="1" s="1"/>
  <c r="R1087" i="1"/>
  <c r="V1087" i="1" s="1"/>
  <c r="R1063" i="1"/>
  <c r="V1063" i="1" s="1"/>
  <c r="R1031" i="1"/>
  <c r="V1031" i="1" s="1"/>
  <c r="R1007" i="1"/>
  <c r="V1007" i="1" s="1"/>
  <c r="R983" i="1"/>
  <c r="V983" i="1" s="1"/>
  <c r="R959" i="1"/>
  <c r="V959" i="1" s="1"/>
  <c r="R927" i="1"/>
  <c r="V927" i="1" s="1"/>
  <c r="R911" i="1"/>
  <c r="V911" i="1" s="1"/>
  <c r="R879" i="1"/>
  <c r="V879" i="1" s="1"/>
  <c r="R847" i="1"/>
  <c r="V847" i="1" s="1"/>
  <c r="R823" i="1"/>
  <c r="V823" i="1" s="1"/>
  <c r="R799" i="1"/>
  <c r="V799" i="1" s="1"/>
  <c r="R767" i="1"/>
  <c r="V767" i="1" s="1"/>
  <c r="R743" i="1"/>
  <c r="V743" i="1" s="1"/>
  <c r="R719" i="1"/>
  <c r="V719" i="1" s="1"/>
  <c r="R695" i="1"/>
  <c r="V695" i="1" s="1"/>
  <c r="R663" i="1"/>
  <c r="V663" i="1" s="1"/>
  <c r="R639" i="1"/>
  <c r="V639" i="1" s="1"/>
  <c r="R615" i="1"/>
  <c r="V615" i="1" s="1"/>
  <c r="R591" i="1"/>
  <c r="V591" i="1" s="1"/>
  <c r="R559" i="1"/>
  <c r="V559" i="1" s="1"/>
  <c r="R543" i="1"/>
  <c r="V543" i="1" s="1"/>
  <c r="R519" i="1"/>
  <c r="V519" i="1" s="1"/>
  <c r="R503" i="1"/>
  <c r="V503" i="1" s="1"/>
  <c r="R471" i="1"/>
  <c r="V471" i="1" s="1"/>
  <c r="R455" i="1"/>
  <c r="V455" i="1" s="1"/>
  <c r="R423" i="1"/>
  <c r="V423" i="1" s="1"/>
  <c r="R407" i="1"/>
  <c r="V407" i="1" s="1"/>
  <c r="R375" i="1"/>
  <c r="V375" i="1" s="1"/>
  <c r="R351" i="1"/>
  <c r="V351" i="1" s="1"/>
  <c r="R327" i="1"/>
  <c r="V327" i="1" s="1"/>
  <c r="R295" i="1"/>
  <c r="V295" i="1" s="1"/>
  <c r="R271" i="1"/>
  <c r="V271" i="1" s="1"/>
  <c r="R247" i="1"/>
  <c r="V247" i="1" s="1"/>
  <c r="R223" i="1"/>
  <c r="V223" i="1" s="1"/>
  <c r="R199" i="1"/>
  <c r="V199" i="1" s="1"/>
  <c r="R175" i="1"/>
  <c r="V175" i="1" s="1"/>
  <c r="R151" i="1"/>
  <c r="V151" i="1" s="1"/>
  <c r="R127" i="1"/>
  <c r="V127" i="1" s="1"/>
  <c r="R95" i="1"/>
  <c r="V95" i="1" s="1"/>
  <c r="R63" i="1"/>
  <c r="V63" i="1" s="1"/>
  <c r="R15" i="1"/>
  <c r="V15" i="1" s="1"/>
  <c r="R1316" i="1"/>
  <c r="V1316" i="1" s="1"/>
  <c r="V2" i="1"/>
  <c r="R1323" i="1"/>
  <c r="V1323" i="1" s="1"/>
  <c r="R1315" i="1"/>
  <c r="V1315" i="1" s="1"/>
  <c r="R1307" i="1"/>
  <c r="V1307" i="1" s="1"/>
  <c r="R1299" i="1"/>
  <c r="V1299" i="1" s="1"/>
  <c r="R1291" i="1"/>
  <c r="V1291" i="1" s="1"/>
  <c r="R1283" i="1"/>
  <c r="V1283" i="1" s="1"/>
  <c r="R1275" i="1"/>
  <c r="V1275" i="1" s="1"/>
  <c r="R1267" i="1"/>
  <c r="V1267" i="1" s="1"/>
  <c r="R1259" i="1"/>
  <c r="V1259" i="1" s="1"/>
  <c r="R1251" i="1"/>
  <c r="V1251" i="1" s="1"/>
  <c r="R1243" i="1"/>
  <c r="V1243" i="1" s="1"/>
  <c r="R1235" i="1"/>
  <c r="V1235" i="1" s="1"/>
  <c r="R1227" i="1"/>
  <c r="V1227" i="1" s="1"/>
  <c r="R1219" i="1"/>
  <c r="V1219" i="1" s="1"/>
  <c r="R1211" i="1"/>
  <c r="V1211" i="1" s="1"/>
  <c r="R1203" i="1"/>
  <c r="V1203" i="1" s="1"/>
  <c r="R1195" i="1"/>
  <c r="V1195" i="1" s="1"/>
  <c r="R1187" i="1"/>
  <c r="V1187" i="1" s="1"/>
  <c r="R1179" i="1"/>
  <c r="V1179" i="1" s="1"/>
  <c r="R1171" i="1"/>
  <c r="V1171" i="1" s="1"/>
  <c r="R1163" i="1"/>
  <c r="V1163" i="1" s="1"/>
  <c r="R1155" i="1"/>
  <c r="V1155" i="1" s="1"/>
  <c r="R1147" i="1"/>
  <c r="V1147" i="1" s="1"/>
  <c r="R1139" i="1"/>
  <c r="V1139" i="1" s="1"/>
  <c r="R1131" i="1"/>
  <c r="V1131" i="1" s="1"/>
  <c r="R1123" i="1"/>
  <c r="V1123" i="1" s="1"/>
  <c r="R1115" i="1"/>
  <c r="V1115" i="1" s="1"/>
  <c r="R1107" i="1"/>
  <c r="V1107" i="1" s="1"/>
  <c r="R1099" i="1"/>
  <c r="V1099" i="1" s="1"/>
  <c r="R1091" i="1"/>
  <c r="V1091" i="1" s="1"/>
  <c r="R1083" i="1"/>
  <c r="V1083" i="1" s="1"/>
  <c r="R1075" i="1"/>
  <c r="V1075" i="1" s="1"/>
  <c r="R1067" i="1"/>
  <c r="V1067" i="1" s="1"/>
  <c r="R1059" i="1"/>
  <c r="V1059" i="1" s="1"/>
  <c r="R1051" i="1"/>
  <c r="V1051" i="1" s="1"/>
  <c r="R1043" i="1"/>
  <c r="V1043" i="1" s="1"/>
  <c r="R1035" i="1"/>
  <c r="V1035" i="1" s="1"/>
  <c r="R1027" i="1"/>
  <c r="V1027" i="1" s="1"/>
  <c r="R1019" i="1"/>
  <c r="V1019" i="1" s="1"/>
  <c r="R1011" i="1"/>
  <c r="V1011" i="1" s="1"/>
  <c r="R1003" i="1"/>
  <c r="V1003" i="1" s="1"/>
  <c r="R995" i="1"/>
  <c r="V995" i="1" s="1"/>
  <c r="R987" i="1"/>
  <c r="V987" i="1" s="1"/>
  <c r="R979" i="1"/>
  <c r="V979" i="1" s="1"/>
  <c r="R971" i="1"/>
  <c r="V971" i="1" s="1"/>
  <c r="R963" i="1"/>
  <c r="V963" i="1" s="1"/>
  <c r="R955" i="1"/>
  <c r="V955" i="1" s="1"/>
  <c r="R947" i="1"/>
  <c r="V947" i="1" s="1"/>
  <c r="R939" i="1"/>
  <c r="V939" i="1" s="1"/>
  <c r="R931" i="1"/>
  <c r="V931" i="1" s="1"/>
  <c r="R923" i="1"/>
  <c r="V923" i="1" s="1"/>
  <c r="R915" i="1"/>
  <c r="V915" i="1" s="1"/>
  <c r="R907" i="1"/>
  <c r="V907" i="1" s="1"/>
  <c r="R899" i="1"/>
  <c r="V899" i="1" s="1"/>
  <c r="R891" i="1"/>
  <c r="V891" i="1" s="1"/>
  <c r="R883" i="1"/>
  <c r="V883" i="1" s="1"/>
  <c r="R875" i="1"/>
  <c r="V875" i="1" s="1"/>
  <c r="R867" i="1"/>
  <c r="V867" i="1" s="1"/>
  <c r="R859" i="1"/>
  <c r="V859" i="1" s="1"/>
  <c r="R851" i="1"/>
  <c r="V851" i="1" s="1"/>
  <c r="R843" i="1"/>
  <c r="V843" i="1" s="1"/>
  <c r="R835" i="1"/>
  <c r="V835" i="1" s="1"/>
  <c r="R827" i="1"/>
  <c r="V827" i="1" s="1"/>
  <c r="R819" i="1"/>
  <c r="V819" i="1" s="1"/>
  <c r="R811" i="1"/>
  <c r="V811" i="1" s="1"/>
  <c r="R803" i="1"/>
  <c r="V803" i="1" s="1"/>
  <c r="R795" i="1"/>
  <c r="V795" i="1" s="1"/>
  <c r="R787" i="1"/>
  <c r="V787" i="1" s="1"/>
  <c r="R779" i="1"/>
  <c r="V779" i="1" s="1"/>
  <c r="R771" i="1"/>
  <c r="V771" i="1" s="1"/>
  <c r="R763" i="1"/>
  <c r="V763" i="1" s="1"/>
  <c r="R755" i="1"/>
  <c r="V755" i="1" s="1"/>
  <c r="R747" i="1"/>
  <c r="V747" i="1" s="1"/>
  <c r="R739" i="1"/>
  <c r="V739" i="1" s="1"/>
  <c r="R731" i="1"/>
  <c r="V731" i="1" s="1"/>
  <c r="R723" i="1"/>
  <c r="V723" i="1" s="1"/>
  <c r="R715" i="1"/>
  <c r="V715" i="1" s="1"/>
  <c r="R707" i="1"/>
  <c r="V707" i="1" s="1"/>
  <c r="R699" i="1"/>
  <c r="V699" i="1" s="1"/>
  <c r="R691" i="1"/>
  <c r="V691" i="1" s="1"/>
  <c r="R683" i="1"/>
  <c r="V683" i="1" s="1"/>
  <c r="R675" i="1"/>
  <c r="V675" i="1" s="1"/>
  <c r="R667" i="1"/>
  <c r="V667" i="1" s="1"/>
  <c r="R659" i="1"/>
  <c r="V659" i="1" s="1"/>
  <c r="R651" i="1"/>
  <c r="V651" i="1" s="1"/>
  <c r="R643" i="1"/>
  <c r="V643" i="1" s="1"/>
  <c r="R635" i="1"/>
  <c r="V635" i="1" s="1"/>
  <c r="R627" i="1"/>
  <c r="V627" i="1" s="1"/>
  <c r="R619" i="1"/>
  <c r="V619" i="1" s="1"/>
  <c r="R611" i="1"/>
  <c r="V611" i="1" s="1"/>
  <c r="R603" i="1"/>
  <c r="V603" i="1" s="1"/>
  <c r="R595" i="1"/>
  <c r="V595" i="1" s="1"/>
  <c r="R587" i="1"/>
  <c r="V587" i="1" s="1"/>
  <c r="R579" i="1"/>
  <c r="V579" i="1" s="1"/>
  <c r="R571" i="1"/>
  <c r="V571" i="1" s="1"/>
  <c r="R563" i="1"/>
  <c r="V563" i="1" s="1"/>
  <c r="R555" i="1"/>
  <c r="V555" i="1" s="1"/>
  <c r="R547" i="1"/>
  <c r="V547" i="1" s="1"/>
  <c r="R539" i="1"/>
  <c r="V539" i="1" s="1"/>
  <c r="R531" i="1"/>
  <c r="V531" i="1" s="1"/>
  <c r="R523" i="1"/>
  <c r="V523" i="1" s="1"/>
  <c r="R515" i="1"/>
  <c r="V515" i="1" s="1"/>
  <c r="R507" i="1"/>
  <c r="V507" i="1" s="1"/>
  <c r="R499" i="1"/>
  <c r="V499" i="1" s="1"/>
  <c r="R491" i="1"/>
  <c r="V491" i="1" s="1"/>
  <c r="R483" i="1"/>
  <c r="V483" i="1" s="1"/>
  <c r="R475" i="1"/>
  <c r="V475" i="1" s="1"/>
  <c r="R467" i="1"/>
  <c r="V467" i="1" s="1"/>
  <c r="R459" i="1"/>
  <c r="V459" i="1" s="1"/>
  <c r="R451" i="1"/>
  <c r="V451" i="1" s="1"/>
  <c r="R443" i="1"/>
  <c r="V443" i="1" s="1"/>
  <c r="R435" i="1"/>
  <c r="V435" i="1" s="1"/>
  <c r="R427" i="1"/>
  <c r="V427" i="1" s="1"/>
  <c r="R419" i="1"/>
  <c r="V419" i="1" s="1"/>
  <c r="R411" i="1"/>
  <c r="V411" i="1" s="1"/>
  <c r="R403" i="1"/>
  <c r="V403" i="1" s="1"/>
  <c r="R395" i="1"/>
  <c r="V395" i="1" s="1"/>
  <c r="R387" i="1"/>
  <c r="V387" i="1" s="1"/>
  <c r="R379" i="1"/>
  <c r="V379" i="1" s="1"/>
  <c r="R371" i="1"/>
  <c r="V371" i="1" s="1"/>
  <c r="R363" i="1"/>
  <c r="V363" i="1" s="1"/>
  <c r="R355" i="1"/>
  <c r="V355" i="1" s="1"/>
  <c r="R347" i="1"/>
  <c r="V347" i="1" s="1"/>
  <c r="R339" i="1"/>
  <c r="V339" i="1" s="1"/>
  <c r="R331" i="1"/>
  <c r="V331" i="1" s="1"/>
  <c r="R323" i="1"/>
  <c r="V323" i="1" s="1"/>
  <c r="R315" i="1"/>
  <c r="V315" i="1" s="1"/>
  <c r="R307" i="1"/>
  <c r="V307" i="1" s="1"/>
  <c r="R299" i="1"/>
  <c r="V299" i="1" s="1"/>
  <c r="R291" i="1"/>
  <c r="V291" i="1" s="1"/>
  <c r="R283" i="1"/>
  <c r="V283" i="1" s="1"/>
  <c r="R275" i="1"/>
  <c r="V275" i="1" s="1"/>
  <c r="R267" i="1"/>
  <c r="V267" i="1" s="1"/>
  <c r="R259" i="1"/>
  <c r="V259" i="1" s="1"/>
  <c r="R251" i="1"/>
  <c r="V251" i="1" s="1"/>
  <c r="R243" i="1"/>
  <c r="V243" i="1" s="1"/>
  <c r="R235" i="1"/>
  <c r="V235" i="1" s="1"/>
  <c r="R227" i="1"/>
  <c r="V227" i="1" s="1"/>
  <c r="R219" i="1"/>
  <c r="V219" i="1" s="1"/>
  <c r="R211" i="1"/>
  <c r="V211" i="1" s="1"/>
  <c r="R203" i="1"/>
  <c r="V203" i="1" s="1"/>
  <c r="R195" i="1"/>
  <c r="V195" i="1" s="1"/>
  <c r="R187" i="1"/>
  <c r="V187" i="1" s="1"/>
  <c r="R179" i="1"/>
  <c r="V179" i="1" s="1"/>
  <c r="R171" i="1"/>
  <c r="V171" i="1" s="1"/>
  <c r="R163" i="1"/>
  <c r="V163" i="1" s="1"/>
  <c r="R155" i="1"/>
  <c r="V155" i="1" s="1"/>
  <c r="R147" i="1"/>
  <c r="V147" i="1" s="1"/>
  <c r="R139" i="1"/>
  <c r="V139" i="1" s="1"/>
  <c r="R131" i="1"/>
  <c r="V131" i="1" s="1"/>
  <c r="R123" i="1"/>
  <c r="V123" i="1" s="1"/>
  <c r="R115" i="1"/>
  <c r="V115" i="1" s="1"/>
  <c r="R107" i="1"/>
  <c r="V107" i="1" s="1"/>
  <c r="R99" i="1"/>
  <c r="V99" i="1" s="1"/>
  <c r="R91" i="1"/>
  <c r="V91" i="1" s="1"/>
  <c r="R83" i="1"/>
  <c r="V83" i="1" s="1"/>
  <c r="R75" i="1"/>
  <c r="V75" i="1" s="1"/>
  <c r="R67" i="1"/>
  <c r="V67" i="1" s="1"/>
  <c r="R59" i="1"/>
  <c r="V59" i="1" s="1"/>
  <c r="R51" i="1"/>
  <c r="V51" i="1" s="1"/>
  <c r="R43" i="1"/>
  <c r="V43" i="1" s="1"/>
  <c r="R35" i="1"/>
  <c r="V35" i="1" s="1"/>
  <c r="R27" i="1"/>
  <c r="V27" i="1" s="1"/>
  <c r="R19" i="1"/>
  <c r="V19" i="1" s="1"/>
  <c r="R11" i="1"/>
  <c r="V11" i="1" s="1"/>
  <c r="R3" i="1"/>
  <c r="V3" i="1" s="1"/>
  <c r="T1297" i="1"/>
  <c r="X1297" i="1" s="1"/>
  <c r="U1297" i="1"/>
  <c r="Y1297" i="1" s="1"/>
  <c r="T1233" i="1"/>
  <c r="X1233" i="1" s="1"/>
  <c r="U1233" i="1"/>
  <c r="Y1233" i="1" s="1"/>
  <c r="T1185" i="1"/>
  <c r="X1185" i="1" s="1"/>
  <c r="U1185" i="1"/>
  <c r="Y1185" i="1" s="1"/>
  <c r="T1129" i="1"/>
  <c r="X1129" i="1" s="1"/>
  <c r="U1129" i="1"/>
  <c r="Y1129" i="1" s="1"/>
  <c r="T1089" i="1"/>
  <c r="X1089" i="1" s="1"/>
  <c r="U1089" i="1"/>
  <c r="Y1089" i="1" s="1"/>
  <c r="T1049" i="1"/>
  <c r="X1049" i="1" s="1"/>
  <c r="U1049" i="1"/>
  <c r="Y1049" i="1" s="1"/>
  <c r="T977" i="1"/>
  <c r="X977" i="1" s="1"/>
  <c r="U977" i="1"/>
  <c r="Y977" i="1" s="1"/>
  <c r="T929" i="1"/>
  <c r="X929" i="1" s="1"/>
  <c r="U929" i="1"/>
  <c r="Y929" i="1" s="1"/>
  <c r="T841" i="1"/>
  <c r="X841" i="1" s="1"/>
  <c r="U841" i="1"/>
  <c r="Y841" i="1" s="1"/>
  <c r="T617" i="1"/>
  <c r="X617" i="1" s="1"/>
  <c r="U617" i="1"/>
  <c r="Y617" i="1" s="1"/>
  <c r="T1330" i="1"/>
  <c r="X1330" i="1" s="1"/>
  <c r="U1330" i="1"/>
  <c r="Y1330" i="1" s="1"/>
  <c r="T1322" i="1"/>
  <c r="X1322" i="1" s="1"/>
  <c r="U1322" i="1"/>
  <c r="Y1322" i="1" s="1"/>
  <c r="T1314" i="1"/>
  <c r="X1314" i="1" s="1"/>
  <c r="U1314" i="1"/>
  <c r="Y1314" i="1" s="1"/>
  <c r="T1306" i="1"/>
  <c r="X1306" i="1" s="1"/>
  <c r="U1306" i="1"/>
  <c r="Y1306" i="1" s="1"/>
  <c r="T1298" i="1"/>
  <c r="X1298" i="1" s="1"/>
  <c r="U1298" i="1"/>
  <c r="Y1298" i="1" s="1"/>
  <c r="T1290" i="1"/>
  <c r="X1290" i="1" s="1"/>
  <c r="U1290" i="1"/>
  <c r="Y1290" i="1" s="1"/>
  <c r="T1282" i="1"/>
  <c r="X1282" i="1" s="1"/>
  <c r="U1282" i="1"/>
  <c r="Y1282" i="1" s="1"/>
  <c r="T1274" i="1"/>
  <c r="X1274" i="1" s="1"/>
  <c r="U1274" i="1"/>
  <c r="Y1274" i="1" s="1"/>
  <c r="T1266" i="1"/>
  <c r="X1266" i="1" s="1"/>
  <c r="U1266" i="1"/>
  <c r="Y1266" i="1" s="1"/>
  <c r="T1258" i="1"/>
  <c r="X1258" i="1" s="1"/>
  <c r="U1258" i="1"/>
  <c r="Y1258" i="1" s="1"/>
  <c r="T1250" i="1"/>
  <c r="X1250" i="1" s="1"/>
  <c r="U1250" i="1"/>
  <c r="Y1250" i="1" s="1"/>
  <c r="T1242" i="1"/>
  <c r="X1242" i="1" s="1"/>
  <c r="U1242" i="1"/>
  <c r="Y1242" i="1" s="1"/>
  <c r="T1234" i="1"/>
  <c r="X1234" i="1" s="1"/>
  <c r="U1234" i="1"/>
  <c r="Y1234" i="1" s="1"/>
  <c r="T1226" i="1"/>
  <c r="X1226" i="1" s="1"/>
  <c r="U1226" i="1"/>
  <c r="Y1226" i="1" s="1"/>
  <c r="T1218" i="1"/>
  <c r="X1218" i="1" s="1"/>
  <c r="U1218" i="1"/>
  <c r="Y1218" i="1" s="1"/>
  <c r="T1210" i="1"/>
  <c r="X1210" i="1" s="1"/>
  <c r="U1210" i="1"/>
  <c r="Y1210" i="1" s="1"/>
  <c r="T1202" i="1"/>
  <c r="X1202" i="1" s="1"/>
  <c r="U1202" i="1"/>
  <c r="Y1202" i="1" s="1"/>
  <c r="T1194" i="1"/>
  <c r="X1194" i="1" s="1"/>
  <c r="U1194" i="1"/>
  <c r="Y1194" i="1" s="1"/>
  <c r="T1186" i="1"/>
  <c r="X1186" i="1" s="1"/>
  <c r="U1186" i="1"/>
  <c r="Y1186" i="1" s="1"/>
  <c r="T1178" i="1"/>
  <c r="X1178" i="1" s="1"/>
  <c r="U1178" i="1"/>
  <c r="Y1178" i="1" s="1"/>
  <c r="T1170" i="1"/>
  <c r="X1170" i="1" s="1"/>
  <c r="U1170" i="1"/>
  <c r="Y1170" i="1" s="1"/>
  <c r="T1162" i="1"/>
  <c r="X1162" i="1" s="1"/>
  <c r="U1162" i="1"/>
  <c r="Y1162" i="1" s="1"/>
  <c r="T1154" i="1"/>
  <c r="X1154" i="1" s="1"/>
  <c r="U1154" i="1"/>
  <c r="Y1154" i="1" s="1"/>
  <c r="T1146" i="1"/>
  <c r="X1146" i="1" s="1"/>
  <c r="U1146" i="1"/>
  <c r="Y1146" i="1" s="1"/>
  <c r="T1138" i="1"/>
  <c r="X1138" i="1" s="1"/>
  <c r="U1138" i="1"/>
  <c r="Y1138" i="1" s="1"/>
  <c r="T1130" i="1"/>
  <c r="X1130" i="1" s="1"/>
  <c r="U1130" i="1"/>
  <c r="Y1130" i="1" s="1"/>
  <c r="T1122" i="1"/>
  <c r="X1122" i="1" s="1"/>
  <c r="U1122" i="1"/>
  <c r="Y1122" i="1" s="1"/>
  <c r="T1114" i="1"/>
  <c r="X1114" i="1" s="1"/>
  <c r="U1114" i="1"/>
  <c r="Y1114" i="1" s="1"/>
  <c r="T1106" i="1"/>
  <c r="X1106" i="1" s="1"/>
  <c r="U1106" i="1"/>
  <c r="Y1106" i="1" s="1"/>
  <c r="T1098" i="1"/>
  <c r="X1098" i="1" s="1"/>
  <c r="U1098" i="1"/>
  <c r="Y1098" i="1" s="1"/>
  <c r="T1090" i="1"/>
  <c r="X1090" i="1" s="1"/>
  <c r="U1090" i="1"/>
  <c r="Y1090" i="1" s="1"/>
  <c r="T1082" i="1"/>
  <c r="X1082" i="1" s="1"/>
  <c r="U1082" i="1"/>
  <c r="Y1082" i="1" s="1"/>
  <c r="T1074" i="1"/>
  <c r="X1074" i="1" s="1"/>
  <c r="U1074" i="1"/>
  <c r="Y1074" i="1" s="1"/>
  <c r="T1066" i="1"/>
  <c r="X1066" i="1" s="1"/>
  <c r="U1066" i="1"/>
  <c r="Y1066" i="1" s="1"/>
  <c r="T1058" i="1"/>
  <c r="X1058" i="1" s="1"/>
  <c r="U1058" i="1"/>
  <c r="Y1058" i="1" s="1"/>
  <c r="T1050" i="1"/>
  <c r="X1050" i="1" s="1"/>
  <c r="U1050" i="1"/>
  <c r="Y1050" i="1" s="1"/>
  <c r="T1042" i="1"/>
  <c r="X1042" i="1" s="1"/>
  <c r="U1042" i="1"/>
  <c r="Y1042" i="1" s="1"/>
  <c r="T1034" i="1"/>
  <c r="X1034" i="1" s="1"/>
  <c r="U1034" i="1"/>
  <c r="Y1034" i="1" s="1"/>
  <c r="T1026" i="1"/>
  <c r="X1026" i="1" s="1"/>
  <c r="U1026" i="1"/>
  <c r="Y1026" i="1" s="1"/>
  <c r="T1018" i="1"/>
  <c r="X1018" i="1" s="1"/>
  <c r="U1018" i="1"/>
  <c r="Y1018" i="1" s="1"/>
  <c r="T1010" i="1"/>
  <c r="X1010" i="1" s="1"/>
  <c r="U1010" i="1"/>
  <c r="Y1010" i="1" s="1"/>
  <c r="T1002" i="1"/>
  <c r="X1002" i="1" s="1"/>
  <c r="U1002" i="1"/>
  <c r="Y1002" i="1" s="1"/>
  <c r="T994" i="1"/>
  <c r="X994" i="1" s="1"/>
  <c r="U994" i="1"/>
  <c r="Y994" i="1" s="1"/>
  <c r="T986" i="1"/>
  <c r="X986" i="1" s="1"/>
  <c r="U986" i="1"/>
  <c r="Y986" i="1" s="1"/>
  <c r="T978" i="1"/>
  <c r="X978" i="1" s="1"/>
  <c r="U978" i="1"/>
  <c r="Y978" i="1" s="1"/>
  <c r="T970" i="1"/>
  <c r="X970" i="1" s="1"/>
  <c r="U970" i="1"/>
  <c r="Y970" i="1" s="1"/>
  <c r="T962" i="1"/>
  <c r="X962" i="1" s="1"/>
  <c r="U962" i="1"/>
  <c r="Y962" i="1" s="1"/>
  <c r="T954" i="1"/>
  <c r="X954" i="1" s="1"/>
  <c r="U954" i="1"/>
  <c r="Y954" i="1" s="1"/>
  <c r="T946" i="1"/>
  <c r="X946" i="1" s="1"/>
  <c r="U946" i="1"/>
  <c r="Y946" i="1" s="1"/>
  <c r="T938" i="1"/>
  <c r="X938" i="1" s="1"/>
  <c r="U938" i="1"/>
  <c r="Y938" i="1" s="1"/>
  <c r="T930" i="1"/>
  <c r="X930" i="1" s="1"/>
  <c r="U930" i="1"/>
  <c r="Y930" i="1" s="1"/>
  <c r="T922" i="1"/>
  <c r="X922" i="1" s="1"/>
  <c r="U922" i="1"/>
  <c r="Y922" i="1" s="1"/>
  <c r="T914" i="1"/>
  <c r="X914" i="1" s="1"/>
  <c r="U914" i="1"/>
  <c r="Y914" i="1" s="1"/>
  <c r="T906" i="1"/>
  <c r="X906" i="1" s="1"/>
  <c r="U906" i="1"/>
  <c r="Y906" i="1" s="1"/>
  <c r="T898" i="1"/>
  <c r="X898" i="1" s="1"/>
  <c r="U898" i="1"/>
  <c r="Y898" i="1" s="1"/>
  <c r="T890" i="1"/>
  <c r="X890" i="1" s="1"/>
  <c r="U890" i="1"/>
  <c r="Y890" i="1" s="1"/>
  <c r="T882" i="1"/>
  <c r="X882" i="1" s="1"/>
  <c r="U882" i="1"/>
  <c r="Y882" i="1" s="1"/>
  <c r="T874" i="1"/>
  <c r="X874" i="1" s="1"/>
  <c r="U874" i="1"/>
  <c r="Y874" i="1" s="1"/>
  <c r="T866" i="1"/>
  <c r="X866" i="1" s="1"/>
  <c r="U866" i="1"/>
  <c r="Y866" i="1" s="1"/>
  <c r="T858" i="1"/>
  <c r="X858" i="1" s="1"/>
  <c r="U858" i="1"/>
  <c r="Y858" i="1" s="1"/>
  <c r="T850" i="1"/>
  <c r="X850" i="1" s="1"/>
  <c r="U850" i="1"/>
  <c r="Y850" i="1" s="1"/>
  <c r="T842" i="1"/>
  <c r="X842" i="1" s="1"/>
  <c r="U842" i="1"/>
  <c r="Y842" i="1" s="1"/>
  <c r="T834" i="1"/>
  <c r="X834" i="1" s="1"/>
  <c r="U834" i="1"/>
  <c r="Y834" i="1" s="1"/>
  <c r="T826" i="1"/>
  <c r="X826" i="1" s="1"/>
  <c r="U826" i="1"/>
  <c r="Y826" i="1" s="1"/>
  <c r="T818" i="1"/>
  <c r="X818" i="1" s="1"/>
  <c r="U818" i="1"/>
  <c r="Y818" i="1" s="1"/>
  <c r="T810" i="1"/>
  <c r="X810" i="1" s="1"/>
  <c r="U810" i="1"/>
  <c r="Y810" i="1" s="1"/>
  <c r="T802" i="1"/>
  <c r="X802" i="1" s="1"/>
  <c r="U802" i="1"/>
  <c r="Y802" i="1" s="1"/>
  <c r="T794" i="1"/>
  <c r="X794" i="1" s="1"/>
  <c r="U794" i="1"/>
  <c r="Y794" i="1" s="1"/>
  <c r="T786" i="1"/>
  <c r="X786" i="1" s="1"/>
  <c r="U786" i="1"/>
  <c r="Y786" i="1" s="1"/>
  <c r="T778" i="1"/>
  <c r="X778" i="1" s="1"/>
  <c r="U778" i="1"/>
  <c r="Y778" i="1" s="1"/>
  <c r="T770" i="1"/>
  <c r="X770" i="1" s="1"/>
  <c r="U770" i="1"/>
  <c r="Y770" i="1" s="1"/>
  <c r="T762" i="1"/>
  <c r="X762" i="1" s="1"/>
  <c r="U762" i="1"/>
  <c r="Y762" i="1" s="1"/>
  <c r="T754" i="1"/>
  <c r="X754" i="1" s="1"/>
  <c r="U754" i="1"/>
  <c r="Y754" i="1" s="1"/>
  <c r="T746" i="1"/>
  <c r="X746" i="1" s="1"/>
  <c r="U746" i="1"/>
  <c r="Y746" i="1" s="1"/>
  <c r="T738" i="1"/>
  <c r="X738" i="1" s="1"/>
  <c r="U738" i="1"/>
  <c r="Y738" i="1" s="1"/>
  <c r="T730" i="1"/>
  <c r="X730" i="1" s="1"/>
  <c r="U730" i="1"/>
  <c r="Y730" i="1" s="1"/>
  <c r="T722" i="1"/>
  <c r="X722" i="1" s="1"/>
  <c r="U722" i="1"/>
  <c r="Y722" i="1" s="1"/>
  <c r="T714" i="1"/>
  <c r="X714" i="1" s="1"/>
  <c r="U714" i="1"/>
  <c r="Y714" i="1" s="1"/>
  <c r="T706" i="1"/>
  <c r="X706" i="1" s="1"/>
  <c r="U706" i="1"/>
  <c r="Y706" i="1" s="1"/>
  <c r="T698" i="1"/>
  <c r="X698" i="1" s="1"/>
  <c r="U698" i="1"/>
  <c r="Y698" i="1" s="1"/>
  <c r="T690" i="1"/>
  <c r="X690" i="1" s="1"/>
  <c r="U690" i="1"/>
  <c r="Y690" i="1" s="1"/>
  <c r="T682" i="1"/>
  <c r="X682" i="1" s="1"/>
  <c r="U682" i="1"/>
  <c r="Y682" i="1" s="1"/>
  <c r="T674" i="1"/>
  <c r="X674" i="1" s="1"/>
  <c r="U674" i="1"/>
  <c r="Y674" i="1" s="1"/>
  <c r="T666" i="1"/>
  <c r="X666" i="1" s="1"/>
  <c r="U666" i="1"/>
  <c r="Y666" i="1" s="1"/>
  <c r="T658" i="1"/>
  <c r="X658" i="1" s="1"/>
  <c r="U658" i="1"/>
  <c r="Y658" i="1" s="1"/>
  <c r="T650" i="1"/>
  <c r="X650" i="1" s="1"/>
  <c r="U650" i="1"/>
  <c r="Y650" i="1" s="1"/>
  <c r="T642" i="1"/>
  <c r="X642" i="1" s="1"/>
  <c r="U642" i="1"/>
  <c r="Y642" i="1" s="1"/>
  <c r="T634" i="1"/>
  <c r="X634" i="1" s="1"/>
  <c r="U634" i="1"/>
  <c r="Y634" i="1" s="1"/>
  <c r="T626" i="1"/>
  <c r="X626" i="1" s="1"/>
  <c r="U626" i="1"/>
  <c r="Y626" i="1" s="1"/>
  <c r="T618" i="1"/>
  <c r="X618" i="1" s="1"/>
  <c r="U618" i="1"/>
  <c r="Y618" i="1" s="1"/>
  <c r="T610" i="1"/>
  <c r="X610" i="1" s="1"/>
  <c r="U610" i="1"/>
  <c r="Y610" i="1" s="1"/>
  <c r="T602" i="1"/>
  <c r="X602" i="1" s="1"/>
  <c r="U602" i="1"/>
  <c r="Y602" i="1" s="1"/>
  <c r="T594" i="1"/>
  <c r="X594" i="1" s="1"/>
  <c r="U594" i="1"/>
  <c r="Y594" i="1" s="1"/>
  <c r="T586" i="1"/>
  <c r="X586" i="1" s="1"/>
  <c r="U586" i="1"/>
  <c r="Y586" i="1" s="1"/>
  <c r="T578" i="1"/>
  <c r="X578" i="1" s="1"/>
  <c r="U578" i="1"/>
  <c r="Y578" i="1" s="1"/>
  <c r="T570" i="1"/>
  <c r="X570" i="1" s="1"/>
  <c r="U570" i="1"/>
  <c r="Y570" i="1" s="1"/>
  <c r="T562" i="1"/>
  <c r="X562" i="1" s="1"/>
  <c r="U562" i="1"/>
  <c r="Y562" i="1" s="1"/>
  <c r="T554" i="1"/>
  <c r="X554" i="1" s="1"/>
  <c r="U554" i="1"/>
  <c r="Y554" i="1" s="1"/>
  <c r="T546" i="1"/>
  <c r="X546" i="1" s="1"/>
  <c r="U546" i="1"/>
  <c r="Y546" i="1" s="1"/>
  <c r="T538" i="1"/>
  <c r="X538" i="1" s="1"/>
  <c r="U538" i="1"/>
  <c r="Y538" i="1" s="1"/>
  <c r="T530" i="1"/>
  <c r="X530" i="1" s="1"/>
  <c r="U530" i="1"/>
  <c r="Y530" i="1" s="1"/>
  <c r="T522" i="1"/>
  <c r="X522" i="1" s="1"/>
  <c r="U522" i="1"/>
  <c r="Y522" i="1" s="1"/>
  <c r="T514" i="1"/>
  <c r="X514" i="1" s="1"/>
  <c r="U514" i="1"/>
  <c r="Y514" i="1" s="1"/>
  <c r="T506" i="1"/>
  <c r="X506" i="1" s="1"/>
  <c r="U506" i="1"/>
  <c r="Y506" i="1" s="1"/>
  <c r="T498" i="1"/>
  <c r="X498" i="1" s="1"/>
  <c r="U498" i="1"/>
  <c r="Y498" i="1" s="1"/>
  <c r="T490" i="1"/>
  <c r="X490" i="1" s="1"/>
  <c r="U490" i="1"/>
  <c r="Y490" i="1" s="1"/>
  <c r="T482" i="1"/>
  <c r="X482" i="1" s="1"/>
  <c r="U482" i="1"/>
  <c r="Y482" i="1" s="1"/>
  <c r="T474" i="1"/>
  <c r="X474" i="1" s="1"/>
  <c r="U474" i="1"/>
  <c r="Y474" i="1" s="1"/>
  <c r="T466" i="1"/>
  <c r="X466" i="1" s="1"/>
  <c r="U466" i="1"/>
  <c r="Y466" i="1" s="1"/>
  <c r="T458" i="1"/>
  <c r="X458" i="1" s="1"/>
  <c r="U458" i="1"/>
  <c r="Y458" i="1" s="1"/>
  <c r="T450" i="1"/>
  <c r="X450" i="1" s="1"/>
  <c r="U450" i="1"/>
  <c r="Y450" i="1" s="1"/>
  <c r="T442" i="1"/>
  <c r="X442" i="1" s="1"/>
  <c r="U442" i="1"/>
  <c r="Y442" i="1" s="1"/>
  <c r="T434" i="1"/>
  <c r="X434" i="1" s="1"/>
  <c r="U434" i="1"/>
  <c r="Y434" i="1" s="1"/>
  <c r="T426" i="1"/>
  <c r="X426" i="1" s="1"/>
  <c r="U426" i="1"/>
  <c r="Y426" i="1" s="1"/>
  <c r="T418" i="1"/>
  <c r="X418" i="1" s="1"/>
  <c r="U418" i="1"/>
  <c r="Y418" i="1" s="1"/>
  <c r="T410" i="1"/>
  <c r="X410" i="1" s="1"/>
  <c r="U410" i="1"/>
  <c r="Y410" i="1" s="1"/>
  <c r="T402" i="1"/>
  <c r="X402" i="1" s="1"/>
  <c r="U402" i="1"/>
  <c r="Y402" i="1" s="1"/>
  <c r="T394" i="1"/>
  <c r="X394" i="1" s="1"/>
  <c r="U394" i="1"/>
  <c r="Y394" i="1" s="1"/>
  <c r="T386" i="1"/>
  <c r="X386" i="1" s="1"/>
  <c r="U386" i="1"/>
  <c r="Y386" i="1" s="1"/>
  <c r="T378" i="1"/>
  <c r="X378" i="1" s="1"/>
  <c r="U378" i="1"/>
  <c r="Y378" i="1" s="1"/>
  <c r="T370" i="1"/>
  <c r="X370" i="1" s="1"/>
  <c r="U370" i="1"/>
  <c r="Y370" i="1" s="1"/>
  <c r="T362" i="1"/>
  <c r="X362" i="1" s="1"/>
  <c r="U362" i="1"/>
  <c r="Y362" i="1" s="1"/>
  <c r="T354" i="1"/>
  <c r="X354" i="1" s="1"/>
  <c r="U354" i="1"/>
  <c r="Y354" i="1" s="1"/>
  <c r="T346" i="1"/>
  <c r="X346" i="1" s="1"/>
  <c r="U346" i="1"/>
  <c r="Y346" i="1" s="1"/>
  <c r="T338" i="1"/>
  <c r="X338" i="1" s="1"/>
  <c r="U338" i="1"/>
  <c r="Y338" i="1" s="1"/>
  <c r="T330" i="1"/>
  <c r="X330" i="1" s="1"/>
  <c r="U330" i="1"/>
  <c r="Y330" i="1" s="1"/>
  <c r="T322" i="1"/>
  <c r="X322" i="1" s="1"/>
  <c r="U322" i="1"/>
  <c r="Y322" i="1" s="1"/>
  <c r="T314" i="1"/>
  <c r="X314" i="1" s="1"/>
  <c r="U314" i="1"/>
  <c r="Y314" i="1" s="1"/>
  <c r="T306" i="1"/>
  <c r="X306" i="1" s="1"/>
  <c r="U306" i="1"/>
  <c r="Y306" i="1" s="1"/>
  <c r="T298" i="1"/>
  <c r="X298" i="1" s="1"/>
  <c r="U298" i="1"/>
  <c r="Y298" i="1" s="1"/>
  <c r="T290" i="1"/>
  <c r="X290" i="1" s="1"/>
  <c r="U290" i="1"/>
  <c r="Y290" i="1" s="1"/>
  <c r="T282" i="1"/>
  <c r="X282" i="1" s="1"/>
  <c r="U282" i="1"/>
  <c r="Y282" i="1" s="1"/>
  <c r="T274" i="1"/>
  <c r="X274" i="1" s="1"/>
  <c r="U274" i="1"/>
  <c r="Y274" i="1" s="1"/>
  <c r="T266" i="1"/>
  <c r="X266" i="1" s="1"/>
  <c r="U266" i="1"/>
  <c r="Y266" i="1" s="1"/>
  <c r="T258" i="1"/>
  <c r="X258" i="1" s="1"/>
  <c r="U258" i="1"/>
  <c r="Y258" i="1" s="1"/>
  <c r="T250" i="1"/>
  <c r="X250" i="1" s="1"/>
  <c r="U250" i="1"/>
  <c r="Y250" i="1" s="1"/>
  <c r="T242" i="1"/>
  <c r="X242" i="1" s="1"/>
  <c r="U242" i="1"/>
  <c r="Y242" i="1" s="1"/>
  <c r="T234" i="1"/>
  <c r="X234" i="1" s="1"/>
  <c r="U234" i="1"/>
  <c r="Y234" i="1" s="1"/>
  <c r="T226" i="1"/>
  <c r="X226" i="1" s="1"/>
  <c r="U226" i="1"/>
  <c r="Y226" i="1" s="1"/>
  <c r="T218" i="1"/>
  <c r="X218" i="1" s="1"/>
  <c r="U218" i="1"/>
  <c r="Y218" i="1" s="1"/>
  <c r="T210" i="1"/>
  <c r="X210" i="1" s="1"/>
  <c r="U210" i="1"/>
  <c r="Y210" i="1" s="1"/>
  <c r="T202" i="1"/>
  <c r="X202" i="1" s="1"/>
  <c r="U202" i="1"/>
  <c r="Y202" i="1" s="1"/>
  <c r="T194" i="1"/>
  <c r="X194" i="1" s="1"/>
  <c r="U194" i="1"/>
  <c r="Y194" i="1" s="1"/>
  <c r="T186" i="1"/>
  <c r="X186" i="1" s="1"/>
  <c r="U186" i="1"/>
  <c r="Y186" i="1" s="1"/>
  <c r="T178" i="1"/>
  <c r="X178" i="1" s="1"/>
  <c r="U178" i="1"/>
  <c r="Y178" i="1" s="1"/>
  <c r="T170" i="1"/>
  <c r="X170" i="1" s="1"/>
  <c r="U170" i="1"/>
  <c r="Y170" i="1" s="1"/>
  <c r="T162" i="1"/>
  <c r="X162" i="1" s="1"/>
  <c r="U162" i="1"/>
  <c r="Y162" i="1" s="1"/>
  <c r="T154" i="1"/>
  <c r="X154" i="1" s="1"/>
  <c r="U154" i="1"/>
  <c r="Y154" i="1" s="1"/>
  <c r="T146" i="1"/>
  <c r="X146" i="1" s="1"/>
  <c r="U146" i="1"/>
  <c r="Y146" i="1" s="1"/>
  <c r="T138" i="1"/>
  <c r="X138" i="1" s="1"/>
  <c r="U138" i="1"/>
  <c r="Y138" i="1" s="1"/>
  <c r="T130" i="1"/>
  <c r="X130" i="1" s="1"/>
  <c r="U130" i="1"/>
  <c r="Y130" i="1" s="1"/>
  <c r="T122" i="1"/>
  <c r="X122" i="1" s="1"/>
  <c r="U122" i="1"/>
  <c r="Y122" i="1" s="1"/>
  <c r="T114" i="1"/>
  <c r="X114" i="1" s="1"/>
  <c r="U114" i="1"/>
  <c r="Y114" i="1" s="1"/>
  <c r="T106" i="1"/>
  <c r="X106" i="1" s="1"/>
  <c r="U106" i="1"/>
  <c r="Y106" i="1" s="1"/>
  <c r="T98" i="1"/>
  <c r="X98" i="1" s="1"/>
  <c r="U98" i="1"/>
  <c r="Y98" i="1" s="1"/>
  <c r="T90" i="1"/>
  <c r="X90" i="1" s="1"/>
  <c r="U90" i="1"/>
  <c r="Y90" i="1" s="1"/>
  <c r="T82" i="1"/>
  <c r="X82" i="1" s="1"/>
  <c r="U82" i="1"/>
  <c r="Y82" i="1" s="1"/>
  <c r="T74" i="1"/>
  <c r="X74" i="1" s="1"/>
  <c r="U74" i="1"/>
  <c r="Y74" i="1" s="1"/>
  <c r="T66" i="1"/>
  <c r="X66" i="1" s="1"/>
  <c r="U66" i="1"/>
  <c r="Y66" i="1" s="1"/>
  <c r="T58" i="1"/>
  <c r="X58" i="1" s="1"/>
  <c r="U58" i="1"/>
  <c r="Y58" i="1" s="1"/>
  <c r="T50" i="1"/>
  <c r="X50" i="1" s="1"/>
  <c r="U50" i="1"/>
  <c r="Y50" i="1" s="1"/>
  <c r="T42" i="1"/>
  <c r="X42" i="1" s="1"/>
  <c r="U42" i="1"/>
  <c r="Y42" i="1" s="1"/>
  <c r="T34" i="1"/>
  <c r="X34" i="1" s="1"/>
  <c r="U34" i="1"/>
  <c r="Y34" i="1" s="1"/>
  <c r="T26" i="1"/>
  <c r="X26" i="1" s="1"/>
  <c r="U26" i="1"/>
  <c r="Y26" i="1" s="1"/>
  <c r="T18" i="1"/>
  <c r="X18" i="1" s="1"/>
  <c r="U18" i="1"/>
  <c r="Y18" i="1" s="1"/>
  <c r="T10" i="1"/>
  <c r="X10" i="1" s="1"/>
  <c r="U10" i="1"/>
  <c r="Y10" i="1" s="1"/>
  <c r="T1321" i="1"/>
  <c r="X1321" i="1" s="1"/>
  <c r="U1321" i="1"/>
  <c r="Y1321" i="1" s="1"/>
  <c r="T1265" i="1"/>
  <c r="X1265" i="1" s="1"/>
  <c r="U1265" i="1"/>
  <c r="Y1265" i="1" s="1"/>
  <c r="T1201" i="1"/>
  <c r="X1201" i="1" s="1"/>
  <c r="U1201" i="1"/>
  <c r="Y1201" i="1" s="1"/>
  <c r="T1113" i="1"/>
  <c r="X1113" i="1" s="1"/>
  <c r="U1113" i="1"/>
  <c r="Y1113" i="1" s="1"/>
  <c r="T1041" i="1"/>
  <c r="X1041" i="1" s="1"/>
  <c r="U1041" i="1"/>
  <c r="Y1041" i="1" s="1"/>
  <c r="T961" i="1"/>
  <c r="X961" i="1" s="1"/>
  <c r="U961" i="1"/>
  <c r="Y961" i="1" s="1"/>
  <c r="T897" i="1"/>
  <c r="X897" i="1" s="1"/>
  <c r="U897" i="1"/>
  <c r="Y897" i="1" s="1"/>
  <c r="T833" i="1"/>
  <c r="X833" i="1" s="1"/>
  <c r="U833" i="1"/>
  <c r="Y833" i="1" s="1"/>
  <c r="T769" i="1"/>
  <c r="X769" i="1" s="1"/>
  <c r="U769" i="1"/>
  <c r="Y769" i="1" s="1"/>
  <c r="T713" i="1"/>
  <c r="X713" i="1" s="1"/>
  <c r="U713" i="1"/>
  <c r="Y713" i="1" s="1"/>
  <c r="T657" i="1"/>
  <c r="X657" i="1" s="1"/>
  <c r="U657" i="1"/>
  <c r="Y657" i="1" s="1"/>
  <c r="T585" i="1"/>
  <c r="X585" i="1" s="1"/>
  <c r="U585" i="1"/>
  <c r="Y585" i="1" s="1"/>
  <c r="T537" i="1"/>
  <c r="X537" i="1" s="1"/>
  <c r="U537" i="1"/>
  <c r="Y537" i="1" s="1"/>
  <c r="T489" i="1"/>
  <c r="X489" i="1" s="1"/>
  <c r="U489" i="1"/>
  <c r="Y489" i="1" s="1"/>
  <c r="T433" i="1"/>
  <c r="X433" i="1" s="1"/>
  <c r="U433" i="1"/>
  <c r="Y433" i="1" s="1"/>
  <c r="T385" i="1"/>
  <c r="X385" i="1" s="1"/>
  <c r="U385" i="1"/>
  <c r="Y385" i="1" s="1"/>
  <c r="T329" i="1"/>
  <c r="X329" i="1" s="1"/>
  <c r="U329" i="1"/>
  <c r="Y329" i="1" s="1"/>
  <c r="T289" i="1"/>
  <c r="X289" i="1" s="1"/>
  <c r="U289" i="1"/>
  <c r="Y289" i="1" s="1"/>
  <c r="T249" i="1"/>
  <c r="X249" i="1" s="1"/>
  <c r="U249" i="1"/>
  <c r="Y249" i="1" s="1"/>
  <c r="T217" i="1"/>
  <c r="X217" i="1" s="1"/>
  <c r="U217" i="1"/>
  <c r="Y217" i="1" s="1"/>
  <c r="T177" i="1"/>
  <c r="X177" i="1" s="1"/>
  <c r="U177" i="1"/>
  <c r="Y177" i="1" s="1"/>
  <c r="T137" i="1"/>
  <c r="X137" i="1" s="1"/>
  <c r="U137" i="1"/>
  <c r="Y137" i="1" s="1"/>
  <c r="T25" i="1"/>
  <c r="X25" i="1" s="1"/>
  <c r="U25" i="1"/>
  <c r="Y25" i="1" s="1"/>
  <c r="T1288" i="1"/>
  <c r="X1288" i="1" s="1"/>
  <c r="U1288" i="1"/>
  <c r="Y1288" i="1" s="1"/>
  <c r="T1248" i="1"/>
  <c r="X1248" i="1" s="1"/>
  <c r="U1248" i="1"/>
  <c r="Y1248" i="1" s="1"/>
  <c r="T1200" i="1"/>
  <c r="X1200" i="1" s="1"/>
  <c r="U1200" i="1"/>
  <c r="Y1200" i="1" s="1"/>
  <c r="T1144" i="1"/>
  <c r="X1144" i="1" s="1"/>
  <c r="U1144" i="1"/>
  <c r="Y1144" i="1" s="1"/>
  <c r="T1096" i="1"/>
  <c r="X1096" i="1" s="1"/>
  <c r="U1096" i="1"/>
  <c r="Y1096" i="1" s="1"/>
  <c r="T1064" i="1"/>
  <c r="X1064" i="1" s="1"/>
  <c r="U1064" i="1"/>
  <c r="Y1064" i="1" s="1"/>
  <c r="T1008" i="1"/>
  <c r="X1008" i="1" s="1"/>
  <c r="U1008" i="1"/>
  <c r="Y1008" i="1" s="1"/>
  <c r="T960" i="1"/>
  <c r="X960" i="1" s="1"/>
  <c r="U960" i="1"/>
  <c r="Y960" i="1" s="1"/>
  <c r="T920" i="1"/>
  <c r="X920" i="1" s="1"/>
  <c r="U920" i="1"/>
  <c r="Y920" i="1" s="1"/>
  <c r="T872" i="1"/>
  <c r="X872" i="1" s="1"/>
  <c r="U872" i="1"/>
  <c r="Y872" i="1" s="1"/>
  <c r="T824" i="1"/>
  <c r="X824" i="1" s="1"/>
  <c r="U824" i="1"/>
  <c r="Y824" i="1" s="1"/>
  <c r="T776" i="1"/>
  <c r="X776" i="1" s="1"/>
  <c r="U776" i="1"/>
  <c r="Y776" i="1" s="1"/>
  <c r="T720" i="1"/>
  <c r="X720" i="1" s="1"/>
  <c r="U720" i="1"/>
  <c r="Y720" i="1" s="1"/>
  <c r="T648" i="1"/>
  <c r="X648" i="1" s="1"/>
  <c r="U648" i="1"/>
  <c r="Y648" i="1" s="1"/>
  <c r="T592" i="1"/>
  <c r="X592" i="1" s="1"/>
  <c r="U592" i="1"/>
  <c r="Y592" i="1" s="1"/>
  <c r="T544" i="1"/>
  <c r="X544" i="1" s="1"/>
  <c r="U544" i="1"/>
  <c r="Y544" i="1" s="1"/>
  <c r="T496" i="1"/>
  <c r="X496" i="1" s="1"/>
  <c r="U496" i="1"/>
  <c r="Y496" i="1" s="1"/>
  <c r="T448" i="1"/>
  <c r="X448" i="1" s="1"/>
  <c r="U448" i="1"/>
  <c r="Y448" i="1" s="1"/>
  <c r="T416" i="1"/>
  <c r="X416" i="1" s="1"/>
  <c r="U416" i="1"/>
  <c r="Y416" i="1" s="1"/>
  <c r="T376" i="1"/>
  <c r="X376" i="1" s="1"/>
  <c r="U376" i="1"/>
  <c r="Y376" i="1" s="1"/>
  <c r="T344" i="1"/>
  <c r="X344" i="1" s="1"/>
  <c r="U344" i="1"/>
  <c r="Y344" i="1" s="1"/>
  <c r="T304" i="1"/>
  <c r="X304" i="1" s="1"/>
  <c r="U304" i="1"/>
  <c r="Y304" i="1" s="1"/>
  <c r="T248" i="1"/>
  <c r="X248" i="1" s="1"/>
  <c r="U248" i="1"/>
  <c r="Y248" i="1" s="1"/>
  <c r="T184" i="1"/>
  <c r="X184" i="1" s="1"/>
  <c r="U184" i="1"/>
  <c r="Y184" i="1" s="1"/>
  <c r="T24" i="1"/>
  <c r="X24" i="1" s="1"/>
  <c r="U24" i="1"/>
  <c r="Y24" i="1" s="1"/>
  <c r="T1287" i="1"/>
  <c r="X1287" i="1" s="1"/>
  <c r="U1287" i="1"/>
  <c r="Y1287" i="1" s="1"/>
  <c r="T1255" i="1"/>
  <c r="X1255" i="1" s="1"/>
  <c r="U1255" i="1"/>
  <c r="Y1255" i="1" s="1"/>
  <c r="T1247" i="1"/>
  <c r="X1247" i="1" s="1"/>
  <c r="U1247" i="1"/>
  <c r="Y1247" i="1" s="1"/>
  <c r="T1239" i="1"/>
  <c r="X1239" i="1" s="1"/>
  <c r="U1239" i="1"/>
  <c r="Y1239" i="1" s="1"/>
  <c r="T1231" i="1"/>
  <c r="X1231" i="1" s="1"/>
  <c r="U1231" i="1"/>
  <c r="Y1231" i="1" s="1"/>
  <c r="T1223" i="1"/>
  <c r="X1223" i="1" s="1"/>
  <c r="U1223" i="1"/>
  <c r="Y1223" i="1" s="1"/>
  <c r="T1215" i="1"/>
  <c r="X1215" i="1" s="1"/>
  <c r="U1215" i="1"/>
  <c r="Y1215" i="1" s="1"/>
  <c r="T1207" i="1"/>
  <c r="X1207" i="1" s="1"/>
  <c r="U1207" i="1"/>
  <c r="Y1207" i="1" s="1"/>
  <c r="T1199" i="1"/>
  <c r="X1199" i="1" s="1"/>
  <c r="U1199" i="1"/>
  <c r="Y1199" i="1" s="1"/>
  <c r="T1191" i="1"/>
  <c r="X1191" i="1" s="1"/>
  <c r="U1191" i="1"/>
  <c r="Y1191" i="1" s="1"/>
  <c r="T1183" i="1"/>
  <c r="X1183" i="1" s="1"/>
  <c r="U1183" i="1"/>
  <c r="Y1183" i="1" s="1"/>
  <c r="T1175" i="1"/>
  <c r="X1175" i="1" s="1"/>
  <c r="U1175" i="1"/>
  <c r="Y1175" i="1" s="1"/>
  <c r="T1167" i="1"/>
  <c r="X1167" i="1" s="1"/>
  <c r="U1167" i="1"/>
  <c r="Y1167" i="1" s="1"/>
  <c r="T1159" i="1"/>
  <c r="X1159" i="1" s="1"/>
  <c r="U1159" i="1"/>
  <c r="Y1159" i="1" s="1"/>
  <c r="T1151" i="1"/>
  <c r="X1151" i="1" s="1"/>
  <c r="U1151" i="1"/>
  <c r="Y1151" i="1" s="1"/>
  <c r="T1143" i="1"/>
  <c r="X1143" i="1" s="1"/>
  <c r="U1143" i="1"/>
  <c r="Y1143" i="1" s="1"/>
  <c r="T1135" i="1"/>
  <c r="X1135" i="1" s="1"/>
  <c r="U1135" i="1"/>
  <c r="Y1135" i="1" s="1"/>
  <c r="T1127" i="1"/>
  <c r="X1127" i="1" s="1"/>
  <c r="U1127" i="1"/>
  <c r="Y1127" i="1" s="1"/>
  <c r="T1119" i="1"/>
  <c r="X1119" i="1" s="1"/>
  <c r="U1119" i="1"/>
  <c r="Y1119" i="1" s="1"/>
  <c r="T1111" i="1"/>
  <c r="X1111" i="1" s="1"/>
  <c r="U1111" i="1"/>
  <c r="Y1111" i="1" s="1"/>
  <c r="T1103" i="1"/>
  <c r="X1103" i="1" s="1"/>
  <c r="U1103" i="1"/>
  <c r="Y1103" i="1" s="1"/>
  <c r="T1095" i="1"/>
  <c r="X1095" i="1" s="1"/>
  <c r="U1095" i="1"/>
  <c r="Y1095" i="1" s="1"/>
  <c r="T1087" i="1"/>
  <c r="X1087" i="1" s="1"/>
  <c r="U1087" i="1"/>
  <c r="Y1087" i="1" s="1"/>
  <c r="T1079" i="1"/>
  <c r="X1079" i="1" s="1"/>
  <c r="U1079" i="1"/>
  <c r="Y1079" i="1" s="1"/>
  <c r="T1071" i="1"/>
  <c r="X1071" i="1" s="1"/>
  <c r="U1071" i="1"/>
  <c r="Y1071" i="1" s="1"/>
  <c r="T1063" i="1"/>
  <c r="X1063" i="1" s="1"/>
  <c r="U1063" i="1"/>
  <c r="Y1063" i="1" s="1"/>
  <c r="T1055" i="1"/>
  <c r="X1055" i="1" s="1"/>
  <c r="U1055" i="1"/>
  <c r="Y1055" i="1" s="1"/>
  <c r="T1047" i="1"/>
  <c r="X1047" i="1" s="1"/>
  <c r="U1047" i="1"/>
  <c r="Y1047" i="1" s="1"/>
  <c r="T1039" i="1"/>
  <c r="X1039" i="1" s="1"/>
  <c r="U1039" i="1"/>
  <c r="Y1039" i="1" s="1"/>
  <c r="T1031" i="1"/>
  <c r="X1031" i="1" s="1"/>
  <c r="U1031" i="1"/>
  <c r="Y1031" i="1" s="1"/>
  <c r="T1023" i="1"/>
  <c r="X1023" i="1" s="1"/>
  <c r="U1023" i="1"/>
  <c r="Y1023" i="1" s="1"/>
  <c r="T1015" i="1"/>
  <c r="X1015" i="1" s="1"/>
  <c r="U1015" i="1"/>
  <c r="Y1015" i="1" s="1"/>
  <c r="T1007" i="1"/>
  <c r="X1007" i="1" s="1"/>
  <c r="U1007" i="1"/>
  <c r="Y1007" i="1" s="1"/>
  <c r="T999" i="1"/>
  <c r="X999" i="1" s="1"/>
  <c r="U999" i="1"/>
  <c r="Y999" i="1" s="1"/>
  <c r="T991" i="1"/>
  <c r="X991" i="1" s="1"/>
  <c r="U991" i="1"/>
  <c r="Y991" i="1" s="1"/>
  <c r="T983" i="1"/>
  <c r="X983" i="1" s="1"/>
  <c r="U983" i="1"/>
  <c r="Y983" i="1" s="1"/>
  <c r="T975" i="1"/>
  <c r="X975" i="1" s="1"/>
  <c r="U975" i="1"/>
  <c r="Y975" i="1" s="1"/>
  <c r="T967" i="1"/>
  <c r="X967" i="1" s="1"/>
  <c r="U967" i="1"/>
  <c r="Y967" i="1" s="1"/>
  <c r="T959" i="1"/>
  <c r="X959" i="1" s="1"/>
  <c r="U959" i="1"/>
  <c r="Y959" i="1" s="1"/>
  <c r="T951" i="1"/>
  <c r="X951" i="1" s="1"/>
  <c r="U951" i="1"/>
  <c r="Y951" i="1" s="1"/>
  <c r="T943" i="1"/>
  <c r="X943" i="1" s="1"/>
  <c r="U943" i="1"/>
  <c r="Y943" i="1" s="1"/>
  <c r="T935" i="1"/>
  <c r="X935" i="1" s="1"/>
  <c r="U935" i="1"/>
  <c r="Y935" i="1" s="1"/>
  <c r="T927" i="1"/>
  <c r="X927" i="1" s="1"/>
  <c r="U927" i="1"/>
  <c r="Y927" i="1" s="1"/>
  <c r="T919" i="1"/>
  <c r="X919" i="1" s="1"/>
  <c r="U919" i="1"/>
  <c r="Y919" i="1" s="1"/>
  <c r="T911" i="1"/>
  <c r="X911" i="1" s="1"/>
  <c r="U911" i="1"/>
  <c r="Y911" i="1" s="1"/>
  <c r="T903" i="1"/>
  <c r="X903" i="1" s="1"/>
  <c r="U903" i="1"/>
  <c r="Y903" i="1" s="1"/>
  <c r="T895" i="1"/>
  <c r="X895" i="1" s="1"/>
  <c r="U895" i="1"/>
  <c r="Y895" i="1" s="1"/>
  <c r="T887" i="1"/>
  <c r="X887" i="1" s="1"/>
  <c r="U887" i="1"/>
  <c r="Y887" i="1" s="1"/>
  <c r="T879" i="1"/>
  <c r="X879" i="1" s="1"/>
  <c r="U879" i="1"/>
  <c r="Y879" i="1" s="1"/>
  <c r="T871" i="1"/>
  <c r="X871" i="1" s="1"/>
  <c r="U871" i="1"/>
  <c r="Y871" i="1" s="1"/>
  <c r="T863" i="1"/>
  <c r="X863" i="1" s="1"/>
  <c r="U863" i="1"/>
  <c r="Y863" i="1" s="1"/>
  <c r="T855" i="1"/>
  <c r="X855" i="1" s="1"/>
  <c r="U855" i="1"/>
  <c r="Y855" i="1" s="1"/>
  <c r="T847" i="1"/>
  <c r="X847" i="1" s="1"/>
  <c r="U847" i="1"/>
  <c r="Y847" i="1" s="1"/>
  <c r="T839" i="1"/>
  <c r="X839" i="1" s="1"/>
  <c r="U839" i="1"/>
  <c r="Y839" i="1" s="1"/>
  <c r="T831" i="1"/>
  <c r="X831" i="1" s="1"/>
  <c r="U831" i="1"/>
  <c r="Y831" i="1" s="1"/>
  <c r="T823" i="1"/>
  <c r="X823" i="1" s="1"/>
  <c r="U823" i="1"/>
  <c r="Y823" i="1" s="1"/>
  <c r="T815" i="1"/>
  <c r="X815" i="1" s="1"/>
  <c r="U815" i="1"/>
  <c r="Y815" i="1" s="1"/>
  <c r="T807" i="1"/>
  <c r="X807" i="1" s="1"/>
  <c r="U807" i="1"/>
  <c r="Y807" i="1" s="1"/>
  <c r="T799" i="1"/>
  <c r="X799" i="1" s="1"/>
  <c r="U799" i="1"/>
  <c r="Y799" i="1" s="1"/>
  <c r="T791" i="1"/>
  <c r="X791" i="1" s="1"/>
  <c r="U791" i="1"/>
  <c r="Y791" i="1" s="1"/>
  <c r="T783" i="1"/>
  <c r="X783" i="1" s="1"/>
  <c r="U783" i="1"/>
  <c r="Y783" i="1" s="1"/>
  <c r="T775" i="1"/>
  <c r="X775" i="1" s="1"/>
  <c r="U775" i="1"/>
  <c r="Y775" i="1" s="1"/>
  <c r="T767" i="1"/>
  <c r="X767" i="1" s="1"/>
  <c r="U767" i="1"/>
  <c r="Y767" i="1" s="1"/>
  <c r="T759" i="1"/>
  <c r="X759" i="1" s="1"/>
  <c r="U759" i="1"/>
  <c r="Y759" i="1" s="1"/>
  <c r="T751" i="1"/>
  <c r="X751" i="1" s="1"/>
  <c r="U751" i="1"/>
  <c r="Y751" i="1" s="1"/>
  <c r="T743" i="1"/>
  <c r="X743" i="1" s="1"/>
  <c r="U743" i="1"/>
  <c r="Y743" i="1" s="1"/>
  <c r="T735" i="1"/>
  <c r="X735" i="1" s="1"/>
  <c r="U735" i="1"/>
  <c r="Y735" i="1" s="1"/>
  <c r="T727" i="1"/>
  <c r="X727" i="1" s="1"/>
  <c r="U727" i="1"/>
  <c r="Y727" i="1" s="1"/>
  <c r="T719" i="1"/>
  <c r="X719" i="1" s="1"/>
  <c r="U719" i="1"/>
  <c r="Y719" i="1" s="1"/>
  <c r="T711" i="1"/>
  <c r="X711" i="1" s="1"/>
  <c r="U711" i="1"/>
  <c r="Y711" i="1" s="1"/>
  <c r="T703" i="1"/>
  <c r="X703" i="1" s="1"/>
  <c r="U703" i="1"/>
  <c r="Y703" i="1" s="1"/>
  <c r="T695" i="1"/>
  <c r="X695" i="1" s="1"/>
  <c r="U695" i="1"/>
  <c r="Y695" i="1" s="1"/>
  <c r="T687" i="1"/>
  <c r="X687" i="1" s="1"/>
  <c r="U687" i="1"/>
  <c r="Y687" i="1" s="1"/>
  <c r="T679" i="1"/>
  <c r="X679" i="1" s="1"/>
  <c r="U679" i="1"/>
  <c r="Y679" i="1" s="1"/>
  <c r="T671" i="1"/>
  <c r="X671" i="1" s="1"/>
  <c r="U671" i="1"/>
  <c r="Y671" i="1" s="1"/>
  <c r="T663" i="1"/>
  <c r="X663" i="1" s="1"/>
  <c r="U663" i="1"/>
  <c r="Y663" i="1" s="1"/>
  <c r="T655" i="1"/>
  <c r="X655" i="1" s="1"/>
  <c r="U655" i="1"/>
  <c r="Y655" i="1" s="1"/>
  <c r="T647" i="1"/>
  <c r="X647" i="1" s="1"/>
  <c r="U647" i="1"/>
  <c r="Y647" i="1" s="1"/>
  <c r="T639" i="1"/>
  <c r="X639" i="1" s="1"/>
  <c r="U639" i="1"/>
  <c r="Y639" i="1" s="1"/>
  <c r="T631" i="1"/>
  <c r="X631" i="1" s="1"/>
  <c r="U631" i="1"/>
  <c r="Y631" i="1" s="1"/>
  <c r="T623" i="1"/>
  <c r="X623" i="1" s="1"/>
  <c r="U623" i="1"/>
  <c r="Y623" i="1" s="1"/>
  <c r="T615" i="1"/>
  <c r="X615" i="1" s="1"/>
  <c r="U615" i="1"/>
  <c r="Y615" i="1" s="1"/>
  <c r="T607" i="1"/>
  <c r="X607" i="1" s="1"/>
  <c r="U607" i="1"/>
  <c r="Y607" i="1" s="1"/>
  <c r="T599" i="1"/>
  <c r="X599" i="1" s="1"/>
  <c r="U599" i="1"/>
  <c r="Y599" i="1" s="1"/>
  <c r="T591" i="1"/>
  <c r="X591" i="1" s="1"/>
  <c r="U591" i="1"/>
  <c r="Y591" i="1" s="1"/>
  <c r="T583" i="1"/>
  <c r="X583" i="1" s="1"/>
  <c r="U583" i="1"/>
  <c r="Y583" i="1" s="1"/>
  <c r="T575" i="1"/>
  <c r="X575" i="1" s="1"/>
  <c r="U575" i="1"/>
  <c r="Y575" i="1" s="1"/>
  <c r="T567" i="1"/>
  <c r="X567" i="1" s="1"/>
  <c r="U567" i="1"/>
  <c r="Y567" i="1" s="1"/>
  <c r="T559" i="1"/>
  <c r="X559" i="1" s="1"/>
  <c r="U559" i="1"/>
  <c r="Y559" i="1" s="1"/>
  <c r="T551" i="1"/>
  <c r="X551" i="1" s="1"/>
  <c r="U551" i="1"/>
  <c r="Y551" i="1" s="1"/>
  <c r="T543" i="1"/>
  <c r="X543" i="1" s="1"/>
  <c r="U543" i="1"/>
  <c r="Y543" i="1" s="1"/>
  <c r="T535" i="1"/>
  <c r="X535" i="1" s="1"/>
  <c r="U535" i="1"/>
  <c r="Y535" i="1" s="1"/>
  <c r="T527" i="1"/>
  <c r="X527" i="1" s="1"/>
  <c r="U527" i="1"/>
  <c r="Y527" i="1" s="1"/>
  <c r="T519" i="1"/>
  <c r="X519" i="1" s="1"/>
  <c r="U519" i="1"/>
  <c r="Y519" i="1" s="1"/>
  <c r="T511" i="1"/>
  <c r="X511" i="1" s="1"/>
  <c r="U511" i="1"/>
  <c r="Y511" i="1" s="1"/>
  <c r="T503" i="1"/>
  <c r="X503" i="1" s="1"/>
  <c r="U503" i="1"/>
  <c r="Y503" i="1" s="1"/>
  <c r="T495" i="1"/>
  <c r="X495" i="1" s="1"/>
  <c r="U495" i="1"/>
  <c r="Y495" i="1" s="1"/>
  <c r="T487" i="1"/>
  <c r="X487" i="1" s="1"/>
  <c r="U487" i="1"/>
  <c r="Y487" i="1" s="1"/>
  <c r="T479" i="1"/>
  <c r="X479" i="1" s="1"/>
  <c r="U479" i="1"/>
  <c r="Y479" i="1" s="1"/>
  <c r="T471" i="1"/>
  <c r="X471" i="1" s="1"/>
  <c r="U471" i="1"/>
  <c r="Y471" i="1" s="1"/>
  <c r="T463" i="1"/>
  <c r="X463" i="1" s="1"/>
  <c r="U463" i="1"/>
  <c r="Y463" i="1" s="1"/>
  <c r="T455" i="1"/>
  <c r="X455" i="1" s="1"/>
  <c r="U455" i="1"/>
  <c r="Y455" i="1" s="1"/>
  <c r="T447" i="1"/>
  <c r="X447" i="1" s="1"/>
  <c r="U447" i="1"/>
  <c r="Y447" i="1" s="1"/>
  <c r="T439" i="1"/>
  <c r="X439" i="1" s="1"/>
  <c r="U439" i="1"/>
  <c r="Y439" i="1" s="1"/>
  <c r="T431" i="1"/>
  <c r="X431" i="1" s="1"/>
  <c r="U431" i="1"/>
  <c r="Y431" i="1" s="1"/>
  <c r="T423" i="1"/>
  <c r="X423" i="1" s="1"/>
  <c r="U423" i="1"/>
  <c r="Y423" i="1" s="1"/>
  <c r="T415" i="1"/>
  <c r="X415" i="1" s="1"/>
  <c r="U415" i="1"/>
  <c r="Y415" i="1" s="1"/>
  <c r="T407" i="1"/>
  <c r="X407" i="1" s="1"/>
  <c r="U407" i="1"/>
  <c r="Y407" i="1" s="1"/>
  <c r="T399" i="1"/>
  <c r="X399" i="1" s="1"/>
  <c r="U399" i="1"/>
  <c r="Y399" i="1" s="1"/>
  <c r="T391" i="1"/>
  <c r="X391" i="1" s="1"/>
  <c r="U391" i="1"/>
  <c r="Y391" i="1" s="1"/>
  <c r="T383" i="1"/>
  <c r="X383" i="1" s="1"/>
  <c r="U383" i="1"/>
  <c r="Y383" i="1" s="1"/>
  <c r="T375" i="1"/>
  <c r="X375" i="1" s="1"/>
  <c r="U375" i="1"/>
  <c r="Y375" i="1" s="1"/>
  <c r="T367" i="1"/>
  <c r="X367" i="1" s="1"/>
  <c r="U367" i="1"/>
  <c r="Y367" i="1" s="1"/>
  <c r="T359" i="1"/>
  <c r="X359" i="1" s="1"/>
  <c r="U359" i="1"/>
  <c r="Y359" i="1" s="1"/>
  <c r="T351" i="1"/>
  <c r="X351" i="1" s="1"/>
  <c r="U351" i="1"/>
  <c r="Y351" i="1" s="1"/>
  <c r="T343" i="1"/>
  <c r="X343" i="1" s="1"/>
  <c r="U343" i="1"/>
  <c r="Y343" i="1" s="1"/>
  <c r="T335" i="1"/>
  <c r="X335" i="1" s="1"/>
  <c r="U335" i="1"/>
  <c r="Y335" i="1" s="1"/>
  <c r="T327" i="1"/>
  <c r="X327" i="1" s="1"/>
  <c r="U327" i="1"/>
  <c r="Y327" i="1" s="1"/>
  <c r="T319" i="1"/>
  <c r="X319" i="1" s="1"/>
  <c r="U319" i="1"/>
  <c r="Y319" i="1" s="1"/>
  <c r="T311" i="1"/>
  <c r="X311" i="1" s="1"/>
  <c r="U311" i="1"/>
  <c r="Y311" i="1" s="1"/>
  <c r="T303" i="1"/>
  <c r="X303" i="1" s="1"/>
  <c r="U303" i="1"/>
  <c r="Y303" i="1" s="1"/>
  <c r="T295" i="1"/>
  <c r="X295" i="1" s="1"/>
  <c r="U295" i="1"/>
  <c r="Y295" i="1" s="1"/>
  <c r="T287" i="1"/>
  <c r="X287" i="1" s="1"/>
  <c r="U287" i="1"/>
  <c r="Y287" i="1" s="1"/>
  <c r="T279" i="1"/>
  <c r="X279" i="1" s="1"/>
  <c r="U279" i="1"/>
  <c r="Y279" i="1" s="1"/>
  <c r="T271" i="1"/>
  <c r="X271" i="1" s="1"/>
  <c r="U271" i="1"/>
  <c r="Y271" i="1" s="1"/>
  <c r="T263" i="1"/>
  <c r="X263" i="1" s="1"/>
  <c r="U263" i="1"/>
  <c r="Y263" i="1" s="1"/>
  <c r="T255" i="1"/>
  <c r="X255" i="1" s="1"/>
  <c r="U255" i="1"/>
  <c r="Y255" i="1" s="1"/>
  <c r="T247" i="1"/>
  <c r="X247" i="1" s="1"/>
  <c r="U247" i="1"/>
  <c r="Y247" i="1" s="1"/>
  <c r="T239" i="1"/>
  <c r="X239" i="1" s="1"/>
  <c r="U239" i="1"/>
  <c r="Y239" i="1" s="1"/>
  <c r="T231" i="1"/>
  <c r="X231" i="1" s="1"/>
  <c r="U231" i="1"/>
  <c r="Y231" i="1" s="1"/>
  <c r="T223" i="1"/>
  <c r="X223" i="1" s="1"/>
  <c r="U223" i="1"/>
  <c r="Y223" i="1" s="1"/>
  <c r="T215" i="1"/>
  <c r="X215" i="1" s="1"/>
  <c r="U215" i="1"/>
  <c r="Y215" i="1" s="1"/>
  <c r="T207" i="1"/>
  <c r="X207" i="1" s="1"/>
  <c r="U207" i="1"/>
  <c r="Y207" i="1" s="1"/>
  <c r="T199" i="1"/>
  <c r="X199" i="1" s="1"/>
  <c r="U199" i="1"/>
  <c r="Y199" i="1" s="1"/>
  <c r="T191" i="1"/>
  <c r="X191" i="1" s="1"/>
  <c r="U191" i="1"/>
  <c r="Y191" i="1" s="1"/>
  <c r="T183" i="1"/>
  <c r="X183" i="1" s="1"/>
  <c r="U183" i="1"/>
  <c r="Y183" i="1" s="1"/>
  <c r="T175" i="1"/>
  <c r="X175" i="1" s="1"/>
  <c r="U175" i="1"/>
  <c r="Y175" i="1" s="1"/>
  <c r="T167" i="1"/>
  <c r="X167" i="1" s="1"/>
  <c r="U167" i="1"/>
  <c r="Y167" i="1" s="1"/>
  <c r="T159" i="1"/>
  <c r="X159" i="1" s="1"/>
  <c r="U159" i="1"/>
  <c r="Y159" i="1" s="1"/>
  <c r="T151" i="1"/>
  <c r="X151" i="1" s="1"/>
  <c r="U151" i="1"/>
  <c r="Y151" i="1" s="1"/>
  <c r="T143" i="1"/>
  <c r="X143" i="1" s="1"/>
  <c r="U143" i="1"/>
  <c r="Y143" i="1" s="1"/>
  <c r="T135" i="1"/>
  <c r="X135" i="1" s="1"/>
  <c r="U135" i="1"/>
  <c r="Y135" i="1" s="1"/>
  <c r="T127" i="1"/>
  <c r="X127" i="1" s="1"/>
  <c r="U127" i="1"/>
  <c r="Y127" i="1" s="1"/>
  <c r="T119" i="1"/>
  <c r="X119" i="1" s="1"/>
  <c r="U119" i="1"/>
  <c r="Y119" i="1" s="1"/>
  <c r="T111" i="1"/>
  <c r="X111" i="1" s="1"/>
  <c r="U111" i="1"/>
  <c r="Y111" i="1" s="1"/>
  <c r="T103" i="1"/>
  <c r="X103" i="1" s="1"/>
  <c r="U103" i="1"/>
  <c r="Y103" i="1" s="1"/>
  <c r="T95" i="1"/>
  <c r="X95" i="1" s="1"/>
  <c r="U95" i="1"/>
  <c r="Y95" i="1" s="1"/>
  <c r="T87" i="1"/>
  <c r="X87" i="1" s="1"/>
  <c r="U87" i="1"/>
  <c r="Y87" i="1" s="1"/>
  <c r="T79" i="1"/>
  <c r="X79" i="1" s="1"/>
  <c r="U79" i="1"/>
  <c r="Y79" i="1" s="1"/>
  <c r="T71" i="1"/>
  <c r="X71" i="1" s="1"/>
  <c r="U71" i="1"/>
  <c r="Y71" i="1" s="1"/>
  <c r="T63" i="1"/>
  <c r="X63" i="1" s="1"/>
  <c r="U63" i="1"/>
  <c r="Y63" i="1" s="1"/>
  <c r="T55" i="1"/>
  <c r="X55" i="1" s="1"/>
  <c r="U55" i="1"/>
  <c r="Y55" i="1" s="1"/>
  <c r="T47" i="1"/>
  <c r="X47" i="1" s="1"/>
  <c r="U47" i="1"/>
  <c r="Y47" i="1" s="1"/>
  <c r="T39" i="1"/>
  <c r="X39" i="1" s="1"/>
  <c r="U39" i="1"/>
  <c r="Y39" i="1" s="1"/>
  <c r="T31" i="1"/>
  <c r="X31" i="1" s="1"/>
  <c r="U31" i="1"/>
  <c r="Y31" i="1" s="1"/>
  <c r="T23" i="1"/>
  <c r="X23" i="1" s="1"/>
  <c r="U23" i="1"/>
  <c r="Y23" i="1" s="1"/>
  <c r="T15" i="1"/>
  <c r="X15" i="1" s="1"/>
  <c r="U15" i="1"/>
  <c r="Y15" i="1" s="1"/>
  <c r="T7" i="1"/>
  <c r="X7" i="1" s="1"/>
  <c r="U7" i="1"/>
  <c r="Y7" i="1" s="1"/>
  <c r="T1289" i="1"/>
  <c r="X1289" i="1" s="1"/>
  <c r="U1289" i="1"/>
  <c r="Y1289" i="1" s="1"/>
  <c r="T1241" i="1"/>
  <c r="X1241" i="1" s="1"/>
  <c r="U1241" i="1"/>
  <c r="Y1241" i="1" s="1"/>
  <c r="T1193" i="1"/>
  <c r="X1193" i="1" s="1"/>
  <c r="U1193" i="1"/>
  <c r="Y1193" i="1" s="1"/>
  <c r="T1137" i="1"/>
  <c r="X1137" i="1" s="1"/>
  <c r="U1137" i="1"/>
  <c r="Y1137" i="1" s="1"/>
  <c r="T1081" i="1"/>
  <c r="X1081" i="1" s="1"/>
  <c r="U1081" i="1"/>
  <c r="Y1081" i="1" s="1"/>
  <c r="T1033" i="1"/>
  <c r="X1033" i="1" s="1"/>
  <c r="U1033" i="1"/>
  <c r="Y1033" i="1" s="1"/>
  <c r="T985" i="1"/>
  <c r="X985" i="1" s="1"/>
  <c r="U985" i="1"/>
  <c r="Y985" i="1" s="1"/>
  <c r="T921" i="1"/>
  <c r="X921" i="1" s="1"/>
  <c r="U921" i="1"/>
  <c r="Y921" i="1" s="1"/>
  <c r="T865" i="1"/>
  <c r="X865" i="1" s="1"/>
  <c r="U865" i="1"/>
  <c r="Y865" i="1" s="1"/>
  <c r="T801" i="1"/>
  <c r="X801" i="1" s="1"/>
  <c r="U801" i="1"/>
  <c r="Y801" i="1" s="1"/>
  <c r="T753" i="1"/>
  <c r="X753" i="1" s="1"/>
  <c r="U753" i="1"/>
  <c r="Y753" i="1" s="1"/>
  <c r="T689" i="1"/>
  <c r="X689" i="1" s="1"/>
  <c r="U689" i="1"/>
  <c r="Y689" i="1" s="1"/>
  <c r="T625" i="1"/>
  <c r="X625" i="1" s="1"/>
  <c r="U625" i="1"/>
  <c r="Y625" i="1" s="1"/>
  <c r="T561" i="1"/>
  <c r="X561" i="1" s="1"/>
  <c r="U561" i="1"/>
  <c r="Y561" i="1" s="1"/>
  <c r="T505" i="1"/>
  <c r="X505" i="1" s="1"/>
  <c r="U505" i="1"/>
  <c r="Y505" i="1" s="1"/>
  <c r="T457" i="1"/>
  <c r="X457" i="1" s="1"/>
  <c r="U457" i="1"/>
  <c r="Y457" i="1" s="1"/>
  <c r="T401" i="1"/>
  <c r="X401" i="1" s="1"/>
  <c r="U401" i="1"/>
  <c r="Y401" i="1" s="1"/>
  <c r="T361" i="1"/>
  <c r="X361" i="1" s="1"/>
  <c r="U361" i="1"/>
  <c r="Y361" i="1" s="1"/>
  <c r="T305" i="1"/>
  <c r="X305" i="1" s="1"/>
  <c r="U305" i="1"/>
  <c r="Y305" i="1" s="1"/>
  <c r="T265" i="1"/>
  <c r="X265" i="1" s="1"/>
  <c r="U265" i="1"/>
  <c r="Y265" i="1" s="1"/>
  <c r="T225" i="1"/>
  <c r="X225" i="1" s="1"/>
  <c r="U225" i="1"/>
  <c r="Y225" i="1" s="1"/>
  <c r="T185" i="1"/>
  <c r="X185" i="1" s="1"/>
  <c r="U185" i="1"/>
  <c r="Y185" i="1" s="1"/>
  <c r="T153" i="1"/>
  <c r="X153" i="1" s="1"/>
  <c r="U153" i="1"/>
  <c r="Y153" i="1" s="1"/>
  <c r="T113" i="1"/>
  <c r="X113" i="1" s="1"/>
  <c r="U113" i="1"/>
  <c r="Y113" i="1" s="1"/>
  <c r="T73" i="1"/>
  <c r="X73" i="1" s="1"/>
  <c r="U73" i="1"/>
  <c r="Y73" i="1" s="1"/>
  <c r="T33" i="1"/>
  <c r="X33" i="1" s="1"/>
  <c r="U33" i="1"/>
  <c r="Y33" i="1" s="1"/>
  <c r="T1296" i="1"/>
  <c r="X1296" i="1" s="1"/>
  <c r="U1296" i="1"/>
  <c r="Y1296" i="1" s="1"/>
  <c r="T1232" i="1"/>
  <c r="X1232" i="1" s="1"/>
  <c r="U1232" i="1"/>
  <c r="Y1232" i="1" s="1"/>
  <c r="T1168" i="1"/>
  <c r="X1168" i="1" s="1"/>
  <c r="U1168" i="1"/>
  <c r="Y1168" i="1" s="1"/>
  <c r="T1112" i="1"/>
  <c r="X1112" i="1" s="1"/>
  <c r="U1112" i="1"/>
  <c r="Y1112" i="1" s="1"/>
  <c r="T1048" i="1"/>
  <c r="X1048" i="1" s="1"/>
  <c r="U1048" i="1"/>
  <c r="Y1048" i="1" s="1"/>
  <c r="T952" i="1"/>
  <c r="X952" i="1" s="1"/>
  <c r="U952" i="1"/>
  <c r="Y952" i="1" s="1"/>
  <c r="T816" i="1"/>
  <c r="X816" i="1" s="1"/>
  <c r="U816" i="1"/>
  <c r="Y816" i="1" s="1"/>
  <c r="T760" i="1"/>
  <c r="X760" i="1" s="1"/>
  <c r="U760" i="1"/>
  <c r="Y760" i="1" s="1"/>
  <c r="T696" i="1"/>
  <c r="X696" i="1" s="1"/>
  <c r="U696" i="1"/>
  <c r="Y696" i="1" s="1"/>
  <c r="T624" i="1"/>
  <c r="X624" i="1" s="1"/>
  <c r="U624" i="1"/>
  <c r="Y624" i="1" s="1"/>
  <c r="T520" i="1"/>
  <c r="X520" i="1" s="1"/>
  <c r="U520" i="1"/>
  <c r="Y520" i="1" s="1"/>
  <c r="T360" i="1"/>
  <c r="X360" i="1" s="1"/>
  <c r="U360" i="1"/>
  <c r="Y360" i="1" s="1"/>
  <c r="T328" i="1"/>
  <c r="X328" i="1" s="1"/>
  <c r="U328" i="1"/>
  <c r="Y328" i="1" s="1"/>
  <c r="T288" i="1"/>
  <c r="X288" i="1" s="1"/>
  <c r="U288" i="1"/>
  <c r="Y288" i="1" s="1"/>
  <c r="T232" i="1"/>
  <c r="X232" i="1" s="1"/>
  <c r="U232" i="1"/>
  <c r="Y232" i="1" s="1"/>
  <c r="T168" i="1"/>
  <c r="X168" i="1" s="1"/>
  <c r="U168" i="1"/>
  <c r="Y168" i="1" s="1"/>
  <c r="T40" i="1"/>
  <c r="X40" i="1" s="1"/>
  <c r="U40" i="1"/>
  <c r="Y40" i="1" s="1"/>
  <c r="T1327" i="1"/>
  <c r="X1327" i="1" s="1"/>
  <c r="U1327" i="1"/>
  <c r="Y1327" i="1" s="1"/>
  <c r="T1263" i="1"/>
  <c r="X1263" i="1" s="1"/>
  <c r="U1263" i="1"/>
  <c r="Y1263" i="1" s="1"/>
  <c r="T1326" i="1"/>
  <c r="X1326" i="1" s="1"/>
  <c r="U1326" i="1"/>
  <c r="Y1326" i="1" s="1"/>
  <c r="T1318" i="1"/>
  <c r="X1318" i="1" s="1"/>
  <c r="U1318" i="1"/>
  <c r="Y1318" i="1" s="1"/>
  <c r="T1310" i="1"/>
  <c r="X1310" i="1" s="1"/>
  <c r="U1310" i="1"/>
  <c r="Y1310" i="1" s="1"/>
  <c r="T1302" i="1"/>
  <c r="X1302" i="1" s="1"/>
  <c r="U1302" i="1"/>
  <c r="Y1302" i="1" s="1"/>
  <c r="T1294" i="1"/>
  <c r="X1294" i="1" s="1"/>
  <c r="U1294" i="1"/>
  <c r="Y1294" i="1" s="1"/>
  <c r="T1286" i="1"/>
  <c r="X1286" i="1" s="1"/>
  <c r="U1286" i="1"/>
  <c r="Y1286" i="1" s="1"/>
  <c r="T1278" i="1"/>
  <c r="X1278" i="1" s="1"/>
  <c r="U1278" i="1"/>
  <c r="Y1278" i="1" s="1"/>
  <c r="T1270" i="1"/>
  <c r="X1270" i="1" s="1"/>
  <c r="U1270" i="1"/>
  <c r="Y1270" i="1" s="1"/>
  <c r="T1262" i="1"/>
  <c r="X1262" i="1" s="1"/>
  <c r="U1262" i="1"/>
  <c r="Y1262" i="1" s="1"/>
  <c r="T1254" i="1"/>
  <c r="X1254" i="1" s="1"/>
  <c r="U1254" i="1"/>
  <c r="Y1254" i="1" s="1"/>
  <c r="T1246" i="1"/>
  <c r="X1246" i="1" s="1"/>
  <c r="U1246" i="1"/>
  <c r="Y1246" i="1" s="1"/>
  <c r="T1238" i="1"/>
  <c r="X1238" i="1" s="1"/>
  <c r="U1238" i="1"/>
  <c r="Y1238" i="1" s="1"/>
  <c r="T1230" i="1"/>
  <c r="X1230" i="1" s="1"/>
  <c r="U1230" i="1"/>
  <c r="Y1230" i="1" s="1"/>
  <c r="T1222" i="1"/>
  <c r="X1222" i="1" s="1"/>
  <c r="U1222" i="1"/>
  <c r="Y1222" i="1" s="1"/>
  <c r="T1214" i="1"/>
  <c r="X1214" i="1" s="1"/>
  <c r="U1214" i="1"/>
  <c r="Y1214" i="1" s="1"/>
  <c r="T1206" i="1"/>
  <c r="X1206" i="1" s="1"/>
  <c r="U1206" i="1"/>
  <c r="Y1206" i="1" s="1"/>
  <c r="T1198" i="1"/>
  <c r="X1198" i="1" s="1"/>
  <c r="U1198" i="1"/>
  <c r="Y1198" i="1" s="1"/>
  <c r="T1190" i="1"/>
  <c r="X1190" i="1" s="1"/>
  <c r="U1190" i="1"/>
  <c r="Y1190" i="1" s="1"/>
  <c r="T1182" i="1"/>
  <c r="X1182" i="1" s="1"/>
  <c r="U1182" i="1"/>
  <c r="Y1182" i="1" s="1"/>
  <c r="T1174" i="1"/>
  <c r="X1174" i="1" s="1"/>
  <c r="U1174" i="1"/>
  <c r="Y1174" i="1" s="1"/>
  <c r="T1166" i="1"/>
  <c r="X1166" i="1" s="1"/>
  <c r="U1166" i="1"/>
  <c r="Y1166" i="1" s="1"/>
  <c r="T1158" i="1"/>
  <c r="X1158" i="1" s="1"/>
  <c r="U1158" i="1"/>
  <c r="Y1158" i="1" s="1"/>
  <c r="T1150" i="1"/>
  <c r="X1150" i="1" s="1"/>
  <c r="U1150" i="1"/>
  <c r="Y1150" i="1" s="1"/>
  <c r="T1142" i="1"/>
  <c r="X1142" i="1" s="1"/>
  <c r="U1142" i="1"/>
  <c r="Y1142" i="1" s="1"/>
  <c r="T1134" i="1"/>
  <c r="X1134" i="1" s="1"/>
  <c r="U1134" i="1"/>
  <c r="Y1134" i="1" s="1"/>
  <c r="T1126" i="1"/>
  <c r="X1126" i="1" s="1"/>
  <c r="U1126" i="1"/>
  <c r="Y1126" i="1" s="1"/>
  <c r="T1118" i="1"/>
  <c r="X1118" i="1" s="1"/>
  <c r="U1118" i="1"/>
  <c r="Y1118" i="1" s="1"/>
  <c r="T1110" i="1"/>
  <c r="X1110" i="1" s="1"/>
  <c r="U1110" i="1"/>
  <c r="Y1110" i="1" s="1"/>
  <c r="T1102" i="1"/>
  <c r="X1102" i="1" s="1"/>
  <c r="U1102" i="1"/>
  <c r="Y1102" i="1" s="1"/>
  <c r="T1094" i="1"/>
  <c r="X1094" i="1" s="1"/>
  <c r="U1094" i="1"/>
  <c r="Y1094" i="1" s="1"/>
  <c r="T1086" i="1"/>
  <c r="X1086" i="1" s="1"/>
  <c r="U1086" i="1"/>
  <c r="Y1086" i="1" s="1"/>
  <c r="T1078" i="1"/>
  <c r="X1078" i="1" s="1"/>
  <c r="U1078" i="1"/>
  <c r="Y1078" i="1" s="1"/>
  <c r="T1070" i="1"/>
  <c r="X1070" i="1" s="1"/>
  <c r="U1070" i="1"/>
  <c r="Y1070" i="1" s="1"/>
  <c r="T1062" i="1"/>
  <c r="X1062" i="1" s="1"/>
  <c r="U1062" i="1"/>
  <c r="Y1062" i="1" s="1"/>
  <c r="T1054" i="1"/>
  <c r="X1054" i="1" s="1"/>
  <c r="U1054" i="1"/>
  <c r="Y1054" i="1" s="1"/>
  <c r="T1046" i="1"/>
  <c r="X1046" i="1" s="1"/>
  <c r="U1046" i="1"/>
  <c r="Y1046" i="1" s="1"/>
  <c r="T1038" i="1"/>
  <c r="X1038" i="1" s="1"/>
  <c r="U1038" i="1"/>
  <c r="Y1038" i="1" s="1"/>
  <c r="T1030" i="1"/>
  <c r="X1030" i="1" s="1"/>
  <c r="U1030" i="1"/>
  <c r="Y1030" i="1" s="1"/>
  <c r="T1022" i="1"/>
  <c r="X1022" i="1" s="1"/>
  <c r="U1022" i="1"/>
  <c r="Y1022" i="1" s="1"/>
  <c r="T1014" i="1"/>
  <c r="X1014" i="1" s="1"/>
  <c r="U1014" i="1"/>
  <c r="Y1014" i="1" s="1"/>
  <c r="T1006" i="1"/>
  <c r="X1006" i="1" s="1"/>
  <c r="U1006" i="1"/>
  <c r="Y1006" i="1" s="1"/>
  <c r="T998" i="1"/>
  <c r="X998" i="1" s="1"/>
  <c r="U998" i="1"/>
  <c r="Y998" i="1" s="1"/>
  <c r="T990" i="1"/>
  <c r="X990" i="1" s="1"/>
  <c r="U990" i="1"/>
  <c r="Y990" i="1" s="1"/>
  <c r="T982" i="1"/>
  <c r="X982" i="1" s="1"/>
  <c r="U982" i="1"/>
  <c r="Y982" i="1" s="1"/>
  <c r="T974" i="1"/>
  <c r="X974" i="1" s="1"/>
  <c r="U974" i="1"/>
  <c r="Y974" i="1" s="1"/>
  <c r="T966" i="1"/>
  <c r="X966" i="1" s="1"/>
  <c r="U966" i="1"/>
  <c r="Y966" i="1" s="1"/>
  <c r="T958" i="1"/>
  <c r="X958" i="1" s="1"/>
  <c r="U958" i="1"/>
  <c r="Y958" i="1" s="1"/>
  <c r="T950" i="1"/>
  <c r="X950" i="1" s="1"/>
  <c r="U950" i="1"/>
  <c r="Y950" i="1" s="1"/>
  <c r="T942" i="1"/>
  <c r="X942" i="1" s="1"/>
  <c r="U942" i="1"/>
  <c r="Y942" i="1" s="1"/>
  <c r="T934" i="1"/>
  <c r="X934" i="1" s="1"/>
  <c r="U934" i="1"/>
  <c r="Y934" i="1" s="1"/>
  <c r="T926" i="1"/>
  <c r="X926" i="1" s="1"/>
  <c r="U926" i="1"/>
  <c r="Y926" i="1" s="1"/>
  <c r="T918" i="1"/>
  <c r="X918" i="1" s="1"/>
  <c r="U918" i="1"/>
  <c r="Y918" i="1" s="1"/>
  <c r="T910" i="1"/>
  <c r="X910" i="1" s="1"/>
  <c r="U910" i="1"/>
  <c r="Y910" i="1" s="1"/>
  <c r="T902" i="1"/>
  <c r="X902" i="1" s="1"/>
  <c r="U902" i="1"/>
  <c r="Y902" i="1" s="1"/>
  <c r="T894" i="1"/>
  <c r="X894" i="1" s="1"/>
  <c r="U894" i="1"/>
  <c r="Y894" i="1" s="1"/>
  <c r="T886" i="1"/>
  <c r="X886" i="1" s="1"/>
  <c r="U886" i="1"/>
  <c r="Y886" i="1" s="1"/>
  <c r="T878" i="1"/>
  <c r="X878" i="1" s="1"/>
  <c r="U878" i="1"/>
  <c r="Y878" i="1" s="1"/>
  <c r="T870" i="1"/>
  <c r="X870" i="1" s="1"/>
  <c r="U870" i="1"/>
  <c r="Y870" i="1" s="1"/>
  <c r="T862" i="1"/>
  <c r="X862" i="1" s="1"/>
  <c r="U862" i="1"/>
  <c r="Y862" i="1" s="1"/>
  <c r="T854" i="1"/>
  <c r="X854" i="1" s="1"/>
  <c r="U854" i="1"/>
  <c r="Y854" i="1" s="1"/>
  <c r="T846" i="1"/>
  <c r="X846" i="1" s="1"/>
  <c r="U846" i="1"/>
  <c r="Y846" i="1" s="1"/>
  <c r="T838" i="1"/>
  <c r="X838" i="1" s="1"/>
  <c r="U838" i="1"/>
  <c r="Y838" i="1" s="1"/>
  <c r="T830" i="1"/>
  <c r="X830" i="1" s="1"/>
  <c r="U830" i="1"/>
  <c r="Y830" i="1" s="1"/>
  <c r="T822" i="1"/>
  <c r="X822" i="1" s="1"/>
  <c r="U822" i="1"/>
  <c r="Y822" i="1" s="1"/>
  <c r="T814" i="1"/>
  <c r="X814" i="1" s="1"/>
  <c r="U814" i="1"/>
  <c r="Y814" i="1" s="1"/>
  <c r="T806" i="1"/>
  <c r="X806" i="1" s="1"/>
  <c r="U806" i="1"/>
  <c r="Y806" i="1" s="1"/>
  <c r="T798" i="1"/>
  <c r="X798" i="1" s="1"/>
  <c r="U798" i="1"/>
  <c r="Y798" i="1" s="1"/>
  <c r="T790" i="1"/>
  <c r="X790" i="1" s="1"/>
  <c r="U790" i="1"/>
  <c r="Y790" i="1" s="1"/>
  <c r="T782" i="1"/>
  <c r="X782" i="1" s="1"/>
  <c r="U782" i="1"/>
  <c r="Y782" i="1" s="1"/>
  <c r="T774" i="1"/>
  <c r="X774" i="1" s="1"/>
  <c r="U774" i="1"/>
  <c r="Y774" i="1" s="1"/>
  <c r="T766" i="1"/>
  <c r="X766" i="1" s="1"/>
  <c r="U766" i="1"/>
  <c r="Y766" i="1" s="1"/>
  <c r="T758" i="1"/>
  <c r="X758" i="1" s="1"/>
  <c r="U758" i="1"/>
  <c r="Y758" i="1" s="1"/>
  <c r="T750" i="1"/>
  <c r="X750" i="1" s="1"/>
  <c r="U750" i="1"/>
  <c r="Y750" i="1" s="1"/>
  <c r="T742" i="1"/>
  <c r="X742" i="1" s="1"/>
  <c r="U742" i="1"/>
  <c r="Y742" i="1" s="1"/>
  <c r="T734" i="1"/>
  <c r="X734" i="1" s="1"/>
  <c r="U734" i="1"/>
  <c r="Y734" i="1" s="1"/>
  <c r="T726" i="1"/>
  <c r="X726" i="1" s="1"/>
  <c r="U726" i="1"/>
  <c r="Y726" i="1" s="1"/>
  <c r="T718" i="1"/>
  <c r="X718" i="1" s="1"/>
  <c r="U718" i="1"/>
  <c r="Y718" i="1" s="1"/>
  <c r="T710" i="1"/>
  <c r="X710" i="1" s="1"/>
  <c r="U710" i="1"/>
  <c r="Y710" i="1" s="1"/>
  <c r="T702" i="1"/>
  <c r="X702" i="1" s="1"/>
  <c r="U702" i="1"/>
  <c r="Y702" i="1" s="1"/>
  <c r="T694" i="1"/>
  <c r="X694" i="1" s="1"/>
  <c r="U694" i="1"/>
  <c r="Y694" i="1" s="1"/>
  <c r="T686" i="1"/>
  <c r="X686" i="1" s="1"/>
  <c r="U686" i="1"/>
  <c r="Y686" i="1" s="1"/>
  <c r="T678" i="1"/>
  <c r="X678" i="1" s="1"/>
  <c r="U678" i="1"/>
  <c r="Y678" i="1" s="1"/>
  <c r="T670" i="1"/>
  <c r="X670" i="1" s="1"/>
  <c r="U670" i="1"/>
  <c r="Y670" i="1" s="1"/>
  <c r="T662" i="1"/>
  <c r="X662" i="1" s="1"/>
  <c r="U662" i="1"/>
  <c r="Y662" i="1" s="1"/>
  <c r="T654" i="1"/>
  <c r="X654" i="1" s="1"/>
  <c r="U654" i="1"/>
  <c r="Y654" i="1" s="1"/>
  <c r="T646" i="1"/>
  <c r="X646" i="1" s="1"/>
  <c r="U646" i="1"/>
  <c r="Y646" i="1" s="1"/>
  <c r="T638" i="1"/>
  <c r="X638" i="1" s="1"/>
  <c r="U638" i="1"/>
  <c r="Y638" i="1" s="1"/>
  <c r="T630" i="1"/>
  <c r="X630" i="1" s="1"/>
  <c r="U630" i="1"/>
  <c r="Y630" i="1" s="1"/>
  <c r="T622" i="1"/>
  <c r="X622" i="1" s="1"/>
  <c r="U622" i="1"/>
  <c r="Y622" i="1" s="1"/>
  <c r="T614" i="1"/>
  <c r="X614" i="1" s="1"/>
  <c r="U614" i="1"/>
  <c r="Y614" i="1" s="1"/>
  <c r="T606" i="1"/>
  <c r="X606" i="1" s="1"/>
  <c r="U606" i="1"/>
  <c r="Y606" i="1" s="1"/>
  <c r="T598" i="1"/>
  <c r="X598" i="1" s="1"/>
  <c r="U598" i="1"/>
  <c r="Y598" i="1" s="1"/>
  <c r="T590" i="1"/>
  <c r="X590" i="1" s="1"/>
  <c r="U590" i="1"/>
  <c r="Y590" i="1" s="1"/>
  <c r="T582" i="1"/>
  <c r="X582" i="1" s="1"/>
  <c r="U582" i="1"/>
  <c r="Y582" i="1" s="1"/>
  <c r="T574" i="1"/>
  <c r="X574" i="1" s="1"/>
  <c r="U574" i="1"/>
  <c r="Y574" i="1" s="1"/>
  <c r="T566" i="1"/>
  <c r="X566" i="1" s="1"/>
  <c r="U566" i="1"/>
  <c r="Y566" i="1" s="1"/>
  <c r="T558" i="1"/>
  <c r="X558" i="1" s="1"/>
  <c r="U558" i="1"/>
  <c r="Y558" i="1" s="1"/>
  <c r="T550" i="1"/>
  <c r="X550" i="1" s="1"/>
  <c r="U550" i="1"/>
  <c r="Y550" i="1" s="1"/>
  <c r="T542" i="1"/>
  <c r="X542" i="1" s="1"/>
  <c r="U542" i="1"/>
  <c r="Y542" i="1" s="1"/>
  <c r="T534" i="1"/>
  <c r="X534" i="1" s="1"/>
  <c r="U534" i="1"/>
  <c r="Y534" i="1" s="1"/>
  <c r="T526" i="1"/>
  <c r="X526" i="1" s="1"/>
  <c r="U526" i="1"/>
  <c r="Y526" i="1" s="1"/>
  <c r="T518" i="1"/>
  <c r="X518" i="1" s="1"/>
  <c r="U518" i="1"/>
  <c r="Y518" i="1" s="1"/>
  <c r="T510" i="1"/>
  <c r="X510" i="1" s="1"/>
  <c r="U510" i="1"/>
  <c r="Y510" i="1" s="1"/>
  <c r="T502" i="1"/>
  <c r="X502" i="1" s="1"/>
  <c r="U502" i="1"/>
  <c r="Y502" i="1" s="1"/>
  <c r="T494" i="1"/>
  <c r="X494" i="1" s="1"/>
  <c r="U494" i="1"/>
  <c r="Y494" i="1" s="1"/>
  <c r="T486" i="1"/>
  <c r="X486" i="1" s="1"/>
  <c r="U486" i="1"/>
  <c r="Y486" i="1" s="1"/>
  <c r="T478" i="1"/>
  <c r="X478" i="1" s="1"/>
  <c r="U478" i="1"/>
  <c r="Y478" i="1" s="1"/>
  <c r="T470" i="1"/>
  <c r="X470" i="1" s="1"/>
  <c r="U470" i="1"/>
  <c r="Y470" i="1" s="1"/>
  <c r="T462" i="1"/>
  <c r="X462" i="1" s="1"/>
  <c r="U462" i="1"/>
  <c r="Y462" i="1" s="1"/>
  <c r="T454" i="1"/>
  <c r="X454" i="1" s="1"/>
  <c r="U454" i="1"/>
  <c r="Y454" i="1" s="1"/>
  <c r="T446" i="1"/>
  <c r="X446" i="1" s="1"/>
  <c r="U446" i="1"/>
  <c r="Y446" i="1" s="1"/>
  <c r="T438" i="1"/>
  <c r="X438" i="1" s="1"/>
  <c r="U438" i="1"/>
  <c r="Y438" i="1" s="1"/>
  <c r="T430" i="1"/>
  <c r="X430" i="1" s="1"/>
  <c r="U430" i="1"/>
  <c r="Y430" i="1" s="1"/>
  <c r="T422" i="1"/>
  <c r="X422" i="1" s="1"/>
  <c r="U422" i="1"/>
  <c r="Y422" i="1" s="1"/>
  <c r="T414" i="1"/>
  <c r="X414" i="1" s="1"/>
  <c r="U414" i="1"/>
  <c r="Y414" i="1" s="1"/>
  <c r="T406" i="1"/>
  <c r="X406" i="1" s="1"/>
  <c r="U406" i="1"/>
  <c r="Y406" i="1" s="1"/>
  <c r="T398" i="1"/>
  <c r="X398" i="1" s="1"/>
  <c r="U398" i="1"/>
  <c r="Y398" i="1" s="1"/>
  <c r="T390" i="1"/>
  <c r="X390" i="1" s="1"/>
  <c r="U390" i="1"/>
  <c r="Y390" i="1" s="1"/>
  <c r="T382" i="1"/>
  <c r="X382" i="1" s="1"/>
  <c r="U382" i="1"/>
  <c r="Y382" i="1" s="1"/>
  <c r="T374" i="1"/>
  <c r="X374" i="1" s="1"/>
  <c r="U374" i="1"/>
  <c r="Y374" i="1" s="1"/>
  <c r="T366" i="1"/>
  <c r="X366" i="1" s="1"/>
  <c r="U366" i="1"/>
  <c r="Y366" i="1" s="1"/>
  <c r="T358" i="1"/>
  <c r="X358" i="1" s="1"/>
  <c r="U358" i="1"/>
  <c r="Y358" i="1" s="1"/>
  <c r="T350" i="1"/>
  <c r="X350" i="1" s="1"/>
  <c r="U350" i="1"/>
  <c r="Y350" i="1" s="1"/>
  <c r="T342" i="1"/>
  <c r="X342" i="1" s="1"/>
  <c r="U342" i="1"/>
  <c r="Y342" i="1" s="1"/>
  <c r="T334" i="1"/>
  <c r="X334" i="1" s="1"/>
  <c r="U334" i="1"/>
  <c r="Y334" i="1" s="1"/>
  <c r="T326" i="1"/>
  <c r="X326" i="1" s="1"/>
  <c r="U326" i="1"/>
  <c r="Y326" i="1" s="1"/>
  <c r="T318" i="1"/>
  <c r="X318" i="1" s="1"/>
  <c r="U318" i="1"/>
  <c r="Y318" i="1" s="1"/>
  <c r="T310" i="1"/>
  <c r="X310" i="1" s="1"/>
  <c r="U310" i="1"/>
  <c r="Y310" i="1" s="1"/>
  <c r="T302" i="1"/>
  <c r="X302" i="1" s="1"/>
  <c r="U302" i="1"/>
  <c r="Y302" i="1" s="1"/>
  <c r="T294" i="1"/>
  <c r="X294" i="1" s="1"/>
  <c r="U294" i="1"/>
  <c r="Y294" i="1" s="1"/>
  <c r="T286" i="1"/>
  <c r="X286" i="1" s="1"/>
  <c r="U286" i="1"/>
  <c r="Y286" i="1" s="1"/>
  <c r="T278" i="1"/>
  <c r="X278" i="1" s="1"/>
  <c r="U278" i="1"/>
  <c r="Y278" i="1" s="1"/>
  <c r="T270" i="1"/>
  <c r="X270" i="1" s="1"/>
  <c r="U270" i="1"/>
  <c r="Y270" i="1" s="1"/>
  <c r="T262" i="1"/>
  <c r="X262" i="1" s="1"/>
  <c r="U262" i="1"/>
  <c r="Y262" i="1" s="1"/>
  <c r="T254" i="1"/>
  <c r="X254" i="1" s="1"/>
  <c r="U254" i="1"/>
  <c r="Y254" i="1" s="1"/>
  <c r="T246" i="1"/>
  <c r="X246" i="1" s="1"/>
  <c r="U246" i="1"/>
  <c r="Y246" i="1" s="1"/>
  <c r="T238" i="1"/>
  <c r="X238" i="1" s="1"/>
  <c r="U238" i="1"/>
  <c r="Y238" i="1" s="1"/>
  <c r="T230" i="1"/>
  <c r="X230" i="1" s="1"/>
  <c r="U230" i="1"/>
  <c r="Y230" i="1" s="1"/>
  <c r="T222" i="1"/>
  <c r="X222" i="1" s="1"/>
  <c r="U222" i="1"/>
  <c r="Y222" i="1" s="1"/>
  <c r="T214" i="1"/>
  <c r="X214" i="1" s="1"/>
  <c r="U214" i="1"/>
  <c r="Y214" i="1" s="1"/>
  <c r="T206" i="1"/>
  <c r="X206" i="1" s="1"/>
  <c r="U206" i="1"/>
  <c r="Y206" i="1" s="1"/>
  <c r="T198" i="1"/>
  <c r="X198" i="1" s="1"/>
  <c r="U198" i="1"/>
  <c r="Y198" i="1" s="1"/>
  <c r="T190" i="1"/>
  <c r="X190" i="1" s="1"/>
  <c r="U190" i="1"/>
  <c r="Y190" i="1" s="1"/>
  <c r="T182" i="1"/>
  <c r="X182" i="1" s="1"/>
  <c r="U182" i="1"/>
  <c r="Y182" i="1" s="1"/>
  <c r="T174" i="1"/>
  <c r="X174" i="1" s="1"/>
  <c r="U174" i="1"/>
  <c r="Y174" i="1" s="1"/>
  <c r="T166" i="1"/>
  <c r="X166" i="1" s="1"/>
  <c r="U166" i="1"/>
  <c r="Y166" i="1" s="1"/>
  <c r="T158" i="1"/>
  <c r="X158" i="1" s="1"/>
  <c r="U158" i="1"/>
  <c r="Y158" i="1" s="1"/>
  <c r="T150" i="1"/>
  <c r="X150" i="1" s="1"/>
  <c r="U150" i="1"/>
  <c r="Y150" i="1" s="1"/>
  <c r="T142" i="1"/>
  <c r="X142" i="1" s="1"/>
  <c r="U142" i="1"/>
  <c r="Y142" i="1" s="1"/>
  <c r="T134" i="1"/>
  <c r="X134" i="1" s="1"/>
  <c r="U134" i="1"/>
  <c r="Y134" i="1" s="1"/>
  <c r="T126" i="1"/>
  <c r="X126" i="1" s="1"/>
  <c r="U126" i="1"/>
  <c r="Y126" i="1" s="1"/>
  <c r="T118" i="1"/>
  <c r="X118" i="1" s="1"/>
  <c r="U118" i="1"/>
  <c r="Y118" i="1" s="1"/>
  <c r="T110" i="1"/>
  <c r="X110" i="1" s="1"/>
  <c r="U110" i="1"/>
  <c r="Y110" i="1" s="1"/>
  <c r="T102" i="1"/>
  <c r="X102" i="1" s="1"/>
  <c r="U102" i="1"/>
  <c r="Y102" i="1" s="1"/>
  <c r="T94" i="1"/>
  <c r="X94" i="1" s="1"/>
  <c r="U94" i="1"/>
  <c r="Y94" i="1" s="1"/>
  <c r="T86" i="1"/>
  <c r="X86" i="1" s="1"/>
  <c r="U86" i="1"/>
  <c r="Y86" i="1" s="1"/>
  <c r="T78" i="1"/>
  <c r="X78" i="1" s="1"/>
  <c r="U78" i="1"/>
  <c r="Y78" i="1" s="1"/>
  <c r="T70" i="1"/>
  <c r="X70" i="1" s="1"/>
  <c r="U70" i="1"/>
  <c r="Y70" i="1" s="1"/>
  <c r="T62" i="1"/>
  <c r="X62" i="1" s="1"/>
  <c r="U62" i="1"/>
  <c r="Y62" i="1" s="1"/>
  <c r="T54" i="1"/>
  <c r="X54" i="1" s="1"/>
  <c r="U54" i="1"/>
  <c r="Y54" i="1" s="1"/>
  <c r="T46" i="1"/>
  <c r="X46" i="1" s="1"/>
  <c r="U46" i="1"/>
  <c r="Y46" i="1" s="1"/>
  <c r="T38" i="1"/>
  <c r="X38" i="1" s="1"/>
  <c r="U38" i="1"/>
  <c r="Y38" i="1" s="1"/>
  <c r="T30" i="1"/>
  <c r="X30" i="1" s="1"/>
  <c r="U30" i="1"/>
  <c r="Y30" i="1" s="1"/>
  <c r="T22" i="1"/>
  <c r="X22" i="1" s="1"/>
  <c r="U22" i="1"/>
  <c r="Y22" i="1" s="1"/>
  <c r="T14" i="1"/>
  <c r="X14" i="1" s="1"/>
  <c r="U14" i="1"/>
  <c r="Y14" i="1" s="1"/>
  <c r="T6" i="1"/>
  <c r="X6" i="1" s="1"/>
  <c r="U6" i="1"/>
  <c r="Y6" i="1" s="1"/>
  <c r="T1313" i="1"/>
  <c r="X1313" i="1" s="1"/>
  <c r="U1313" i="1"/>
  <c r="Y1313" i="1" s="1"/>
  <c r="T1281" i="1"/>
  <c r="X1281" i="1" s="1"/>
  <c r="U1281" i="1"/>
  <c r="Y1281" i="1" s="1"/>
  <c r="T1249" i="1"/>
  <c r="X1249" i="1" s="1"/>
  <c r="U1249" i="1"/>
  <c r="Y1249" i="1" s="1"/>
  <c r="T1209" i="1"/>
  <c r="X1209" i="1" s="1"/>
  <c r="U1209" i="1"/>
  <c r="Y1209" i="1" s="1"/>
  <c r="T1161" i="1"/>
  <c r="X1161" i="1" s="1"/>
  <c r="U1161" i="1"/>
  <c r="Y1161" i="1" s="1"/>
  <c r="T1145" i="1"/>
  <c r="X1145" i="1" s="1"/>
  <c r="U1145" i="1"/>
  <c r="Y1145" i="1" s="1"/>
  <c r="T1105" i="1"/>
  <c r="X1105" i="1" s="1"/>
  <c r="U1105" i="1"/>
  <c r="Y1105" i="1" s="1"/>
  <c r="T1057" i="1"/>
  <c r="X1057" i="1" s="1"/>
  <c r="U1057" i="1"/>
  <c r="Y1057" i="1" s="1"/>
  <c r="T1017" i="1"/>
  <c r="X1017" i="1" s="1"/>
  <c r="U1017" i="1"/>
  <c r="Y1017" i="1" s="1"/>
  <c r="T1001" i="1"/>
  <c r="X1001" i="1" s="1"/>
  <c r="U1001" i="1"/>
  <c r="Y1001" i="1" s="1"/>
  <c r="T945" i="1"/>
  <c r="X945" i="1" s="1"/>
  <c r="U945" i="1"/>
  <c r="Y945" i="1" s="1"/>
  <c r="T905" i="1"/>
  <c r="X905" i="1" s="1"/>
  <c r="U905" i="1"/>
  <c r="Y905" i="1" s="1"/>
  <c r="T881" i="1"/>
  <c r="X881" i="1" s="1"/>
  <c r="U881" i="1"/>
  <c r="Y881" i="1" s="1"/>
  <c r="T849" i="1"/>
  <c r="X849" i="1" s="1"/>
  <c r="U849" i="1"/>
  <c r="Y849" i="1" s="1"/>
  <c r="T809" i="1"/>
  <c r="X809" i="1" s="1"/>
  <c r="U809" i="1"/>
  <c r="Y809" i="1" s="1"/>
  <c r="T793" i="1"/>
  <c r="X793" i="1" s="1"/>
  <c r="U793" i="1"/>
  <c r="Y793" i="1" s="1"/>
  <c r="T761" i="1"/>
  <c r="X761" i="1" s="1"/>
  <c r="U761" i="1"/>
  <c r="Y761" i="1" s="1"/>
  <c r="T737" i="1"/>
  <c r="X737" i="1" s="1"/>
  <c r="U737" i="1"/>
  <c r="Y737" i="1" s="1"/>
  <c r="T705" i="1"/>
  <c r="X705" i="1" s="1"/>
  <c r="U705" i="1"/>
  <c r="Y705" i="1" s="1"/>
  <c r="T665" i="1"/>
  <c r="X665" i="1" s="1"/>
  <c r="U665" i="1"/>
  <c r="Y665" i="1" s="1"/>
  <c r="T641" i="1"/>
  <c r="X641" i="1" s="1"/>
  <c r="U641" i="1"/>
  <c r="Y641" i="1" s="1"/>
  <c r="T609" i="1"/>
  <c r="X609" i="1" s="1"/>
  <c r="U609" i="1"/>
  <c r="Y609" i="1" s="1"/>
  <c r="T569" i="1"/>
  <c r="X569" i="1" s="1"/>
  <c r="U569" i="1"/>
  <c r="Y569" i="1" s="1"/>
  <c r="T529" i="1"/>
  <c r="X529" i="1" s="1"/>
  <c r="U529" i="1"/>
  <c r="Y529" i="1" s="1"/>
  <c r="T513" i="1"/>
  <c r="X513" i="1" s="1"/>
  <c r="U513" i="1"/>
  <c r="Y513" i="1" s="1"/>
  <c r="T481" i="1"/>
  <c r="X481" i="1" s="1"/>
  <c r="U481" i="1"/>
  <c r="Y481" i="1" s="1"/>
  <c r="T449" i="1"/>
  <c r="X449" i="1" s="1"/>
  <c r="U449" i="1"/>
  <c r="Y449" i="1" s="1"/>
  <c r="T417" i="1"/>
  <c r="X417" i="1" s="1"/>
  <c r="U417" i="1"/>
  <c r="Y417" i="1" s="1"/>
  <c r="T377" i="1"/>
  <c r="X377" i="1" s="1"/>
  <c r="U377" i="1"/>
  <c r="Y377" i="1" s="1"/>
  <c r="T353" i="1"/>
  <c r="X353" i="1" s="1"/>
  <c r="U353" i="1"/>
  <c r="Y353" i="1" s="1"/>
  <c r="T321" i="1"/>
  <c r="X321" i="1" s="1"/>
  <c r="U321" i="1"/>
  <c r="Y321" i="1" s="1"/>
  <c r="T273" i="1"/>
  <c r="X273" i="1" s="1"/>
  <c r="U273" i="1"/>
  <c r="Y273" i="1" s="1"/>
  <c r="T233" i="1"/>
  <c r="X233" i="1" s="1"/>
  <c r="U233" i="1"/>
  <c r="Y233" i="1" s="1"/>
  <c r="T201" i="1"/>
  <c r="X201" i="1" s="1"/>
  <c r="U201" i="1"/>
  <c r="Y201" i="1" s="1"/>
  <c r="T161" i="1"/>
  <c r="X161" i="1" s="1"/>
  <c r="U161" i="1"/>
  <c r="Y161" i="1" s="1"/>
  <c r="T129" i="1"/>
  <c r="X129" i="1" s="1"/>
  <c r="U129" i="1"/>
  <c r="Y129" i="1" s="1"/>
  <c r="T105" i="1"/>
  <c r="X105" i="1" s="1"/>
  <c r="U105" i="1"/>
  <c r="Y105" i="1" s="1"/>
  <c r="T89" i="1"/>
  <c r="X89" i="1" s="1"/>
  <c r="U89" i="1"/>
  <c r="Y89" i="1" s="1"/>
  <c r="T49" i="1"/>
  <c r="X49" i="1" s="1"/>
  <c r="U49" i="1"/>
  <c r="Y49" i="1" s="1"/>
  <c r="T17" i="1"/>
  <c r="X17" i="1" s="1"/>
  <c r="U17" i="1"/>
  <c r="Y17" i="1" s="1"/>
  <c r="T1328" i="1"/>
  <c r="X1328" i="1" s="1"/>
  <c r="U1328" i="1"/>
  <c r="Y1328" i="1" s="1"/>
  <c r="T1304" i="1"/>
  <c r="X1304" i="1" s="1"/>
  <c r="U1304" i="1"/>
  <c r="Y1304" i="1" s="1"/>
  <c r="T1264" i="1"/>
  <c r="X1264" i="1" s="1"/>
  <c r="U1264" i="1"/>
  <c r="Y1264" i="1" s="1"/>
  <c r="T1240" i="1"/>
  <c r="X1240" i="1" s="1"/>
  <c r="U1240" i="1"/>
  <c r="Y1240" i="1" s="1"/>
  <c r="T1208" i="1"/>
  <c r="X1208" i="1" s="1"/>
  <c r="U1208" i="1"/>
  <c r="Y1208" i="1" s="1"/>
  <c r="T1184" i="1"/>
  <c r="X1184" i="1" s="1"/>
  <c r="U1184" i="1"/>
  <c r="Y1184" i="1" s="1"/>
  <c r="T1152" i="1"/>
  <c r="X1152" i="1" s="1"/>
  <c r="U1152" i="1"/>
  <c r="Y1152" i="1" s="1"/>
  <c r="T1120" i="1"/>
  <c r="X1120" i="1" s="1"/>
  <c r="U1120" i="1"/>
  <c r="Y1120" i="1" s="1"/>
  <c r="T1088" i="1"/>
  <c r="X1088" i="1" s="1"/>
  <c r="U1088" i="1"/>
  <c r="Y1088" i="1" s="1"/>
  <c r="T1072" i="1"/>
  <c r="X1072" i="1" s="1"/>
  <c r="U1072" i="1"/>
  <c r="Y1072" i="1" s="1"/>
  <c r="T1040" i="1"/>
  <c r="X1040" i="1" s="1"/>
  <c r="U1040" i="1"/>
  <c r="Y1040" i="1" s="1"/>
  <c r="T1016" i="1"/>
  <c r="X1016" i="1" s="1"/>
  <c r="U1016" i="1"/>
  <c r="Y1016" i="1" s="1"/>
  <c r="T984" i="1"/>
  <c r="X984" i="1" s="1"/>
  <c r="U984" i="1"/>
  <c r="Y984" i="1" s="1"/>
  <c r="T968" i="1"/>
  <c r="X968" i="1" s="1"/>
  <c r="U968" i="1"/>
  <c r="Y968" i="1" s="1"/>
  <c r="T928" i="1"/>
  <c r="X928" i="1" s="1"/>
  <c r="U928" i="1"/>
  <c r="Y928" i="1" s="1"/>
  <c r="T912" i="1"/>
  <c r="X912" i="1" s="1"/>
  <c r="U912" i="1"/>
  <c r="Y912" i="1" s="1"/>
  <c r="T888" i="1"/>
  <c r="X888" i="1" s="1"/>
  <c r="U888" i="1"/>
  <c r="Y888" i="1" s="1"/>
  <c r="T864" i="1"/>
  <c r="X864" i="1" s="1"/>
  <c r="U864" i="1"/>
  <c r="Y864" i="1" s="1"/>
  <c r="T840" i="1"/>
  <c r="X840" i="1" s="1"/>
  <c r="U840" i="1"/>
  <c r="Y840" i="1" s="1"/>
  <c r="T800" i="1"/>
  <c r="X800" i="1" s="1"/>
  <c r="U800" i="1"/>
  <c r="Y800" i="1" s="1"/>
  <c r="T784" i="1"/>
  <c r="X784" i="1" s="1"/>
  <c r="U784" i="1"/>
  <c r="Y784" i="1" s="1"/>
  <c r="T744" i="1"/>
  <c r="X744" i="1" s="1"/>
  <c r="U744" i="1"/>
  <c r="Y744" i="1" s="1"/>
  <c r="T728" i="1"/>
  <c r="X728" i="1" s="1"/>
  <c r="U728" i="1"/>
  <c r="Y728" i="1" s="1"/>
  <c r="T688" i="1"/>
  <c r="X688" i="1" s="1"/>
  <c r="U688" i="1"/>
  <c r="Y688" i="1" s="1"/>
  <c r="T672" i="1"/>
  <c r="X672" i="1" s="1"/>
  <c r="U672" i="1"/>
  <c r="Y672" i="1" s="1"/>
  <c r="T640" i="1"/>
  <c r="X640" i="1" s="1"/>
  <c r="U640" i="1"/>
  <c r="Y640" i="1" s="1"/>
  <c r="T608" i="1"/>
  <c r="X608" i="1" s="1"/>
  <c r="U608" i="1"/>
  <c r="Y608" i="1" s="1"/>
  <c r="T584" i="1"/>
  <c r="X584" i="1" s="1"/>
  <c r="U584" i="1"/>
  <c r="Y584" i="1" s="1"/>
  <c r="T560" i="1"/>
  <c r="X560" i="1" s="1"/>
  <c r="U560" i="1"/>
  <c r="Y560" i="1" s="1"/>
  <c r="T536" i="1"/>
  <c r="X536" i="1" s="1"/>
  <c r="U536" i="1"/>
  <c r="Y536" i="1" s="1"/>
  <c r="T504" i="1"/>
  <c r="X504" i="1" s="1"/>
  <c r="U504" i="1"/>
  <c r="Y504" i="1" s="1"/>
  <c r="T472" i="1"/>
  <c r="X472" i="1" s="1"/>
  <c r="U472" i="1"/>
  <c r="Y472" i="1" s="1"/>
  <c r="T440" i="1"/>
  <c r="X440" i="1" s="1"/>
  <c r="U440" i="1"/>
  <c r="Y440" i="1" s="1"/>
  <c r="T392" i="1"/>
  <c r="X392" i="1" s="1"/>
  <c r="U392" i="1"/>
  <c r="Y392" i="1" s="1"/>
  <c r="T296" i="1"/>
  <c r="X296" i="1" s="1"/>
  <c r="U296" i="1"/>
  <c r="Y296" i="1" s="1"/>
  <c r="T264" i="1"/>
  <c r="X264" i="1" s="1"/>
  <c r="U264" i="1"/>
  <c r="Y264" i="1" s="1"/>
  <c r="T240" i="1"/>
  <c r="X240" i="1" s="1"/>
  <c r="U240" i="1"/>
  <c r="Y240" i="1" s="1"/>
  <c r="T200" i="1"/>
  <c r="X200" i="1" s="1"/>
  <c r="U200" i="1"/>
  <c r="Y200" i="1" s="1"/>
  <c r="T176" i="1"/>
  <c r="X176" i="1" s="1"/>
  <c r="U176" i="1"/>
  <c r="Y176" i="1" s="1"/>
  <c r="T144" i="1"/>
  <c r="X144" i="1" s="1"/>
  <c r="U144" i="1"/>
  <c r="Y144" i="1" s="1"/>
  <c r="T128" i="1"/>
  <c r="X128" i="1" s="1"/>
  <c r="U128" i="1"/>
  <c r="Y128" i="1" s="1"/>
  <c r="T112" i="1"/>
  <c r="X112" i="1" s="1"/>
  <c r="U112" i="1"/>
  <c r="Y112" i="1" s="1"/>
  <c r="T96" i="1"/>
  <c r="X96" i="1" s="1"/>
  <c r="U96" i="1"/>
  <c r="Y96" i="1" s="1"/>
  <c r="T80" i="1"/>
  <c r="X80" i="1" s="1"/>
  <c r="U80" i="1"/>
  <c r="Y80" i="1" s="1"/>
  <c r="T64" i="1"/>
  <c r="X64" i="1" s="1"/>
  <c r="U64" i="1"/>
  <c r="Y64" i="1" s="1"/>
  <c r="T48" i="1"/>
  <c r="X48" i="1" s="1"/>
  <c r="U48" i="1"/>
  <c r="Y48" i="1" s="1"/>
  <c r="T16" i="1"/>
  <c r="X16" i="1" s="1"/>
  <c r="U16" i="1"/>
  <c r="Y16" i="1" s="1"/>
  <c r="T1311" i="1"/>
  <c r="X1311" i="1" s="1"/>
  <c r="U1311" i="1"/>
  <c r="Y1311" i="1" s="1"/>
  <c r="T1271" i="1"/>
  <c r="X1271" i="1" s="1"/>
  <c r="U1271" i="1"/>
  <c r="Y1271" i="1" s="1"/>
  <c r="T1325" i="1"/>
  <c r="X1325" i="1" s="1"/>
  <c r="U1325" i="1"/>
  <c r="Y1325" i="1" s="1"/>
  <c r="T1317" i="1"/>
  <c r="X1317" i="1" s="1"/>
  <c r="U1317" i="1"/>
  <c r="Y1317" i="1" s="1"/>
  <c r="T1309" i="1"/>
  <c r="X1309" i="1" s="1"/>
  <c r="U1309" i="1"/>
  <c r="Y1309" i="1" s="1"/>
  <c r="T1301" i="1"/>
  <c r="X1301" i="1" s="1"/>
  <c r="U1301" i="1"/>
  <c r="Y1301" i="1" s="1"/>
  <c r="T1293" i="1"/>
  <c r="X1293" i="1" s="1"/>
  <c r="U1293" i="1"/>
  <c r="Y1293" i="1" s="1"/>
  <c r="T1285" i="1"/>
  <c r="X1285" i="1" s="1"/>
  <c r="U1285" i="1"/>
  <c r="Y1285" i="1" s="1"/>
  <c r="T1277" i="1"/>
  <c r="X1277" i="1" s="1"/>
  <c r="U1277" i="1"/>
  <c r="Y1277" i="1" s="1"/>
  <c r="T1269" i="1"/>
  <c r="X1269" i="1" s="1"/>
  <c r="U1269" i="1"/>
  <c r="Y1269" i="1" s="1"/>
  <c r="T1261" i="1"/>
  <c r="X1261" i="1" s="1"/>
  <c r="U1261" i="1"/>
  <c r="Y1261" i="1" s="1"/>
  <c r="T1253" i="1"/>
  <c r="X1253" i="1" s="1"/>
  <c r="U1253" i="1"/>
  <c r="Y1253" i="1" s="1"/>
  <c r="T1245" i="1"/>
  <c r="X1245" i="1" s="1"/>
  <c r="U1245" i="1"/>
  <c r="Y1245" i="1" s="1"/>
  <c r="T1237" i="1"/>
  <c r="X1237" i="1" s="1"/>
  <c r="U1237" i="1"/>
  <c r="Y1237" i="1" s="1"/>
  <c r="T1229" i="1"/>
  <c r="X1229" i="1" s="1"/>
  <c r="U1229" i="1"/>
  <c r="Y1229" i="1" s="1"/>
  <c r="T1221" i="1"/>
  <c r="X1221" i="1" s="1"/>
  <c r="U1221" i="1"/>
  <c r="Y1221" i="1" s="1"/>
  <c r="T1213" i="1"/>
  <c r="X1213" i="1" s="1"/>
  <c r="U1213" i="1"/>
  <c r="Y1213" i="1" s="1"/>
  <c r="T1205" i="1"/>
  <c r="X1205" i="1" s="1"/>
  <c r="U1205" i="1"/>
  <c r="Y1205" i="1" s="1"/>
  <c r="T1197" i="1"/>
  <c r="X1197" i="1" s="1"/>
  <c r="U1197" i="1"/>
  <c r="Y1197" i="1" s="1"/>
  <c r="T1189" i="1"/>
  <c r="X1189" i="1" s="1"/>
  <c r="U1189" i="1"/>
  <c r="Y1189" i="1" s="1"/>
  <c r="T1181" i="1"/>
  <c r="X1181" i="1" s="1"/>
  <c r="U1181" i="1"/>
  <c r="Y1181" i="1" s="1"/>
  <c r="T1173" i="1"/>
  <c r="X1173" i="1" s="1"/>
  <c r="U1173" i="1"/>
  <c r="Y1173" i="1" s="1"/>
  <c r="T1165" i="1"/>
  <c r="X1165" i="1" s="1"/>
  <c r="U1165" i="1"/>
  <c r="Y1165" i="1" s="1"/>
  <c r="T1157" i="1"/>
  <c r="X1157" i="1" s="1"/>
  <c r="U1157" i="1"/>
  <c r="Y1157" i="1" s="1"/>
  <c r="T1149" i="1"/>
  <c r="X1149" i="1" s="1"/>
  <c r="U1149" i="1"/>
  <c r="Y1149" i="1" s="1"/>
  <c r="T1141" i="1"/>
  <c r="X1141" i="1" s="1"/>
  <c r="U1141" i="1"/>
  <c r="Y1141" i="1" s="1"/>
  <c r="T1133" i="1"/>
  <c r="X1133" i="1" s="1"/>
  <c r="U1133" i="1"/>
  <c r="Y1133" i="1" s="1"/>
  <c r="T1125" i="1"/>
  <c r="X1125" i="1" s="1"/>
  <c r="U1125" i="1"/>
  <c r="Y1125" i="1" s="1"/>
  <c r="T1117" i="1"/>
  <c r="X1117" i="1" s="1"/>
  <c r="U1117" i="1"/>
  <c r="Y1117" i="1" s="1"/>
  <c r="T1109" i="1"/>
  <c r="X1109" i="1" s="1"/>
  <c r="U1109" i="1"/>
  <c r="Y1109" i="1" s="1"/>
  <c r="T1101" i="1"/>
  <c r="X1101" i="1" s="1"/>
  <c r="U1101" i="1"/>
  <c r="Y1101" i="1" s="1"/>
  <c r="T1093" i="1"/>
  <c r="X1093" i="1" s="1"/>
  <c r="U1093" i="1"/>
  <c r="Y1093" i="1" s="1"/>
  <c r="T1085" i="1"/>
  <c r="X1085" i="1" s="1"/>
  <c r="U1085" i="1"/>
  <c r="Y1085" i="1" s="1"/>
  <c r="T1077" i="1"/>
  <c r="X1077" i="1" s="1"/>
  <c r="U1077" i="1"/>
  <c r="Y1077" i="1" s="1"/>
  <c r="T1069" i="1"/>
  <c r="X1069" i="1" s="1"/>
  <c r="U1069" i="1"/>
  <c r="Y1069" i="1" s="1"/>
  <c r="T1061" i="1"/>
  <c r="X1061" i="1" s="1"/>
  <c r="U1061" i="1"/>
  <c r="Y1061" i="1" s="1"/>
  <c r="T1053" i="1"/>
  <c r="X1053" i="1" s="1"/>
  <c r="U1053" i="1"/>
  <c r="Y1053" i="1" s="1"/>
  <c r="T1045" i="1"/>
  <c r="X1045" i="1" s="1"/>
  <c r="U1045" i="1"/>
  <c r="Y1045" i="1" s="1"/>
  <c r="T1037" i="1"/>
  <c r="X1037" i="1" s="1"/>
  <c r="U1037" i="1"/>
  <c r="Y1037" i="1" s="1"/>
  <c r="T1029" i="1"/>
  <c r="X1029" i="1" s="1"/>
  <c r="U1029" i="1"/>
  <c r="Y1029" i="1" s="1"/>
  <c r="T1021" i="1"/>
  <c r="X1021" i="1" s="1"/>
  <c r="U1021" i="1"/>
  <c r="Y1021" i="1" s="1"/>
  <c r="T1013" i="1"/>
  <c r="X1013" i="1" s="1"/>
  <c r="U1013" i="1"/>
  <c r="Y1013" i="1" s="1"/>
  <c r="T1005" i="1"/>
  <c r="X1005" i="1" s="1"/>
  <c r="U1005" i="1"/>
  <c r="Y1005" i="1" s="1"/>
  <c r="T997" i="1"/>
  <c r="X997" i="1" s="1"/>
  <c r="U997" i="1"/>
  <c r="Y997" i="1" s="1"/>
  <c r="T989" i="1"/>
  <c r="X989" i="1" s="1"/>
  <c r="U989" i="1"/>
  <c r="Y989" i="1" s="1"/>
  <c r="T981" i="1"/>
  <c r="X981" i="1" s="1"/>
  <c r="U981" i="1"/>
  <c r="Y981" i="1" s="1"/>
  <c r="T973" i="1"/>
  <c r="X973" i="1" s="1"/>
  <c r="U973" i="1"/>
  <c r="Y973" i="1" s="1"/>
  <c r="T965" i="1"/>
  <c r="X965" i="1" s="1"/>
  <c r="U965" i="1"/>
  <c r="Y965" i="1" s="1"/>
  <c r="T957" i="1"/>
  <c r="X957" i="1" s="1"/>
  <c r="U957" i="1"/>
  <c r="Y957" i="1" s="1"/>
  <c r="T949" i="1"/>
  <c r="X949" i="1" s="1"/>
  <c r="U949" i="1"/>
  <c r="Y949" i="1" s="1"/>
  <c r="T941" i="1"/>
  <c r="X941" i="1" s="1"/>
  <c r="U941" i="1"/>
  <c r="Y941" i="1" s="1"/>
  <c r="T933" i="1"/>
  <c r="X933" i="1" s="1"/>
  <c r="U933" i="1"/>
  <c r="Y933" i="1" s="1"/>
  <c r="T925" i="1"/>
  <c r="X925" i="1" s="1"/>
  <c r="U925" i="1"/>
  <c r="Y925" i="1" s="1"/>
  <c r="T917" i="1"/>
  <c r="X917" i="1" s="1"/>
  <c r="U917" i="1"/>
  <c r="Y917" i="1" s="1"/>
  <c r="T909" i="1"/>
  <c r="X909" i="1" s="1"/>
  <c r="U909" i="1"/>
  <c r="Y909" i="1" s="1"/>
  <c r="T901" i="1"/>
  <c r="X901" i="1" s="1"/>
  <c r="U901" i="1"/>
  <c r="Y901" i="1" s="1"/>
  <c r="T893" i="1"/>
  <c r="X893" i="1" s="1"/>
  <c r="U893" i="1"/>
  <c r="Y893" i="1" s="1"/>
  <c r="T885" i="1"/>
  <c r="X885" i="1" s="1"/>
  <c r="U885" i="1"/>
  <c r="Y885" i="1" s="1"/>
  <c r="T877" i="1"/>
  <c r="X877" i="1" s="1"/>
  <c r="U877" i="1"/>
  <c r="Y877" i="1" s="1"/>
  <c r="T869" i="1"/>
  <c r="X869" i="1" s="1"/>
  <c r="U869" i="1"/>
  <c r="Y869" i="1" s="1"/>
  <c r="T861" i="1"/>
  <c r="X861" i="1" s="1"/>
  <c r="U861" i="1"/>
  <c r="Y861" i="1" s="1"/>
  <c r="T853" i="1"/>
  <c r="X853" i="1" s="1"/>
  <c r="U853" i="1"/>
  <c r="Y853" i="1" s="1"/>
  <c r="T845" i="1"/>
  <c r="X845" i="1" s="1"/>
  <c r="U845" i="1"/>
  <c r="Y845" i="1" s="1"/>
  <c r="T837" i="1"/>
  <c r="X837" i="1" s="1"/>
  <c r="U837" i="1"/>
  <c r="Y837" i="1" s="1"/>
  <c r="T829" i="1"/>
  <c r="X829" i="1" s="1"/>
  <c r="U829" i="1"/>
  <c r="Y829" i="1" s="1"/>
  <c r="T821" i="1"/>
  <c r="X821" i="1" s="1"/>
  <c r="U821" i="1"/>
  <c r="Y821" i="1" s="1"/>
  <c r="T813" i="1"/>
  <c r="X813" i="1" s="1"/>
  <c r="U813" i="1"/>
  <c r="Y813" i="1" s="1"/>
  <c r="T805" i="1"/>
  <c r="X805" i="1" s="1"/>
  <c r="U805" i="1"/>
  <c r="Y805" i="1" s="1"/>
  <c r="T797" i="1"/>
  <c r="X797" i="1" s="1"/>
  <c r="U797" i="1"/>
  <c r="Y797" i="1" s="1"/>
  <c r="T789" i="1"/>
  <c r="X789" i="1" s="1"/>
  <c r="U789" i="1"/>
  <c r="Y789" i="1" s="1"/>
  <c r="T781" i="1"/>
  <c r="X781" i="1" s="1"/>
  <c r="U781" i="1"/>
  <c r="Y781" i="1" s="1"/>
  <c r="T773" i="1"/>
  <c r="X773" i="1" s="1"/>
  <c r="U773" i="1"/>
  <c r="Y773" i="1" s="1"/>
  <c r="T765" i="1"/>
  <c r="X765" i="1" s="1"/>
  <c r="U765" i="1"/>
  <c r="Y765" i="1" s="1"/>
  <c r="T757" i="1"/>
  <c r="X757" i="1" s="1"/>
  <c r="U757" i="1"/>
  <c r="Y757" i="1" s="1"/>
  <c r="T749" i="1"/>
  <c r="X749" i="1" s="1"/>
  <c r="U749" i="1"/>
  <c r="Y749" i="1" s="1"/>
  <c r="T741" i="1"/>
  <c r="X741" i="1" s="1"/>
  <c r="U741" i="1"/>
  <c r="Y741" i="1" s="1"/>
  <c r="T733" i="1"/>
  <c r="X733" i="1" s="1"/>
  <c r="U733" i="1"/>
  <c r="Y733" i="1" s="1"/>
  <c r="T725" i="1"/>
  <c r="X725" i="1" s="1"/>
  <c r="U725" i="1"/>
  <c r="Y725" i="1" s="1"/>
  <c r="T717" i="1"/>
  <c r="X717" i="1" s="1"/>
  <c r="U717" i="1"/>
  <c r="Y717" i="1" s="1"/>
  <c r="T709" i="1"/>
  <c r="X709" i="1" s="1"/>
  <c r="U709" i="1"/>
  <c r="Y709" i="1" s="1"/>
  <c r="T701" i="1"/>
  <c r="X701" i="1" s="1"/>
  <c r="U701" i="1"/>
  <c r="Y701" i="1" s="1"/>
  <c r="T693" i="1"/>
  <c r="X693" i="1" s="1"/>
  <c r="U693" i="1"/>
  <c r="Y693" i="1" s="1"/>
  <c r="T685" i="1"/>
  <c r="X685" i="1" s="1"/>
  <c r="U685" i="1"/>
  <c r="Y685" i="1" s="1"/>
  <c r="T677" i="1"/>
  <c r="X677" i="1" s="1"/>
  <c r="U677" i="1"/>
  <c r="Y677" i="1" s="1"/>
  <c r="T669" i="1"/>
  <c r="X669" i="1" s="1"/>
  <c r="U669" i="1"/>
  <c r="Y669" i="1" s="1"/>
  <c r="T661" i="1"/>
  <c r="X661" i="1" s="1"/>
  <c r="U661" i="1"/>
  <c r="Y661" i="1" s="1"/>
  <c r="T653" i="1"/>
  <c r="X653" i="1" s="1"/>
  <c r="U653" i="1"/>
  <c r="Y653" i="1" s="1"/>
  <c r="T645" i="1"/>
  <c r="X645" i="1" s="1"/>
  <c r="U645" i="1"/>
  <c r="Y645" i="1" s="1"/>
  <c r="T637" i="1"/>
  <c r="X637" i="1" s="1"/>
  <c r="U637" i="1"/>
  <c r="Y637" i="1" s="1"/>
  <c r="T629" i="1"/>
  <c r="X629" i="1" s="1"/>
  <c r="U629" i="1"/>
  <c r="Y629" i="1" s="1"/>
  <c r="T621" i="1"/>
  <c r="X621" i="1" s="1"/>
  <c r="U621" i="1"/>
  <c r="Y621" i="1" s="1"/>
  <c r="T613" i="1"/>
  <c r="X613" i="1" s="1"/>
  <c r="U613" i="1"/>
  <c r="Y613" i="1" s="1"/>
  <c r="T605" i="1"/>
  <c r="X605" i="1" s="1"/>
  <c r="U605" i="1"/>
  <c r="Y605" i="1" s="1"/>
  <c r="T597" i="1"/>
  <c r="X597" i="1" s="1"/>
  <c r="U597" i="1"/>
  <c r="Y597" i="1" s="1"/>
  <c r="T589" i="1"/>
  <c r="X589" i="1" s="1"/>
  <c r="U589" i="1"/>
  <c r="Y589" i="1" s="1"/>
  <c r="T581" i="1"/>
  <c r="X581" i="1" s="1"/>
  <c r="U581" i="1"/>
  <c r="Y581" i="1" s="1"/>
  <c r="T573" i="1"/>
  <c r="X573" i="1" s="1"/>
  <c r="U573" i="1"/>
  <c r="Y573" i="1" s="1"/>
  <c r="T565" i="1"/>
  <c r="X565" i="1" s="1"/>
  <c r="U565" i="1"/>
  <c r="Y565" i="1" s="1"/>
  <c r="T557" i="1"/>
  <c r="X557" i="1" s="1"/>
  <c r="U557" i="1"/>
  <c r="Y557" i="1" s="1"/>
  <c r="T549" i="1"/>
  <c r="X549" i="1" s="1"/>
  <c r="U549" i="1"/>
  <c r="Y549" i="1" s="1"/>
  <c r="T541" i="1"/>
  <c r="X541" i="1" s="1"/>
  <c r="U541" i="1"/>
  <c r="Y541" i="1" s="1"/>
  <c r="T533" i="1"/>
  <c r="X533" i="1" s="1"/>
  <c r="U533" i="1"/>
  <c r="Y533" i="1" s="1"/>
  <c r="T525" i="1"/>
  <c r="X525" i="1" s="1"/>
  <c r="U525" i="1"/>
  <c r="Y525" i="1" s="1"/>
  <c r="T517" i="1"/>
  <c r="X517" i="1" s="1"/>
  <c r="U517" i="1"/>
  <c r="Y517" i="1" s="1"/>
  <c r="T509" i="1"/>
  <c r="X509" i="1" s="1"/>
  <c r="U509" i="1"/>
  <c r="Y509" i="1" s="1"/>
  <c r="T501" i="1"/>
  <c r="X501" i="1" s="1"/>
  <c r="U501" i="1"/>
  <c r="Y501" i="1" s="1"/>
  <c r="T493" i="1"/>
  <c r="X493" i="1" s="1"/>
  <c r="U493" i="1"/>
  <c r="Y493" i="1" s="1"/>
  <c r="T485" i="1"/>
  <c r="X485" i="1" s="1"/>
  <c r="U485" i="1"/>
  <c r="Y485" i="1" s="1"/>
  <c r="T477" i="1"/>
  <c r="X477" i="1" s="1"/>
  <c r="U477" i="1"/>
  <c r="Y477" i="1" s="1"/>
  <c r="T469" i="1"/>
  <c r="X469" i="1" s="1"/>
  <c r="U469" i="1"/>
  <c r="Y469" i="1" s="1"/>
  <c r="T461" i="1"/>
  <c r="X461" i="1" s="1"/>
  <c r="U461" i="1"/>
  <c r="Y461" i="1" s="1"/>
  <c r="T453" i="1"/>
  <c r="X453" i="1" s="1"/>
  <c r="U453" i="1"/>
  <c r="Y453" i="1" s="1"/>
  <c r="T445" i="1"/>
  <c r="X445" i="1" s="1"/>
  <c r="U445" i="1"/>
  <c r="Y445" i="1" s="1"/>
  <c r="T437" i="1"/>
  <c r="X437" i="1" s="1"/>
  <c r="U437" i="1"/>
  <c r="Y437" i="1" s="1"/>
  <c r="T429" i="1"/>
  <c r="X429" i="1" s="1"/>
  <c r="U429" i="1"/>
  <c r="Y429" i="1" s="1"/>
  <c r="T421" i="1"/>
  <c r="X421" i="1" s="1"/>
  <c r="U421" i="1"/>
  <c r="Y421" i="1" s="1"/>
  <c r="T413" i="1"/>
  <c r="X413" i="1" s="1"/>
  <c r="U413" i="1"/>
  <c r="Y413" i="1" s="1"/>
  <c r="T405" i="1"/>
  <c r="X405" i="1" s="1"/>
  <c r="U405" i="1"/>
  <c r="Y405" i="1" s="1"/>
  <c r="T397" i="1"/>
  <c r="X397" i="1" s="1"/>
  <c r="U397" i="1"/>
  <c r="Y397" i="1" s="1"/>
  <c r="T389" i="1"/>
  <c r="X389" i="1" s="1"/>
  <c r="U389" i="1"/>
  <c r="Y389" i="1" s="1"/>
  <c r="T381" i="1"/>
  <c r="X381" i="1" s="1"/>
  <c r="U381" i="1"/>
  <c r="Y381" i="1" s="1"/>
  <c r="T373" i="1"/>
  <c r="X373" i="1" s="1"/>
  <c r="U373" i="1"/>
  <c r="Y373" i="1" s="1"/>
  <c r="T365" i="1"/>
  <c r="X365" i="1" s="1"/>
  <c r="U365" i="1"/>
  <c r="Y365" i="1" s="1"/>
  <c r="T357" i="1"/>
  <c r="X357" i="1" s="1"/>
  <c r="U357" i="1"/>
  <c r="Y357" i="1" s="1"/>
  <c r="T349" i="1"/>
  <c r="X349" i="1" s="1"/>
  <c r="U349" i="1"/>
  <c r="Y349" i="1" s="1"/>
  <c r="T341" i="1"/>
  <c r="X341" i="1" s="1"/>
  <c r="U341" i="1"/>
  <c r="Y341" i="1" s="1"/>
  <c r="T333" i="1"/>
  <c r="X333" i="1" s="1"/>
  <c r="U333" i="1"/>
  <c r="Y333" i="1" s="1"/>
  <c r="T325" i="1"/>
  <c r="X325" i="1" s="1"/>
  <c r="U325" i="1"/>
  <c r="Y325" i="1" s="1"/>
  <c r="T317" i="1"/>
  <c r="X317" i="1" s="1"/>
  <c r="U317" i="1"/>
  <c r="Y317" i="1" s="1"/>
  <c r="T309" i="1"/>
  <c r="X309" i="1" s="1"/>
  <c r="U309" i="1"/>
  <c r="Y309" i="1" s="1"/>
  <c r="T301" i="1"/>
  <c r="X301" i="1" s="1"/>
  <c r="U301" i="1"/>
  <c r="Y301" i="1" s="1"/>
  <c r="T293" i="1"/>
  <c r="X293" i="1" s="1"/>
  <c r="U293" i="1"/>
  <c r="Y293" i="1" s="1"/>
  <c r="T285" i="1"/>
  <c r="X285" i="1" s="1"/>
  <c r="U285" i="1"/>
  <c r="Y285" i="1" s="1"/>
  <c r="T277" i="1"/>
  <c r="X277" i="1" s="1"/>
  <c r="U277" i="1"/>
  <c r="Y277" i="1" s="1"/>
  <c r="T269" i="1"/>
  <c r="X269" i="1" s="1"/>
  <c r="U269" i="1"/>
  <c r="Y269" i="1" s="1"/>
  <c r="T261" i="1"/>
  <c r="X261" i="1" s="1"/>
  <c r="U261" i="1"/>
  <c r="Y261" i="1" s="1"/>
  <c r="T253" i="1"/>
  <c r="X253" i="1" s="1"/>
  <c r="U253" i="1"/>
  <c r="Y253" i="1" s="1"/>
  <c r="T245" i="1"/>
  <c r="X245" i="1" s="1"/>
  <c r="U245" i="1"/>
  <c r="Y245" i="1" s="1"/>
  <c r="T237" i="1"/>
  <c r="X237" i="1" s="1"/>
  <c r="U237" i="1"/>
  <c r="Y237" i="1" s="1"/>
  <c r="T229" i="1"/>
  <c r="X229" i="1" s="1"/>
  <c r="U229" i="1"/>
  <c r="Y229" i="1" s="1"/>
  <c r="T221" i="1"/>
  <c r="X221" i="1" s="1"/>
  <c r="U221" i="1"/>
  <c r="Y221" i="1" s="1"/>
  <c r="T213" i="1"/>
  <c r="X213" i="1" s="1"/>
  <c r="U213" i="1"/>
  <c r="Y213" i="1" s="1"/>
  <c r="T205" i="1"/>
  <c r="X205" i="1" s="1"/>
  <c r="U205" i="1"/>
  <c r="Y205" i="1" s="1"/>
  <c r="T197" i="1"/>
  <c r="X197" i="1" s="1"/>
  <c r="U197" i="1"/>
  <c r="Y197" i="1" s="1"/>
  <c r="T189" i="1"/>
  <c r="X189" i="1" s="1"/>
  <c r="U189" i="1"/>
  <c r="Y189" i="1" s="1"/>
  <c r="T181" i="1"/>
  <c r="X181" i="1" s="1"/>
  <c r="U181" i="1"/>
  <c r="Y181" i="1" s="1"/>
  <c r="T173" i="1"/>
  <c r="X173" i="1" s="1"/>
  <c r="U173" i="1"/>
  <c r="Y173" i="1" s="1"/>
  <c r="T165" i="1"/>
  <c r="X165" i="1" s="1"/>
  <c r="U165" i="1"/>
  <c r="Y165" i="1" s="1"/>
  <c r="T157" i="1"/>
  <c r="X157" i="1" s="1"/>
  <c r="U157" i="1"/>
  <c r="Y157" i="1" s="1"/>
  <c r="T149" i="1"/>
  <c r="X149" i="1" s="1"/>
  <c r="U149" i="1"/>
  <c r="Y149" i="1" s="1"/>
  <c r="T141" i="1"/>
  <c r="X141" i="1" s="1"/>
  <c r="U141" i="1"/>
  <c r="Y141" i="1" s="1"/>
  <c r="T133" i="1"/>
  <c r="X133" i="1" s="1"/>
  <c r="U133" i="1"/>
  <c r="Y133" i="1" s="1"/>
  <c r="T125" i="1"/>
  <c r="X125" i="1" s="1"/>
  <c r="U125" i="1"/>
  <c r="Y125" i="1" s="1"/>
  <c r="T117" i="1"/>
  <c r="X117" i="1" s="1"/>
  <c r="U117" i="1"/>
  <c r="Y117" i="1" s="1"/>
  <c r="T109" i="1"/>
  <c r="X109" i="1" s="1"/>
  <c r="U109" i="1"/>
  <c r="Y109" i="1" s="1"/>
  <c r="T101" i="1"/>
  <c r="X101" i="1" s="1"/>
  <c r="U101" i="1"/>
  <c r="Y101" i="1" s="1"/>
  <c r="T93" i="1"/>
  <c r="X93" i="1" s="1"/>
  <c r="U93" i="1"/>
  <c r="Y93" i="1" s="1"/>
  <c r="T85" i="1"/>
  <c r="X85" i="1" s="1"/>
  <c r="U85" i="1"/>
  <c r="Y85" i="1" s="1"/>
  <c r="T77" i="1"/>
  <c r="X77" i="1" s="1"/>
  <c r="U77" i="1"/>
  <c r="Y77" i="1" s="1"/>
  <c r="T69" i="1"/>
  <c r="X69" i="1" s="1"/>
  <c r="U69" i="1"/>
  <c r="Y69" i="1" s="1"/>
  <c r="T61" i="1"/>
  <c r="X61" i="1" s="1"/>
  <c r="U61" i="1"/>
  <c r="Y61" i="1" s="1"/>
  <c r="T53" i="1"/>
  <c r="X53" i="1" s="1"/>
  <c r="U53" i="1"/>
  <c r="Y53" i="1" s="1"/>
  <c r="T45" i="1"/>
  <c r="X45" i="1" s="1"/>
  <c r="U45" i="1"/>
  <c r="Y45" i="1" s="1"/>
  <c r="T37" i="1"/>
  <c r="X37" i="1" s="1"/>
  <c r="U37" i="1"/>
  <c r="Y37" i="1" s="1"/>
  <c r="T29" i="1"/>
  <c r="X29" i="1" s="1"/>
  <c r="U29" i="1"/>
  <c r="Y29" i="1" s="1"/>
  <c r="T21" i="1"/>
  <c r="X21" i="1" s="1"/>
  <c r="U21" i="1"/>
  <c r="Y21" i="1" s="1"/>
  <c r="T13" i="1"/>
  <c r="X13" i="1" s="1"/>
  <c r="U13" i="1"/>
  <c r="Y13" i="1" s="1"/>
  <c r="T5" i="1"/>
  <c r="X5" i="1" s="1"/>
  <c r="U5" i="1"/>
  <c r="Y5" i="1" s="1"/>
  <c r="T1273" i="1"/>
  <c r="X1273" i="1" s="1"/>
  <c r="U1273" i="1"/>
  <c r="Y1273" i="1" s="1"/>
  <c r="T1225" i="1"/>
  <c r="X1225" i="1" s="1"/>
  <c r="U1225" i="1"/>
  <c r="Y1225" i="1" s="1"/>
  <c r="T1169" i="1"/>
  <c r="X1169" i="1" s="1"/>
  <c r="U1169" i="1"/>
  <c r="Y1169" i="1" s="1"/>
  <c r="T1121" i="1"/>
  <c r="X1121" i="1" s="1"/>
  <c r="U1121" i="1"/>
  <c r="Y1121" i="1" s="1"/>
  <c r="T1073" i="1"/>
  <c r="X1073" i="1" s="1"/>
  <c r="U1073" i="1"/>
  <c r="Y1073" i="1" s="1"/>
  <c r="T1009" i="1"/>
  <c r="X1009" i="1" s="1"/>
  <c r="U1009" i="1"/>
  <c r="Y1009" i="1" s="1"/>
  <c r="T969" i="1"/>
  <c r="X969" i="1" s="1"/>
  <c r="U969" i="1"/>
  <c r="Y969" i="1" s="1"/>
  <c r="T937" i="1"/>
  <c r="X937" i="1" s="1"/>
  <c r="U937" i="1"/>
  <c r="Y937" i="1" s="1"/>
  <c r="T873" i="1"/>
  <c r="X873" i="1" s="1"/>
  <c r="U873" i="1"/>
  <c r="Y873" i="1" s="1"/>
  <c r="T825" i="1"/>
  <c r="X825" i="1" s="1"/>
  <c r="U825" i="1"/>
  <c r="Y825" i="1" s="1"/>
  <c r="T777" i="1"/>
  <c r="X777" i="1" s="1"/>
  <c r="U777" i="1"/>
  <c r="Y777" i="1" s="1"/>
  <c r="T729" i="1"/>
  <c r="X729" i="1" s="1"/>
  <c r="U729" i="1"/>
  <c r="Y729" i="1" s="1"/>
  <c r="T681" i="1"/>
  <c r="X681" i="1" s="1"/>
  <c r="U681" i="1"/>
  <c r="Y681" i="1" s="1"/>
  <c r="T649" i="1"/>
  <c r="X649" i="1" s="1"/>
  <c r="U649" i="1"/>
  <c r="Y649" i="1" s="1"/>
  <c r="T593" i="1"/>
  <c r="X593" i="1" s="1"/>
  <c r="U593" i="1"/>
  <c r="Y593" i="1" s="1"/>
  <c r="T553" i="1"/>
  <c r="X553" i="1" s="1"/>
  <c r="U553" i="1"/>
  <c r="Y553" i="1" s="1"/>
  <c r="T497" i="1"/>
  <c r="X497" i="1" s="1"/>
  <c r="U497" i="1"/>
  <c r="Y497" i="1" s="1"/>
  <c r="T465" i="1"/>
  <c r="X465" i="1" s="1"/>
  <c r="U465" i="1"/>
  <c r="Y465" i="1" s="1"/>
  <c r="T425" i="1"/>
  <c r="X425" i="1" s="1"/>
  <c r="U425" i="1"/>
  <c r="Y425" i="1" s="1"/>
  <c r="T393" i="1"/>
  <c r="X393" i="1" s="1"/>
  <c r="U393" i="1"/>
  <c r="Y393" i="1" s="1"/>
  <c r="T337" i="1"/>
  <c r="X337" i="1" s="1"/>
  <c r="U337" i="1"/>
  <c r="Y337" i="1" s="1"/>
  <c r="T297" i="1"/>
  <c r="X297" i="1" s="1"/>
  <c r="U297" i="1"/>
  <c r="Y297" i="1" s="1"/>
  <c r="T241" i="1"/>
  <c r="X241" i="1" s="1"/>
  <c r="U241" i="1"/>
  <c r="Y241" i="1" s="1"/>
  <c r="T193" i="1"/>
  <c r="X193" i="1" s="1"/>
  <c r="U193" i="1"/>
  <c r="Y193" i="1" s="1"/>
  <c r="T169" i="1"/>
  <c r="X169" i="1" s="1"/>
  <c r="U169" i="1"/>
  <c r="Y169" i="1" s="1"/>
  <c r="T145" i="1"/>
  <c r="X145" i="1" s="1"/>
  <c r="U145" i="1"/>
  <c r="Y145" i="1" s="1"/>
  <c r="T121" i="1"/>
  <c r="X121" i="1" s="1"/>
  <c r="U121" i="1"/>
  <c r="Y121" i="1" s="1"/>
  <c r="T97" i="1"/>
  <c r="X97" i="1" s="1"/>
  <c r="U97" i="1"/>
  <c r="Y97" i="1" s="1"/>
  <c r="T65" i="1"/>
  <c r="X65" i="1" s="1"/>
  <c r="U65" i="1"/>
  <c r="Y65" i="1" s="1"/>
  <c r="T41" i="1"/>
  <c r="X41" i="1" s="1"/>
  <c r="U41" i="1"/>
  <c r="Y41" i="1" s="1"/>
  <c r="T1320" i="1"/>
  <c r="X1320" i="1" s="1"/>
  <c r="U1320" i="1"/>
  <c r="Y1320" i="1" s="1"/>
  <c r="T1272" i="1"/>
  <c r="X1272" i="1" s="1"/>
  <c r="U1272" i="1"/>
  <c r="Y1272" i="1" s="1"/>
  <c r="T1224" i="1"/>
  <c r="X1224" i="1" s="1"/>
  <c r="U1224" i="1"/>
  <c r="Y1224" i="1" s="1"/>
  <c r="T1176" i="1"/>
  <c r="X1176" i="1" s="1"/>
  <c r="U1176" i="1"/>
  <c r="Y1176" i="1" s="1"/>
  <c r="T1128" i="1"/>
  <c r="X1128" i="1" s="1"/>
  <c r="U1128" i="1"/>
  <c r="Y1128" i="1" s="1"/>
  <c r="T1080" i="1"/>
  <c r="X1080" i="1" s="1"/>
  <c r="U1080" i="1"/>
  <c r="Y1080" i="1" s="1"/>
  <c r="T1032" i="1"/>
  <c r="X1032" i="1" s="1"/>
  <c r="U1032" i="1"/>
  <c r="Y1032" i="1" s="1"/>
  <c r="T992" i="1"/>
  <c r="X992" i="1" s="1"/>
  <c r="U992" i="1"/>
  <c r="Y992" i="1" s="1"/>
  <c r="T944" i="1"/>
  <c r="X944" i="1" s="1"/>
  <c r="U944" i="1"/>
  <c r="Y944" i="1" s="1"/>
  <c r="T896" i="1"/>
  <c r="X896" i="1" s="1"/>
  <c r="U896" i="1"/>
  <c r="Y896" i="1" s="1"/>
  <c r="T856" i="1"/>
  <c r="X856" i="1" s="1"/>
  <c r="U856" i="1"/>
  <c r="Y856" i="1" s="1"/>
  <c r="T808" i="1"/>
  <c r="X808" i="1" s="1"/>
  <c r="U808" i="1"/>
  <c r="Y808" i="1" s="1"/>
  <c r="T752" i="1"/>
  <c r="X752" i="1" s="1"/>
  <c r="U752" i="1"/>
  <c r="Y752" i="1" s="1"/>
  <c r="T704" i="1"/>
  <c r="X704" i="1" s="1"/>
  <c r="U704" i="1"/>
  <c r="Y704" i="1" s="1"/>
  <c r="T664" i="1"/>
  <c r="X664" i="1" s="1"/>
  <c r="U664" i="1"/>
  <c r="Y664" i="1" s="1"/>
  <c r="T616" i="1"/>
  <c r="X616" i="1" s="1"/>
  <c r="U616" i="1"/>
  <c r="Y616" i="1" s="1"/>
  <c r="T568" i="1"/>
  <c r="X568" i="1" s="1"/>
  <c r="U568" i="1"/>
  <c r="Y568" i="1" s="1"/>
  <c r="T528" i="1"/>
  <c r="X528" i="1" s="1"/>
  <c r="U528" i="1"/>
  <c r="Y528" i="1" s="1"/>
  <c r="T480" i="1"/>
  <c r="X480" i="1" s="1"/>
  <c r="U480" i="1"/>
  <c r="Y480" i="1" s="1"/>
  <c r="T456" i="1"/>
  <c r="X456" i="1" s="1"/>
  <c r="U456" i="1"/>
  <c r="Y456" i="1" s="1"/>
  <c r="T424" i="1"/>
  <c r="X424" i="1" s="1"/>
  <c r="U424" i="1"/>
  <c r="Y424" i="1" s="1"/>
  <c r="T400" i="1"/>
  <c r="X400" i="1" s="1"/>
  <c r="U400" i="1"/>
  <c r="Y400" i="1" s="1"/>
  <c r="T368" i="1"/>
  <c r="X368" i="1" s="1"/>
  <c r="U368" i="1"/>
  <c r="Y368" i="1" s="1"/>
  <c r="T352" i="1"/>
  <c r="X352" i="1" s="1"/>
  <c r="U352" i="1"/>
  <c r="Y352" i="1" s="1"/>
  <c r="T320" i="1"/>
  <c r="X320" i="1" s="1"/>
  <c r="U320" i="1"/>
  <c r="Y320" i="1" s="1"/>
  <c r="T272" i="1"/>
  <c r="X272" i="1" s="1"/>
  <c r="U272" i="1"/>
  <c r="Y272" i="1" s="1"/>
  <c r="T216" i="1"/>
  <c r="X216" i="1" s="1"/>
  <c r="U216" i="1"/>
  <c r="Y216" i="1" s="1"/>
  <c r="T160" i="1"/>
  <c r="X160" i="1" s="1"/>
  <c r="U160" i="1"/>
  <c r="Y160" i="1" s="1"/>
  <c r="T32" i="1"/>
  <c r="X32" i="1" s="1"/>
  <c r="U32" i="1"/>
  <c r="Y32" i="1" s="1"/>
  <c r="T1319" i="1"/>
  <c r="X1319" i="1" s="1"/>
  <c r="U1319" i="1"/>
  <c r="Y1319" i="1" s="1"/>
  <c r="T1279" i="1"/>
  <c r="X1279" i="1" s="1"/>
  <c r="U1279" i="1"/>
  <c r="Y1279" i="1" s="1"/>
  <c r="T1324" i="1"/>
  <c r="X1324" i="1" s="1"/>
  <c r="U1324" i="1"/>
  <c r="Y1324" i="1" s="1"/>
  <c r="T1316" i="1"/>
  <c r="X1316" i="1" s="1"/>
  <c r="U1316" i="1"/>
  <c r="Y1316" i="1" s="1"/>
  <c r="T1308" i="1"/>
  <c r="X1308" i="1" s="1"/>
  <c r="U1308" i="1"/>
  <c r="Y1308" i="1" s="1"/>
  <c r="T1300" i="1"/>
  <c r="X1300" i="1" s="1"/>
  <c r="U1300" i="1"/>
  <c r="Y1300" i="1" s="1"/>
  <c r="T1292" i="1"/>
  <c r="X1292" i="1" s="1"/>
  <c r="U1292" i="1"/>
  <c r="Y1292" i="1" s="1"/>
  <c r="T1284" i="1"/>
  <c r="X1284" i="1" s="1"/>
  <c r="U1284" i="1"/>
  <c r="Y1284" i="1" s="1"/>
  <c r="T1276" i="1"/>
  <c r="X1276" i="1" s="1"/>
  <c r="U1276" i="1"/>
  <c r="Y1276" i="1" s="1"/>
  <c r="T1268" i="1"/>
  <c r="X1268" i="1" s="1"/>
  <c r="U1268" i="1"/>
  <c r="Y1268" i="1" s="1"/>
  <c r="T1260" i="1"/>
  <c r="X1260" i="1" s="1"/>
  <c r="U1260" i="1"/>
  <c r="Y1260" i="1" s="1"/>
  <c r="T1252" i="1"/>
  <c r="X1252" i="1" s="1"/>
  <c r="U1252" i="1"/>
  <c r="Y1252" i="1" s="1"/>
  <c r="T1244" i="1"/>
  <c r="X1244" i="1" s="1"/>
  <c r="U1244" i="1"/>
  <c r="Y1244" i="1" s="1"/>
  <c r="T1236" i="1"/>
  <c r="X1236" i="1" s="1"/>
  <c r="U1236" i="1"/>
  <c r="Y1236" i="1" s="1"/>
  <c r="T1228" i="1"/>
  <c r="X1228" i="1" s="1"/>
  <c r="U1228" i="1"/>
  <c r="Y1228" i="1" s="1"/>
  <c r="T1220" i="1"/>
  <c r="X1220" i="1" s="1"/>
  <c r="U1220" i="1"/>
  <c r="Y1220" i="1" s="1"/>
  <c r="T1212" i="1"/>
  <c r="X1212" i="1" s="1"/>
  <c r="U1212" i="1"/>
  <c r="Y1212" i="1" s="1"/>
  <c r="T1204" i="1"/>
  <c r="X1204" i="1" s="1"/>
  <c r="U1204" i="1"/>
  <c r="Y1204" i="1" s="1"/>
  <c r="T1196" i="1"/>
  <c r="X1196" i="1" s="1"/>
  <c r="U1196" i="1"/>
  <c r="Y1196" i="1" s="1"/>
  <c r="T1188" i="1"/>
  <c r="X1188" i="1" s="1"/>
  <c r="U1188" i="1"/>
  <c r="Y1188" i="1" s="1"/>
  <c r="T1180" i="1"/>
  <c r="X1180" i="1" s="1"/>
  <c r="U1180" i="1"/>
  <c r="Y1180" i="1" s="1"/>
  <c r="T1172" i="1"/>
  <c r="X1172" i="1" s="1"/>
  <c r="U1172" i="1"/>
  <c r="Y1172" i="1" s="1"/>
  <c r="T1164" i="1"/>
  <c r="X1164" i="1" s="1"/>
  <c r="U1164" i="1"/>
  <c r="Y1164" i="1" s="1"/>
  <c r="T1156" i="1"/>
  <c r="X1156" i="1" s="1"/>
  <c r="U1156" i="1"/>
  <c r="Y1156" i="1" s="1"/>
  <c r="T1148" i="1"/>
  <c r="X1148" i="1" s="1"/>
  <c r="U1148" i="1"/>
  <c r="Y1148" i="1" s="1"/>
  <c r="T1140" i="1"/>
  <c r="X1140" i="1" s="1"/>
  <c r="U1140" i="1"/>
  <c r="Y1140" i="1" s="1"/>
  <c r="T1132" i="1"/>
  <c r="X1132" i="1" s="1"/>
  <c r="U1132" i="1"/>
  <c r="Y1132" i="1" s="1"/>
  <c r="T1124" i="1"/>
  <c r="X1124" i="1" s="1"/>
  <c r="U1124" i="1"/>
  <c r="Y1124" i="1" s="1"/>
  <c r="T1116" i="1"/>
  <c r="X1116" i="1" s="1"/>
  <c r="U1116" i="1"/>
  <c r="Y1116" i="1" s="1"/>
  <c r="T1108" i="1"/>
  <c r="X1108" i="1" s="1"/>
  <c r="U1108" i="1"/>
  <c r="Y1108" i="1" s="1"/>
  <c r="T1100" i="1"/>
  <c r="X1100" i="1" s="1"/>
  <c r="U1100" i="1"/>
  <c r="Y1100" i="1" s="1"/>
  <c r="T1092" i="1"/>
  <c r="X1092" i="1" s="1"/>
  <c r="U1092" i="1"/>
  <c r="Y1092" i="1" s="1"/>
  <c r="T1084" i="1"/>
  <c r="X1084" i="1" s="1"/>
  <c r="U1084" i="1"/>
  <c r="Y1084" i="1" s="1"/>
  <c r="T1076" i="1"/>
  <c r="X1076" i="1" s="1"/>
  <c r="U1076" i="1"/>
  <c r="Y1076" i="1" s="1"/>
  <c r="T1068" i="1"/>
  <c r="X1068" i="1" s="1"/>
  <c r="U1068" i="1"/>
  <c r="Y1068" i="1" s="1"/>
  <c r="T1060" i="1"/>
  <c r="X1060" i="1" s="1"/>
  <c r="U1060" i="1"/>
  <c r="Y1060" i="1" s="1"/>
  <c r="T1052" i="1"/>
  <c r="X1052" i="1" s="1"/>
  <c r="U1052" i="1"/>
  <c r="Y1052" i="1" s="1"/>
  <c r="T1044" i="1"/>
  <c r="X1044" i="1" s="1"/>
  <c r="U1044" i="1"/>
  <c r="Y1044" i="1" s="1"/>
  <c r="T1036" i="1"/>
  <c r="X1036" i="1" s="1"/>
  <c r="U1036" i="1"/>
  <c r="Y1036" i="1" s="1"/>
  <c r="T1028" i="1"/>
  <c r="X1028" i="1" s="1"/>
  <c r="U1028" i="1"/>
  <c r="Y1028" i="1" s="1"/>
  <c r="T1020" i="1"/>
  <c r="X1020" i="1" s="1"/>
  <c r="U1020" i="1"/>
  <c r="Y1020" i="1" s="1"/>
  <c r="T1012" i="1"/>
  <c r="X1012" i="1" s="1"/>
  <c r="U1012" i="1"/>
  <c r="Y1012" i="1" s="1"/>
  <c r="T1004" i="1"/>
  <c r="X1004" i="1" s="1"/>
  <c r="U1004" i="1"/>
  <c r="Y1004" i="1" s="1"/>
  <c r="T996" i="1"/>
  <c r="X996" i="1" s="1"/>
  <c r="U996" i="1"/>
  <c r="Y996" i="1" s="1"/>
  <c r="T988" i="1"/>
  <c r="X988" i="1" s="1"/>
  <c r="U988" i="1"/>
  <c r="Y988" i="1" s="1"/>
  <c r="T980" i="1"/>
  <c r="X980" i="1" s="1"/>
  <c r="U980" i="1"/>
  <c r="Y980" i="1" s="1"/>
  <c r="T972" i="1"/>
  <c r="X972" i="1" s="1"/>
  <c r="U972" i="1"/>
  <c r="Y972" i="1" s="1"/>
  <c r="T964" i="1"/>
  <c r="X964" i="1" s="1"/>
  <c r="U964" i="1"/>
  <c r="Y964" i="1" s="1"/>
  <c r="T956" i="1"/>
  <c r="X956" i="1" s="1"/>
  <c r="U956" i="1"/>
  <c r="Y956" i="1" s="1"/>
  <c r="T948" i="1"/>
  <c r="X948" i="1" s="1"/>
  <c r="U948" i="1"/>
  <c r="Y948" i="1" s="1"/>
  <c r="T940" i="1"/>
  <c r="X940" i="1" s="1"/>
  <c r="U940" i="1"/>
  <c r="Y940" i="1" s="1"/>
  <c r="T932" i="1"/>
  <c r="X932" i="1" s="1"/>
  <c r="U932" i="1"/>
  <c r="Y932" i="1" s="1"/>
  <c r="T924" i="1"/>
  <c r="X924" i="1" s="1"/>
  <c r="U924" i="1"/>
  <c r="Y924" i="1" s="1"/>
  <c r="T916" i="1"/>
  <c r="X916" i="1" s="1"/>
  <c r="U916" i="1"/>
  <c r="Y916" i="1" s="1"/>
  <c r="T908" i="1"/>
  <c r="X908" i="1" s="1"/>
  <c r="U908" i="1"/>
  <c r="Y908" i="1" s="1"/>
  <c r="T900" i="1"/>
  <c r="X900" i="1" s="1"/>
  <c r="U900" i="1"/>
  <c r="Y900" i="1" s="1"/>
  <c r="T892" i="1"/>
  <c r="X892" i="1" s="1"/>
  <c r="U892" i="1"/>
  <c r="Y892" i="1" s="1"/>
  <c r="T884" i="1"/>
  <c r="X884" i="1" s="1"/>
  <c r="U884" i="1"/>
  <c r="Y884" i="1" s="1"/>
  <c r="T876" i="1"/>
  <c r="X876" i="1" s="1"/>
  <c r="U876" i="1"/>
  <c r="Y876" i="1" s="1"/>
  <c r="T868" i="1"/>
  <c r="X868" i="1" s="1"/>
  <c r="U868" i="1"/>
  <c r="Y868" i="1" s="1"/>
  <c r="T860" i="1"/>
  <c r="X860" i="1" s="1"/>
  <c r="U860" i="1"/>
  <c r="Y860" i="1" s="1"/>
  <c r="T852" i="1"/>
  <c r="X852" i="1" s="1"/>
  <c r="U852" i="1"/>
  <c r="Y852" i="1" s="1"/>
  <c r="T844" i="1"/>
  <c r="X844" i="1" s="1"/>
  <c r="U844" i="1"/>
  <c r="Y844" i="1" s="1"/>
  <c r="T836" i="1"/>
  <c r="X836" i="1" s="1"/>
  <c r="U836" i="1"/>
  <c r="Y836" i="1" s="1"/>
  <c r="T828" i="1"/>
  <c r="X828" i="1" s="1"/>
  <c r="U828" i="1"/>
  <c r="Y828" i="1" s="1"/>
  <c r="T820" i="1"/>
  <c r="X820" i="1" s="1"/>
  <c r="U820" i="1"/>
  <c r="Y820" i="1" s="1"/>
  <c r="T812" i="1"/>
  <c r="X812" i="1" s="1"/>
  <c r="U812" i="1"/>
  <c r="Y812" i="1" s="1"/>
  <c r="T804" i="1"/>
  <c r="X804" i="1" s="1"/>
  <c r="U804" i="1"/>
  <c r="Y804" i="1" s="1"/>
  <c r="T796" i="1"/>
  <c r="X796" i="1" s="1"/>
  <c r="U796" i="1"/>
  <c r="Y796" i="1" s="1"/>
  <c r="T788" i="1"/>
  <c r="X788" i="1" s="1"/>
  <c r="U788" i="1"/>
  <c r="Y788" i="1" s="1"/>
  <c r="T780" i="1"/>
  <c r="X780" i="1" s="1"/>
  <c r="U780" i="1"/>
  <c r="Y780" i="1" s="1"/>
  <c r="T772" i="1"/>
  <c r="X772" i="1" s="1"/>
  <c r="U772" i="1"/>
  <c r="Y772" i="1" s="1"/>
  <c r="T764" i="1"/>
  <c r="X764" i="1" s="1"/>
  <c r="U764" i="1"/>
  <c r="Y764" i="1" s="1"/>
  <c r="T756" i="1"/>
  <c r="X756" i="1" s="1"/>
  <c r="U756" i="1"/>
  <c r="Y756" i="1" s="1"/>
  <c r="T748" i="1"/>
  <c r="X748" i="1" s="1"/>
  <c r="U748" i="1"/>
  <c r="Y748" i="1" s="1"/>
  <c r="T740" i="1"/>
  <c r="X740" i="1" s="1"/>
  <c r="U740" i="1"/>
  <c r="Y740" i="1" s="1"/>
  <c r="T732" i="1"/>
  <c r="X732" i="1" s="1"/>
  <c r="U732" i="1"/>
  <c r="Y732" i="1" s="1"/>
  <c r="T724" i="1"/>
  <c r="X724" i="1" s="1"/>
  <c r="U724" i="1"/>
  <c r="Y724" i="1" s="1"/>
  <c r="T716" i="1"/>
  <c r="X716" i="1" s="1"/>
  <c r="U716" i="1"/>
  <c r="Y716" i="1" s="1"/>
  <c r="T708" i="1"/>
  <c r="X708" i="1" s="1"/>
  <c r="U708" i="1"/>
  <c r="Y708" i="1" s="1"/>
  <c r="T700" i="1"/>
  <c r="X700" i="1" s="1"/>
  <c r="U700" i="1"/>
  <c r="Y700" i="1" s="1"/>
  <c r="T692" i="1"/>
  <c r="X692" i="1" s="1"/>
  <c r="U692" i="1"/>
  <c r="Y692" i="1" s="1"/>
  <c r="T684" i="1"/>
  <c r="X684" i="1" s="1"/>
  <c r="U684" i="1"/>
  <c r="Y684" i="1" s="1"/>
  <c r="T676" i="1"/>
  <c r="X676" i="1" s="1"/>
  <c r="U676" i="1"/>
  <c r="Y676" i="1" s="1"/>
  <c r="T668" i="1"/>
  <c r="X668" i="1" s="1"/>
  <c r="U668" i="1"/>
  <c r="Y668" i="1" s="1"/>
  <c r="T660" i="1"/>
  <c r="X660" i="1" s="1"/>
  <c r="U660" i="1"/>
  <c r="Y660" i="1" s="1"/>
  <c r="T652" i="1"/>
  <c r="X652" i="1" s="1"/>
  <c r="U652" i="1"/>
  <c r="Y652" i="1" s="1"/>
  <c r="T644" i="1"/>
  <c r="X644" i="1" s="1"/>
  <c r="U644" i="1"/>
  <c r="Y644" i="1" s="1"/>
  <c r="T636" i="1"/>
  <c r="X636" i="1" s="1"/>
  <c r="U636" i="1"/>
  <c r="Y636" i="1" s="1"/>
  <c r="T628" i="1"/>
  <c r="X628" i="1" s="1"/>
  <c r="U628" i="1"/>
  <c r="Y628" i="1" s="1"/>
  <c r="T620" i="1"/>
  <c r="X620" i="1" s="1"/>
  <c r="U620" i="1"/>
  <c r="Y620" i="1" s="1"/>
  <c r="T612" i="1"/>
  <c r="X612" i="1" s="1"/>
  <c r="U612" i="1"/>
  <c r="Y612" i="1" s="1"/>
  <c r="T604" i="1"/>
  <c r="X604" i="1" s="1"/>
  <c r="U604" i="1"/>
  <c r="Y604" i="1" s="1"/>
  <c r="T596" i="1"/>
  <c r="X596" i="1" s="1"/>
  <c r="U596" i="1"/>
  <c r="Y596" i="1" s="1"/>
  <c r="T588" i="1"/>
  <c r="X588" i="1" s="1"/>
  <c r="U588" i="1"/>
  <c r="Y588" i="1" s="1"/>
  <c r="T580" i="1"/>
  <c r="X580" i="1" s="1"/>
  <c r="U580" i="1"/>
  <c r="Y580" i="1" s="1"/>
  <c r="T572" i="1"/>
  <c r="X572" i="1" s="1"/>
  <c r="U572" i="1"/>
  <c r="Y572" i="1" s="1"/>
  <c r="T564" i="1"/>
  <c r="X564" i="1" s="1"/>
  <c r="U564" i="1"/>
  <c r="Y564" i="1" s="1"/>
  <c r="T556" i="1"/>
  <c r="X556" i="1" s="1"/>
  <c r="U556" i="1"/>
  <c r="Y556" i="1" s="1"/>
  <c r="T548" i="1"/>
  <c r="X548" i="1" s="1"/>
  <c r="U548" i="1"/>
  <c r="Y548" i="1" s="1"/>
  <c r="T540" i="1"/>
  <c r="X540" i="1" s="1"/>
  <c r="U540" i="1"/>
  <c r="Y540" i="1" s="1"/>
  <c r="T532" i="1"/>
  <c r="X532" i="1" s="1"/>
  <c r="U532" i="1"/>
  <c r="Y532" i="1" s="1"/>
  <c r="T524" i="1"/>
  <c r="X524" i="1" s="1"/>
  <c r="U524" i="1"/>
  <c r="Y524" i="1" s="1"/>
  <c r="T516" i="1"/>
  <c r="X516" i="1" s="1"/>
  <c r="U516" i="1"/>
  <c r="Y516" i="1" s="1"/>
  <c r="T508" i="1"/>
  <c r="X508" i="1" s="1"/>
  <c r="U508" i="1"/>
  <c r="Y508" i="1" s="1"/>
  <c r="T500" i="1"/>
  <c r="X500" i="1" s="1"/>
  <c r="U500" i="1"/>
  <c r="Y500" i="1" s="1"/>
  <c r="T492" i="1"/>
  <c r="X492" i="1" s="1"/>
  <c r="U492" i="1"/>
  <c r="Y492" i="1" s="1"/>
  <c r="T484" i="1"/>
  <c r="X484" i="1" s="1"/>
  <c r="U484" i="1"/>
  <c r="Y484" i="1" s="1"/>
  <c r="T476" i="1"/>
  <c r="X476" i="1" s="1"/>
  <c r="U476" i="1"/>
  <c r="Y476" i="1" s="1"/>
  <c r="T468" i="1"/>
  <c r="X468" i="1" s="1"/>
  <c r="U468" i="1"/>
  <c r="Y468" i="1" s="1"/>
  <c r="T460" i="1"/>
  <c r="X460" i="1" s="1"/>
  <c r="U460" i="1"/>
  <c r="Y460" i="1" s="1"/>
  <c r="T452" i="1"/>
  <c r="X452" i="1" s="1"/>
  <c r="U452" i="1"/>
  <c r="Y452" i="1" s="1"/>
  <c r="T444" i="1"/>
  <c r="X444" i="1" s="1"/>
  <c r="U444" i="1"/>
  <c r="Y444" i="1" s="1"/>
  <c r="T436" i="1"/>
  <c r="X436" i="1" s="1"/>
  <c r="U436" i="1"/>
  <c r="Y436" i="1" s="1"/>
  <c r="T428" i="1"/>
  <c r="X428" i="1" s="1"/>
  <c r="U428" i="1"/>
  <c r="Y428" i="1" s="1"/>
  <c r="T420" i="1"/>
  <c r="X420" i="1" s="1"/>
  <c r="U420" i="1"/>
  <c r="Y420" i="1" s="1"/>
  <c r="T412" i="1"/>
  <c r="X412" i="1" s="1"/>
  <c r="U412" i="1"/>
  <c r="Y412" i="1" s="1"/>
  <c r="T404" i="1"/>
  <c r="X404" i="1" s="1"/>
  <c r="U404" i="1"/>
  <c r="Y404" i="1" s="1"/>
  <c r="T396" i="1"/>
  <c r="X396" i="1" s="1"/>
  <c r="U396" i="1"/>
  <c r="Y396" i="1" s="1"/>
  <c r="T388" i="1"/>
  <c r="X388" i="1" s="1"/>
  <c r="U388" i="1"/>
  <c r="Y388" i="1" s="1"/>
  <c r="T380" i="1"/>
  <c r="X380" i="1" s="1"/>
  <c r="U380" i="1"/>
  <c r="Y380" i="1" s="1"/>
  <c r="T372" i="1"/>
  <c r="X372" i="1" s="1"/>
  <c r="U372" i="1"/>
  <c r="Y372" i="1" s="1"/>
  <c r="T364" i="1"/>
  <c r="X364" i="1" s="1"/>
  <c r="U364" i="1"/>
  <c r="Y364" i="1" s="1"/>
  <c r="T356" i="1"/>
  <c r="X356" i="1" s="1"/>
  <c r="U356" i="1"/>
  <c r="Y356" i="1" s="1"/>
  <c r="T348" i="1"/>
  <c r="X348" i="1" s="1"/>
  <c r="U348" i="1"/>
  <c r="Y348" i="1" s="1"/>
  <c r="T340" i="1"/>
  <c r="X340" i="1" s="1"/>
  <c r="U340" i="1"/>
  <c r="Y340" i="1" s="1"/>
  <c r="T332" i="1"/>
  <c r="X332" i="1" s="1"/>
  <c r="U332" i="1"/>
  <c r="Y332" i="1" s="1"/>
  <c r="T324" i="1"/>
  <c r="X324" i="1" s="1"/>
  <c r="U324" i="1"/>
  <c r="Y324" i="1" s="1"/>
  <c r="T316" i="1"/>
  <c r="X316" i="1" s="1"/>
  <c r="U316" i="1"/>
  <c r="Y316" i="1" s="1"/>
  <c r="T308" i="1"/>
  <c r="X308" i="1" s="1"/>
  <c r="U308" i="1"/>
  <c r="Y308" i="1" s="1"/>
  <c r="T300" i="1"/>
  <c r="X300" i="1" s="1"/>
  <c r="U300" i="1"/>
  <c r="Y300" i="1" s="1"/>
  <c r="T292" i="1"/>
  <c r="X292" i="1" s="1"/>
  <c r="U292" i="1"/>
  <c r="Y292" i="1" s="1"/>
  <c r="T284" i="1"/>
  <c r="X284" i="1" s="1"/>
  <c r="U284" i="1"/>
  <c r="Y284" i="1" s="1"/>
  <c r="T276" i="1"/>
  <c r="X276" i="1" s="1"/>
  <c r="U276" i="1"/>
  <c r="Y276" i="1" s="1"/>
  <c r="T268" i="1"/>
  <c r="X268" i="1" s="1"/>
  <c r="U268" i="1"/>
  <c r="Y268" i="1" s="1"/>
  <c r="T260" i="1"/>
  <c r="X260" i="1" s="1"/>
  <c r="U260" i="1"/>
  <c r="Y260" i="1" s="1"/>
  <c r="T252" i="1"/>
  <c r="X252" i="1" s="1"/>
  <c r="U252" i="1"/>
  <c r="Y252" i="1" s="1"/>
  <c r="T244" i="1"/>
  <c r="X244" i="1" s="1"/>
  <c r="U244" i="1"/>
  <c r="Y244" i="1" s="1"/>
  <c r="T236" i="1"/>
  <c r="X236" i="1" s="1"/>
  <c r="U236" i="1"/>
  <c r="Y236" i="1" s="1"/>
  <c r="T228" i="1"/>
  <c r="X228" i="1" s="1"/>
  <c r="U228" i="1"/>
  <c r="Y228" i="1" s="1"/>
  <c r="T220" i="1"/>
  <c r="X220" i="1" s="1"/>
  <c r="U220" i="1"/>
  <c r="Y220" i="1" s="1"/>
  <c r="T212" i="1"/>
  <c r="X212" i="1" s="1"/>
  <c r="U212" i="1"/>
  <c r="Y212" i="1" s="1"/>
  <c r="T204" i="1"/>
  <c r="X204" i="1" s="1"/>
  <c r="U204" i="1"/>
  <c r="Y204" i="1" s="1"/>
  <c r="T196" i="1"/>
  <c r="X196" i="1" s="1"/>
  <c r="U196" i="1"/>
  <c r="Y196" i="1" s="1"/>
  <c r="T188" i="1"/>
  <c r="X188" i="1" s="1"/>
  <c r="U188" i="1"/>
  <c r="Y188" i="1" s="1"/>
  <c r="T180" i="1"/>
  <c r="X180" i="1" s="1"/>
  <c r="U180" i="1"/>
  <c r="Y180" i="1" s="1"/>
  <c r="T172" i="1"/>
  <c r="X172" i="1" s="1"/>
  <c r="U172" i="1"/>
  <c r="Y172" i="1" s="1"/>
  <c r="T164" i="1"/>
  <c r="X164" i="1" s="1"/>
  <c r="U164" i="1"/>
  <c r="Y164" i="1" s="1"/>
  <c r="T156" i="1"/>
  <c r="X156" i="1" s="1"/>
  <c r="U156" i="1"/>
  <c r="Y156" i="1" s="1"/>
  <c r="T148" i="1"/>
  <c r="X148" i="1" s="1"/>
  <c r="U148" i="1"/>
  <c r="Y148" i="1" s="1"/>
  <c r="T140" i="1"/>
  <c r="X140" i="1" s="1"/>
  <c r="U140" i="1"/>
  <c r="Y140" i="1" s="1"/>
  <c r="T132" i="1"/>
  <c r="X132" i="1" s="1"/>
  <c r="U132" i="1"/>
  <c r="Y132" i="1" s="1"/>
  <c r="T124" i="1"/>
  <c r="X124" i="1" s="1"/>
  <c r="U124" i="1"/>
  <c r="Y124" i="1" s="1"/>
  <c r="T116" i="1"/>
  <c r="X116" i="1" s="1"/>
  <c r="U116" i="1"/>
  <c r="Y116" i="1" s="1"/>
  <c r="T108" i="1"/>
  <c r="X108" i="1" s="1"/>
  <c r="U108" i="1"/>
  <c r="Y108" i="1" s="1"/>
  <c r="T100" i="1"/>
  <c r="X100" i="1" s="1"/>
  <c r="U100" i="1"/>
  <c r="Y100" i="1" s="1"/>
  <c r="T92" i="1"/>
  <c r="X92" i="1" s="1"/>
  <c r="U92" i="1"/>
  <c r="Y92" i="1" s="1"/>
  <c r="T84" i="1"/>
  <c r="X84" i="1" s="1"/>
  <c r="U84" i="1"/>
  <c r="Y84" i="1" s="1"/>
  <c r="T76" i="1"/>
  <c r="X76" i="1" s="1"/>
  <c r="U76" i="1"/>
  <c r="Y76" i="1" s="1"/>
  <c r="T68" i="1"/>
  <c r="X68" i="1" s="1"/>
  <c r="U68" i="1"/>
  <c r="Y68" i="1" s="1"/>
  <c r="T60" i="1"/>
  <c r="X60" i="1" s="1"/>
  <c r="U60" i="1"/>
  <c r="Y60" i="1" s="1"/>
  <c r="T52" i="1"/>
  <c r="X52" i="1" s="1"/>
  <c r="U52" i="1"/>
  <c r="Y52" i="1" s="1"/>
  <c r="T44" i="1"/>
  <c r="X44" i="1" s="1"/>
  <c r="U44" i="1"/>
  <c r="Y44" i="1" s="1"/>
  <c r="T36" i="1"/>
  <c r="X36" i="1" s="1"/>
  <c r="U36" i="1"/>
  <c r="Y36" i="1" s="1"/>
  <c r="T28" i="1"/>
  <c r="X28" i="1" s="1"/>
  <c r="U28" i="1"/>
  <c r="Y28" i="1" s="1"/>
  <c r="T20" i="1"/>
  <c r="X20" i="1" s="1"/>
  <c r="U20" i="1"/>
  <c r="Y20" i="1" s="1"/>
  <c r="T12" i="1"/>
  <c r="X12" i="1" s="1"/>
  <c r="U12" i="1"/>
  <c r="Y12" i="1" s="1"/>
  <c r="T4" i="1"/>
  <c r="X4" i="1" s="1"/>
  <c r="U4" i="1"/>
  <c r="Y4" i="1" s="1"/>
  <c r="T1329" i="1"/>
  <c r="X1329" i="1" s="1"/>
  <c r="U1329" i="1"/>
  <c r="Y1329" i="1" s="1"/>
  <c r="T1305" i="1"/>
  <c r="X1305" i="1" s="1"/>
  <c r="U1305" i="1"/>
  <c r="Y1305" i="1" s="1"/>
  <c r="T1257" i="1"/>
  <c r="X1257" i="1" s="1"/>
  <c r="U1257" i="1"/>
  <c r="Y1257" i="1" s="1"/>
  <c r="T1217" i="1"/>
  <c r="X1217" i="1" s="1"/>
  <c r="U1217" i="1"/>
  <c r="Y1217" i="1" s="1"/>
  <c r="T1177" i="1"/>
  <c r="X1177" i="1" s="1"/>
  <c r="U1177" i="1"/>
  <c r="Y1177" i="1" s="1"/>
  <c r="T1153" i="1"/>
  <c r="X1153" i="1" s="1"/>
  <c r="U1153" i="1"/>
  <c r="Y1153" i="1" s="1"/>
  <c r="T1097" i="1"/>
  <c r="X1097" i="1" s="1"/>
  <c r="U1097" i="1"/>
  <c r="Y1097" i="1" s="1"/>
  <c r="T1065" i="1"/>
  <c r="X1065" i="1" s="1"/>
  <c r="U1065" i="1"/>
  <c r="Y1065" i="1" s="1"/>
  <c r="T1025" i="1"/>
  <c r="X1025" i="1" s="1"/>
  <c r="U1025" i="1"/>
  <c r="Y1025" i="1" s="1"/>
  <c r="T993" i="1"/>
  <c r="X993" i="1" s="1"/>
  <c r="U993" i="1"/>
  <c r="Y993" i="1" s="1"/>
  <c r="T953" i="1"/>
  <c r="X953" i="1" s="1"/>
  <c r="U953" i="1"/>
  <c r="Y953" i="1" s="1"/>
  <c r="T913" i="1"/>
  <c r="X913" i="1" s="1"/>
  <c r="U913" i="1"/>
  <c r="Y913" i="1" s="1"/>
  <c r="T889" i="1"/>
  <c r="X889" i="1" s="1"/>
  <c r="U889" i="1"/>
  <c r="Y889" i="1" s="1"/>
  <c r="T857" i="1"/>
  <c r="X857" i="1" s="1"/>
  <c r="U857" i="1"/>
  <c r="Y857" i="1" s="1"/>
  <c r="T817" i="1"/>
  <c r="X817" i="1" s="1"/>
  <c r="U817" i="1"/>
  <c r="Y817" i="1" s="1"/>
  <c r="T785" i="1"/>
  <c r="X785" i="1" s="1"/>
  <c r="U785" i="1"/>
  <c r="Y785" i="1" s="1"/>
  <c r="T745" i="1"/>
  <c r="X745" i="1" s="1"/>
  <c r="U745" i="1"/>
  <c r="Y745" i="1" s="1"/>
  <c r="T721" i="1"/>
  <c r="X721" i="1" s="1"/>
  <c r="U721" i="1"/>
  <c r="Y721" i="1" s="1"/>
  <c r="T697" i="1"/>
  <c r="X697" i="1" s="1"/>
  <c r="U697" i="1"/>
  <c r="Y697" i="1" s="1"/>
  <c r="T673" i="1"/>
  <c r="X673" i="1" s="1"/>
  <c r="U673" i="1"/>
  <c r="Y673" i="1" s="1"/>
  <c r="T633" i="1"/>
  <c r="X633" i="1" s="1"/>
  <c r="U633" i="1"/>
  <c r="Y633" i="1" s="1"/>
  <c r="T601" i="1"/>
  <c r="X601" i="1" s="1"/>
  <c r="U601" i="1"/>
  <c r="Y601" i="1" s="1"/>
  <c r="T577" i="1"/>
  <c r="X577" i="1" s="1"/>
  <c r="U577" i="1"/>
  <c r="Y577" i="1" s="1"/>
  <c r="T545" i="1"/>
  <c r="X545" i="1" s="1"/>
  <c r="U545" i="1"/>
  <c r="Y545" i="1" s="1"/>
  <c r="T521" i="1"/>
  <c r="X521" i="1" s="1"/>
  <c r="U521" i="1"/>
  <c r="Y521" i="1" s="1"/>
  <c r="T473" i="1"/>
  <c r="X473" i="1" s="1"/>
  <c r="U473" i="1"/>
  <c r="Y473" i="1" s="1"/>
  <c r="T441" i="1"/>
  <c r="X441" i="1" s="1"/>
  <c r="U441" i="1"/>
  <c r="Y441" i="1" s="1"/>
  <c r="T409" i="1"/>
  <c r="X409" i="1" s="1"/>
  <c r="U409" i="1"/>
  <c r="Y409" i="1" s="1"/>
  <c r="T369" i="1"/>
  <c r="X369" i="1" s="1"/>
  <c r="U369" i="1"/>
  <c r="Y369" i="1" s="1"/>
  <c r="T345" i="1"/>
  <c r="X345" i="1" s="1"/>
  <c r="U345" i="1"/>
  <c r="Y345" i="1" s="1"/>
  <c r="T313" i="1"/>
  <c r="X313" i="1" s="1"/>
  <c r="U313" i="1"/>
  <c r="Y313" i="1" s="1"/>
  <c r="T281" i="1"/>
  <c r="X281" i="1" s="1"/>
  <c r="U281" i="1"/>
  <c r="Y281" i="1" s="1"/>
  <c r="T257" i="1"/>
  <c r="X257" i="1" s="1"/>
  <c r="U257" i="1"/>
  <c r="Y257" i="1" s="1"/>
  <c r="T209" i="1"/>
  <c r="X209" i="1" s="1"/>
  <c r="U209" i="1"/>
  <c r="Y209" i="1" s="1"/>
  <c r="T81" i="1"/>
  <c r="X81" i="1" s="1"/>
  <c r="U81" i="1"/>
  <c r="Y81" i="1" s="1"/>
  <c r="T57" i="1"/>
  <c r="X57" i="1" s="1"/>
  <c r="U57" i="1"/>
  <c r="Y57" i="1" s="1"/>
  <c r="T9" i="1"/>
  <c r="X9" i="1" s="1"/>
  <c r="U9" i="1"/>
  <c r="Y9" i="1" s="1"/>
  <c r="T1312" i="1"/>
  <c r="X1312" i="1" s="1"/>
  <c r="U1312" i="1"/>
  <c r="Y1312" i="1" s="1"/>
  <c r="T1280" i="1"/>
  <c r="X1280" i="1" s="1"/>
  <c r="U1280" i="1"/>
  <c r="Y1280" i="1" s="1"/>
  <c r="T1256" i="1"/>
  <c r="X1256" i="1" s="1"/>
  <c r="U1256" i="1"/>
  <c r="Y1256" i="1" s="1"/>
  <c r="T1216" i="1"/>
  <c r="X1216" i="1" s="1"/>
  <c r="U1216" i="1"/>
  <c r="Y1216" i="1" s="1"/>
  <c r="T1192" i="1"/>
  <c r="X1192" i="1" s="1"/>
  <c r="U1192" i="1"/>
  <c r="Y1192" i="1" s="1"/>
  <c r="T1160" i="1"/>
  <c r="X1160" i="1" s="1"/>
  <c r="U1160" i="1"/>
  <c r="Y1160" i="1" s="1"/>
  <c r="T1136" i="1"/>
  <c r="X1136" i="1" s="1"/>
  <c r="U1136" i="1"/>
  <c r="Y1136" i="1" s="1"/>
  <c r="T1104" i="1"/>
  <c r="X1104" i="1" s="1"/>
  <c r="U1104" i="1"/>
  <c r="Y1104" i="1" s="1"/>
  <c r="T1056" i="1"/>
  <c r="X1056" i="1" s="1"/>
  <c r="U1056" i="1"/>
  <c r="Y1056" i="1" s="1"/>
  <c r="T1024" i="1"/>
  <c r="X1024" i="1" s="1"/>
  <c r="U1024" i="1"/>
  <c r="Y1024" i="1" s="1"/>
  <c r="T1000" i="1"/>
  <c r="X1000" i="1" s="1"/>
  <c r="U1000" i="1"/>
  <c r="Y1000" i="1" s="1"/>
  <c r="T976" i="1"/>
  <c r="X976" i="1" s="1"/>
  <c r="U976" i="1"/>
  <c r="Y976" i="1" s="1"/>
  <c r="T936" i="1"/>
  <c r="X936" i="1" s="1"/>
  <c r="U936" i="1"/>
  <c r="Y936" i="1" s="1"/>
  <c r="T904" i="1"/>
  <c r="X904" i="1" s="1"/>
  <c r="U904" i="1"/>
  <c r="Y904" i="1" s="1"/>
  <c r="T880" i="1"/>
  <c r="X880" i="1" s="1"/>
  <c r="U880" i="1"/>
  <c r="Y880" i="1" s="1"/>
  <c r="T848" i="1"/>
  <c r="X848" i="1" s="1"/>
  <c r="U848" i="1"/>
  <c r="Y848" i="1" s="1"/>
  <c r="T832" i="1"/>
  <c r="X832" i="1" s="1"/>
  <c r="U832" i="1"/>
  <c r="Y832" i="1" s="1"/>
  <c r="T792" i="1"/>
  <c r="X792" i="1" s="1"/>
  <c r="U792" i="1"/>
  <c r="Y792" i="1" s="1"/>
  <c r="T768" i="1"/>
  <c r="X768" i="1" s="1"/>
  <c r="U768" i="1"/>
  <c r="Y768" i="1" s="1"/>
  <c r="T736" i="1"/>
  <c r="X736" i="1" s="1"/>
  <c r="U736" i="1"/>
  <c r="Y736" i="1" s="1"/>
  <c r="T712" i="1"/>
  <c r="X712" i="1" s="1"/>
  <c r="U712" i="1"/>
  <c r="Y712" i="1" s="1"/>
  <c r="T680" i="1"/>
  <c r="X680" i="1" s="1"/>
  <c r="U680" i="1"/>
  <c r="Y680" i="1" s="1"/>
  <c r="T656" i="1"/>
  <c r="X656" i="1" s="1"/>
  <c r="U656" i="1"/>
  <c r="Y656" i="1" s="1"/>
  <c r="T632" i="1"/>
  <c r="X632" i="1" s="1"/>
  <c r="U632" i="1"/>
  <c r="Y632" i="1" s="1"/>
  <c r="T600" i="1"/>
  <c r="X600" i="1" s="1"/>
  <c r="U600" i="1"/>
  <c r="Y600" i="1" s="1"/>
  <c r="T576" i="1"/>
  <c r="X576" i="1" s="1"/>
  <c r="U576" i="1"/>
  <c r="Y576" i="1" s="1"/>
  <c r="T552" i="1"/>
  <c r="X552" i="1" s="1"/>
  <c r="U552" i="1"/>
  <c r="Y552" i="1" s="1"/>
  <c r="T512" i="1"/>
  <c r="X512" i="1" s="1"/>
  <c r="U512" i="1"/>
  <c r="Y512" i="1" s="1"/>
  <c r="T488" i="1"/>
  <c r="X488" i="1" s="1"/>
  <c r="U488" i="1"/>
  <c r="Y488" i="1" s="1"/>
  <c r="T464" i="1"/>
  <c r="X464" i="1" s="1"/>
  <c r="U464" i="1"/>
  <c r="Y464" i="1" s="1"/>
  <c r="T432" i="1"/>
  <c r="X432" i="1" s="1"/>
  <c r="U432" i="1"/>
  <c r="Y432" i="1" s="1"/>
  <c r="T408" i="1"/>
  <c r="X408" i="1" s="1"/>
  <c r="U408" i="1"/>
  <c r="Y408" i="1" s="1"/>
  <c r="T384" i="1"/>
  <c r="X384" i="1" s="1"/>
  <c r="U384" i="1"/>
  <c r="Y384" i="1" s="1"/>
  <c r="T336" i="1"/>
  <c r="X336" i="1" s="1"/>
  <c r="U336" i="1"/>
  <c r="Y336" i="1" s="1"/>
  <c r="T312" i="1"/>
  <c r="X312" i="1" s="1"/>
  <c r="U312" i="1"/>
  <c r="Y312" i="1" s="1"/>
  <c r="T280" i="1"/>
  <c r="X280" i="1" s="1"/>
  <c r="U280" i="1"/>
  <c r="Y280" i="1" s="1"/>
  <c r="T256" i="1"/>
  <c r="X256" i="1" s="1"/>
  <c r="U256" i="1"/>
  <c r="Y256" i="1" s="1"/>
  <c r="T224" i="1"/>
  <c r="X224" i="1" s="1"/>
  <c r="U224" i="1"/>
  <c r="Y224" i="1" s="1"/>
  <c r="T208" i="1"/>
  <c r="X208" i="1" s="1"/>
  <c r="U208" i="1"/>
  <c r="Y208" i="1" s="1"/>
  <c r="T192" i="1"/>
  <c r="X192" i="1" s="1"/>
  <c r="U192" i="1"/>
  <c r="Y192" i="1" s="1"/>
  <c r="T152" i="1"/>
  <c r="X152" i="1" s="1"/>
  <c r="U152" i="1"/>
  <c r="Y152" i="1" s="1"/>
  <c r="T136" i="1"/>
  <c r="X136" i="1" s="1"/>
  <c r="U136" i="1"/>
  <c r="Y136" i="1" s="1"/>
  <c r="T120" i="1"/>
  <c r="X120" i="1" s="1"/>
  <c r="U120" i="1"/>
  <c r="Y120" i="1" s="1"/>
  <c r="T104" i="1"/>
  <c r="X104" i="1" s="1"/>
  <c r="U104" i="1"/>
  <c r="Y104" i="1" s="1"/>
  <c r="T88" i="1"/>
  <c r="X88" i="1" s="1"/>
  <c r="U88" i="1"/>
  <c r="Y88" i="1" s="1"/>
  <c r="T72" i="1"/>
  <c r="X72" i="1" s="1"/>
  <c r="U72" i="1"/>
  <c r="Y72" i="1" s="1"/>
  <c r="T56" i="1"/>
  <c r="X56" i="1" s="1"/>
  <c r="U56" i="1"/>
  <c r="Y56" i="1" s="1"/>
  <c r="T8" i="1"/>
  <c r="X8" i="1" s="1"/>
  <c r="U8" i="1"/>
  <c r="Y8" i="1" s="1"/>
  <c r="T1303" i="1"/>
  <c r="X1303" i="1" s="1"/>
  <c r="U1303" i="1"/>
  <c r="Y1303" i="1" s="1"/>
  <c r="T1295" i="1"/>
  <c r="X1295" i="1" s="1"/>
  <c r="U1295" i="1"/>
  <c r="Y1295" i="1" s="1"/>
  <c r="T2" i="1"/>
  <c r="X2" i="1" s="1"/>
  <c r="U2" i="1"/>
  <c r="Y2" i="1" s="1"/>
  <c r="T1323" i="1"/>
  <c r="X1323" i="1" s="1"/>
  <c r="U1323" i="1"/>
  <c r="Y1323" i="1" s="1"/>
  <c r="T1315" i="1"/>
  <c r="X1315" i="1" s="1"/>
  <c r="U1315" i="1"/>
  <c r="Y1315" i="1" s="1"/>
  <c r="T1307" i="1"/>
  <c r="X1307" i="1" s="1"/>
  <c r="U1307" i="1"/>
  <c r="Y1307" i="1" s="1"/>
  <c r="T1299" i="1"/>
  <c r="X1299" i="1" s="1"/>
  <c r="U1299" i="1"/>
  <c r="Y1299" i="1" s="1"/>
  <c r="T1291" i="1"/>
  <c r="X1291" i="1" s="1"/>
  <c r="U1291" i="1"/>
  <c r="Y1291" i="1" s="1"/>
  <c r="T1283" i="1"/>
  <c r="X1283" i="1" s="1"/>
  <c r="U1283" i="1"/>
  <c r="Y1283" i="1" s="1"/>
  <c r="T1275" i="1"/>
  <c r="X1275" i="1" s="1"/>
  <c r="U1275" i="1"/>
  <c r="Y1275" i="1" s="1"/>
  <c r="T1267" i="1"/>
  <c r="X1267" i="1" s="1"/>
  <c r="U1267" i="1"/>
  <c r="Y1267" i="1" s="1"/>
  <c r="T1259" i="1"/>
  <c r="X1259" i="1" s="1"/>
  <c r="U1259" i="1"/>
  <c r="Y1259" i="1" s="1"/>
  <c r="T1251" i="1"/>
  <c r="X1251" i="1" s="1"/>
  <c r="U1251" i="1"/>
  <c r="Y1251" i="1" s="1"/>
  <c r="T1243" i="1"/>
  <c r="X1243" i="1" s="1"/>
  <c r="U1243" i="1"/>
  <c r="Y1243" i="1" s="1"/>
  <c r="T1235" i="1"/>
  <c r="X1235" i="1" s="1"/>
  <c r="U1235" i="1"/>
  <c r="Y1235" i="1" s="1"/>
  <c r="T1227" i="1"/>
  <c r="X1227" i="1" s="1"/>
  <c r="U1227" i="1"/>
  <c r="Y1227" i="1" s="1"/>
  <c r="T1219" i="1"/>
  <c r="X1219" i="1" s="1"/>
  <c r="U1219" i="1"/>
  <c r="Y1219" i="1" s="1"/>
  <c r="T1211" i="1"/>
  <c r="X1211" i="1" s="1"/>
  <c r="U1211" i="1"/>
  <c r="Y1211" i="1" s="1"/>
  <c r="T1203" i="1"/>
  <c r="X1203" i="1" s="1"/>
  <c r="U1203" i="1"/>
  <c r="Y1203" i="1" s="1"/>
  <c r="T1195" i="1"/>
  <c r="X1195" i="1" s="1"/>
  <c r="U1195" i="1"/>
  <c r="Y1195" i="1" s="1"/>
  <c r="T1187" i="1"/>
  <c r="X1187" i="1" s="1"/>
  <c r="U1187" i="1"/>
  <c r="Y1187" i="1" s="1"/>
  <c r="T1179" i="1"/>
  <c r="X1179" i="1" s="1"/>
  <c r="U1179" i="1"/>
  <c r="Y1179" i="1" s="1"/>
  <c r="T1171" i="1"/>
  <c r="X1171" i="1" s="1"/>
  <c r="U1171" i="1"/>
  <c r="Y1171" i="1" s="1"/>
  <c r="T1163" i="1"/>
  <c r="X1163" i="1" s="1"/>
  <c r="U1163" i="1"/>
  <c r="Y1163" i="1" s="1"/>
  <c r="T1155" i="1"/>
  <c r="X1155" i="1" s="1"/>
  <c r="U1155" i="1"/>
  <c r="Y1155" i="1" s="1"/>
  <c r="T1147" i="1"/>
  <c r="X1147" i="1" s="1"/>
  <c r="U1147" i="1"/>
  <c r="Y1147" i="1" s="1"/>
  <c r="T1139" i="1"/>
  <c r="X1139" i="1" s="1"/>
  <c r="U1139" i="1"/>
  <c r="Y1139" i="1" s="1"/>
  <c r="T1131" i="1"/>
  <c r="X1131" i="1" s="1"/>
  <c r="U1131" i="1"/>
  <c r="Y1131" i="1" s="1"/>
  <c r="T1123" i="1"/>
  <c r="X1123" i="1" s="1"/>
  <c r="U1123" i="1"/>
  <c r="Y1123" i="1" s="1"/>
  <c r="T1115" i="1"/>
  <c r="X1115" i="1" s="1"/>
  <c r="U1115" i="1"/>
  <c r="Y1115" i="1" s="1"/>
  <c r="T1107" i="1"/>
  <c r="X1107" i="1" s="1"/>
  <c r="U1107" i="1"/>
  <c r="Y1107" i="1" s="1"/>
  <c r="T1099" i="1"/>
  <c r="X1099" i="1" s="1"/>
  <c r="U1099" i="1"/>
  <c r="Y1099" i="1" s="1"/>
  <c r="T1091" i="1"/>
  <c r="X1091" i="1" s="1"/>
  <c r="U1091" i="1"/>
  <c r="Y1091" i="1" s="1"/>
  <c r="T1083" i="1"/>
  <c r="X1083" i="1" s="1"/>
  <c r="U1083" i="1"/>
  <c r="Y1083" i="1" s="1"/>
  <c r="T1075" i="1"/>
  <c r="X1075" i="1" s="1"/>
  <c r="U1075" i="1"/>
  <c r="Y1075" i="1" s="1"/>
  <c r="T1067" i="1"/>
  <c r="X1067" i="1" s="1"/>
  <c r="U1067" i="1"/>
  <c r="Y1067" i="1" s="1"/>
  <c r="T1059" i="1"/>
  <c r="X1059" i="1" s="1"/>
  <c r="U1059" i="1"/>
  <c r="Y1059" i="1" s="1"/>
  <c r="T1051" i="1"/>
  <c r="X1051" i="1" s="1"/>
  <c r="U1051" i="1"/>
  <c r="Y1051" i="1" s="1"/>
  <c r="T1043" i="1"/>
  <c r="X1043" i="1" s="1"/>
  <c r="U1043" i="1"/>
  <c r="Y1043" i="1" s="1"/>
  <c r="T1035" i="1"/>
  <c r="X1035" i="1" s="1"/>
  <c r="U1035" i="1"/>
  <c r="Y1035" i="1" s="1"/>
  <c r="T1027" i="1"/>
  <c r="X1027" i="1" s="1"/>
  <c r="U1027" i="1"/>
  <c r="Y1027" i="1" s="1"/>
  <c r="T1019" i="1"/>
  <c r="X1019" i="1" s="1"/>
  <c r="U1019" i="1"/>
  <c r="Y1019" i="1" s="1"/>
  <c r="T1011" i="1"/>
  <c r="X1011" i="1" s="1"/>
  <c r="U1011" i="1"/>
  <c r="Y1011" i="1" s="1"/>
  <c r="T1003" i="1"/>
  <c r="X1003" i="1" s="1"/>
  <c r="U1003" i="1"/>
  <c r="Y1003" i="1" s="1"/>
  <c r="T995" i="1"/>
  <c r="X995" i="1" s="1"/>
  <c r="U995" i="1"/>
  <c r="Y995" i="1" s="1"/>
  <c r="T987" i="1"/>
  <c r="X987" i="1" s="1"/>
  <c r="U987" i="1"/>
  <c r="Y987" i="1" s="1"/>
  <c r="T979" i="1"/>
  <c r="X979" i="1" s="1"/>
  <c r="U979" i="1"/>
  <c r="Y979" i="1" s="1"/>
  <c r="T971" i="1"/>
  <c r="X971" i="1" s="1"/>
  <c r="U971" i="1"/>
  <c r="Y971" i="1" s="1"/>
  <c r="T963" i="1"/>
  <c r="X963" i="1" s="1"/>
  <c r="U963" i="1"/>
  <c r="Y963" i="1" s="1"/>
  <c r="T955" i="1"/>
  <c r="X955" i="1" s="1"/>
  <c r="U955" i="1"/>
  <c r="Y955" i="1" s="1"/>
  <c r="T947" i="1"/>
  <c r="X947" i="1" s="1"/>
  <c r="U947" i="1"/>
  <c r="Y947" i="1" s="1"/>
  <c r="T939" i="1"/>
  <c r="X939" i="1" s="1"/>
  <c r="U939" i="1"/>
  <c r="Y939" i="1" s="1"/>
  <c r="T931" i="1"/>
  <c r="X931" i="1" s="1"/>
  <c r="U931" i="1"/>
  <c r="Y931" i="1" s="1"/>
  <c r="T923" i="1"/>
  <c r="X923" i="1" s="1"/>
  <c r="U923" i="1"/>
  <c r="Y923" i="1" s="1"/>
  <c r="T915" i="1"/>
  <c r="X915" i="1" s="1"/>
  <c r="U915" i="1"/>
  <c r="Y915" i="1" s="1"/>
  <c r="T907" i="1"/>
  <c r="X907" i="1" s="1"/>
  <c r="U907" i="1"/>
  <c r="Y907" i="1" s="1"/>
  <c r="T899" i="1"/>
  <c r="X899" i="1" s="1"/>
  <c r="U899" i="1"/>
  <c r="Y899" i="1" s="1"/>
  <c r="T891" i="1"/>
  <c r="X891" i="1" s="1"/>
  <c r="U891" i="1"/>
  <c r="Y891" i="1" s="1"/>
  <c r="T883" i="1"/>
  <c r="X883" i="1" s="1"/>
  <c r="U883" i="1"/>
  <c r="Y883" i="1" s="1"/>
  <c r="T875" i="1"/>
  <c r="X875" i="1" s="1"/>
  <c r="U875" i="1"/>
  <c r="Y875" i="1" s="1"/>
  <c r="T867" i="1"/>
  <c r="X867" i="1" s="1"/>
  <c r="U867" i="1"/>
  <c r="Y867" i="1" s="1"/>
  <c r="T859" i="1"/>
  <c r="X859" i="1" s="1"/>
  <c r="U859" i="1"/>
  <c r="Y859" i="1" s="1"/>
  <c r="T851" i="1"/>
  <c r="X851" i="1" s="1"/>
  <c r="U851" i="1"/>
  <c r="Y851" i="1" s="1"/>
  <c r="T843" i="1"/>
  <c r="X843" i="1" s="1"/>
  <c r="U843" i="1"/>
  <c r="Y843" i="1" s="1"/>
  <c r="T835" i="1"/>
  <c r="X835" i="1" s="1"/>
  <c r="U835" i="1"/>
  <c r="Y835" i="1" s="1"/>
  <c r="T827" i="1"/>
  <c r="X827" i="1" s="1"/>
  <c r="U827" i="1"/>
  <c r="Y827" i="1" s="1"/>
  <c r="T819" i="1"/>
  <c r="X819" i="1" s="1"/>
  <c r="U819" i="1"/>
  <c r="Y819" i="1" s="1"/>
  <c r="T811" i="1"/>
  <c r="X811" i="1" s="1"/>
  <c r="U811" i="1"/>
  <c r="Y811" i="1" s="1"/>
  <c r="T803" i="1"/>
  <c r="X803" i="1" s="1"/>
  <c r="U803" i="1"/>
  <c r="Y803" i="1" s="1"/>
  <c r="T795" i="1"/>
  <c r="X795" i="1" s="1"/>
  <c r="U795" i="1"/>
  <c r="Y795" i="1" s="1"/>
  <c r="T787" i="1"/>
  <c r="X787" i="1" s="1"/>
  <c r="U787" i="1"/>
  <c r="Y787" i="1" s="1"/>
  <c r="T779" i="1"/>
  <c r="X779" i="1" s="1"/>
  <c r="U779" i="1"/>
  <c r="Y779" i="1" s="1"/>
  <c r="T771" i="1"/>
  <c r="X771" i="1" s="1"/>
  <c r="U771" i="1"/>
  <c r="Y771" i="1" s="1"/>
  <c r="T763" i="1"/>
  <c r="X763" i="1" s="1"/>
  <c r="U763" i="1"/>
  <c r="Y763" i="1" s="1"/>
  <c r="T755" i="1"/>
  <c r="X755" i="1" s="1"/>
  <c r="U755" i="1"/>
  <c r="Y755" i="1" s="1"/>
  <c r="T747" i="1"/>
  <c r="X747" i="1" s="1"/>
  <c r="U747" i="1"/>
  <c r="Y747" i="1" s="1"/>
  <c r="T739" i="1"/>
  <c r="X739" i="1" s="1"/>
  <c r="U739" i="1"/>
  <c r="Y739" i="1" s="1"/>
  <c r="T731" i="1"/>
  <c r="X731" i="1" s="1"/>
  <c r="U731" i="1"/>
  <c r="Y731" i="1" s="1"/>
  <c r="T723" i="1"/>
  <c r="X723" i="1" s="1"/>
  <c r="U723" i="1"/>
  <c r="Y723" i="1" s="1"/>
  <c r="T715" i="1"/>
  <c r="X715" i="1" s="1"/>
  <c r="U715" i="1"/>
  <c r="Y715" i="1" s="1"/>
  <c r="T707" i="1"/>
  <c r="X707" i="1" s="1"/>
  <c r="U707" i="1"/>
  <c r="Y707" i="1" s="1"/>
  <c r="T699" i="1"/>
  <c r="X699" i="1" s="1"/>
  <c r="U699" i="1"/>
  <c r="Y699" i="1" s="1"/>
  <c r="T691" i="1"/>
  <c r="X691" i="1" s="1"/>
  <c r="U691" i="1"/>
  <c r="Y691" i="1" s="1"/>
  <c r="T683" i="1"/>
  <c r="X683" i="1" s="1"/>
  <c r="U683" i="1"/>
  <c r="Y683" i="1" s="1"/>
  <c r="T675" i="1"/>
  <c r="X675" i="1" s="1"/>
  <c r="U675" i="1"/>
  <c r="Y675" i="1" s="1"/>
  <c r="T667" i="1"/>
  <c r="X667" i="1" s="1"/>
  <c r="U667" i="1"/>
  <c r="Y667" i="1" s="1"/>
  <c r="T659" i="1"/>
  <c r="X659" i="1" s="1"/>
  <c r="U659" i="1"/>
  <c r="Y659" i="1" s="1"/>
  <c r="T651" i="1"/>
  <c r="X651" i="1" s="1"/>
  <c r="U651" i="1"/>
  <c r="Y651" i="1" s="1"/>
  <c r="T643" i="1"/>
  <c r="X643" i="1" s="1"/>
  <c r="U643" i="1"/>
  <c r="Y643" i="1" s="1"/>
  <c r="T635" i="1"/>
  <c r="X635" i="1" s="1"/>
  <c r="U635" i="1"/>
  <c r="Y635" i="1" s="1"/>
  <c r="T627" i="1"/>
  <c r="X627" i="1" s="1"/>
  <c r="U627" i="1"/>
  <c r="Y627" i="1" s="1"/>
  <c r="T619" i="1"/>
  <c r="X619" i="1" s="1"/>
  <c r="U619" i="1"/>
  <c r="Y619" i="1" s="1"/>
  <c r="T611" i="1"/>
  <c r="X611" i="1" s="1"/>
  <c r="U611" i="1"/>
  <c r="Y611" i="1" s="1"/>
  <c r="T603" i="1"/>
  <c r="X603" i="1" s="1"/>
  <c r="U603" i="1"/>
  <c r="Y603" i="1" s="1"/>
  <c r="T595" i="1"/>
  <c r="X595" i="1" s="1"/>
  <c r="U595" i="1"/>
  <c r="Y595" i="1" s="1"/>
  <c r="T587" i="1"/>
  <c r="X587" i="1" s="1"/>
  <c r="U587" i="1"/>
  <c r="Y587" i="1" s="1"/>
  <c r="T579" i="1"/>
  <c r="X579" i="1" s="1"/>
  <c r="U579" i="1"/>
  <c r="Y579" i="1" s="1"/>
  <c r="T571" i="1"/>
  <c r="X571" i="1" s="1"/>
  <c r="U571" i="1"/>
  <c r="Y571" i="1" s="1"/>
  <c r="T563" i="1"/>
  <c r="X563" i="1" s="1"/>
  <c r="U563" i="1"/>
  <c r="Y563" i="1" s="1"/>
  <c r="T555" i="1"/>
  <c r="X555" i="1" s="1"/>
  <c r="U555" i="1"/>
  <c r="Y555" i="1" s="1"/>
  <c r="T547" i="1"/>
  <c r="X547" i="1" s="1"/>
  <c r="U547" i="1"/>
  <c r="Y547" i="1" s="1"/>
  <c r="T539" i="1"/>
  <c r="X539" i="1" s="1"/>
  <c r="U539" i="1"/>
  <c r="Y539" i="1" s="1"/>
  <c r="T531" i="1"/>
  <c r="X531" i="1" s="1"/>
  <c r="U531" i="1"/>
  <c r="Y531" i="1" s="1"/>
  <c r="T523" i="1"/>
  <c r="X523" i="1" s="1"/>
  <c r="U523" i="1"/>
  <c r="Y523" i="1" s="1"/>
  <c r="T515" i="1"/>
  <c r="X515" i="1" s="1"/>
  <c r="U515" i="1"/>
  <c r="Y515" i="1" s="1"/>
  <c r="T507" i="1"/>
  <c r="X507" i="1" s="1"/>
  <c r="U507" i="1"/>
  <c r="Y507" i="1" s="1"/>
  <c r="T499" i="1"/>
  <c r="X499" i="1" s="1"/>
  <c r="U499" i="1"/>
  <c r="Y499" i="1" s="1"/>
  <c r="T491" i="1"/>
  <c r="X491" i="1" s="1"/>
  <c r="U491" i="1"/>
  <c r="Y491" i="1" s="1"/>
  <c r="T483" i="1"/>
  <c r="X483" i="1" s="1"/>
  <c r="U483" i="1"/>
  <c r="Y483" i="1" s="1"/>
  <c r="T475" i="1"/>
  <c r="X475" i="1" s="1"/>
  <c r="U475" i="1"/>
  <c r="Y475" i="1" s="1"/>
  <c r="T467" i="1"/>
  <c r="X467" i="1" s="1"/>
  <c r="U467" i="1"/>
  <c r="Y467" i="1" s="1"/>
  <c r="T459" i="1"/>
  <c r="X459" i="1" s="1"/>
  <c r="U459" i="1"/>
  <c r="Y459" i="1" s="1"/>
  <c r="T451" i="1"/>
  <c r="X451" i="1" s="1"/>
  <c r="U451" i="1"/>
  <c r="Y451" i="1" s="1"/>
  <c r="T443" i="1"/>
  <c r="X443" i="1" s="1"/>
  <c r="U443" i="1"/>
  <c r="Y443" i="1" s="1"/>
  <c r="T435" i="1"/>
  <c r="X435" i="1" s="1"/>
  <c r="U435" i="1"/>
  <c r="Y435" i="1" s="1"/>
  <c r="T427" i="1"/>
  <c r="X427" i="1" s="1"/>
  <c r="U427" i="1"/>
  <c r="Y427" i="1" s="1"/>
  <c r="T419" i="1"/>
  <c r="X419" i="1" s="1"/>
  <c r="U419" i="1"/>
  <c r="Y419" i="1" s="1"/>
  <c r="T411" i="1"/>
  <c r="X411" i="1" s="1"/>
  <c r="U411" i="1"/>
  <c r="Y411" i="1" s="1"/>
  <c r="T403" i="1"/>
  <c r="X403" i="1" s="1"/>
  <c r="U403" i="1"/>
  <c r="Y403" i="1" s="1"/>
  <c r="T395" i="1"/>
  <c r="X395" i="1" s="1"/>
  <c r="U395" i="1"/>
  <c r="Y395" i="1" s="1"/>
  <c r="T387" i="1"/>
  <c r="X387" i="1" s="1"/>
  <c r="U387" i="1"/>
  <c r="Y387" i="1" s="1"/>
  <c r="T379" i="1"/>
  <c r="X379" i="1" s="1"/>
  <c r="U379" i="1"/>
  <c r="Y379" i="1" s="1"/>
  <c r="T371" i="1"/>
  <c r="X371" i="1" s="1"/>
  <c r="U371" i="1"/>
  <c r="Y371" i="1" s="1"/>
  <c r="T363" i="1"/>
  <c r="X363" i="1" s="1"/>
  <c r="U363" i="1"/>
  <c r="Y363" i="1" s="1"/>
  <c r="T355" i="1"/>
  <c r="X355" i="1" s="1"/>
  <c r="U355" i="1"/>
  <c r="Y355" i="1" s="1"/>
  <c r="T347" i="1"/>
  <c r="X347" i="1" s="1"/>
  <c r="U347" i="1"/>
  <c r="Y347" i="1" s="1"/>
  <c r="T339" i="1"/>
  <c r="X339" i="1" s="1"/>
  <c r="U339" i="1"/>
  <c r="Y339" i="1" s="1"/>
  <c r="T331" i="1"/>
  <c r="X331" i="1" s="1"/>
  <c r="U331" i="1"/>
  <c r="Y331" i="1" s="1"/>
  <c r="T323" i="1"/>
  <c r="X323" i="1" s="1"/>
  <c r="U323" i="1"/>
  <c r="Y323" i="1" s="1"/>
  <c r="T315" i="1"/>
  <c r="X315" i="1" s="1"/>
  <c r="U315" i="1"/>
  <c r="Y315" i="1" s="1"/>
  <c r="T307" i="1"/>
  <c r="X307" i="1" s="1"/>
  <c r="U307" i="1"/>
  <c r="Y307" i="1" s="1"/>
  <c r="T299" i="1"/>
  <c r="X299" i="1" s="1"/>
  <c r="U299" i="1"/>
  <c r="Y299" i="1" s="1"/>
  <c r="T291" i="1"/>
  <c r="X291" i="1" s="1"/>
  <c r="U291" i="1"/>
  <c r="Y291" i="1" s="1"/>
  <c r="T283" i="1"/>
  <c r="X283" i="1" s="1"/>
  <c r="U283" i="1"/>
  <c r="Y283" i="1" s="1"/>
  <c r="T275" i="1"/>
  <c r="X275" i="1" s="1"/>
  <c r="U275" i="1"/>
  <c r="Y275" i="1" s="1"/>
  <c r="T267" i="1"/>
  <c r="X267" i="1" s="1"/>
  <c r="U267" i="1"/>
  <c r="Y267" i="1" s="1"/>
  <c r="T259" i="1"/>
  <c r="X259" i="1" s="1"/>
  <c r="U259" i="1"/>
  <c r="Y259" i="1" s="1"/>
  <c r="T251" i="1"/>
  <c r="X251" i="1" s="1"/>
  <c r="U251" i="1"/>
  <c r="Y251" i="1" s="1"/>
  <c r="T243" i="1"/>
  <c r="X243" i="1" s="1"/>
  <c r="U243" i="1"/>
  <c r="Y243" i="1" s="1"/>
  <c r="T235" i="1"/>
  <c r="X235" i="1" s="1"/>
  <c r="U235" i="1"/>
  <c r="Y235" i="1" s="1"/>
  <c r="T227" i="1"/>
  <c r="X227" i="1" s="1"/>
  <c r="U227" i="1"/>
  <c r="Y227" i="1" s="1"/>
  <c r="T219" i="1"/>
  <c r="X219" i="1" s="1"/>
  <c r="U219" i="1"/>
  <c r="Y219" i="1" s="1"/>
  <c r="T211" i="1"/>
  <c r="X211" i="1" s="1"/>
  <c r="U211" i="1"/>
  <c r="Y211" i="1" s="1"/>
  <c r="T203" i="1"/>
  <c r="X203" i="1" s="1"/>
  <c r="U203" i="1"/>
  <c r="Y203" i="1" s="1"/>
  <c r="T195" i="1"/>
  <c r="X195" i="1" s="1"/>
  <c r="U195" i="1"/>
  <c r="Y195" i="1" s="1"/>
  <c r="T187" i="1"/>
  <c r="X187" i="1" s="1"/>
  <c r="U187" i="1"/>
  <c r="Y187" i="1" s="1"/>
  <c r="T179" i="1"/>
  <c r="X179" i="1" s="1"/>
  <c r="U179" i="1"/>
  <c r="Y179" i="1" s="1"/>
  <c r="T171" i="1"/>
  <c r="X171" i="1" s="1"/>
  <c r="U171" i="1"/>
  <c r="Y171" i="1" s="1"/>
  <c r="T163" i="1"/>
  <c r="X163" i="1" s="1"/>
  <c r="U163" i="1"/>
  <c r="Y163" i="1" s="1"/>
  <c r="T155" i="1"/>
  <c r="X155" i="1" s="1"/>
  <c r="U155" i="1"/>
  <c r="Y155" i="1" s="1"/>
  <c r="T147" i="1"/>
  <c r="X147" i="1" s="1"/>
  <c r="U147" i="1"/>
  <c r="Y147" i="1" s="1"/>
  <c r="T139" i="1"/>
  <c r="X139" i="1" s="1"/>
  <c r="U139" i="1"/>
  <c r="Y139" i="1" s="1"/>
  <c r="T131" i="1"/>
  <c r="X131" i="1" s="1"/>
  <c r="U131" i="1"/>
  <c r="Y131" i="1" s="1"/>
  <c r="T123" i="1"/>
  <c r="X123" i="1" s="1"/>
  <c r="U123" i="1"/>
  <c r="Y123" i="1" s="1"/>
  <c r="T115" i="1"/>
  <c r="X115" i="1" s="1"/>
  <c r="U115" i="1"/>
  <c r="Y115" i="1" s="1"/>
  <c r="T107" i="1"/>
  <c r="X107" i="1" s="1"/>
  <c r="U107" i="1"/>
  <c r="Y107" i="1" s="1"/>
  <c r="T99" i="1"/>
  <c r="X99" i="1" s="1"/>
  <c r="U99" i="1"/>
  <c r="Y99" i="1" s="1"/>
  <c r="T91" i="1"/>
  <c r="X91" i="1" s="1"/>
  <c r="U91" i="1"/>
  <c r="Y91" i="1" s="1"/>
  <c r="T83" i="1"/>
  <c r="X83" i="1" s="1"/>
  <c r="U83" i="1"/>
  <c r="Y83" i="1" s="1"/>
  <c r="T75" i="1"/>
  <c r="X75" i="1" s="1"/>
  <c r="U75" i="1"/>
  <c r="Y75" i="1" s="1"/>
  <c r="T67" i="1"/>
  <c r="X67" i="1" s="1"/>
  <c r="U67" i="1"/>
  <c r="Y67" i="1" s="1"/>
  <c r="T59" i="1"/>
  <c r="X59" i="1" s="1"/>
  <c r="U59" i="1"/>
  <c r="Y59" i="1" s="1"/>
  <c r="T51" i="1"/>
  <c r="X51" i="1" s="1"/>
  <c r="U51" i="1"/>
  <c r="Y51" i="1" s="1"/>
  <c r="T43" i="1"/>
  <c r="X43" i="1" s="1"/>
  <c r="U43" i="1"/>
  <c r="Y43" i="1" s="1"/>
  <c r="T35" i="1"/>
  <c r="X35" i="1" s="1"/>
  <c r="U35" i="1"/>
  <c r="Y35" i="1" s="1"/>
  <c r="T27" i="1"/>
  <c r="X27" i="1" s="1"/>
  <c r="U27" i="1"/>
  <c r="Y27" i="1" s="1"/>
  <c r="T19" i="1"/>
  <c r="X19" i="1" s="1"/>
  <c r="U19" i="1"/>
  <c r="Y19" i="1" s="1"/>
  <c r="T11" i="1"/>
  <c r="X11" i="1" s="1"/>
  <c r="U11" i="1"/>
  <c r="Y11" i="1" s="1"/>
  <c r="T3" i="1"/>
  <c r="X3" i="1" s="1"/>
  <c r="U3" i="1"/>
  <c r="Y3" i="1" s="1"/>
</calcChain>
</file>

<file path=xl/sharedStrings.xml><?xml version="1.0" encoding="utf-8"?>
<sst xmlns="http://schemas.openxmlformats.org/spreadsheetml/2006/main" count="5883" uniqueCount="86">
  <si>
    <t>Region</t>
  </si>
  <si>
    <t>Haul Number</t>
  </si>
  <si>
    <t>Locality</t>
  </si>
  <si>
    <t>Month</t>
  </si>
  <si>
    <t>Year</t>
  </si>
  <si>
    <t>Date</t>
  </si>
  <si>
    <t>Station</t>
  </si>
  <si>
    <t>Vessel</t>
  </si>
  <si>
    <t>TTD</t>
  </si>
  <si>
    <t>Trawl_duration</t>
  </si>
  <si>
    <t>Pink</t>
  </si>
  <si>
    <t>Adj_raw_Pink</t>
  </si>
  <si>
    <t>NSE</t>
  </si>
  <si>
    <t>Upper Chatham</t>
  </si>
  <si>
    <t>UCD</t>
  </si>
  <si>
    <t>Cobb</t>
  </si>
  <si>
    <t>UCC</t>
  </si>
  <si>
    <t>UCB</t>
  </si>
  <si>
    <t>UCA</t>
  </si>
  <si>
    <t>Icy Strait</t>
  </si>
  <si>
    <t>ISA</t>
  </si>
  <si>
    <t>ISB</t>
  </si>
  <si>
    <t>ISC</t>
  </si>
  <si>
    <t>ISD</t>
  </si>
  <si>
    <t>Medeia</t>
  </si>
  <si>
    <t>Steller</t>
  </si>
  <si>
    <t>Chellissa</t>
  </si>
  <si>
    <t>NW Explorer</t>
  </si>
  <si>
    <t>Raw_Pink_Catch</t>
  </si>
  <si>
    <t>LN_Adj_raw_Pink</t>
  </si>
  <si>
    <t>Column Labels</t>
  </si>
  <si>
    <t>Grand Total</t>
  </si>
  <si>
    <t>Row Labels</t>
  </si>
  <si>
    <t>Peak</t>
  </si>
  <si>
    <t>Yes</t>
  </si>
  <si>
    <t>Pink_PEAK</t>
  </si>
  <si>
    <t>Species</t>
  </si>
  <si>
    <t>Chellissa:Medeia</t>
  </si>
  <si>
    <t>Medeia:Cobb</t>
  </si>
  <si>
    <t>Medeia:Steller</t>
  </si>
  <si>
    <t>Chum</t>
  </si>
  <si>
    <t>Sockeye</t>
  </si>
  <si>
    <t>Coho</t>
  </si>
  <si>
    <t>Total Salmon</t>
  </si>
  <si>
    <r>
      <t>Chellissa:Cobb</t>
    </r>
    <r>
      <rPr>
        <vertAlign val="superscript"/>
        <sz val="12"/>
        <color theme="1"/>
        <rFont val="Times New Roman"/>
        <family val="1"/>
      </rPr>
      <t>1</t>
    </r>
  </si>
  <si>
    <t>LN_Pink_Cal_sp</t>
  </si>
  <si>
    <t>LN_Pink_Cal_pool</t>
  </si>
  <si>
    <t>Pink_Cal_sp</t>
  </si>
  <si>
    <t>Pink_Cal_pool</t>
  </si>
  <si>
    <t>Pink_Calibration_sp</t>
  </si>
  <si>
    <t>Pink_Calibration_pool</t>
  </si>
  <si>
    <r>
      <t>mixed Chellissa:Cobb</t>
    </r>
    <r>
      <rPr>
        <i/>
        <vertAlign val="superscript"/>
        <sz val="12"/>
        <color theme="1"/>
        <rFont val="Times New Roman"/>
        <family val="1"/>
      </rPr>
      <t>2</t>
    </r>
  </si>
  <si>
    <t>Table 6. Estimated fishing power coefficients for juvenile salmon catches by the different vessels used during the Southeast Alaska Coastal Monitoring Survey (Wertheimer et al.  2008, 2009, and 2010).</t>
  </si>
  <si>
    <t>Average of LN_Pink_Cal_sp</t>
  </si>
  <si>
    <t>Average of LN_Pink_Cal_pool</t>
  </si>
  <si>
    <t>Average of LN_Pink_Cal_mixsp</t>
  </si>
  <si>
    <t>Average of LN_Pink_Cal_mixpool</t>
  </si>
  <si>
    <t>Pink_Calibration_mixsp</t>
  </si>
  <si>
    <t>Pink_Calibration_mixpool</t>
  </si>
  <si>
    <t>LN_Pink_Cal_mixsp</t>
  </si>
  <si>
    <t>LN_Pink_Cal_mixpool</t>
  </si>
  <si>
    <t>Pink_Cal_mixsp</t>
  </si>
  <si>
    <t>Pink_Cal_mixpool</t>
  </si>
  <si>
    <r>
      <t>Steller:Cobb</t>
    </r>
    <r>
      <rPr>
        <vertAlign val="superscript"/>
        <sz val="12"/>
        <color theme="1"/>
        <rFont val="Times New Roman"/>
        <family val="1"/>
      </rPr>
      <t>2</t>
    </r>
  </si>
  <si>
    <t>1 -- calculated from Chellisa:Medeia and Medeia:Cobb.</t>
  </si>
  <si>
    <r>
      <t>Pink salmon calibration coefficients (inverse of fishing power coefficients) used to convert vessel-specific catches to Cobb units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.</t>
    </r>
  </si>
  <si>
    <t>2 -- calculated from Steller:Medeia (inverse of Medeia:Steller) and Medeia:Cobb</t>
  </si>
  <si>
    <t>1--mixed coefficients only apply to the Chellissa and NW Explorer as direct calibrations with Cobb are estimated for the Steller and Medeia.  However, species-specific or pooled coefficients can used as the mixed coefficients for the Steller and Media; this is what results in two versions of the mixed coefficients.</t>
  </si>
  <si>
    <t>model</t>
  </si>
  <si>
    <t>AdjR2</t>
  </si>
  <si>
    <t>AICc</t>
  </si>
  <si>
    <t>MAPE</t>
  </si>
  <si>
    <t>MEAPE</t>
  </si>
  <si>
    <t>MASE</t>
  </si>
  <si>
    <t>index</t>
  </si>
  <si>
    <t>CPUE+ISTI</t>
  </si>
  <si>
    <t>forecast</t>
  </si>
  <si>
    <t>lower_80</t>
  </si>
  <si>
    <t>upper_80</t>
  </si>
  <si>
    <t>pink_cal_mixspecies</t>
  </si>
  <si>
    <t>pink_cal_mixpool</t>
  </si>
  <si>
    <t>pink_cal_species</t>
  </si>
  <si>
    <t>pink_cal_pool</t>
  </si>
  <si>
    <t>CPUE+SST_May</t>
  </si>
  <si>
    <t>CPUE</t>
  </si>
  <si>
    <t>Vessel calibration model comparisons: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</si>
</sst>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3" fillId="0" borderId="0" xfId="0" applyFont="1"/>
    <xf numFmtId="0" fontId="1" fillId="0" borderId="0" xfId="0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2" fontId="0" fillId="0" borderId="0" xfId="0" applyNumberFormat="1"/>
    <xf numFmtId="2" fontId="1" fillId="0" borderId="6" xfId="0" applyNumberFormat="1" applyFont="1" applyBorder="1" applyAlignment="1">
      <alignment horizontal="center"/>
    </xf>
    <xf numFmtId="164" fontId="0" fillId="0" borderId="0" xfId="0" applyNumberFormat="1"/>
    <xf numFmtId="2" fontId="0" fillId="2" borderId="0" xfId="0" applyNumberFormat="1" applyFill="1"/>
    <xf numFmtId="0" fontId="1" fillId="0" borderId="0" xfId="0" applyFont="1" applyAlignment="1">
      <alignment horizontal="left"/>
    </xf>
    <xf numFmtId="2" fontId="0" fillId="0" borderId="0" xfId="0" applyNumberFormat="1" applyFill="1"/>
    <xf numFmtId="165" fontId="0" fillId="0" borderId="0" xfId="0" applyNumberFormat="1"/>
    <xf numFmtId="2" fontId="1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" refreshedDate="44133.553445254627" createdVersion="6" refreshedVersion="6" minRefreshableVersion="3" recordCount="1329" xr:uid="{00000000-000A-0000-FFFF-FFFF06000000}">
  <cacheSource type="worksheet">
    <worksheetSource ref="A1:Z1330" sheet="Jpink_CPUE"/>
  </cacheSource>
  <cacheFields count="26">
    <cacheField name="Region" numFmtId="0">
      <sharedItems/>
    </cacheField>
    <cacheField name="Haul Number" numFmtId="0">
      <sharedItems containsSemiMixedTypes="0" containsString="0" containsNumber="1" containsInteger="1" minValue="1004" maxValue="24056"/>
    </cacheField>
    <cacheField name="Locality" numFmtId="0">
      <sharedItems/>
    </cacheField>
    <cacheField name="Month" numFmtId="0">
      <sharedItems containsSemiMixedTypes="0" containsString="0" containsNumber="1" containsInteger="1" minValue="5" maxValue="9" count="5">
        <n v="5"/>
        <n v="6"/>
        <n v="7"/>
        <n v="8"/>
        <n v="9"/>
      </sharedItems>
    </cacheField>
    <cacheField name="Year" numFmtId="0">
      <sharedItems containsSemiMixedTypes="0" containsString="0" containsNumber="1" containsInteger="1" minValue="1997" maxValue="2020" count="24"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Date" numFmtId="14">
      <sharedItems containsSemiMixedTypes="0" containsNonDate="0" containsDate="1" containsString="0" minDate="1997-05-21T00:00:00" maxDate="2020-07-31T00:00:00"/>
    </cacheField>
    <cacheField name="Station" numFmtId="0">
      <sharedItems/>
    </cacheField>
    <cacheField name="Vessel" numFmtId="0">
      <sharedItems/>
    </cacheField>
    <cacheField name="TTD" numFmtId="0">
      <sharedItems containsString="0" containsBlank="1" containsNumber="1" minValue="0.31390000000000001" maxValue="3.8818919633474498"/>
    </cacheField>
    <cacheField name="Trawl_duration" numFmtId="0">
      <sharedItems containsSemiMixedTypes="0" containsString="0" containsNumber="1" containsInteger="1" minValue="10" maxValue="33"/>
    </cacheField>
    <cacheField name="Raw_Pink_Catch" numFmtId="0">
      <sharedItems containsSemiMixedTypes="0" containsString="0" containsNumber="1" containsInteger="1" minValue="0" maxValue="6240"/>
    </cacheField>
    <cacheField name="Adj_raw_Pink" numFmtId="0">
      <sharedItems containsSemiMixedTypes="0" containsString="0" containsNumber="1" minValue="0" maxValue="12480"/>
    </cacheField>
    <cacheField name="LN_Adj_raw_Pink" numFmtId="0">
      <sharedItems containsSemiMixedTypes="0" containsString="0" containsNumber="1" minValue="0" maxValue="9.4319627669184545"/>
    </cacheField>
    <cacheField name="Pink_Calibration_mixsp" numFmtId="0">
      <sharedItems containsSemiMixedTypes="0" containsString="0" containsNumber="1" minValue="0.66168199563289887" maxValue="1.0442477876106195"/>
    </cacheField>
    <cacheField name="Pink_Calibration_mixpool" numFmtId="2">
      <sharedItems containsSemiMixedTypes="0" containsString="0" containsNumber="1" minValue="0.66168199563289887" maxValue="1"/>
    </cacheField>
    <cacheField name="Pink_Calibration_sp" numFmtId="0">
      <sharedItems containsSemiMixedTypes="0" containsString="0" containsNumber="1" minValue="0.69681555292314135" maxValue="1.0442477876106195"/>
    </cacheField>
    <cacheField name="Pink_Calibration_pool" numFmtId="0">
      <sharedItems containsSemiMixedTypes="0" containsString="0" containsNumber="1" minValue="0.73713696004717688" maxValue="1"/>
    </cacheField>
    <cacheField name="LN_Pink_Cal_mixsp" numFmtId="0">
      <sharedItems containsSemiMixedTypes="0" containsString="0" containsNumber="1" minValue="0" maxValue="7.1412451223504911"/>
    </cacheField>
    <cacheField name="LN_Pink_Cal_mixpool" numFmtId="0">
      <sharedItems containsSemiMixedTypes="0" containsString="0" containsNumber="1" minValue="0" maxValue="7.1412451223504911"/>
    </cacheField>
    <cacheField name="LN_Pink_Cal_sp" numFmtId="0">
      <sharedItems containsSemiMixedTypes="0" containsString="0" containsNumber="1" minValue="0" maxValue="7.1412451223504911"/>
    </cacheField>
    <cacheField name="LN_Pink_Cal_pool" numFmtId="0">
      <sharedItems containsSemiMixedTypes="0" containsString="0" containsNumber="1" minValue="0" maxValue="7.1412451223504911"/>
    </cacheField>
    <cacheField name="Pink_Cal_mixsp" numFmtId="0">
      <sharedItems containsSemiMixedTypes="0" containsString="0" containsNumber="1" minValue="0" maxValue="1262"/>
    </cacheField>
    <cacheField name="Pink_Cal_mixpool" numFmtId="0">
      <sharedItems containsSemiMixedTypes="0" containsString="0" containsNumber="1" minValue="0" maxValue="1262"/>
    </cacheField>
    <cacheField name="Pink_Cal_sp" numFmtId="0">
      <sharedItems containsSemiMixedTypes="0" containsString="0" containsNumber="1" minValue="0" maxValue="1262"/>
    </cacheField>
    <cacheField name="Pink_Cal_pool" numFmtId="0">
      <sharedItems containsSemiMixedTypes="0" containsString="0" containsNumber="1" minValue="0" maxValue="1262"/>
    </cacheField>
    <cacheField name="Pink_PEA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9">
  <r>
    <s v="NSE"/>
    <n v="1004"/>
    <s v="Upper Chatham"/>
    <x v="0"/>
    <x v="0"/>
    <d v="1997-05-21T00:00:00"/>
    <s v="UCD"/>
    <s v="Cobb"/>
    <n v="1.0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5"/>
    <s v="Upper Chatham"/>
    <x v="0"/>
    <x v="0"/>
    <d v="1997-05-21T00:00:00"/>
    <s v="UCC"/>
    <s v="Cobb"/>
    <n v="1.6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6"/>
    <s v="Upper Chatham"/>
    <x v="0"/>
    <x v="0"/>
    <d v="1997-05-21T00:00:00"/>
    <s v="UCB"/>
    <s v="Cobb"/>
    <n v="1.139999999999999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7"/>
    <s v="Upper Chatham"/>
    <x v="0"/>
    <x v="0"/>
    <d v="1997-05-21T00:00:00"/>
    <s v="UCA"/>
    <s v="Cobb"/>
    <n v="1.1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16"/>
    <s v="Icy Strait"/>
    <x v="0"/>
    <x v="0"/>
    <d v="1997-05-24T00:00:00"/>
    <s v="ISA"/>
    <s v="Cobb"/>
    <n v="1.4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17"/>
    <s v="Icy Strait"/>
    <x v="0"/>
    <x v="0"/>
    <d v="1997-05-24T00:00:00"/>
    <s v="ISB"/>
    <s v="Cobb"/>
    <n v="1.0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18"/>
    <s v="Icy Strait"/>
    <x v="0"/>
    <x v="0"/>
    <d v="1997-05-24T00:00:00"/>
    <s v="ISC"/>
    <s v="Cobb"/>
    <n v="1.3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19"/>
    <s v="Icy Strait"/>
    <x v="0"/>
    <x v="0"/>
    <d v="1997-05-24T00:00:00"/>
    <s v="ISD"/>
    <s v="Cobb"/>
    <n v="1.3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24"/>
    <s v="Upper Chatham"/>
    <x v="1"/>
    <x v="0"/>
    <d v="1997-06-23T00:00:00"/>
    <s v="UCD"/>
    <s v="Cobb"/>
    <n v="1.0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25"/>
    <s v="Upper Chatham"/>
    <x v="1"/>
    <x v="0"/>
    <d v="1997-06-23T00:00:00"/>
    <s v="UCC"/>
    <s v="Cobb"/>
    <n v="1.1599999999999999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1026"/>
    <s v="Upper Chatham"/>
    <x v="1"/>
    <x v="0"/>
    <d v="1997-06-23T00:00:00"/>
    <s v="UCB"/>
    <s v="Cobb"/>
    <n v="1.04"/>
    <n v="20"/>
    <n v="59"/>
    <n v="59"/>
    <n v="4.0943445622221004"/>
    <n v="1"/>
    <n v="1"/>
    <n v="1"/>
    <n v="1"/>
    <n v="4.0943445622221004"/>
    <n v="4.0943445622221004"/>
    <n v="4.0943445622221004"/>
    <n v="4.0943445622221004"/>
    <n v="58.999999999999986"/>
    <n v="58.999999999999986"/>
    <n v="58.999999999999986"/>
    <n v="58.999999999999986"/>
    <m/>
  </r>
  <r>
    <s v="NSE"/>
    <n v="1027"/>
    <s v="Upper Chatham"/>
    <x v="1"/>
    <x v="0"/>
    <d v="1997-06-23T00:00:00"/>
    <s v="UCA"/>
    <s v="Cobb"/>
    <n v="1.36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1036"/>
    <s v="Icy Strait"/>
    <x v="1"/>
    <x v="0"/>
    <d v="1997-06-26T00:00:00"/>
    <s v="ISA"/>
    <s v="Cobb"/>
    <n v="1.36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1037"/>
    <s v="Icy Strait"/>
    <x v="1"/>
    <x v="0"/>
    <d v="1997-06-26T00:00:00"/>
    <s v="ISB"/>
    <s v="Cobb"/>
    <n v="1.43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1038"/>
    <s v="Icy Strait"/>
    <x v="1"/>
    <x v="0"/>
    <d v="1997-06-26T00:00:00"/>
    <s v="ISC"/>
    <s v="Cobb"/>
    <n v="1.57"/>
    <n v="20"/>
    <n v="33"/>
    <n v="33"/>
    <n v="3.5263605246161616"/>
    <n v="1"/>
    <n v="1"/>
    <n v="1"/>
    <n v="1"/>
    <n v="3.5263605246161616"/>
    <n v="3.5263605246161616"/>
    <n v="3.5263605246161616"/>
    <n v="3.5263605246161616"/>
    <n v="33.000000000000007"/>
    <n v="33.000000000000007"/>
    <n v="33.000000000000007"/>
    <n v="33.000000000000007"/>
    <m/>
  </r>
  <r>
    <s v="NSE"/>
    <n v="1039"/>
    <s v="Icy Strait"/>
    <x v="1"/>
    <x v="0"/>
    <d v="1997-06-26T00:00:00"/>
    <s v="ISD"/>
    <s v="Cobb"/>
    <n v="1.45"/>
    <n v="20"/>
    <n v="20"/>
    <n v="20"/>
    <n v="3.044522437723423"/>
    <n v="1"/>
    <n v="1"/>
    <n v="1"/>
    <n v="1"/>
    <n v="3.044522437723423"/>
    <n v="3.044522437723423"/>
    <n v="3.044522437723423"/>
    <n v="3.044522437723423"/>
    <n v="20"/>
    <n v="20"/>
    <n v="20"/>
    <n v="20"/>
    <m/>
  </r>
  <r>
    <s v="NSE"/>
    <n v="1041"/>
    <s v="Upper Chatham"/>
    <x v="2"/>
    <x v="0"/>
    <d v="1997-07-19T00:00:00"/>
    <s v="UCA"/>
    <s v="Cobb"/>
    <n v="1.64"/>
    <n v="20"/>
    <n v="45"/>
    <n v="45"/>
    <n v="3.8286413964890951"/>
    <n v="1"/>
    <n v="1"/>
    <n v="1"/>
    <n v="1"/>
    <n v="3.8286413964890951"/>
    <n v="3.8286413964890951"/>
    <n v="3.8286413964890951"/>
    <n v="3.8286413964890951"/>
    <n v="45"/>
    <n v="45"/>
    <n v="45"/>
    <n v="45"/>
    <s v="Yes"/>
  </r>
  <r>
    <s v="NSE"/>
    <n v="1042"/>
    <s v="Upper Chatham"/>
    <x v="2"/>
    <x v="0"/>
    <d v="1997-07-19T00:00:00"/>
    <s v="UCD"/>
    <s v="Cobb"/>
    <n v="1.1100000000000001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1044"/>
    <s v="Upper Chatham"/>
    <x v="2"/>
    <x v="0"/>
    <d v="1997-07-20T00:00:00"/>
    <s v="UCB"/>
    <s v="Cobb"/>
    <n v="1.63"/>
    <n v="20"/>
    <n v="102"/>
    <n v="102"/>
    <n v="4.6347289882296359"/>
    <n v="1"/>
    <n v="1"/>
    <n v="1"/>
    <n v="1"/>
    <n v="4.6347289882296359"/>
    <n v="4.6347289882296359"/>
    <n v="4.6347289882296359"/>
    <n v="4.6347289882296359"/>
    <n v="102.00000000000001"/>
    <n v="102.00000000000001"/>
    <n v="102.00000000000001"/>
    <n v="102.00000000000001"/>
    <s v="Yes"/>
  </r>
  <r>
    <s v="NSE"/>
    <n v="1045"/>
    <s v="Icy Strait"/>
    <x v="2"/>
    <x v="0"/>
    <d v="1997-07-21T00:00:00"/>
    <s v="ISA"/>
    <s v="Cobb"/>
    <n v="1.64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046"/>
    <s v="Icy Strait"/>
    <x v="2"/>
    <x v="0"/>
    <d v="1997-07-21T00:00:00"/>
    <s v="ISB"/>
    <s v="Cobb"/>
    <n v="1.33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047"/>
    <s v="Icy Strait"/>
    <x v="2"/>
    <x v="0"/>
    <d v="1997-07-21T00:00:00"/>
    <s v="ISC"/>
    <s v="Cobb"/>
    <n v="1.64"/>
    <n v="20"/>
    <n v="68"/>
    <n v="68"/>
    <n v="4.2341065045972597"/>
    <n v="1"/>
    <n v="1"/>
    <n v="1"/>
    <n v="1"/>
    <n v="4.2341065045972597"/>
    <n v="4.2341065045972597"/>
    <n v="4.2341065045972597"/>
    <n v="4.2341065045972597"/>
    <n v="68.000000000000014"/>
    <n v="68.000000000000014"/>
    <n v="68.000000000000014"/>
    <n v="68.000000000000014"/>
    <s v="Yes"/>
  </r>
  <r>
    <s v="NSE"/>
    <n v="1048"/>
    <s v="Icy Strait"/>
    <x v="2"/>
    <x v="0"/>
    <d v="1997-07-21T00:00:00"/>
    <s v="ISD"/>
    <s v="Cobb"/>
    <n v="1.53"/>
    <n v="20"/>
    <n v="206"/>
    <n v="206"/>
    <n v="5.3327187932653688"/>
    <n v="1"/>
    <n v="1"/>
    <n v="1"/>
    <n v="1"/>
    <n v="5.3327187932653688"/>
    <n v="5.3327187932653688"/>
    <n v="5.3327187932653688"/>
    <n v="5.3327187932653688"/>
    <n v="205.99999999999994"/>
    <n v="205.99999999999994"/>
    <n v="205.99999999999994"/>
    <n v="205.99999999999994"/>
    <s v="Yes"/>
  </r>
  <r>
    <s v="NSE"/>
    <n v="1049"/>
    <s v="Upper Chatham"/>
    <x v="2"/>
    <x v="0"/>
    <d v="1997-07-22T00:00:00"/>
    <s v="UCC"/>
    <s v="Cobb"/>
    <n v="1.23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063"/>
    <s v="Icy Strait"/>
    <x v="3"/>
    <x v="0"/>
    <d v="1997-08-22T00:00:00"/>
    <s v="ISA"/>
    <s v="Cobb"/>
    <n v="1.4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64"/>
    <s v="Icy Strait"/>
    <x v="3"/>
    <x v="0"/>
    <d v="1997-08-22T00:00:00"/>
    <s v="ISB"/>
    <s v="Cobb"/>
    <n v="1.58"/>
    <n v="20"/>
    <n v="161"/>
    <n v="161"/>
    <n v="5.0875963352323836"/>
    <n v="1"/>
    <n v="1"/>
    <n v="1"/>
    <n v="1"/>
    <n v="5.0875963352323836"/>
    <n v="5.0875963352323836"/>
    <n v="5.0875963352323836"/>
    <n v="5.0875963352323836"/>
    <n v="160.99999999999994"/>
    <n v="160.99999999999994"/>
    <n v="160.99999999999994"/>
    <n v="160.99999999999994"/>
    <m/>
  </r>
  <r>
    <s v="NSE"/>
    <n v="1065"/>
    <s v="Icy Strait"/>
    <x v="3"/>
    <x v="0"/>
    <d v="1997-08-22T00:00:00"/>
    <s v="ISC"/>
    <s v="Cobb"/>
    <n v="1.84"/>
    <n v="20"/>
    <n v="41"/>
    <n v="41"/>
    <n v="3.7376696182833684"/>
    <n v="1"/>
    <n v="1"/>
    <n v="1"/>
    <n v="1"/>
    <n v="3.7376696182833684"/>
    <n v="3.7376696182833684"/>
    <n v="3.7376696182833684"/>
    <n v="3.7376696182833684"/>
    <n v="41.000000000000007"/>
    <n v="41.000000000000007"/>
    <n v="41.000000000000007"/>
    <n v="41.000000000000007"/>
    <m/>
  </r>
  <r>
    <s v="NSE"/>
    <n v="1066"/>
    <s v="Icy Strait"/>
    <x v="3"/>
    <x v="0"/>
    <d v="1997-08-22T00:00:00"/>
    <s v="ISD"/>
    <s v="Cobb"/>
    <n v="2.3199999999999998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1068"/>
    <s v="Upper Chatham"/>
    <x v="3"/>
    <x v="0"/>
    <d v="1997-08-23T00:00:00"/>
    <s v="UCC"/>
    <s v="Cobb"/>
    <n v="1.71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1069"/>
    <s v="Upper Chatham"/>
    <x v="3"/>
    <x v="0"/>
    <d v="1997-08-23T00:00:00"/>
    <s v="UCB"/>
    <s v="Cobb"/>
    <n v="1.68"/>
    <n v="20"/>
    <n v="12"/>
    <n v="12"/>
    <n v="2.5649493574615367"/>
    <n v="1"/>
    <n v="1"/>
    <n v="1"/>
    <n v="1"/>
    <n v="2.5649493574615367"/>
    <n v="2.5649493574615367"/>
    <n v="2.5649493574615367"/>
    <n v="2.5649493574615367"/>
    <n v="12"/>
    <n v="12"/>
    <n v="12"/>
    <n v="12"/>
    <m/>
  </r>
  <r>
    <s v="NSE"/>
    <n v="1070"/>
    <s v="Upper Chatham"/>
    <x v="3"/>
    <x v="0"/>
    <d v="1997-08-23T00:00:00"/>
    <s v="UCA"/>
    <s v="Cobb"/>
    <n v="1.5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71"/>
    <s v="Upper Chatham"/>
    <x v="3"/>
    <x v="0"/>
    <d v="1997-08-24T00:00:00"/>
    <s v="UCD"/>
    <s v="Cobb"/>
    <n v="1.97"/>
    <n v="20"/>
    <n v="22"/>
    <n v="22"/>
    <n v="3.1354942159291497"/>
    <n v="1"/>
    <n v="1"/>
    <n v="1"/>
    <n v="1"/>
    <n v="3.1354942159291497"/>
    <n v="3.1354942159291497"/>
    <n v="3.1354942159291497"/>
    <n v="3.1354942159291497"/>
    <n v="22"/>
    <n v="22"/>
    <n v="22"/>
    <n v="22"/>
    <m/>
  </r>
  <r>
    <s v="NSE"/>
    <n v="1093"/>
    <s v="Icy Strait"/>
    <x v="4"/>
    <x v="0"/>
    <d v="1997-10-05T00:00:00"/>
    <s v="ISA"/>
    <s v="Cobb"/>
    <n v="1.84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1094"/>
    <s v="Icy Strait"/>
    <x v="4"/>
    <x v="0"/>
    <d v="1997-10-05T00:00:00"/>
    <s v="ISB"/>
    <s v="Cobb"/>
    <n v="1.7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95"/>
    <s v="Icy Strait"/>
    <x v="4"/>
    <x v="0"/>
    <d v="1997-10-05T00:00:00"/>
    <s v="ISC"/>
    <s v="Cobb"/>
    <n v="1.76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1096"/>
    <s v="Icy Strait"/>
    <x v="4"/>
    <x v="0"/>
    <d v="1997-10-05T00:00:00"/>
    <s v="ISD"/>
    <s v="Cobb"/>
    <n v="1.52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2003"/>
    <s v="Icy Strait"/>
    <x v="0"/>
    <x v="1"/>
    <d v="1998-05-16T00:00:00"/>
    <s v="ISB"/>
    <s v="Cobb"/>
    <n v="2.009999999999999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04"/>
    <s v="Icy Strait"/>
    <x v="0"/>
    <x v="1"/>
    <d v="1998-05-16T00:00:00"/>
    <s v="ISA"/>
    <s v="Cobb"/>
    <n v="1.8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05"/>
    <s v="Icy Strait"/>
    <x v="0"/>
    <x v="1"/>
    <d v="1998-05-16T00:00:00"/>
    <s v="ISC"/>
    <s v="Cobb"/>
    <n v="1.6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06"/>
    <s v="Icy Strait"/>
    <x v="0"/>
    <x v="1"/>
    <d v="1998-05-16T00:00:00"/>
    <s v="ISD"/>
    <s v="Cobb"/>
    <n v="1.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07"/>
    <s v="Upper Chatham"/>
    <x v="0"/>
    <x v="1"/>
    <d v="1998-05-17T00:00:00"/>
    <s v="UCA"/>
    <s v="Cobb"/>
    <n v="1.5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08"/>
    <s v="Upper Chatham"/>
    <x v="0"/>
    <x v="1"/>
    <d v="1998-05-17T00:00:00"/>
    <s v="UCB"/>
    <s v="Cobb"/>
    <n v="1.6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09"/>
    <s v="Upper Chatham"/>
    <x v="0"/>
    <x v="1"/>
    <d v="1998-05-17T00:00:00"/>
    <s v="UCC"/>
    <s v="Cobb"/>
    <n v="1.6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10"/>
    <s v="Upper Chatham"/>
    <x v="0"/>
    <x v="1"/>
    <d v="1998-05-17T00:00:00"/>
    <s v="UCD"/>
    <s v="Cobb"/>
    <n v="1.8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16"/>
    <s v="Icy Strait"/>
    <x v="1"/>
    <x v="1"/>
    <d v="1998-06-25T00:00:00"/>
    <s v="ISA"/>
    <s v="Cobb"/>
    <n v="1.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2017"/>
    <s v="Icy Strait"/>
    <x v="1"/>
    <x v="1"/>
    <d v="1998-06-25T00:00:00"/>
    <s v="ISB"/>
    <s v="Cobb"/>
    <n v="1.44"/>
    <n v="20"/>
    <n v="1262"/>
    <n v="1262"/>
    <n v="7.1412451223504911"/>
    <n v="1"/>
    <n v="1"/>
    <n v="1"/>
    <n v="1"/>
    <n v="7.1412451223504911"/>
    <n v="7.1412451223504911"/>
    <n v="7.1412451223504911"/>
    <n v="7.1412451223504911"/>
    <n v="1262"/>
    <n v="1262"/>
    <n v="1262"/>
    <n v="1262"/>
    <s v="Yes"/>
  </r>
  <r>
    <s v="NSE"/>
    <n v="2018"/>
    <s v="Icy Strait"/>
    <x v="1"/>
    <x v="1"/>
    <d v="1998-06-25T00:00:00"/>
    <s v="ISC"/>
    <s v="Cobb"/>
    <n v="1.61"/>
    <n v="20"/>
    <n v="363"/>
    <n v="363"/>
    <n v="5.8971538676367405"/>
    <n v="1"/>
    <n v="1"/>
    <n v="1"/>
    <n v="1"/>
    <n v="5.8971538676367405"/>
    <n v="5.8971538676367405"/>
    <n v="5.8971538676367405"/>
    <n v="5.8971538676367405"/>
    <n v="362.99999999999994"/>
    <n v="362.99999999999994"/>
    <n v="362.99999999999994"/>
    <n v="362.99999999999994"/>
    <s v="Yes"/>
  </r>
  <r>
    <s v="NSE"/>
    <n v="2019"/>
    <s v="Icy Strait"/>
    <x v="1"/>
    <x v="1"/>
    <d v="1998-06-25T00:00:00"/>
    <s v="ISD"/>
    <s v="Cobb"/>
    <n v="1.18"/>
    <n v="20"/>
    <n v="511"/>
    <n v="511"/>
    <n v="6.2383246250395077"/>
    <n v="1"/>
    <n v="1"/>
    <n v="1"/>
    <n v="1"/>
    <n v="6.2383246250395077"/>
    <n v="6.2383246250395077"/>
    <n v="6.2383246250395077"/>
    <n v="6.2383246250395077"/>
    <n v="510.99999999999994"/>
    <n v="510.99999999999994"/>
    <n v="510.99999999999994"/>
    <n v="510.99999999999994"/>
    <s v="Yes"/>
  </r>
  <r>
    <s v="NSE"/>
    <n v="2032"/>
    <s v="Upper Chatham"/>
    <x v="1"/>
    <x v="1"/>
    <d v="1998-06-29T00:00:00"/>
    <s v="UCA"/>
    <s v="Cobb"/>
    <n v="1.63"/>
    <n v="20"/>
    <n v="732"/>
    <n v="732"/>
    <n v="6.5971457018866513"/>
    <n v="1"/>
    <n v="1"/>
    <n v="1"/>
    <n v="1"/>
    <n v="6.5971457018866513"/>
    <n v="6.5971457018866513"/>
    <n v="6.5971457018866513"/>
    <n v="6.5971457018866513"/>
    <n v="731.99999999999989"/>
    <n v="731.99999999999989"/>
    <n v="731.99999999999989"/>
    <n v="731.99999999999989"/>
    <s v="Yes"/>
  </r>
  <r>
    <s v="NSE"/>
    <n v="2033"/>
    <s v="Upper Chatham"/>
    <x v="1"/>
    <x v="1"/>
    <d v="1998-06-29T00:00:00"/>
    <s v="UCC"/>
    <s v="Cobb"/>
    <n v="1.26"/>
    <n v="20"/>
    <n v="371"/>
    <n v="371"/>
    <n v="5.9188938542731462"/>
    <n v="1"/>
    <n v="1"/>
    <n v="1"/>
    <n v="1"/>
    <n v="5.9188938542731462"/>
    <n v="5.9188938542731462"/>
    <n v="5.9188938542731462"/>
    <n v="5.9188938542731462"/>
    <n v="370.99999999999989"/>
    <n v="370.99999999999989"/>
    <n v="370.99999999999989"/>
    <n v="370.99999999999989"/>
    <s v="Yes"/>
  </r>
  <r>
    <s v="NSE"/>
    <n v="2034"/>
    <s v="Upper Chatham"/>
    <x v="1"/>
    <x v="1"/>
    <d v="1998-06-29T00:00:00"/>
    <s v="UCB"/>
    <s v="Cobb"/>
    <n v="1.53"/>
    <n v="20"/>
    <n v="819"/>
    <n v="819"/>
    <n v="6.7093043402582984"/>
    <n v="1"/>
    <n v="1"/>
    <n v="1"/>
    <n v="1"/>
    <n v="6.7093043402582984"/>
    <n v="6.7093043402582984"/>
    <n v="6.7093043402582984"/>
    <n v="6.7093043402582984"/>
    <n v="818.99999999999966"/>
    <n v="818.99999999999966"/>
    <n v="818.99999999999966"/>
    <n v="818.99999999999966"/>
    <s v="Yes"/>
  </r>
  <r>
    <s v="NSE"/>
    <n v="2035"/>
    <s v="Upper Chatham"/>
    <x v="1"/>
    <x v="1"/>
    <d v="1998-06-29T00:00:00"/>
    <s v="UCD"/>
    <s v="Cobb"/>
    <n v="1.0900000000000001"/>
    <n v="20"/>
    <n v="324"/>
    <n v="324"/>
    <n v="5.7838251823297373"/>
    <n v="1"/>
    <n v="1"/>
    <n v="1"/>
    <n v="1"/>
    <n v="5.7838251823297373"/>
    <n v="5.7838251823297373"/>
    <n v="5.7838251823297373"/>
    <n v="5.7838251823297373"/>
    <n v="323.99999999999994"/>
    <n v="323.99999999999994"/>
    <n v="323.99999999999994"/>
    <n v="323.99999999999994"/>
    <s v="Yes"/>
  </r>
  <r>
    <s v="NSE"/>
    <n v="2040"/>
    <s v="Icy Strait"/>
    <x v="2"/>
    <x v="1"/>
    <d v="1998-07-21T00:00:00"/>
    <s v="ISA"/>
    <s v="Cobb"/>
    <n v="1.07"/>
    <n v="20"/>
    <n v="107"/>
    <n v="107"/>
    <n v="4.6821312271242199"/>
    <n v="1"/>
    <n v="1"/>
    <n v="1"/>
    <n v="1"/>
    <n v="4.6821312271242199"/>
    <n v="4.6821312271242199"/>
    <n v="4.6821312271242199"/>
    <n v="4.6821312271242199"/>
    <n v="107.00000000000003"/>
    <n v="107.00000000000003"/>
    <n v="107.00000000000003"/>
    <n v="107.00000000000003"/>
    <m/>
  </r>
  <r>
    <s v="NSE"/>
    <n v="2041"/>
    <s v="Icy Strait"/>
    <x v="2"/>
    <x v="1"/>
    <d v="1998-07-21T00:00:00"/>
    <s v="ISB"/>
    <s v="Cobb"/>
    <n v="1.73"/>
    <n v="20"/>
    <n v="135"/>
    <n v="135"/>
    <n v="4.9126548857360524"/>
    <n v="1"/>
    <n v="1"/>
    <n v="1"/>
    <n v="1"/>
    <n v="4.9126548857360524"/>
    <n v="4.9126548857360524"/>
    <n v="4.9126548857360524"/>
    <n v="4.9126548857360524"/>
    <n v="135.00000000000006"/>
    <n v="135.00000000000006"/>
    <n v="135.00000000000006"/>
    <n v="135.00000000000006"/>
    <m/>
  </r>
  <r>
    <s v="NSE"/>
    <n v="2042"/>
    <s v="Icy Strait"/>
    <x v="2"/>
    <x v="1"/>
    <d v="1998-07-21T00:00:00"/>
    <s v="ISC"/>
    <s v="Cobb"/>
    <n v="0.86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2043"/>
    <s v="Icy Strait"/>
    <x v="2"/>
    <x v="1"/>
    <d v="1998-07-21T00:00:00"/>
    <s v="ISD"/>
    <s v="Cobb"/>
    <n v="1.1599999999999999"/>
    <n v="20"/>
    <n v="89"/>
    <n v="89"/>
    <n v="4.499809670330265"/>
    <n v="1"/>
    <n v="1"/>
    <n v="1"/>
    <n v="1"/>
    <n v="4.499809670330265"/>
    <n v="4.499809670330265"/>
    <n v="4.499809670330265"/>
    <n v="4.499809670330265"/>
    <n v="89"/>
    <n v="89"/>
    <n v="89"/>
    <n v="89"/>
    <m/>
  </r>
  <r>
    <s v="NSE"/>
    <n v="2044"/>
    <s v="Upper Chatham"/>
    <x v="2"/>
    <x v="1"/>
    <d v="1998-07-22T00:00:00"/>
    <s v="UCA"/>
    <s v="Cobb"/>
    <n v="1.46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2045"/>
    <s v="Upper Chatham"/>
    <x v="2"/>
    <x v="1"/>
    <d v="1998-07-22T00:00:00"/>
    <s v="UCB"/>
    <s v="Cobb"/>
    <n v="1.79"/>
    <n v="20"/>
    <n v="35"/>
    <n v="35"/>
    <n v="3.5835189384561099"/>
    <n v="1"/>
    <n v="1"/>
    <n v="1"/>
    <n v="1"/>
    <n v="3.5835189384561099"/>
    <n v="3.5835189384561099"/>
    <n v="3.5835189384561099"/>
    <n v="3.5835189384561099"/>
    <n v="35"/>
    <n v="35"/>
    <n v="35"/>
    <n v="35"/>
    <m/>
  </r>
  <r>
    <s v="NSE"/>
    <n v="2046"/>
    <s v="Upper Chatham"/>
    <x v="2"/>
    <x v="1"/>
    <d v="1998-07-22T00:00:00"/>
    <s v="UCC"/>
    <s v="Cobb"/>
    <n v="1.68"/>
    <n v="20"/>
    <n v="111"/>
    <n v="111"/>
    <n v="4.7184988712950942"/>
    <n v="1"/>
    <n v="1"/>
    <n v="1"/>
    <n v="1"/>
    <n v="4.7184988712950942"/>
    <n v="4.7184988712950942"/>
    <n v="4.7184988712950942"/>
    <n v="4.7184988712950942"/>
    <n v="110.99999999999996"/>
    <n v="110.99999999999996"/>
    <n v="110.99999999999996"/>
    <n v="110.99999999999996"/>
    <m/>
  </r>
  <r>
    <s v="NSE"/>
    <n v="2047"/>
    <s v="Upper Chatham"/>
    <x v="2"/>
    <x v="1"/>
    <d v="1998-07-22T00:00:00"/>
    <s v="UCD"/>
    <s v="Cobb"/>
    <n v="1.07"/>
    <n v="20"/>
    <n v="51"/>
    <n v="51"/>
    <n v="3.9512437185814275"/>
    <n v="1"/>
    <n v="1"/>
    <n v="1"/>
    <n v="1"/>
    <n v="3.9512437185814275"/>
    <n v="3.9512437185814275"/>
    <n v="3.9512437185814275"/>
    <n v="3.9512437185814275"/>
    <n v="51.000000000000007"/>
    <n v="51.000000000000007"/>
    <n v="51.000000000000007"/>
    <n v="51.000000000000007"/>
    <m/>
  </r>
  <r>
    <s v="NSE"/>
    <n v="2048"/>
    <s v="Icy Strait"/>
    <x v="2"/>
    <x v="1"/>
    <d v="1998-07-23T00:00:00"/>
    <s v="ISA"/>
    <s v="Cobb"/>
    <n v="1"/>
    <n v="20"/>
    <n v="523"/>
    <n v="523"/>
    <n v="6.261491684321042"/>
    <n v="1"/>
    <n v="1"/>
    <n v="1"/>
    <n v="1"/>
    <n v="6.261491684321042"/>
    <n v="6.261491684321042"/>
    <n v="6.261491684321042"/>
    <n v="6.261491684321042"/>
    <n v="522.99999999999989"/>
    <n v="522.99999999999989"/>
    <n v="522.99999999999989"/>
    <n v="522.99999999999989"/>
    <m/>
  </r>
  <r>
    <s v="NSE"/>
    <n v="2049"/>
    <s v="Icy Strait"/>
    <x v="2"/>
    <x v="1"/>
    <d v="1998-07-23T00:00:00"/>
    <s v="ISB"/>
    <s v="Cobb"/>
    <n v="1.1100000000000001"/>
    <n v="20"/>
    <n v="973"/>
    <n v="973"/>
    <n v="6.8814113036425351"/>
    <n v="1"/>
    <n v="1"/>
    <n v="1"/>
    <n v="1"/>
    <n v="6.8814113036425351"/>
    <n v="6.8814113036425351"/>
    <n v="6.8814113036425351"/>
    <n v="6.8814113036425351"/>
    <n v="973"/>
    <n v="973"/>
    <n v="973"/>
    <n v="973"/>
    <m/>
  </r>
  <r>
    <s v="NSE"/>
    <n v="2050"/>
    <s v="Icy Strait"/>
    <x v="2"/>
    <x v="1"/>
    <d v="1998-07-23T00:00:00"/>
    <s v="ISC"/>
    <s v="Cobb"/>
    <n v="1.39"/>
    <n v="20"/>
    <n v="100"/>
    <n v="100"/>
    <n v="4.6151205168412597"/>
    <n v="1"/>
    <n v="1"/>
    <n v="1"/>
    <n v="1"/>
    <n v="4.6151205168412597"/>
    <n v="4.6151205168412597"/>
    <n v="4.6151205168412597"/>
    <n v="4.6151205168412597"/>
    <n v="100.00000000000003"/>
    <n v="100.00000000000003"/>
    <n v="100.00000000000003"/>
    <n v="100.00000000000003"/>
    <m/>
  </r>
  <r>
    <s v="NSE"/>
    <n v="2051"/>
    <s v="Icy Strait"/>
    <x v="2"/>
    <x v="1"/>
    <d v="1998-07-23T00:00:00"/>
    <s v="ISD"/>
    <s v="Cobb"/>
    <n v="1.23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2072"/>
    <s v="Icy Strait"/>
    <x v="3"/>
    <x v="1"/>
    <d v="1998-08-25T00:00:00"/>
    <s v="ISA"/>
    <s v="Cobb"/>
    <n v="1.5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73"/>
    <s v="Icy Strait"/>
    <x v="3"/>
    <x v="1"/>
    <d v="1998-08-25T00:00:00"/>
    <s v="ISB"/>
    <s v="Cobb"/>
    <n v="1.46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2074"/>
    <s v="Icy Strait"/>
    <x v="3"/>
    <x v="1"/>
    <d v="1998-08-25T00:00:00"/>
    <s v="ISC"/>
    <s v="Cobb"/>
    <n v="1.69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2075"/>
    <s v="Icy Strait"/>
    <x v="3"/>
    <x v="1"/>
    <d v="1998-08-25T00:00:00"/>
    <s v="ISD"/>
    <s v="Cobb"/>
    <n v="1.4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76"/>
    <s v="Upper Chatham"/>
    <x v="3"/>
    <x v="1"/>
    <d v="1998-08-26T00:00:00"/>
    <s v="UCA"/>
    <s v="Cobb"/>
    <n v="1.4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77"/>
    <s v="Upper Chatham"/>
    <x v="3"/>
    <x v="1"/>
    <d v="1998-08-26T00:00:00"/>
    <s v="UCB"/>
    <s v="Cobb"/>
    <n v="1.4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78"/>
    <s v="Upper Chatham"/>
    <x v="3"/>
    <x v="1"/>
    <d v="1998-08-26T00:00:00"/>
    <s v="UCC"/>
    <s v="Cobb"/>
    <n v="1.4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79"/>
    <s v="Upper Chatham"/>
    <x v="3"/>
    <x v="1"/>
    <d v="1998-08-26T00:00:00"/>
    <s v="UCD"/>
    <s v="Cobb"/>
    <n v="1.61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2080"/>
    <s v="Icy Strait"/>
    <x v="3"/>
    <x v="1"/>
    <d v="1998-08-27T00:00:00"/>
    <s v="ISA"/>
    <s v="Cobb"/>
    <n v="1.17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2081"/>
    <s v="Icy Strait"/>
    <x v="3"/>
    <x v="1"/>
    <d v="1998-08-27T00:00:00"/>
    <s v="ISB"/>
    <s v="Cobb"/>
    <n v="1.5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82"/>
    <s v="Icy Strait"/>
    <x v="3"/>
    <x v="1"/>
    <d v="1998-08-27T00:00:00"/>
    <s v="ISC"/>
    <s v="Cobb"/>
    <n v="1.28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2083"/>
    <s v="Icy Strait"/>
    <x v="3"/>
    <x v="1"/>
    <d v="1998-08-27T00:00:00"/>
    <s v="ISD"/>
    <s v="Cobb"/>
    <n v="1.72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2098"/>
    <s v="Icy Strait"/>
    <x v="4"/>
    <x v="1"/>
    <d v="1998-10-06T00:00:00"/>
    <s v="ISA"/>
    <s v="Cobb"/>
    <n v="1.5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99"/>
    <s v="Icy Strait"/>
    <x v="4"/>
    <x v="1"/>
    <d v="1998-10-06T00:00:00"/>
    <s v="ISB"/>
    <s v="Cobb"/>
    <n v="1.49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2100"/>
    <s v="Icy Strait"/>
    <x v="4"/>
    <x v="1"/>
    <d v="1998-10-06T00:00:00"/>
    <s v="ISC"/>
    <s v="Cobb"/>
    <n v="1.64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2101"/>
    <s v="Icy Strait"/>
    <x v="4"/>
    <x v="1"/>
    <d v="1998-10-06T00:00:00"/>
    <s v="ISD"/>
    <s v="Cobb"/>
    <n v="1.32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3005"/>
    <s v="Icy Strait"/>
    <x v="0"/>
    <x v="2"/>
    <d v="1999-05-21T00:00:00"/>
    <s v="ISA"/>
    <s v="Cobb"/>
    <n v="1.3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06"/>
    <s v="Icy Strait"/>
    <x v="0"/>
    <x v="2"/>
    <d v="1999-05-21T00:00:00"/>
    <s v="ISB"/>
    <s v="Cobb"/>
    <n v="1.3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07"/>
    <s v="Icy Strait"/>
    <x v="0"/>
    <x v="2"/>
    <d v="1999-05-21T00:00:00"/>
    <s v="ISC"/>
    <s v="Cobb"/>
    <n v="1.5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08"/>
    <s v="Icy Strait"/>
    <x v="0"/>
    <x v="2"/>
    <d v="1999-05-21T00:00:00"/>
    <s v="ISD"/>
    <s v="Cobb"/>
    <n v="1.41"/>
    <n v="19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26"/>
    <s v="Icy Strait"/>
    <x v="1"/>
    <x v="2"/>
    <d v="1999-06-29T00:00:00"/>
    <s v="ISA"/>
    <s v="Cobb"/>
    <n v="1.4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27"/>
    <s v="Icy Strait"/>
    <x v="1"/>
    <x v="2"/>
    <d v="1999-06-29T00:00:00"/>
    <s v="ISB"/>
    <s v="Cobb"/>
    <n v="1.4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28"/>
    <s v="Icy Strait"/>
    <x v="1"/>
    <x v="2"/>
    <d v="1999-06-29T00:00:00"/>
    <s v="ISC"/>
    <s v="Cobb"/>
    <n v="1.61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3029"/>
    <s v="Icy Strait"/>
    <x v="1"/>
    <x v="2"/>
    <d v="1999-06-29T00:00:00"/>
    <s v="ISD"/>
    <s v="Cobb"/>
    <n v="1.73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3034"/>
    <s v="Upper Chatham"/>
    <x v="1"/>
    <x v="2"/>
    <d v="1999-07-01T00:00:00"/>
    <s v="UCA"/>
    <s v="Cobb"/>
    <n v="1.6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35"/>
    <s v="Upper Chatham"/>
    <x v="1"/>
    <x v="2"/>
    <d v="1999-07-01T00:00:00"/>
    <s v="UCB"/>
    <s v="Cobb"/>
    <n v="1.58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3036"/>
    <s v="Upper Chatham"/>
    <x v="1"/>
    <x v="2"/>
    <d v="1999-07-01T00:00:00"/>
    <s v="UCC"/>
    <s v="Cobb"/>
    <n v="1.83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3037"/>
    <s v="Upper Chatham"/>
    <x v="1"/>
    <x v="2"/>
    <d v="1999-07-01T00:00:00"/>
    <s v="UCD"/>
    <s v="Cobb"/>
    <n v="1.73"/>
    <n v="20"/>
    <n v="13"/>
    <n v="13"/>
    <n v="2.6390573296152584"/>
    <n v="1"/>
    <n v="1"/>
    <n v="1"/>
    <n v="1"/>
    <n v="2.6390573296152584"/>
    <n v="2.6390573296152584"/>
    <n v="2.6390573296152584"/>
    <n v="2.6390573296152584"/>
    <n v="12.999999999999996"/>
    <n v="12.999999999999996"/>
    <n v="12.999999999999996"/>
    <n v="12.999999999999996"/>
    <m/>
  </r>
  <r>
    <s v="NSE"/>
    <n v="3049"/>
    <s v="Icy Strait"/>
    <x v="2"/>
    <x v="2"/>
    <d v="1999-07-27T00:00:00"/>
    <s v="ISA"/>
    <s v="Cobb"/>
    <n v="1.35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3050"/>
    <s v="Icy Strait"/>
    <x v="2"/>
    <x v="2"/>
    <d v="1999-07-27T00:00:00"/>
    <s v="ISB"/>
    <s v="Cobb"/>
    <n v="1.58"/>
    <n v="20"/>
    <n v="14"/>
    <n v="14"/>
    <n v="2.7080502011022101"/>
    <n v="1"/>
    <n v="1"/>
    <n v="1"/>
    <n v="1"/>
    <n v="2.7080502011022101"/>
    <n v="2.7080502011022101"/>
    <n v="2.7080502011022101"/>
    <n v="2.7080502011022101"/>
    <n v="14"/>
    <n v="14"/>
    <n v="14"/>
    <n v="14"/>
    <s v="Yes"/>
  </r>
  <r>
    <s v="NSE"/>
    <n v="3051"/>
    <s v="Icy Strait"/>
    <x v="2"/>
    <x v="2"/>
    <d v="1999-07-27T00:00:00"/>
    <s v="ISC"/>
    <s v="Cobb"/>
    <n v="1.91"/>
    <n v="20"/>
    <n v="151"/>
    <n v="151"/>
    <n v="5.0238805208462765"/>
    <n v="1"/>
    <n v="1"/>
    <n v="1"/>
    <n v="1"/>
    <n v="5.0238805208462765"/>
    <n v="5.0238805208462765"/>
    <n v="5.0238805208462765"/>
    <n v="5.0238805208462765"/>
    <n v="151"/>
    <n v="151"/>
    <n v="151"/>
    <n v="151"/>
    <s v="Yes"/>
  </r>
  <r>
    <s v="NSE"/>
    <n v="3052"/>
    <s v="Icy Strait"/>
    <x v="2"/>
    <x v="2"/>
    <d v="1999-07-27T00:00:00"/>
    <s v="ISD"/>
    <s v="Cobb"/>
    <n v="1.82"/>
    <n v="20"/>
    <n v="155"/>
    <n v="155"/>
    <n v="5.0498560072495371"/>
    <n v="1"/>
    <n v="1"/>
    <n v="1"/>
    <n v="1"/>
    <n v="5.0498560072495371"/>
    <n v="5.0498560072495371"/>
    <n v="5.0498560072495371"/>
    <n v="5.0498560072495371"/>
    <n v="155"/>
    <n v="155"/>
    <n v="155"/>
    <n v="155"/>
    <s v="Yes"/>
  </r>
  <r>
    <s v="NSE"/>
    <n v="3057"/>
    <s v="Upper Chatham"/>
    <x v="2"/>
    <x v="2"/>
    <d v="1999-07-29T00:00:00"/>
    <s v="UCA"/>
    <s v="Cobb"/>
    <n v="1.32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3058"/>
    <s v="Upper Chatham"/>
    <x v="2"/>
    <x v="2"/>
    <d v="1999-07-29T00:00:00"/>
    <s v="UCB"/>
    <s v="Cobb"/>
    <n v="1.43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3059"/>
    <s v="Upper Chatham"/>
    <x v="2"/>
    <x v="2"/>
    <d v="1999-07-29T00:00:00"/>
    <s v="UCC"/>
    <s v="Cobb"/>
    <n v="0.98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3060"/>
    <s v="Upper Chatham"/>
    <x v="2"/>
    <x v="2"/>
    <d v="1999-07-29T00:00:00"/>
    <s v="UCD"/>
    <s v="Cobb"/>
    <n v="0.77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3066"/>
    <s v="Upper Chatham"/>
    <x v="3"/>
    <x v="2"/>
    <d v="1999-08-21T00:00:00"/>
    <s v="UCC"/>
    <s v="Cobb"/>
    <n v="1.2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67"/>
    <s v="Upper Chatham"/>
    <x v="3"/>
    <x v="2"/>
    <d v="1999-08-21T00:00:00"/>
    <s v="UCB"/>
    <s v="Cobb"/>
    <n v="1.5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68"/>
    <s v="Upper Chatham"/>
    <x v="3"/>
    <x v="2"/>
    <d v="1999-08-21T00:00:00"/>
    <s v="UCA"/>
    <s v="Cobb"/>
    <n v="1.4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69"/>
    <s v="Upper Chatham"/>
    <x v="3"/>
    <x v="2"/>
    <d v="1999-08-21T00:00:00"/>
    <s v="UCD"/>
    <s v="Cobb"/>
    <n v="1.2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70"/>
    <s v="Icy Strait"/>
    <x v="3"/>
    <x v="2"/>
    <d v="1999-08-22T00:00:00"/>
    <s v="ISB"/>
    <s v="Cobb"/>
    <n v="1.2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71"/>
    <s v="Icy Strait"/>
    <x v="3"/>
    <x v="2"/>
    <d v="1999-08-22T00:00:00"/>
    <s v="ISC"/>
    <s v="Cobb"/>
    <n v="1.4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3072"/>
    <s v="Icy Strait"/>
    <x v="3"/>
    <x v="2"/>
    <d v="1999-08-22T00:00:00"/>
    <s v="ISD"/>
    <s v="Cobb"/>
    <n v="1.41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3073"/>
    <s v="Icy Strait"/>
    <x v="3"/>
    <x v="2"/>
    <d v="1999-08-22T00:00:00"/>
    <s v="ISA"/>
    <s v="Cobb"/>
    <n v="1.4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78"/>
    <s v="Icy Strait"/>
    <x v="3"/>
    <x v="2"/>
    <d v="1999-08-24T00:00:00"/>
    <s v="ISC"/>
    <s v="Cobb"/>
    <n v="1.37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3080"/>
    <s v="Icy Strait"/>
    <x v="3"/>
    <x v="2"/>
    <d v="1999-08-24T00:00:00"/>
    <s v="ISD"/>
    <s v="Cobb"/>
    <n v="1.7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91"/>
    <s v="Icy Strait"/>
    <x v="4"/>
    <x v="2"/>
    <d v="1999-09-27T00:00:00"/>
    <s v="ISA"/>
    <s v="Cobb"/>
    <n v="1.36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3092"/>
    <s v="Icy Strait"/>
    <x v="4"/>
    <x v="2"/>
    <d v="1999-09-27T00:00:00"/>
    <s v="ISB"/>
    <s v="Cobb"/>
    <n v="1.8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3093"/>
    <s v="Icy Strait"/>
    <x v="4"/>
    <x v="2"/>
    <d v="1999-09-27T00:00:00"/>
    <s v="ISC"/>
    <s v="Cobb"/>
    <n v="1.44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m/>
  </r>
  <r>
    <s v="NSE"/>
    <n v="3094"/>
    <s v="Icy Strait"/>
    <x v="4"/>
    <x v="2"/>
    <d v="1999-09-27T00:00:00"/>
    <s v="ISD"/>
    <s v="Cobb"/>
    <n v="1.8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103"/>
    <s v="Upper Chatham"/>
    <x v="4"/>
    <x v="2"/>
    <d v="1999-10-01T00:00:00"/>
    <s v="UCA"/>
    <s v="Cobb"/>
    <n v="1.6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104"/>
    <s v="Upper Chatham"/>
    <x v="4"/>
    <x v="2"/>
    <d v="1999-10-01T00:00:00"/>
    <s v="UCB"/>
    <s v="Cobb"/>
    <n v="1.5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105"/>
    <s v="Upper Chatham"/>
    <x v="4"/>
    <x v="2"/>
    <d v="1999-10-01T00:00:00"/>
    <s v="UCC"/>
    <s v="Cobb"/>
    <n v="1.5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106"/>
    <s v="Upper Chatham"/>
    <x v="4"/>
    <x v="2"/>
    <d v="1999-10-01T00:00:00"/>
    <s v="UCD"/>
    <s v="Cobb"/>
    <n v="1.66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4032"/>
    <s v="Icy Strait"/>
    <x v="1"/>
    <x v="3"/>
    <d v="2000-06-29T00:00:00"/>
    <s v="ISA"/>
    <s v="Cobb"/>
    <n v="1.3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033"/>
    <s v="Icy Strait"/>
    <x v="1"/>
    <x v="3"/>
    <d v="2000-06-29T00:00:00"/>
    <s v="ISB"/>
    <s v="Cobb"/>
    <n v="1.54"/>
    <n v="20"/>
    <n v="140"/>
    <n v="140"/>
    <n v="4.9487598903781684"/>
    <n v="1"/>
    <n v="1"/>
    <n v="1"/>
    <n v="1"/>
    <n v="4.9487598903781684"/>
    <n v="4.9487598903781684"/>
    <n v="4.9487598903781684"/>
    <n v="4.9487598903781684"/>
    <n v="140.00000000000003"/>
    <n v="140.00000000000003"/>
    <n v="140.00000000000003"/>
    <n v="140.00000000000003"/>
    <m/>
  </r>
  <r>
    <s v="NSE"/>
    <n v="4034"/>
    <s v="Icy Strait"/>
    <x v="1"/>
    <x v="3"/>
    <d v="2000-06-29T00:00:00"/>
    <s v="ISC"/>
    <s v="Cobb"/>
    <n v="1.5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035"/>
    <s v="Icy Strait"/>
    <x v="1"/>
    <x v="3"/>
    <d v="2000-06-29T00:00:00"/>
    <s v="ISD"/>
    <s v="Cobb"/>
    <n v="1.29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4037"/>
    <s v="Upper Chatham"/>
    <x v="1"/>
    <x v="3"/>
    <d v="2000-06-30T00:00:00"/>
    <s v="UCD"/>
    <s v="Cobb"/>
    <n v="1.91"/>
    <n v="20"/>
    <n v="23"/>
    <n v="23"/>
    <n v="3.1780538303479458"/>
    <n v="1"/>
    <n v="1"/>
    <n v="1"/>
    <n v="1"/>
    <n v="3.1780538303479458"/>
    <n v="3.1780538303479458"/>
    <n v="3.1780538303479458"/>
    <n v="3.1780538303479458"/>
    <n v="23.000000000000004"/>
    <n v="23.000000000000004"/>
    <n v="23.000000000000004"/>
    <n v="23.000000000000004"/>
    <m/>
  </r>
  <r>
    <s v="NSE"/>
    <n v="4038"/>
    <s v="Upper Chatham"/>
    <x v="1"/>
    <x v="3"/>
    <d v="2000-06-30T00:00:00"/>
    <s v="UCC"/>
    <s v="Cobb"/>
    <n v="1.2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039"/>
    <s v="Upper Chatham"/>
    <x v="1"/>
    <x v="3"/>
    <d v="2000-06-30T00:00:00"/>
    <s v="UCB"/>
    <s v="Cobb"/>
    <n v="1.6"/>
    <n v="20"/>
    <n v="16"/>
    <n v="16"/>
    <n v="2.8332133440562162"/>
    <n v="1"/>
    <n v="1"/>
    <n v="1"/>
    <n v="1"/>
    <n v="2.8332133440562162"/>
    <n v="2.8332133440562162"/>
    <n v="2.8332133440562162"/>
    <n v="2.8332133440562162"/>
    <n v="16"/>
    <n v="16"/>
    <n v="16"/>
    <n v="16"/>
    <m/>
  </r>
  <r>
    <s v="NSE"/>
    <n v="4040"/>
    <s v="Upper Chatham"/>
    <x v="1"/>
    <x v="3"/>
    <d v="2000-06-30T00:00:00"/>
    <s v="UCA"/>
    <s v="Cobb"/>
    <n v="1.6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041"/>
    <s v="Icy Strait"/>
    <x v="1"/>
    <x v="3"/>
    <d v="2000-07-01T00:00:00"/>
    <s v="ISA"/>
    <s v="Cobb"/>
    <n v="1.3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042"/>
    <s v="Icy Strait"/>
    <x v="1"/>
    <x v="3"/>
    <d v="2000-07-01T00:00:00"/>
    <s v="ISB"/>
    <s v="Cobb"/>
    <n v="1.2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043"/>
    <s v="Icy Strait"/>
    <x v="1"/>
    <x v="3"/>
    <d v="2000-07-01T00:00:00"/>
    <s v="ISC"/>
    <s v="Cobb"/>
    <n v="1.51"/>
    <n v="20"/>
    <n v="26"/>
    <n v="26"/>
    <n v="3.2958368660043291"/>
    <n v="1"/>
    <n v="1"/>
    <n v="1"/>
    <n v="1"/>
    <n v="3.2958368660043291"/>
    <n v="3.2958368660043291"/>
    <n v="3.2958368660043291"/>
    <n v="3.2958368660043291"/>
    <n v="26"/>
    <n v="26"/>
    <n v="26"/>
    <n v="26"/>
    <m/>
  </r>
  <r>
    <s v="NSE"/>
    <n v="4044"/>
    <s v="Icy Strait"/>
    <x v="1"/>
    <x v="3"/>
    <d v="2000-07-01T00:00:00"/>
    <s v="ISD"/>
    <s v="Cobb"/>
    <n v="1.35"/>
    <n v="20"/>
    <n v="39"/>
    <n v="39"/>
    <n v="3.6888794541139363"/>
    <n v="1"/>
    <n v="1"/>
    <n v="1"/>
    <n v="1"/>
    <n v="3.6888794541139363"/>
    <n v="3.6888794541139363"/>
    <n v="3.6888794541139363"/>
    <n v="3.6888794541139363"/>
    <n v="39"/>
    <n v="39"/>
    <n v="39"/>
    <n v="39"/>
    <m/>
  </r>
  <r>
    <s v="NSE"/>
    <n v="4049"/>
    <s v="Icy Strait"/>
    <x v="2"/>
    <x v="3"/>
    <d v="2000-07-20T00:00:00"/>
    <s v="ISA"/>
    <s v="Cobb"/>
    <n v="1.53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s v="Yes"/>
  </r>
  <r>
    <s v="NSE"/>
    <n v="4050"/>
    <s v="Icy Strait"/>
    <x v="2"/>
    <x v="3"/>
    <d v="2000-07-20T00:00:00"/>
    <s v="ISB"/>
    <s v="Cobb"/>
    <n v="1.63"/>
    <n v="20"/>
    <n v="70"/>
    <n v="70"/>
    <n v="4.2626798770413155"/>
    <n v="1"/>
    <n v="1"/>
    <n v="1"/>
    <n v="1"/>
    <n v="4.2626798770413155"/>
    <n v="4.2626798770413155"/>
    <n v="4.2626798770413155"/>
    <n v="4.2626798770413155"/>
    <n v="70"/>
    <n v="70"/>
    <n v="70"/>
    <n v="70"/>
    <s v="Yes"/>
  </r>
  <r>
    <s v="NSE"/>
    <n v="4051"/>
    <s v="Icy Strait"/>
    <x v="2"/>
    <x v="3"/>
    <d v="2000-07-20T00:00:00"/>
    <s v="ISC"/>
    <s v="Cobb"/>
    <n v="1.47"/>
    <n v="20"/>
    <n v="217"/>
    <n v="217"/>
    <n v="5.3844950627890888"/>
    <n v="1"/>
    <n v="1"/>
    <n v="1"/>
    <n v="1"/>
    <n v="5.3844950627890888"/>
    <n v="5.3844950627890888"/>
    <n v="5.3844950627890888"/>
    <n v="5.3844950627890888"/>
    <n v="216.99999999999997"/>
    <n v="216.99999999999997"/>
    <n v="216.99999999999997"/>
    <n v="216.99999999999997"/>
    <s v="Yes"/>
  </r>
  <r>
    <s v="NSE"/>
    <n v="4052"/>
    <s v="Icy Strait"/>
    <x v="2"/>
    <x v="3"/>
    <d v="2000-07-20T00:00:00"/>
    <s v="ISD"/>
    <s v="Cobb"/>
    <n v="1.45"/>
    <n v="20"/>
    <n v="42"/>
    <n v="42"/>
    <n v="3.7612001156935624"/>
    <n v="1"/>
    <n v="1"/>
    <n v="1"/>
    <n v="1"/>
    <n v="3.7612001156935624"/>
    <n v="3.7612001156935624"/>
    <n v="3.7612001156935624"/>
    <n v="3.7612001156935624"/>
    <n v="42"/>
    <n v="42"/>
    <n v="42"/>
    <n v="42"/>
    <s v="Yes"/>
  </r>
  <r>
    <s v="NSE"/>
    <n v="4054"/>
    <s v="Upper Chatham"/>
    <x v="2"/>
    <x v="3"/>
    <d v="2000-07-21T00:00:00"/>
    <s v="UCD"/>
    <s v="Cobb"/>
    <n v="1.39"/>
    <n v="20"/>
    <n v="26"/>
    <n v="26"/>
    <n v="3.2958368660043291"/>
    <n v="1"/>
    <n v="1"/>
    <n v="1"/>
    <n v="1"/>
    <n v="3.2958368660043291"/>
    <n v="3.2958368660043291"/>
    <n v="3.2958368660043291"/>
    <n v="3.2958368660043291"/>
    <n v="26"/>
    <n v="26"/>
    <n v="26"/>
    <n v="26"/>
    <s v="Yes"/>
  </r>
  <r>
    <s v="NSE"/>
    <n v="4055"/>
    <s v="Upper Chatham"/>
    <x v="2"/>
    <x v="3"/>
    <d v="2000-07-21T00:00:00"/>
    <s v="UCC"/>
    <s v="Cobb"/>
    <n v="1.78"/>
    <n v="20"/>
    <n v="34"/>
    <n v="34"/>
    <n v="3.5553480614894135"/>
    <n v="1"/>
    <n v="1"/>
    <n v="1"/>
    <n v="1"/>
    <n v="3.5553480614894135"/>
    <n v="3.5553480614894135"/>
    <n v="3.5553480614894135"/>
    <n v="3.5553480614894135"/>
    <n v="33.999999999999993"/>
    <n v="33.999999999999993"/>
    <n v="33.999999999999993"/>
    <n v="33.999999999999993"/>
    <s v="Yes"/>
  </r>
  <r>
    <s v="NSE"/>
    <n v="4056"/>
    <s v="Upper Chatham"/>
    <x v="2"/>
    <x v="3"/>
    <d v="2000-07-21T00:00:00"/>
    <s v="UCB"/>
    <s v="Cobb"/>
    <n v="1.28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s v="Yes"/>
  </r>
  <r>
    <s v="NSE"/>
    <n v="4057"/>
    <s v="Upper Chatham"/>
    <x v="2"/>
    <x v="3"/>
    <d v="2000-07-21T00:00:00"/>
    <s v="UCA"/>
    <s v="Cobb"/>
    <n v="1.28"/>
    <n v="20"/>
    <n v="18"/>
    <n v="18"/>
    <n v="2.9444389791664403"/>
    <n v="1"/>
    <n v="1"/>
    <n v="1"/>
    <n v="1"/>
    <n v="2.9444389791664403"/>
    <n v="2.9444389791664403"/>
    <n v="2.9444389791664403"/>
    <n v="2.9444389791664403"/>
    <n v="17.999999999999996"/>
    <n v="17.999999999999996"/>
    <n v="17.999999999999996"/>
    <n v="17.999999999999996"/>
    <s v="Yes"/>
  </r>
  <r>
    <s v="NSE"/>
    <n v="4058"/>
    <s v="Icy Strait"/>
    <x v="2"/>
    <x v="3"/>
    <d v="2000-07-22T00:00:00"/>
    <s v="ISD"/>
    <s v="Cobb"/>
    <n v="1.7"/>
    <n v="20"/>
    <n v="592"/>
    <n v="592"/>
    <n v="6.3851943989977258"/>
    <n v="1"/>
    <n v="1"/>
    <n v="1"/>
    <n v="1"/>
    <n v="6.3851943989977258"/>
    <n v="6.3851943989977258"/>
    <n v="6.3851943989977258"/>
    <n v="6.3851943989977258"/>
    <n v="592.00000000000023"/>
    <n v="592.00000000000023"/>
    <n v="592.00000000000023"/>
    <n v="592.00000000000023"/>
    <s v="Yes"/>
  </r>
  <r>
    <s v="NSE"/>
    <n v="4059"/>
    <s v="Icy Strait"/>
    <x v="2"/>
    <x v="3"/>
    <d v="2000-07-22T00:00:00"/>
    <s v="ISC"/>
    <s v="Cobb"/>
    <n v="1.7"/>
    <n v="20"/>
    <n v="61"/>
    <n v="61"/>
    <n v="4.1271343850450917"/>
    <n v="1"/>
    <n v="1"/>
    <n v="1"/>
    <n v="1"/>
    <n v="4.1271343850450917"/>
    <n v="4.1271343850450917"/>
    <n v="4.1271343850450917"/>
    <n v="4.1271343850450917"/>
    <n v="61.000000000000007"/>
    <n v="61.000000000000007"/>
    <n v="61.000000000000007"/>
    <n v="61.000000000000007"/>
    <s v="Yes"/>
  </r>
  <r>
    <s v="NSE"/>
    <n v="4070"/>
    <s v="Icy Strait"/>
    <x v="3"/>
    <x v="3"/>
    <d v="2000-08-26T00:00:00"/>
    <s v="ISA"/>
    <s v="Cobb"/>
    <n v="1.34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m/>
  </r>
  <r>
    <s v="NSE"/>
    <n v="4071"/>
    <s v="Icy Strait"/>
    <x v="3"/>
    <x v="3"/>
    <d v="2000-08-26T00:00:00"/>
    <s v="ISB"/>
    <s v="Cobb"/>
    <n v="1.51"/>
    <n v="20"/>
    <n v="18"/>
    <n v="18"/>
    <n v="2.9444389791664403"/>
    <n v="1"/>
    <n v="1"/>
    <n v="1"/>
    <n v="1"/>
    <n v="2.9444389791664403"/>
    <n v="2.9444389791664403"/>
    <n v="2.9444389791664403"/>
    <n v="2.9444389791664403"/>
    <n v="17.999999999999996"/>
    <n v="17.999999999999996"/>
    <n v="17.999999999999996"/>
    <n v="17.999999999999996"/>
    <m/>
  </r>
  <r>
    <s v="NSE"/>
    <n v="4072"/>
    <s v="Icy Strait"/>
    <x v="3"/>
    <x v="3"/>
    <d v="2000-08-26T00:00:00"/>
    <s v="ISC"/>
    <s v="Cobb"/>
    <n v="1.19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m/>
  </r>
  <r>
    <s v="NSE"/>
    <n v="4073"/>
    <s v="Icy Strait"/>
    <x v="3"/>
    <x v="3"/>
    <d v="2000-08-26T00:00:00"/>
    <s v="ISD"/>
    <s v="Cobb"/>
    <n v="1.31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4082"/>
    <s v="Upper Chatham"/>
    <x v="3"/>
    <x v="3"/>
    <d v="2000-08-29T00:00:00"/>
    <s v="UCA"/>
    <s v="Cobb"/>
    <n v="1.25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4083"/>
    <s v="Upper Chatham"/>
    <x v="3"/>
    <x v="3"/>
    <d v="2000-08-29T00:00:00"/>
    <s v="UCB"/>
    <s v="Cobb"/>
    <n v="1.4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4084"/>
    <s v="Upper Chatham"/>
    <x v="3"/>
    <x v="3"/>
    <d v="2000-08-29T00:00:00"/>
    <s v="UCC"/>
    <s v="Cobb"/>
    <n v="1.44"/>
    <n v="20"/>
    <n v="34"/>
    <n v="34"/>
    <n v="3.5553480614894135"/>
    <n v="1"/>
    <n v="1"/>
    <n v="1"/>
    <n v="1"/>
    <n v="3.5553480614894135"/>
    <n v="3.5553480614894135"/>
    <n v="3.5553480614894135"/>
    <n v="3.5553480614894135"/>
    <n v="33.999999999999993"/>
    <n v="33.999999999999993"/>
    <n v="33.999999999999993"/>
    <n v="33.999999999999993"/>
    <m/>
  </r>
  <r>
    <s v="NSE"/>
    <n v="4085"/>
    <s v="Upper Chatham"/>
    <x v="3"/>
    <x v="3"/>
    <d v="2000-08-29T00:00:00"/>
    <s v="UCD"/>
    <s v="Cobb"/>
    <n v="1.39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4086"/>
    <s v="Icy Strait"/>
    <x v="3"/>
    <x v="3"/>
    <d v="2000-08-30T00:00:00"/>
    <s v="ISA"/>
    <s v="Cobb"/>
    <n v="1.48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4087"/>
    <s v="Icy Strait"/>
    <x v="3"/>
    <x v="3"/>
    <d v="2000-08-30T00:00:00"/>
    <s v="ISB"/>
    <s v="Cobb"/>
    <n v="1.34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4088"/>
    <s v="Icy Strait"/>
    <x v="3"/>
    <x v="3"/>
    <d v="2000-08-30T00:00:00"/>
    <s v="ISC"/>
    <s v="Cobb"/>
    <n v="1.27"/>
    <n v="20"/>
    <n v="82"/>
    <n v="82"/>
    <n v="4.4188406077965983"/>
    <n v="1"/>
    <n v="1"/>
    <n v="1"/>
    <n v="1"/>
    <n v="4.4188406077965983"/>
    <n v="4.4188406077965983"/>
    <n v="4.4188406077965983"/>
    <n v="4.4188406077965983"/>
    <n v="82.000000000000028"/>
    <n v="82.000000000000028"/>
    <n v="82.000000000000028"/>
    <n v="82.000000000000028"/>
    <m/>
  </r>
  <r>
    <s v="NSE"/>
    <n v="4089"/>
    <s v="Icy Strait"/>
    <x v="3"/>
    <x v="3"/>
    <d v="2000-08-30T00:00:00"/>
    <s v="ISD"/>
    <s v="Cobb"/>
    <n v="1.4"/>
    <n v="20"/>
    <n v="13"/>
    <n v="13"/>
    <n v="2.6390573296152584"/>
    <n v="1"/>
    <n v="1"/>
    <n v="1"/>
    <n v="1"/>
    <n v="2.6390573296152584"/>
    <n v="2.6390573296152584"/>
    <n v="2.6390573296152584"/>
    <n v="2.6390573296152584"/>
    <n v="12.999999999999996"/>
    <n v="12.999999999999996"/>
    <n v="12.999999999999996"/>
    <n v="12.999999999999996"/>
    <m/>
  </r>
  <r>
    <s v="NSE"/>
    <n v="4097"/>
    <s v="Icy Strait"/>
    <x v="4"/>
    <x v="3"/>
    <d v="2000-09-27T00:00:00"/>
    <s v="ISA"/>
    <s v="Cobb"/>
    <n v="1.46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4098"/>
    <s v="Icy Strait"/>
    <x v="4"/>
    <x v="3"/>
    <d v="2000-09-27T00:00:00"/>
    <s v="ISB"/>
    <s v="Cobb"/>
    <n v="1.27"/>
    <n v="20"/>
    <n v="94"/>
    <n v="94"/>
    <n v="4.5538768916005408"/>
    <n v="1"/>
    <n v="1"/>
    <n v="1"/>
    <n v="1"/>
    <n v="4.5538768916005408"/>
    <n v="4.5538768916005408"/>
    <n v="4.5538768916005408"/>
    <n v="4.5538768916005408"/>
    <n v="94"/>
    <n v="94"/>
    <n v="94"/>
    <n v="94"/>
    <m/>
  </r>
  <r>
    <s v="NSE"/>
    <n v="4099"/>
    <s v="Icy Strait"/>
    <x v="4"/>
    <x v="3"/>
    <d v="2000-09-27T00:00:00"/>
    <s v="ISC"/>
    <s v="Cobb"/>
    <n v="1.05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4100"/>
    <s v="Icy Strait"/>
    <x v="4"/>
    <x v="3"/>
    <d v="2000-09-27T00:00:00"/>
    <s v="ISD"/>
    <s v="Cobb"/>
    <n v="0.96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4102"/>
    <s v="Upper Chatham"/>
    <x v="4"/>
    <x v="3"/>
    <d v="2000-09-28T00:00:00"/>
    <s v="UCD"/>
    <s v="Cobb"/>
    <n v="1.3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103"/>
    <s v="Upper Chatham"/>
    <x v="4"/>
    <x v="3"/>
    <d v="2000-09-28T00:00:00"/>
    <s v="UCC"/>
    <s v="Cobb"/>
    <n v="1.23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4104"/>
    <s v="Upper Chatham"/>
    <x v="4"/>
    <x v="3"/>
    <d v="2000-09-28T00:00:00"/>
    <s v="UCB"/>
    <s v="Cobb"/>
    <n v="1.3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105"/>
    <s v="Upper Chatham"/>
    <x v="4"/>
    <x v="3"/>
    <d v="2000-09-28T00:00:00"/>
    <s v="UCA"/>
    <s v="Cobb"/>
    <n v="1.3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110"/>
    <s v="Icy Strait"/>
    <x v="4"/>
    <x v="3"/>
    <d v="2000-09-29T00:00:00"/>
    <s v="ISA"/>
    <s v="Cobb"/>
    <n v="1.78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4111"/>
    <s v="Icy Strait"/>
    <x v="4"/>
    <x v="3"/>
    <d v="2000-09-29T00:00:00"/>
    <s v="ISB"/>
    <s v="Cobb"/>
    <n v="1.21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4112"/>
    <s v="Icy Strait"/>
    <x v="4"/>
    <x v="3"/>
    <d v="2000-09-29T00:00:00"/>
    <s v="ISC"/>
    <s v="Cobb"/>
    <n v="1.05"/>
    <n v="20"/>
    <n v="11"/>
    <n v="11"/>
    <n v="2.4849066497880004"/>
    <n v="1"/>
    <n v="1"/>
    <n v="1"/>
    <n v="1"/>
    <n v="2.4849066497880004"/>
    <n v="2.4849066497880004"/>
    <n v="2.4849066497880004"/>
    <n v="2.4849066497880004"/>
    <n v="11"/>
    <n v="11"/>
    <n v="11"/>
    <n v="11"/>
    <m/>
  </r>
  <r>
    <s v="NSE"/>
    <n v="4113"/>
    <s v="Icy Strait"/>
    <x v="4"/>
    <x v="3"/>
    <d v="2000-09-29T00:00:00"/>
    <s v="ISD"/>
    <s v="Cobb"/>
    <n v="1.61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4114"/>
    <s v="Icy Strait"/>
    <x v="4"/>
    <x v="3"/>
    <d v="2000-09-30T00:00:00"/>
    <s v="ISA"/>
    <s v="Cobb"/>
    <n v="1.5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115"/>
    <s v="Icy Strait"/>
    <x v="4"/>
    <x v="3"/>
    <d v="2000-09-30T00:00:00"/>
    <s v="ISA"/>
    <s v="Cobb"/>
    <n v="1.8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116"/>
    <s v="Icy Strait"/>
    <x v="4"/>
    <x v="3"/>
    <d v="2000-09-30T00:00:00"/>
    <s v="ISB"/>
    <s v="Cobb"/>
    <n v="1.19"/>
    <n v="20"/>
    <n v="12"/>
    <n v="12"/>
    <n v="2.5649493574615367"/>
    <n v="1"/>
    <n v="1"/>
    <n v="1"/>
    <n v="1"/>
    <n v="2.5649493574615367"/>
    <n v="2.5649493574615367"/>
    <n v="2.5649493574615367"/>
    <n v="2.5649493574615367"/>
    <n v="12"/>
    <n v="12"/>
    <n v="12"/>
    <n v="12"/>
    <m/>
  </r>
  <r>
    <s v="NSE"/>
    <n v="4117"/>
    <s v="Icy Strait"/>
    <x v="4"/>
    <x v="3"/>
    <d v="2000-09-30T00:00:00"/>
    <s v="ISB"/>
    <s v="Cobb"/>
    <n v="1.07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06"/>
    <s v="Icy Strait"/>
    <x v="0"/>
    <x v="4"/>
    <d v="2001-05-20T00:00:00"/>
    <s v="ISA"/>
    <s v="Cobb"/>
    <n v="1.5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07"/>
    <s v="Icy Strait"/>
    <x v="0"/>
    <x v="4"/>
    <d v="2001-05-20T00:00:00"/>
    <s v="ISB"/>
    <s v="Cobb"/>
    <n v="1.5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08"/>
    <s v="Icy Strait"/>
    <x v="0"/>
    <x v="4"/>
    <d v="2001-05-20T00:00:00"/>
    <s v="ISC"/>
    <s v="Cobb"/>
    <n v="1.9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09"/>
    <s v="Icy Strait"/>
    <x v="0"/>
    <x v="4"/>
    <d v="2001-05-20T00:00:00"/>
    <s v="ISD"/>
    <s v="Cobb"/>
    <n v="1.6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15"/>
    <s v="Upper Chatham"/>
    <x v="1"/>
    <x v="4"/>
    <d v="2001-06-26T00:00:00"/>
    <s v="UCD"/>
    <s v="Cobb"/>
    <n v="1.06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16"/>
    <s v="Upper Chatham"/>
    <x v="1"/>
    <x v="4"/>
    <d v="2001-06-26T00:00:00"/>
    <s v="UCC"/>
    <s v="Cobb"/>
    <n v="1.38"/>
    <n v="20"/>
    <n v="25"/>
    <n v="25"/>
    <n v="3.2580965380214821"/>
    <n v="1"/>
    <n v="1"/>
    <n v="1"/>
    <n v="1"/>
    <n v="3.2580965380214821"/>
    <n v="3.2580965380214821"/>
    <n v="3.2580965380214821"/>
    <n v="3.2580965380214821"/>
    <n v="25.000000000000004"/>
    <n v="25.000000000000004"/>
    <n v="25.000000000000004"/>
    <n v="25.000000000000004"/>
    <m/>
  </r>
  <r>
    <s v="NSE"/>
    <n v="5017"/>
    <s v="Upper Chatham"/>
    <x v="1"/>
    <x v="4"/>
    <d v="2001-06-26T00:00:00"/>
    <s v="UCB"/>
    <s v="Cobb"/>
    <n v="1.6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18"/>
    <s v="Upper Chatham"/>
    <x v="1"/>
    <x v="4"/>
    <d v="2001-06-26T00:00:00"/>
    <s v="UCA"/>
    <s v="Cobb"/>
    <n v="1.62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5023"/>
    <s v="Icy Strait"/>
    <x v="1"/>
    <x v="4"/>
    <d v="2001-06-28T00:00:00"/>
    <s v="ISD"/>
    <s v="Cobb"/>
    <n v="1.26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m/>
  </r>
  <r>
    <s v="NSE"/>
    <n v="5024"/>
    <s v="Icy Strait"/>
    <x v="1"/>
    <x v="4"/>
    <d v="2001-06-28T00:00:00"/>
    <s v="ISC"/>
    <s v="Cobb"/>
    <n v="1.1000000000000001"/>
    <n v="20"/>
    <n v="19"/>
    <n v="19"/>
    <n v="2.9957322735539909"/>
    <n v="1"/>
    <n v="1"/>
    <n v="1"/>
    <n v="1"/>
    <n v="2.9957322735539909"/>
    <n v="2.9957322735539909"/>
    <n v="2.9957322735539909"/>
    <n v="2.9957322735539909"/>
    <n v="18.999999999999996"/>
    <n v="18.999999999999996"/>
    <n v="18.999999999999996"/>
    <n v="18.999999999999996"/>
    <m/>
  </r>
  <r>
    <s v="NSE"/>
    <n v="5025"/>
    <s v="Icy Strait"/>
    <x v="1"/>
    <x v="4"/>
    <d v="2001-06-28T00:00:00"/>
    <s v="ISB"/>
    <s v="Cobb"/>
    <n v="1.34"/>
    <n v="20"/>
    <n v="21"/>
    <n v="21"/>
    <n v="3.0910424533583161"/>
    <n v="1"/>
    <n v="1"/>
    <n v="1"/>
    <n v="1"/>
    <n v="3.0910424533583161"/>
    <n v="3.0910424533583161"/>
    <n v="3.0910424533583161"/>
    <n v="3.0910424533583161"/>
    <n v="21.000000000000004"/>
    <n v="21.000000000000004"/>
    <n v="21.000000000000004"/>
    <n v="21.000000000000004"/>
    <m/>
  </r>
  <r>
    <s v="NSE"/>
    <n v="5026"/>
    <s v="Icy Strait"/>
    <x v="1"/>
    <x v="4"/>
    <d v="2001-06-28T00:00:00"/>
    <s v="ISA"/>
    <s v="Cobb"/>
    <n v="1.0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33"/>
    <s v="Icy Strait"/>
    <x v="1"/>
    <x v="4"/>
    <d v="2001-06-30T00:00:00"/>
    <s v="ISC"/>
    <s v="Cobb"/>
    <n v="1.4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35"/>
    <s v="Icy Strait"/>
    <x v="1"/>
    <x v="4"/>
    <d v="2001-07-01T00:00:00"/>
    <s v="ISA"/>
    <s v="Cobb"/>
    <n v="1.3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36"/>
    <s v="Icy Strait"/>
    <x v="1"/>
    <x v="4"/>
    <d v="2001-07-01T00:00:00"/>
    <s v="ISB"/>
    <s v="Cobb"/>
    <n v="1.5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37"/>
    <s v="Icy Strait"/>
    <x v="1"/>
    <x v="4"/>
    <d v="2001-07-01T00:00:00"/>
    <s v="ISD"/>
    <s v="Cobb"/>
    <n v="1.5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38"/>
    <s v="Upper Chatham"/>
    <x v="1"/>
    <x v="4"/>
    <d v="2001-07-01T00:00:00"/>
    <s v="UCC"/>
    <s v="Cobb"/>
    <n v="1.42"/>
    <n v="20"/>
    <n v="63"/>
    <n v="63"/>
    <n v="4.1588830833596715"/>
    <n v="1"/>
    <n v="1"/>
    <n v="1"/>
    <n v="1"/>
    <n v="4.1588830833596715"/>
    <n v="4.1588830833596715"/>
    <n v="4.1588830833596715"/>
    <n v="4.1588830833596715"/>
    <n v="62.999999999999979"/>
    <n v="62.999999999999979"/>
    <n v="62.999999999999979"/>
    <n v="62.999999999999979"/>
    <m/>
  </r>
  <r>
    <s v="NSE"/>
    <n v="5039"/>
    <s v="Upper Chatham"/>
    <x v="1"/>
    <x v="4"/>
    <d v="2001-07-01T00:00:00"/>
    <s v="UCD"/>
    <s v="Cobb"/>
    <n v="1.5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41"/>
    <s v="Upper Chatham"/>
    <x v="2"/>
    <x v="4"/>
    <d v="2001-07-27T00:00:00"/>
    <s v="UCD"/>
    <s v="Cobb"/>
    <n v="1.6"/>
    <n v="20"/>
    <n v="136"/>
    <n v="136"/>
    <n v="4.9199809258281251"/>
    <n v="1"/>
    <n v="1"/>
    <n v="1"/>
    <n v="1"/>
    <n v="4.9199809258281251"/>
    <n v="4.9199809258281251"/>
    <n v="4.9199809258281251"/>
    <n v="4.9199809258281251"/>
    <n v="136.00000000000003"/>
    <n v="136.00000000000003"/>
    <n v="136.00000000000003"/>
    <n v="136.00000000000003"/>
    <s v="Yes"/>
  </r>
  <r>
    <s v="NSE"/>
    <n v="5042"/>
    <s v="Upper Chatham"/>
    <x v="2"/>
    <x v="4"/>
    <d v="2001-07-27T00:00:00"/>
    <s v="UCC"/>
    <s v="Cobb"/>
    <n v="1.19"/>
    <n v="20"/>
    <n v="215"/>
    <n v="215"/>
    <n v="5.3752784076841653"/>
    <n v="1"/>
    <n v="1"/>
    <n v="1"/>
    <n v="1"/>
    <n v="5.3752784076841653"/>
    <n v="5.3752784076841653"/>
    <n v="5.3752784076841653"/>
    <n v="5.3752784076841653"/>
    <n v="215.00000000000006"/>
    <n v="215.00000000000006"/>
    <n v="215.00000000000006"/>
    <n v="215.00000000000006"/>
    <s v="Yes"/>
  </r>
  <r>
    <s v="NSE"/>
    <n v="5043"/>
    <s v="Upper Chatham"/>
    <x v="2"/>
    <x v="4"/>
    <d v="2001-07-27T00:00:00"/>
    <s v="UCB"/>
    <s v="Cobb"/>
    <n v="1.36"/>
    <n v="20"/>
    <n v="244"/>
    <n v="244"/>
    <n v="5.5012582105447274"/>
    <n v="1"/>
    <n v="1"/>
    <n v="1"/>
    <n v="1"/>
    <n v="5.5012582105447274"/>
    <n v="5.5012582105447274"/>
    <n v="5.5012582105447274"/>
    <n v="5.5012582105447274"/>
    <n v="244.00000000000011"/>
    <n v="244.00000000000011"/>
    <n v="244.00000000000011"/>
    <n v="244.00000000000011"/>
    <s v="Yes"/>
  </r>
  <r>
    <s v="NSE"/>
    <n v="5044"/>
    <s v="Upper Chatham"/>
    <x v="2"/>
    <x v="4"/>
    <d v="2001-07-29T00:00:00"/>
    <s v="UCA"/>
    <s v="Cobb"/>
    <n v="1.79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5049"/>
    <s v="Icy Strait"/>
    <x v="2"/>
    <x v="4"/>
    <d v="2001-07-29T00:00:00"/>
    <s v="ISA"/>
    <s v="Cobb"/>
    <n v="1.44"/>
    <n v="20"/>
    <n v="24"/>
    <n v="24"/>
    <n v="3.2188758248682006"/>
    <n v="1"/>
    <n v="1"/>
    <n v="1"/>
    <n v="1"/>
    <n v="3.2188758248682006"/>
    <n v="3.2188758248682006"/>
    <n v="3.2188758248682006"/>
    <n v="3.2188758248682006"/>
    <n v="23.999999999999996"/>
    <n v="23.999999999999996"/>
    <n v="23.999999999999996"/>
    <n v="23.999999999999996"/>
    <s v="Yes"/>
  </r>
  <r>
    <s v="NSE"/>
    <n v="5050"/>
    <s v="Icy Strait"/>
    <x v="2"/>
    <x v="4"/>
    <d v="2001-07-29T00:00:00"/>
    <s v="ISB"/>
    <s v="Cobb"/>
    <n v="1.36"/>
    <n v="20"/>
    <n v="14"/>
    <n v="14"/>
    <n v="2.7080502011022101"/>
    <n v="1"/>
    <n v="1"/>
    <n v="1"/>
    <n v="1"/>
    <n v="2.7080502011022101"/>
    <n v="2.7080502011022101"/>
    <n v="2.7080502011022101"/>
    <n v="2.7080502011022101"/>
    <n v="14"/>
    <n v="14"/>
    <n v="14"/>
    <n v="14"/>
    <s v="Yes"/>
  </r>
  <r>
    <s v="NSE"/>
    <n v="5051"/>
    <s v="Icy Strait"/>
    <x v="2"/>
    <x v="4"/>
    <d v="2001-07-29T00:00:00"/>
    <s v="ISC"/>
    <s v="Cobb"/>
    <n v="1.02"/>
    <n v="20"/>
    <n v="36"/>
    <n v="36"/>
    <n v="3.6109179126442243"/>
    <n v="1"/>
    <n v="1"/>
    <n v="1"/>
    <n v="1"/>
    <n v="3.6109179126442243"/>
    <n v="3.6109179126442243"/>
    <n v="3.6109179126442243"/>
    <n v="3.6109179126442243"/>
    <n v="35.999999999999993"/>
    <n v="35.999999999999993"/>
    <n v="35.999999999999993"/>
    <n v="35.999999999999993"/>
    <s v="Yes"/>
  </r>
  <r>
    <s v="NSE"/>
    <n v="5052"/>
    <s v="Icy Strait"/>
    <x v="2"/>
    <x v="4"/>
    <d v="2001-07-29T00:00:00"/>
    <s v="ISD"/>
    <s v="Cobb"/>
    <n v="1.51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s v="Yes"/>
  </r>
  <r>
    <s v="NSE"/>
    <n v="5055"/>
    <s v="Icy Strait"/>
    <x v="2"/>
    <x v="4"/>
    <d v="2001-07-30T00:00:00"/>
    <s v="ISC"/>
    <s v="Cobb"/>
    <n v="1.4"/>
    <n v="20"/>
    <n v="75"/>
    <n v="75"/>
    <n v="4.3307333402863311"/>
    <n v="1"/>
    <n v="1"/>
    <n v="1"/>
    <n v="1"/>
    <n v="4.3307333402863311"/>
    <n v="4.3307333402863311"/>
    <n v="4.3307333402863311"/>
    <n v="4.3307333402863311"/>
    <n v="75"/>
    <n v="75"/>
    <n v="75"/>
    <n v="75"/>
    <s v="Yes"/>
  </r>
  <r>
    <s v="NSE"/>
    <n v="5061"/>
    <s v="Icy Strait"/>
    <x v="2"/>
    <x v="4"/>
    <d v="2001-07-31T00:00:00"/>
    <s v="ISD"/>
    <s v="Cobb"/>
    <n v="1.34"/>
    <n v="20"/>
    <n v="63"/>
    <n v="63"/>
    <n v="4.1588830833596715"/>
    <n v="1"/>
    <n v="1"/>
    <n v="1"/>
    <n v="1"/>
    <n v="4.1588830833596715"/>
    <n v="4.1588830833596715"/>
    <n v="4.1588830833596715"/>
    <n v="4.1588830833596715"/>
    <n v="62.999999999999979"/>
    <n v="62.999999999999979"/>
    <n v="62.999999999999979"/>
    <n v="62.999999999999979"/>
    <s v="Yes"/>
  </r>
  <r>
    <s v="NSE"/>
    <n v="5062"/>
    <s v="Icy Strait"/>
    <x v="2"/>
    <x v="4"/>
    <d v="2001-07-31T00:00:00"/>
    <s v="ISB"/>
    <s v="Cobb"/>
    <n v="1.37"/>
    <n v="20"/>
    <n v="110"/>
    <n v="110"/>
    <n v="4.7095302013123339"/>
    <n v="1"/>
    <n v="1"/>
    <n v="1"/>
    <n v="1"/>
    <n v="4.7095302013123339"/>
    <n v="4.7095302013123339"/>
    <n v="4.7095302013123339"/>
    <n v="4.7095302013123339"/>
    <n v="109.99999999999997"/>
    <n v="109.99999999999997"/>
    <n v="109.99999999999997"/>
    <n v="109.99999999999997"/>
    <s v="Yes"/>
  </r>
  <r>
    <s v="NSE"/>
    <n v="5063"/>
    <s v="Icy Strait"/>
    <x v="2"/>
    <x v="4"/>
    <d v="2001-08-01T00:00:00"/>
    <s v="ISA"/>
    <s v="Cobb"/>
    <n v="2.21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5064"/>
    <s v="Upper Chatham"/>
    <x v="2"/>
    <x v="4"/>
    <d v="2001-08-01T00:00:00"/>
    <s v="UCA"/>
    <s v="Cobb"/>
    <n v="1.46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s v="Yes"/>
  </r>
  <r>
    <s v="NSE"/>
    <n v="5065"/>
    <s v="Upper Chatham"/>
    <x v="2"/>
    <x v="4"/>
    <d v="2001-08-01T00:00:00"/>
    <s v="UCB"/>
    <s v="Cobb"/>
    <n v="1.57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5066"/>
    <s v="Upper Chatham"/>
    <x v="2"/>
    <x v="4"/>
    <d v="2001-08-01T00:00:00"/>
    <s v="UCC"/>
    <s v="Cobb"/>
    <n v="1.92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5067"/>
    <s v="Upper Chatham"/>
    <x v="2"/>
    <x v="4"/>
    <d v="2001-08-01T00:00:00"/>
    <s v="UCD"/>
    <s v="Cobb"/>
    <n v="1.51"/>
    <n v="20"/>
    <n v="23"/>
    <n v="23"/>
    <n v="3.1780538303479458"/>
    <n v="1"/>
    <n v="1"/>
    <n v="1"/>
    <n v="1"/>
    <n v="3.1780538303479458"/>
    <n v="3.1780538303479458"/>
    <n v="3.1780538303479458"/>
    <n v="3.1780538303479458"/>
    <n v="23.000000000000004"/>
    <n v="23.000000000000004"/>
    <n v="23.000000000000004"/>
    <n v="23.000000000000004"/>
    <s v="Yes"/>
  </r>
  <r>
    <s v="NSE"/>
    <n v="5069"/>
    <s v="Upper Chatham"/>
    <x v="3"/>
    <x v="4"/>
    <d v="2001-08-26T00:00:00"/>
    <s v="UCD"/>
    <s v="Cobb"/>
    <n v="1.51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5070"/>
    <s v="Upper Chatham"/>
    <x v="3"/>
    <x v="4"/>
    <d v="2001-08-26T00:00:00"/>
    <s v="UCC"/>
    <s v="Cobb"/>
    <n v="1.52"/>
    <n v="20"/>
    <n v="42"/>
    <n v="42"/>
    <n v="3.7612001156935624"/>
    <n v="1"/>
    <n v="1"/>
    <n v="1"/>
    <n v="1"/>
    <n v="3.7612001156935624"/>
    <n v="3.7612001156935624"/>
    <n v="3.7612001156935624"/>
    <n v="3.7612001156935624"/>
    <n v="42"/>
    <n v="42"/>
    <n v="42"/>
    <n v="42"/>
    <m/>
  </r>
  <r>
    <s v="NSE"/>
    <n v="5071"/>
    <s v="Upper Chatham"/>
    <x v="3"/>
    <x v="4"/>
    <d v="2001-08-26T00:00:00"/>
    <s v="UCB"/>
    <s v="Cobb"/>
    <n v="1.4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72"/>
    <s v="Upper Chatham"/>
    <x v="3"/>
    <x v="4"/>
    <d v="2001-08-26T00:00:00"/>
    <s v="UCA"/>
    <s v="Cobb"/>
    <n v="1.4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73"/>
    <s v="Icy Strait"/>
    <x v="3"/>
    <x v="4"/>
    <d v="2001-08-27T00:00:00"/>
    <s v="ISA"/>
    <s v="Cobb"/>
    <n v="1.27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5074"/>
    <s v="Icy Strait"/>
    <x v="3"/>
    <x v="4"/>
    <d v="2001-08-27T00:00:00"/>
    <s v="ISB"/>
    <s v="Cobb"/>
    <n v="1.31"/>
    <n v="20"/>
    <n v="17"/>
    <n v="17"/>
    <n v="2.8903717578961645"/>
    <n v="1"/>
    <n v="1"/>
    <n v="1"/>
    <n v="1"/>
    <n v="2.8903717578961645"/>
    <n v="2.8903717578961645"/>
    <n v="2.8903717578961645"/>
    <n v="2.8903717578961645"/>
    <n v="16.999999999999996"/>
    <n v="16.999999999999996"/>
    <n v="16.999999999999996"/>
    <n v="16.999999999999996"/>
    <m/>
  </r>
  <r>
    <s v="NSE"/>
    <n v="5075"/>
    <s v="Icy Strait"/>
    <x v="3"/>
    <x v="4"/>
    <d v="2001-08-27T00:00:00"/>
    <s v="ISC"/>
    <s v="Cobb"/>
    <n v="1.1299999999999999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5076"/>
    <s v="Icy Strait"/>
    <x v="3"/>
    <x v="4"/>
    <d v="2001-08-27T00:00:00"/>
    <s v="ISD"/>
    <s v="Cobb"/>
    <n v="1.1100000000000001"/>
    <n v="20"/>
    <n v="23"/>
    <n v="23"/>
    <n v="3.1780538303479458"/>
    <n v="1"/>
    <n v="1"/>
    <n v="1"/>
    <n v="1"/>
    <n v="3.1780538303479458"/>
    <n v="3.1780538303479458"/>
    <n v="3.1780538303479458"/>
    <n v="3.1780538303479458"/>
    <n v="23.000000000000004"/>
    <n v="23.000000000000004"/>
    <n v="23.000000000000004"/>
    <n v="23.000000000000004"/>
    <m/>
  </r>
  <r>
    <s v="NSE"/>
    <n v="5080"/>
    <s v="Icy Strait"/>
    <x v="3"/>
    <x v="4"/>
    <d v="2001-08-28T00:00:00"/>
    <s v="ISC"/>
    <s v="Cobb"/>
    <n v="1.02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81"/>
    <s v="Icy Strait"/>
    <x v="3"/>
    <x v="4"/>
    <d v="2001-08-29T00:00:00"/>
    <s v="ISA"/>
    <s v="Cobb"/>
    <n v="1.4690000000000001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5082"/>
    <s v="Icy Strait"/>
    <x v="3"/>
    <x v="4"/>
    <d v="2001-08-29T00:00:00"/>
    <s v="ISB"/>
    <s v="Cobb"/>
    <n v="1.4690000000000001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5083"/>
    <s v="Icy Strait"/>
    <x v="3"/>
    <x v="4"/>
    <d v="2001-08-29T00:00:00"/>
    <s v="ISD"/>
    <s v="Cobb"/>
    <n v="1.31"/>
    <n v="20"/>
    <n v="24"/>
    <n v="24"/>
    <n v="3.2188758248682006"/>
    <n v="1"/>
    <n v="1"/>
    <n v="1"/>
    <n v="1"/>
    <n v="3.2188758248682006"/>
    <n v="3.2188758248682006"/>
    <n v="3.2188758248682006"/>
    <n v="3.2188758248682006"/>
    <n v="23.999999999999996"/>
    <n v="23.999999999999996"/>
    <n v="23.999999999999996"/>
    <n v="23.999999999999996"/>
    <m/>
  </r>
  <r>
    <s v="NSE"/>
    <n v="5088"/>
    <s v="Upper Chatham"/>
    <x v="3"/>
    <x v="4"/>
    <d v="2001-08-31T00:00:00"/>
    <s v="UCA"/>
    <s v="Cobb"/>
    <n v="1.33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89"/>
    <s v="Upper Chatham"/>
    <x v="3"/>
    <x v="4"/>
    <d v="2001-08-31T00:00:00"/>
    <s v="UCB"/>
    <s v="Cobb"/>
    <n v="1.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90"/>
    <s v="Upper Chatham"/>
    <x v="3"/>
    <x v="4"/>
    <d v="2001-08-31T00:00:00"/>
    <s v="UCC"/>
    <s v="Cobb"/>
    <n v="1.9"/>
    <n v="20"/>
    <n v="11"/>
    <n v="11"/>
    <n v="2.4849066497880004"/>
    <n v="1"/>
    <n v="1"/>
    <n v="1"/>
    <n v="1"/>
    <n v="2.4849066497880004"/>
    <n v="2.4849066497880004"/>
    <n v="2.4849066497880004"/>
    <n v="2.4849066497880004"/>
    <n v="11"/>
    <n v="11"/>
    <n v="11"/>
    <n v="11"/>
    <m/>
  </r>
  <r>
    <s v="NSE"/>
    <n v="5091"/>
    <s v="Upper Chatham"/>
    <x v="3"/>
    <x v="4"/>
    <d v="2001-08-31T00:00:00"/>
    <s v="UCD"/>
    <s v="Cobb"/>
    <n v="1.19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5094"/>
    <s v="Upper Chatham"/>
    <x v="4"/>
    <x v="4"/>
    <d v="2001-09-26T00:00:00"/>
    <s v="UCD"/>
    <s v="Cobb"/>
    <n v="1.51"/>
    <n v="17"/>
    <n v="2"/>
    <n v="2.3529411764705883"/>
    <n v="1.2098379237783341"/>
    <n v="1"/>
    <n v="1"/>
    <n v="1"/>
    <n v="1"/>
    <n v="1.2098379237783341"/>
    <n v="1.2098379237783341"/>
    <n v="1.2098379237783341"/>
    <n v="1.2098379237783341"/>
    <n v="2.3529411764705883"/>
    <n v="2.3529411764705883"/>
    <n v="2.3529411764705883"/>
    <n v="2.3529411764705883"/>
    <m/>
  </r>
  <r>
    <s v="NSE"/>
    <n v="5095"/>
    <s v="Upper Chatham"/>
    <x v="4"/>
    <x v="4"/>
    <d v="2001-09-26T00:00:00"/>
    <s v="UCC"/>
    <s v="Cobb"/>
    <n v="1.4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96"/>
    <s v="Upper Chatham"/>
    <x v="4"/>
    <x v="4"/>
    <d v="2001-09-26T00:00:00"/>
    <s v="UCB"/>
    <s v="Cobb"/>
    <n v="1.27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97"/>
    <s v="Upper Chatham"/>
    <x v="4"/>
    <x v="4"/>
    <d v="2001-09-26T00:00:00"/>
    <s v="UCA"/>
    <s v="Cobb"/>
    <n v="1.48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5098"/>
    <s v="Icy Strait"/>
    <x v="4"/>
    <x v="4"/>
    <d v="2001-09-27T00:00:00"/>
    <s v="ISA"/>
    <s v="Cobb"/>
    <n v="1.84"/>
    <n v="20"/>
    <n v="12"/>
    <n v="12"/>
    <n v="2.5649493574615367"/>
    <n v="1"/>
    <n v="1"/>
    <n v="1"/>
    <n v="1"/>
    <n v="2.5649493574615367"/>
    <n v="2.5649493574615367"/>
    <n v="2.5649493574615367"/>
    <n v="2.5649493574615367"/>
    <n v="12"/>
    <n v="12"/>
    <n v="12"/>
    <n v="12"/>
    <m/>
  </r>
  <r>
    <s v="NSE"/>
    <n v="5099"/>
    <s v="Icy Strait"/>
    <x v="4"/>
    <x v="4"/>
    <d v="2001-09-27T00:00:00"/>
    <s v="ISB"/>
    <s v="Cobb"/>
    <n v="1.76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5100"/>
    <s v="Icy Strait"/>
    <x v="4"/>
    <x v="4"/>
    <d v="2001-09-27T00:00:00"/>
    <s v="ISC"/>
    <s v="Cobb"/>
    <n v="1.63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5101"/>
    <s v="Icy Strait"/>
    <x v="4"/>
    <x v="4"/>
    <d v="2001-09-27T00:00:00"/>
    <s v="ISD"/>
    <s v="Cobb"/>
    <n v="1.81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5102"/>
    <s v="Icy Strait"/>
    <x v="4"/>
    <x v="4"/>
    <d v="2001-09-28T00:00:00"/>
    <s v="ISC"/>
    <s v="Cobb"/>
    <n v="1.43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5103"/>
    <s v="Icy Strait"/>
    <x v="4"/>
    <x v="4"/>
    <d v="2001-09-28T00:00:00"/>
    <s v="ISC"/>
    <s v="Cobb"/>
    <n v="1.45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5104"/>
    <s v="Icy Strait"/>
    <x v="4"/>
    <x v="4"/>
    <d v="2001-09-28T00:00:00"/>
    <s v="ISC"/>
    <s v="Cobb"/>
    <n v="1.33"/>
    <n v="20"/>
    <n v="24"/>
    <n v="24"/>
    <n v="3.2188758248682006"/>
    <n v="1"/>
    <n v="1"/>
    <n v="1"/>
    <n v="1"/>
    <n v="3.2188758248682006"/>
    <n v="3.2188758248682006"/>
    <n v="3.2188758248682006"/>
    <n v="3.2188758248682006"/>
    <n v="23.999999999999996"/>
    <n v="23.999999999999996"/>
    <n v="23.999999999999996"/>
    <n v="23.999999999999996"/>
    <m/>
  </r>
  <r>
    <s v="NSE"/>
    <n v="5105"/>
    <s v="Icy Strait"/>
    <x v="4"/>
    <x v="4"/>
    <d v="2001-09-28T00:00:00"/>
    <s v="ISC"/>
    <s v="Cobb"/>
    <n v="2.08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5106"/>
    <s v="Icy Strait"/>
    <x v="4"/>
    <x v="4"/>
    <d v="2001-09-28T00:00:00"/>
    <s v="ISD"/>
    <s v="Cobb"/>
    <n v="1.62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5107"/>
    <s v="Icy Strait"/>
    <x v="4"/>
    <x v="4"/>
    <d v="2001-09-29T00:00:00"/>
    <s v="ISC"/>
    <s v="Cobb"/>
    <n v="1.2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108"/>
    <s v="Icy Strait"/>
    <x v="4"/>
    <x v="4"/>
    <d v="2001-09-29T00:00:00"/>
    <s v="ISC"/>
    <s v="Cobb"/>
    <n v="1.4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109"/>
    <s v="Icy Strait"/>
    <x v="4"/>
    <x v="4"/>
    <d v="2001-09-29T00:00:00"/>
    <s v="ISC"/>
    <s v="Cobb"/>
    <n v="1.88"/>
    <n v="20"/>
    <n v="38"/>
    <n v="38"/>
    <n v="3.6635616461296463"/>
    <n v="1"/>
    <n v="1"/>
    <n v="1"/>
    <n v="1"/>
    <n v="3.6635616461296463"/>
    <n v="3.6635616461296463"/>
    <n v="3.6635616461296463"/>
    <n v="3.6635616461296463"/>
    <n v="37.999999999999993"/>
    <n v="37.999999999999993"/>
    <n v="37.999999999999993"/>
    <n v="37.999999999999993"/>
    <m/>
  </r>
  <r>
    <s v="NSE"/>
    <n v="5110"/>
    <s v="Icy Strait"/>
    <x v="4"/>
    <x v="4"/>
    <d v="2001-09-29T00:00:00"/>
    <s v="ISC"/>
    <s v="Cobb"/>
    <n v="1.62"/>
    <n v="20"/>
    <n v="79"/>
    <n v="79"/>
    <n v="4.3820266346738812"/>
    <n v="1"/>
    <n v="1"/>
    <n v="1"/>
    <n v="1"/>
    <n v="4.3820266346738812"/>
    <n v="4.3820266346738812"/>
    <n v="4.3820266346738812"/>
    <n v="4.3820266346738812"/>
    <n v="78.999999999999972"/>
    <n v="78.999999999999972"/>
    <n v="78.999999999999972"/>
    <n v="78.999999999999972"/>
    <m/>
  </r>
  <r>
    <s v="NSE"/>
    <n v="5111"/>
    <s v="Icy Strait"/>
    <x v="4"/>
    <x v="4"/>
    <d v="2001-09-29T00:00:00"/>
    <s v="ISA"/>
    <s v="Cobb"/>
    <n v="1.57"/>
    <n v="20"/>
    <n v="28"/>
    <n v="28"/>
    <n v="3.3672958299864741"/>
    <n v="1"/>
    <n v="1"/>
    <n v="1"/>
    <n v="1"/>
    <n v="3.3672958299864741"/>
    <n v="3.3672958299864741"/>
    <n v="3.3672958299864741"/>
    <n v="3.3672958299864741"/>
    <n v="28.000000000000004"/>
    <n v="28.000000000000004"/>
    <n v="28.000000000000004"/>
    <n v="28.000000000000004"/>
    <m/>
  </r>
  <r>
    <s v="NSE"/>
    <n v="5112"/>
    <s v="Icy Strait"/>
    <x v="4"/>
    <x v="4"/>
    <d v="2001-09-29T00:00:00"/>
    <s v="ISB"/>
    <s v="Cobb"/>
    <n v="1.0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15"/>
    <s v="Upper Chatham"/>
    <x v="1"/>
    <x v="5"/>
    <d v="2002-06-22T00:00:00"/>
    <s v="UCD"/>
    <s v="Cobb"/>
    <n v="0.9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16"/>
    <s v="Upper Chatham"/>
    <x v="1"/>
    <x v="5"/>
    <d v="2002-06-22T00:00:00"/>
    <s v="UCC"/>
    <s v="Cobb"/>
    <n v="0.9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17"/>
    <s v="Upper Chatham"/>
    <x v="1"/>
    <x v="5"/>
    <d v="2002-06-22T00:00:00"/>
    <s v="UCB"/>
    <s v="Cobb"/>
    <n v="1.2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18"/>
    <s v="Upper Chatham"/>
    <x v="1"/>
    <x v="5"/>
    <d v="2002-06-22T00:00:00"/>
    <s v="UCA"/>
    <s v="Cobb"/>
    <n v="1.2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27"/>
    <s v="Upper Chatham"/>
    <x v="1"/>
    <x v="5"/>
    <d v="2002-06-25T00:00:00"/>
    <s v="UCD"/>
    <s v="Cobb"/>
    <n v="1.25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6028"/>
    <s v="Upper Chatham"/>
    <x v="1"/>
    <x v="5"/>
    <d v="2002-06-25T00:00:00"/>
    <s v="UCC"/>
    <s v="Cobb"/>
    <n v="1.4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29"/>
    <s v="Upper Chatham"/>
    <x v="1"/>
    <x v="5"/>
    <d v="2002-06-25T00:00:00"/>
    <s v="UCB"/>
    <s v="Cobb"/>
    <n v="1.4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30"/>
    <s v="Upper Chatham"/>
    <x v="1"/>
    <x v="5"/>
    <d v="2002-06-25T00:00:00"/>
    <s v="UCA"/>
    <s v="Cobb"/>
    <n v="1.3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31"/>
    <s v="Icy Strait"/>
    <x v="1"/>
    <x v="5"/>
    <d v="2002-06-26T00:00:00"/>
    <s v="ISA"/>
    <s v="Cobb"/>
    <n v="1.5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32"/>
    <s v="Icy Strait"/>
    <x v="1"/>
    <x v="5"/>
    <d v="2002-06-26T00:00:00"/>
    <s v="ISB"/>
    <s v="Cobb"/>
    <n v="1.3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33"/>
    <s v="Icy Strait"/>
    <x v="1"/>
    <x v="5"/>
    <d v="2002-06-26T00:00:00"/>
    <s v="ISC"/>
    <s v="Cobb"/>
    <n v="1.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34"/>
    <s v="Icy Strait"/>
    <x v="1"/>
    <x v="5"/>
    <d v="2002-06-26T00:00:00"/>
    <s v="ISD"/>
    <s v="Cobb"/>
    <n v="1.38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6035"/>
    <s v="Icy Strait"/>
    <x v="1"/>
    <x v="5"/>
    <d v="2002-06-27T00:00:00"/>
    <s v="ISD"/>
    <s v="Cobb"/>
    <n v="1.49"/>
    <n v="20"/>
    <n v="14"/>
    <n v="14"/>
    <n v="2.7080502011022101"/>
    <n v="1"/>
    <n v="1"/>
    <n v="1"/>
    <n v="1"/>
    <n v="2.7080502011022101"/>
    <n v="2.7080502011022101"/>
    <n v="2.7080502011022101"/>
    <n v="2.7080502011022101"/>
    <n v="14"/>
    <n v="14"/>
    <n v="14"/>
    <n v="14"/>
    <m/>
  </r>
  <r>
    <s v="NSE"/>
    <n v="6036"/>
    <s v="Icy Strait"/>
    <x v="1"/>
    <x v="5"/>
    <d v="2002-06-27T00:00:00"/>
    <s v="ISC"/>
    <s v="Cobb"/>
    <n v="1.6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37"/>
    <s v="Icy Strait"/>
    <x v="1"/>
    <x v="5"/>
    <d v="2002-06-27T00:00:00"/>
    <s v="ISB"/>
    <s v="Cobb"/>
    <n v="1.2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38"/>
    <s v="Icy Strait"/>
    <x v="1"/>
    <x v="5"/>
    <d v="2002-06-27T00:00:00"/>
    <s v="ISA"/>
    <s v="Cobb"/>
    <n v="1.5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40"/>
    <s v="Upper Chatham"/>
    <x v="2"/>
    <x v="5"/>
    <d v="2002-07-23T00:00:00"/>
    <s v="UCA"/>
    <s v="Cobb"/>
    <n v="1.68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s v="Yes"/>
  </r>
  <r>
    <s v="NSE"/>
    <n v="6041"/>
    <s v="Upper Chatham"/>
    <x v="2"/>
    <x v="5"/>
    <d v="2002-07-23T00:00:00"/>
    <s v="UCB"/>
    <s v="Cobb"/>
    <n v="1.59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s v="Yes"/>
  </r>
  <r>
    <s v="NSE"/>
    <n v="6042"/>
    <s v="Upper Chatham"/>
    <x v="2"/>
    <x v="5"/>
    <d v="2002-07-23T00:00:00"/>
    <s v="UCC"/>
    <s v="Cobb"/>
    <n v="1.35"/>
    <n v="20"/>
    <n v="65"/>
    <n v="65"/>
    <n v="4.1896547420264252"/>
    <n v="1"/>
    <n v="1"/>
    <n v="1"/>
    <n v="1"/>
    <n v="4.1896547420264252"/>
    <n v="4.1896547420264252"/>
    <n v="4.1896547420264252"/>
    <n v="4.1896547420264252"/>
    <n v="64.999999999999972"/>
    <n v="64.999999999999972"/>
    <n v="64.999999999999972"/>
    <n v="64.999999999999972"/>
    <s v="Yes"/>
  </r>
  <r>
    <s v="NSE"/>
    <n v="6043"/>
    <s v="Icy Strait"/>
    <x v="2"/>
    <x v="5"/>
    <d v="2002-07-24T00:00:00"/>
    <s v="ISA"/>
    <s v="Cobb"/>
    <n v="1.22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s v="Yes"/>
  </r>
  <r>
    <s v="NSE"/>
    <n v="6044"/>
    <s v="Icy Strait"/>
    <x v="2"/>
    <x v="5"/>
    <d v="2002-07-24T00:00:00"/>
    <s v="ISB"/>
    <s v="Cobb"/>
    <n v="1.79"/>
    <n v="20"/>
    <n v="198"/>
    <n v="198"/>
    <n v="5.2933048247244923"/>
    <n v="1"/>
    <n v="1"/>
    <n v="1"/>
    <n v="1"/>
    <n v="5.2933048247244923"/>
    <n v="5.2933048247244923"/>
    <n v="5.2933048247244923"/>
    <n v="5.2933048247244923"/>
    <n v="197.99999999999997"/>
    <n v="197.99999999999997"/>
    <n v="197.99999999999997"/>
    <n v="197.99999999999997"/>
    <s v="Yes"/>
  </r>
  <r>
    <s v="NSE"/>
    <n v="6045"/>
    <s v="Icy Strait"/>
    <x v="2"/>
    <x v="5"/>
    <d v="2002-07-24T00:00:00"/>
    <s v="ISC"/>
    <s v="Cobb"/>
    <n v="1.19"/>
    <n v="20"/>
    <n v="84"/>
    <n v="84"/>
    <n v="4.4426512564903167"/>
    <n v="1"/>
    <n v="1"/>
    <n v="1"/>
    <n v="1"/>
    <n v="4.4426512564903167"/>
    <n v="4.4426512564903167"/>
    <n v="4.4426512564903167"/>
    <n v="4.4426512564903167"/>
    <n v="84.000000000000014"/>
    <n v="84.000000000000014"/>
    <n v="84.000000000000014"/>
    <n v="84.000000000000014"/>
    <s v="Yes"/>
  </r>
  <r>
    <s v="NSE"/>
    <n v="6046"/>
    <s v="Icy Strait"/>
    <x v="2"/>
    <x v="5"/>
    <d v="2002-07-24T00:00:00"/>
    <s v="ISD"/>
    <s v="Cobb"/>
    <n v="1.56"/>
    <n v="20"/>
    <n v="351"/>
    <n v="351"/>
    <n v="5.8636311755980968"/>
    <n v="1"/>
    <n v="1"/>
    <n v="1"/>
    <n v="1"/>
    <n v="5.8636311755980968"/>
    <n v="5.8636311755980968"/>
    <n v="5.8636311755980968"/>
    <n v="5.8636311755980968"/>
    <n v="350.99999999999989"/>
    <n v="350.99999999999989"/>
    <n v="350.99999999999989"/>
    <n v="350.99999999999989"/>
    <s v="Yes"/>
  </r>
  <r>
    <s v="NSE"/>
    <n v="6047"/>
    <s v="Upper Chatham"/>
    <x v="2"/>
    <x v="5"/>
    <d v="2002-07-25T00:00:00"/>
    <s v="UCD"/>
    <s v="Cobb"/>
    <n v="1.89"/>
    <n v="20"/>
    <n v="51"/>
    <n v="51"/>
    <n v="3.9512437185814275"/>
    <n v="1"/>
    <n v="1"/>
    <n v="1"/>
    <n v="1"/>
    <n v="3.9512437185814275"/>
    <n v="3.9512437185814275"/>
    <n v="3.9512437185814275"/>
    <n v="3.9512437185814275"/>
    <n v="51.000000000000007"/>
    <n v="51.000000000000007"/>
    <n v="51.000000000000007"/>
    <n v="51.000000000000007"/>
    <s v="Yes"/>
  </r>
  <r>
    <s v="NSE"/>
    <n v="6049"/>
    <s v="Icy Strait"/>
    <x v="2"/>
    <x v="5"/>
    <d v="2002-07-26T00:00:00"/>
    <s v="ISA"/>
    <s v="Cobb"/>
    <n v="1.86"/>
    <n v="20"/>
    <n v="30"/>
    <n v="30"/>
    <n v="3.4339872044851463"/>
    <n v="1"/>
    <n v="1"/>
    <n v="1"/>
    <n v="1"/>
    <n v="3.4339872044851463"/>
    <n v="3.4339872044851463"/>
    <n v="3.4339872044851463"/>
    <n v="3.4339872044851463"/>
    <n v="30"/>
    <n v="30"/>
    <n v="30"/>
    <n v="30"/>
    <s v="Yes"/>
  </r>
  <r>
    <s v="NSE"/>
    <n v="6050"/>
    <s v="Icy Strait"/>
    <x v="2"/>
    <x v="5"/>
    <d v="2002-07-26T00:00:00"/>
    <s v="ISB"/>
    <s v="Cobb"/>
    <n v="1.78"/>
    <n v="20"/>
    <n v="31"/>
    <n v="31"/>
    <n v="3.4657359027997265"/>
    <n v="1"/>
    <n v="1"/>
    <n v="1"/>
    <n v="1"/>
    <n v="3.4657359027997265"/>
    <n v="3.4657359027997265"/>
    <n v="3.4657359027997265"/>
    <n v="3.4657359027997265"/>
    <n v="31"/>
    <n v="31"/>
    <n v="31"/>
    <n v="31"/>
    <s v="Yes"/>
  </r>
  <r>
    <s v="NSE"/>
    <n v="6051"/>
    <s v="Icy Strait"/>
    <x v="2"/>
    <x v="5"/>
    <d v="2002-07-26T00:00:00"/>
    <s v="ISC"/>
    <s v="Cobb"/>
    <n v="1.37"/>
    <n v="20"/>
    <n v="449"/>
    <n v="449"/>
    <n v="6.1092475827643655"/>
    <n v="1"/>
    <n v="1"/>
    <n v="1"/>
    <n v="1"/>
    <n v="6.1092475827643655"/>
    <n v="6.1092475827643655"/>
    <n v="6.1092475827643655"/>
    <n v="6.1092475827643655"/>
    <n v="449.00000000000006"/>
    <n v="449.00000000000006"/>
    <n v="449.00000000000006"/>
    <n v="449.00000000000006"/>
    <s v="Yes"/>
  </r>
  <r>
    <s v="NSE"/>
    <n v="6052"/>
    <s v="Icy Strait"/>
    <x v="2"/>
    <x v="5"/>
    <d v="2002-07-26T00:00:00"/>
    <s v="ISD"/>
    <s v="Cobb"/>
    <n v="1.32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s v="Yes"/>
  </r>
  <r>
    <s v="NSE"/>
    <n v="6053"/>
    <s v="Upper Chatham"/>
    <x v="2"/>
    <x v="5"/>
    <d v="2002-07-27T00:00:00"/>
    <s v="UCA"/>
    <s v="Cobb"/>
    <n v="1.65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6054"/>
    <s v="Upper Chatham"/>
    <x v="2"/>
    <x v="5"/>
    <d v="2002-07-27T00:00:00"/>
    <s v="UCB"/>
    <s v="Cobb"/>
    <n v="1.63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s v="Yes"/>
  </r>
  <r>
    <s v="NSE"/>
    <n v="6055"/>
    <s v="Upper Chatham"/>
    <x v="2"/>
    <x v="5"/>
    <d v="2002-07-27T00:00:00"/>
    <s v="UCC"/>
    <s v="Cobb"/>
    <n v="1.52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s v="Yes"/>
  </r>
  <r>
    <s v="NSE"/>
    <n v="6056"/>
    <s v="Upper Chatham"/>
    <x v="2"/>
    <x v="5"/>
    <d v="2002-07-27T00:00:00"/>
    <s v="UCD"/>
    <s v="Cobb"/>
    <n v="1.52"/>
    <n v="20"/>
    <n v="147"/>
    <n v="147"/>
    <n v="4.9972122737641147"/>
    <n v="1"/>
    <n v="1"/>
    <n v="1"/>
    <n v="1"/>
    <n v="4.9972122737641147"/>
    <n v="4.9972122737641147"/>
    <n v="4.9972122737641147"/>
    <n v="4.9972122737641147"/>
    <n v="146.99999999999994"/>
    <n v="146.99999999999994"/>
    <n v="146.99999999999994"/>
    <n v="146.99999999999994"/>
    <s v="Yes"/>
  </r>
  <r>
    <s v="NSE"/>
    <n v="6057"/>
    <s v="Icy Strait"/>
    <x v="2"/>
    <x v="5"/>
    <d v="2002-07-28T00:00:00"/>
    <s v="ISA"/>
    <s v="Cobb"/>
    <n v="1.58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6058"/>
    <s v="Icy Strait"/>
    <x v="2"/>
    <x v="5"/>
    <d v="2002-07-28T00:00:00"/>
    <s v="ISB"/>
    <s v="Cobb"/>
    <n v="1.61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6059"/>
    <s v="Icy Strait"/>
    <x v="2"/>
    <x v="5"/>
    <d v="2002-07-28T00:00:00"/>
    <s v="ISC"/>
    <s v="Cobb"/>
    <n v="1.56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6070"/>
    <s v="Upper Chatham"/>
    <x v="3"/>
    <x v="5"/>
    <d v="2002-08-23T00:00:00"/>
    <s v="UCD"/>
    <s v="Cobb"/>
    <n v="1.1200000000000001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6071"/>
    <s v="Upper Chatham"/>
    <x v="3"/>
    <x v="5"/>
    <d v="2002-08-23T00:00:00"/>
    <s v="UCC"/>
    <s v="Cobb"/>
    <n v="1.77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6072"/>
    <s v="Upper Chatham"/>
    <x v="3"/>
    <x v="5"/>
    <d v="2002-08-23T00:00:00"/>
    <s v="UCB"/>
    <s v="Cobb"/>
    <n v="1.7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73"/>
    <s v="Upper Chatham"/>
    <x v="3"/>
    <x v="5"/>
    <d v="2002-08-23T00:00:00"/>
    <s v="UCA"/>
    <s v="Cobb"/>
    <n v="1.7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74"/>
    <s v="Icy Strait"/>
    <x v="3"/>
    <x v="5"/>
    <d v="2002-08-24T00:00:00"/>
    <s v="ISA"/>
    <s v="Cobb"/>
    <n v="1.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75"/>
    <s v="Icy Strait"/>
    <x v="3"/>
    <x v="5"/>
    <d v="2002-08-24T00:00:00"/>
    <s v="ISB"/>
    <s v="Cobb"/>
    <n v="1.43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m/>
  </r>
  <r>
    <s v="NSE"/>
    <n v="6076"/>
    <s v="Icy Strait"/>
    <x v="3"/>
    <x v="5"/>
    <d v="2002-08-24T00:00:00"/>
    <s v="ISC"/>
    <s v="Cobb"/>
    <n v="1.51"/>
    <n v="20"/>
    <n v="46"/>
    <n v="46"/>
    <n v="3.8501476017100584"/>
    <n v="1"/>
    <n v="1"/>
    <n v="1"/>
    <n v="1"/>
    <n v="3.8501476017100584"/>
    <n v="3.8501476017100584"/>
    <n v="3.8501476017100584"/>
    <n v="3.8501476017100584"/>
    <n v="45.999999999999993"/>
    <n v="45.999999999999993"/>
    <n v="45.999999999999993"/>
    <n v="45.999999999999993"/>
    <m/>
  </r>
  <r>
    <s v="NSE"/>
    <n v="6077"/>
    <s v="Icy Strait"/>
    <x v="3"/>
    <x v="5"/>
    <d v="2002-08-24T00:00:00"/>
    <s v="ISD"/>
    <s v="Cobb"/>
    <n v="2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6085"/>
    <s v="Icy Strait"/>
    <x v="3"/>
    <x v="5"/>
    <d v="2002-08-27T00:00:00"/>
    <s v="ISA"/>
    <s v="Cobb"/>
    <n v="1.37"/>
    <n v="17"/>
    <n v="10"/>
    <n v="11.764705882352942"/>
    <n v="2.5466840094842436"/>
    <n v="1"/>
    <n v="1"/>
    <n v="1"/>
    <n v="1"/>
    <n v="2.5466840094842436"/>
    <n v="2.5466840094842436"/>
    <n v="2.5466840094842436"/>
    <n v="2.5466840094842436"/>
    <n v="11.764705882352942"/>
    <n v="11.764705882352942"/>
    <n v="11.764705882352942"/>
    <n v="11.764705882352942"/>
    <m/>
  </r>
  <r>
    <s v="NSE"/>
    <n v="6086"/>
    <s v="Icy Strait"/>
    <x v="3"/>
    <x v="5"/>
    <d v="2002-08-27T00:00:00"/>
    <s v="ISB"/>
    <s v="Cobb"/>
    <n v="1.17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m/>
  </r>
  <r>
    <s v="NSE"/>
    <n v="6087"/>
    <s v="Icy Strait"/>
    <x v="3"/>
    <x v="5"/>
    <d v="2002-08-27T00:00:00"/>
    <s v="ISC"/>
    <s v="Cobb"/>
    <n v="1.72"/>
    <n v="20"/>
    <n v="383"/>
    <n v="383"/>
    <n v="5.9506425525877269"/>
    <n v="1"/>
    <n v="1"/>
    <n v="1"/>
    <n v="1"/>
    <n v="5.9506425525877269"/>
    <n v="5.9506425525877269"/>
    <n v="5.9506425525877269"/>
    <n v="5.9506425525877269"/>
    <n v="383"/>
    <n v="383"/>
    <n v="383"/>
    <n v="383"/>
    <m/>
  </r>
  <r>
    <s v="NSE"/>
    <n v="6088"/>
    <s v="Icy Strait"/>
    <x v="3"/>
    <x v="5"/>
    <d v="2002-08-27T00:00:00"/>
    <s v="ISD"/>
    <s v="Cobb"/>
    <n v="1.65"/>
    <n v="20"/>
    <n v="61"/>
    <n v="61"/>
    <n v="4.1271343850450917"/>
    <n v="1"/>
    <n v="1"/>
    <n v="1"/>
    <n v="1"/>
    <n v="4.1271343850450917"/>
    <n v="4.1271343850450917"/>
    <n v="4.1271343850450917"/>
    <n v="4.1271343850450917"/>
    <n v="61.000000000000007"/>
    <n v="61.000000000000007"/>
    <n v="61.000000000000007"/>
    <n v="61.000000000000007"/>
    <m/>
  </r>
  <r>
    <s v="NSE"/>
    <n v="6089"/>
    <s v="Icy Strait"/>
    <x v="3"/>
    <x v="5"/>
    <d v="2002-08-28T00:00:00"/>
    <s v="ISA"/>
    <s v="Cobb"/>
    <n v="1.1299999999999999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6090"/>
    <s v="Icy Strait"/>
    <x v="3"/>
    <x v="5"/>
    <d v="2002-08-28T00:00:00"/>
    <s v="ISB"/>
    <s v="Cobb"/>
    <n v="1.8"/>
    <n v="20"/>
    <n v="19"/>
    <n v="19"/>
    <n v="2.9957322735539909"/>
    <n v="1"/>
    <n v="1"/>
    <n v="1"/>
    <n v="1"/>
    <n v="2.9957322735539909"/>
    <n v="2.9957322735539909"/>
    <n v="2.9957322735539909"/>
    <n v="2.9957322735539909"/>
    <n v="18.999999999999996"/>
    <n v="18.999999999999996"/>
    <n v="18.999999999999996"/>
    <n v="18.999999999999996"/>
    <m/>
  </r>
  <r>
    <s v="NSE"/>
    <n v="6091"/>
    <s v="Icy Strait"/>
    <x v="3"/>
    <x v="5"/>
    <d v="2002-08-28T00:00:00"/>
    <s v="ISC"/>
    <s v="Cobb"/>
    <n v="1.77"/>
    <n v="20"/>
    <n v="27"/>
    <n v="27"/>
    <n v="3.3322045101752038"/>
    <n v="1"/>
    <n v="1"/>
    <n v="1"/>
    <n v="1"/>
    <n v="3.3322045101752038"/>
    <n v="3.3322045101752038"/>
    <n v="3.3322045101752038"/>
    <n v="3.3322045101752038"/>
    <n v="26.999999999999996"/>
    <n v="26.999999999999996"/>
    <n v="26.999999999999996"/>
    <n v="26.999999999999996"/>
    <m/>
  </r>
  <r>
    <s v="NSE"/>
    <n v="6092"/>
    <s v="Icy Strait"/>
    <x v="3"/>
    <x v="5"/>
    <d v="2002-08-28T00:00:00"/>
    <s v="ISD"/>
    <s v="Cobb"/>
    <n v="1.48"/>
    <n v="20"/>
    <n v="231"/>
    <n v="231"/>
    <n v="5.4467373716663099"/>
    <n v="1"/>
    <n v="1"/>
    <n v="1"/>
    <n v="1"/>
    <n v="5.4467373716663099"/>
    <n v="5.4467373716663099"/>
    <n v="5.4467373716663099"/>
    <n v="5.4467373716663099"/>
    <n v="230.99999999999997"/>
    <n v="230.99999999999997"/>
    <n v="230.99999999999997"/>
    <n v="230.99999999999997"/>
    <m/>
  </r>
  <r>
    <s v="NSE"/>
    <n v="6093"/>
    <s v="Upper Chatham"/>
    <x v="3"/>
    <x v="5"/>
    <d v="2002-08-29T00:00:00"/>
    <s v="UCA"/>
    <s v="Cobb"/>
    <n v="1.5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94"/>
    <s v="Upper Chatham"/>
    <x v="3"/>
    <x v="5"/>
    <d v="2002-08-29T00:00:00"/>
    <s v="UCB"/>
    <s v="Cobb"/>
    <n v="1.59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6095"/>
    <s v="Upper Chatham"/>
    <x v="3"/>
    <x v="5"/>
    <d v="2002-08-29T00:00:00"/>
    <s v="UCC"/>
    <s v="Cobb"/>
    <n v="1.67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6096"/>
    <s v="Upper Chatham"/>
    <x v="3"/>
    <x v="5"/>
    <d v="2002-08-29T00:00:00"/>
    <s v="UCD"/>
    <s v="Cobb"/>
    <n v="1.81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7044"/>
    <s v="Icy Strait"/>
    <x v="1"/>
    <x v="6"/>
    <d v="2003-06-23T00:00:00"/>
    <s v="ISA"/>
    <s v="Cobb"/>
    <n v="1.66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7045"/>
    <s v="Icy Strait"/>
    <x v="1"/>
    <x v="6"/>
    <d v="2003-06-23T00:00:00"/>
    <s v="ISB"/>
    <s v="Cobb"/>
    <n v="1.51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7046"/>
    <s v="Icy Strait"/>
    <x v="1"/>
    <x v="6"/>
    <d v="2003-06-23T00:00:00"/>
    <s v="ISC"/>
    <s v="Cobb"/>
    <n v="1.4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7047"/>
    <s v="Icy Strait"/>
    <x v="1"/>
    <x v="6"/>
    <d v="2003-06-23T00:00:00"/>
    <s v="ISD"/>
    <s v="Cobb"/>
    <n v="1.48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7048"/>
    <s v="Upper Chatham"/>
    <x v="1"/>
    <x v="6"/>
    <d v="2003-06-24T00:00:00"/>
    <s v="UCA"/>
    <s v="Cobb"/>
    <n v="1.88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7049"/>
    <s v="Upper Chatham"/>
    <x v="1"/>
    <x v="6"/>
    <d v="2003-06-24T00:00:00"/>
    <s v="UCB"/>
    <s v="Cobb"/>
    <n v="1.84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7050"/>
    <s v="Upper Chatham"/>
    <x v="1"/>
    <x v="6"/>
    <d v="2003-06-24T00:00:00"/>
    <s v="UCC"/>
    <s v="Cobb"/>
    <n v="1.9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7051"/>
    <s v="Upper Chatham"/>
    <x v="1"/>
    <x v="6"/>
    <d v="2003-06-24T00:00:00"/>
    <s v="UCD"/>
    <s v="Cobb"/>
    <n v="1.74"/>
    <n v="20"/>
    <n v="11"/>
    <n v="11"/>
    <n v="2.4849066497880004"/>
    <n v="1"/>
    <n v="1"/>
    <n v="1"/>
    <n v="1"/>
    <n v="2.4849066497880004"/>
    <n v="2.4849066497880004"/>
    <n v="2.4849066497880004"/>
    <n v="2.4849066497880004"/>
    <n v="11"/>
    <n v="11"/>
    <n v="11"/>
    <n v="11"/>
    <m/>
  </r>
  <r>
    <s v="NSE"/>
    <n v="7054"/>
    <s v="Icy Strait"/>
    <x v="1"/>
    <x v="6"/>
    <d v="2003-06-28T00:00:00"/>
    <s v="ISD"/>
    <s v="Cobb"/>
    <n v="1.52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7055"/>
    <s v="Icy Strait"/>
    <x v="1"/>
    <x v="6"/>
    <d v="2003-06-28T00:00:00"/>
    <s v="ISC"/>
    <s v="Cobb"/>
    <n v="1.7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7056"/>
    <s v="Icy Strait"/>
    <x v="1"/>
    <x v="6"/>
    <d v="2003-06-28T00:00:00"/>
    <s v="ISB"/>
    <s v="Cobb"/>
    <n v="1.4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7057"/>
    <s v="Icy Strait"/>
    <x v="1"/>
    <x v="6"/>
    <d v="2003-06-28T00:00:00"/>
    <s v="ISA"/>
    <s v="Cobb"/>
    <n v="1.6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7069"/>
    <s v="Icy Strait"/>
    <x v="2"/>
    <x v="6"/>
    <d v="2003-07-24T00:00:00"/>
    <s v="ISA"/>
    <s v="Cobb"/>
    <n v="1.27"/>
    <n v="20"/>
    <n v="18"/>
    <n v="18"/>
    <n v="2.9444389791664403"/>
    <n v="1"/>
    <n v="1"/>
    <n v="1"/>
    <n v="1"/>
    <n v="2.9444389791664403"/>
    <n v="2.9444389791664403"/>
    <n v="2.9444389791664403"/>
    <n v="2.9444389791664403"/>
    <n v="17.999999999999996"/>
    <n v="17.999999999999996"/>
    <n v="17.999999999999996"/>
    <n v="17.999999999999996"/>
    <s v="Yes"/>
  </r>
  <r>
    <s v="NSE"/>
    <n v="7070"/>
    <s v="Icy Strait"/>
    <x v="2"/>
    <x v="6"/>
    <d v="2003-07-24T00:00:00"/>
    <s v="ISB"/>
    <s v="Cobb"/>
    <n v="1.8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7071"/>
    <s v="Icy Strait"/>
    <x v="2"/>
    <x v="6"/>
    <d v="2003-07-24T00:00:00"/>
    <s v="ISC"/>
    <s v="Cobb"/>
    <n v="1.64"/>
    <n v="20"/>
    <n v="23"/>
    <n v="23"/>
    <n v="3.1780538303479458"/>
    <n v="1"/>
    <n v="1"/>
    <n v="1"/>
    <n v="1"/>
    <n v="3.1780538303479458"/>
    <n v="3.1780538303479458"/>
    <n v="3.1780538303479458"/>
    <n v="3.1780538303479458"/>
    <n v="23.000000000000004"/>
    <n v="23.000000000000004"/>
    <n v="23.000000000000004"/>
    <n v="23.000000000000004"/>
    <s v="Yes"/>
  </r>
  <r>
    <s v="NSE"/>
    <n v="7072"/>
    <s v="Icy Strait"/>
    <x v="2"/>
    <x v="6"/>
    <d v="2003-07-24T00:00:00"/>
    <s v="ISD"/>
    <s v="Cobb"/>
    <n v="1.4"/>
    <n v="20"/>
    <n v="73"/>
    <n v="73"/>
    <n v="4.3040650932041702"/>
    <n v="1"/>
    <n v="1"/>
    <n v="1"/>
    <n v="1"/>
    <n v="4.3040650932041702"/>
    <n v="4.3040650932041702"/>
    <n v="4.3040650932041702"/>
    <n v="4.3040650932041702"/>
    <n v="73.000000000000028"/>
    <n v="73.000000000000028"/>
    <n v="73.000000000000028"/>
    <n v="73.000000000000028"/>
    <s v="Yes"/>
  </r>
  <r>
    <s v="NSE"/>
    <n v="7073"/>
    <s v="Upper Chatham"/>
    <x v="2"/>
    <x v="6"/>
    <d v="2003-07-25T00:00:00"/>
    <s v="UCA"/>
    <s v="Cobb"/>
    <n v="1.61"/>
    <n v="20"/>
    <n v="129"/>
    <n v="129"/>
    <n v="4.8675344504555822"/>
    <n v="1"/>
    <n v="1"/>
    <n v="1"/>
    <n v="1"/>
    <n v="4.8675344504555822"/>
    <n v="4.8675344504555822"/>
    <n v="4.8675344504555822"/>
    <n v="4.8675344504555822"/>
    <n v="128.99999999999997"/>
    <n v="128.99999999999997"/>
    <n v="128.99999999999997"/>
    <n v="128.99999999999997"/>
    <s v="Yes"/>
  </r>
  <r>
    <s v="NSE"/>
    <n v="7074"/>
    <s v="Upper Chatham"/>
    <x v="2"/>
    <x v="6"/>
    <d v="2003-07-25T00:00:00"/>
    <s v="UCB"/>
    <s v="Cobb"/>
    <n v="1.63"/>
    <n v="20"/>
    <n v="50"/>
    <n v="50"/>
    <n v="3.9318256327243257"/>
    <n v="1"/>
    <n v="1"/>
    <n v="1"/>
    <n v="1"/>
    <n v="3.9318256327243257"/>
    <n v="3.9318256327243257"/>
    <n v="3.9318256327243257"/>
    <n v="3.9318256327243257"/>
    <n v="50"/>
    <n v="50"/>
    <n v="50"/>
    <n v="50"/>
    <s v="Yes"/>
  </r>
  <r>
    <s v="NSE"/>
    <n v="7075"/>
    <s v="Upper Chatham"/>
    <x v="2"/>
    <x v="6"/>
    <d v="2003-07-25T00:00:00"/>
    <s v="UCC"/>
    <s v="Cobb"/>
    <n v="1.35"/>
    <n v="20"/>
    <n v="57"/>
    <n v="57"/>
    <n v="4.0604430105464191"/>
    <n v="1"/>
    <n v="1"/>
    <n v="1"/>
    <n v="1"/>
    <n v="4.0604430105464191"/>
    <n v="4.0604430105464191"/>
    <n v="4.0604430105464191"/>
    <n v="4.0604430105464191"/>
    <n v="56.999999999999986"/>
    <n v="56.999999999999986"/>
    <n v="56.999999999999986"/>
    <n v="56.999999999999986"/>
    <s v="Yes"/>
  </r>
  <r>
    <s v="NSE"/>
    <n v="7076"/>
    <s v="Upper Chatham"/>
    <x v="2"/>
    <x v="6"/>
    <d v="2003-07-25T00:00:00"/>
    <s v="UCD"/>
    <s v="Cobb"/>
    <n v="1.96"/>
    <n v="20"/>
    <n v="92"/>
    <n v="92"/>
    <n v="4.5325994931532563"/>
    <n v="1"/>
    <n v="1"/>
    <n v="1"/>
    <n v="1"/>
    <n v="4.5325994931532563"/>
    <n v="4.5325994931532563"/>
    <n v="4.5325994931532563"/>
    <n v="4.5325994931532563"/>
    <n v="92.000000000000028"/>
    <n v="92.000000000000028"/>
    <n v="92.000000000000028"/>
    <n v="92.000000000000028"/>
    <s v="Yes"/>
  </r>
  <r>
    <s v="NSE"/>
    <n v="7077"/>
    <s v="Icy Strait"/>
    <x v="2"/>
    <x v="6"/>
    <d v="2003-07-26T00:00:00"/>
    <s v="ISA"/>
    <s v="Cobb"/>
    <n v="1.42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s v="Yes"/>
  </r>
  <r>
    <s v="NSE"/>
    <n v="7078"/>
    <s v="Icy Strait"/>
    <x v="2"/>
    <x v="6"/>
    <d v="2003-07-26T00:00:00"/>
    <s v="ISB"/>
    <s v="Cobb"/>
    <n v="1.47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7079"/>
    <s v="Icy Strait"/>
    <x v="2"/>
    <x v="6"/>
    <d v="2003-07-26T00:00:00"/>
    <s v="ISC"/>
    <s v="Cobb"/>
    <n v="1.42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s v="Yes"/>
  </r>
  <r>
    <s v="NSE"/>
    <n v="7080"/>
    <s v="Icy Strait"/>
    <x v="2"/>
    <x v="6"/>
    <d v="2003-07-26T00:00:00"/>
    <s v="ISD"/>
    <s v="Cobb"/>
    <n v="1.49"/>
    <n v="20"/>
    <n v="39"/>
    <n v="39"/>
    <n v="3.6888794541139363"/>
    <n v="1"/>
    <n v="1"/>
    <n v="1"/>
    <n v="1"/>
    <n v="3.6888794541139363"/>
    <n v="3.6888794541139363"/>
    <n v="3.6888794541139363"/>
    <n v="3.6888794541139363"/>
    <n v="39"/>
    <n v="39"/>
    <n v="39"/>
    <n v="39"/>
    <s v="Yes"/>
  </r>
  <r>
    <s v="NSE"/>
    <n v="7081"/>
    <s v="Upper Chatham"/>
    <x v="2"/>
    <x v="6"/>
    <d v="2003-07-27T00:00:00"/>
    <s v="UCD"/>
    <s v="Cobb"/>
    <n v="1.32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7082"/>
    <s v="Upper Chatham"/>
    <x v="2"/>
    <x v="6"/>
    <d v="2003-07-27T00:00:00"/>
    <s v="UCC"/>
    <s v="Cobb"/>
    <n v="1.38"/>
    <n v="20"/>
    <n v="203"/>
    <n v="203"/>
    <n v="5.3181199938442161"/>
    <n v="1"/>
    <n v="1"/>
    <n v="1"/>
    <n v="1"/>
    <n v="5.3181199938442161"/>
    <n v="5.3181199938442161"/>
    <n v="5.3181199938442161"/>
    <n v="5.3181199938442161"/>
    <n v="202.99999999999994"/>
    <n v="202.99999999999994"/>
    <n v="202.99999999999994"/>
    <n v="202.99999999999994"/>
    <s v="Yes"/>
  </r>
  <r>
    <s v="NSE"/>
    <n v="7083"/>
    <s v="Upper Chatham"/>
    <x v="2"/>
    <x v="6"/>
    <d v="2003-07-27T00:00:00"/>
    <s v="UCB"/>
    <s v="Cobb"/>
    <n v="1.61"/>
    <n v="20"/>
    <n v="124"/>
    <n v="124"/>
    <n v="4.8283137373023015"/>
    <n v="1"/>
    <n v="1"/>
    <n v="1"/>
    <n v="1"/>
    <n v="4.8283137373023015"/>
    <n v="4.8283137373023015"/>
    <n v="4.8283137373023015"/>
    <n v="4.8283137373023015"/>
    <n v="124.00000000000004"/>
    <n v="124.00000000000004"/>
    <n v="124.00000000000004"/>
    <n v="124.00000000000004"/>
    <s v="Yes"/>
  </r>
  <r>
    <s v="NSE"/>
    <n v="7084"/>
    <s v="Upper Chatham"/>
    <x v="2"/>
    <x v="6"/>
    <d v="2003-07-27T00:00:00"/>
    <s v="UCA"/>
    <s v="Cobb"/>
    <n v="1.61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s v="Yes"/>
  </r>
  <r>
    <s v="NSE"/>
    <n v="7102"/>
    <s v="Upper Chatham"/>
    <x v="3"/>
    <x v="6"/>
    <d v="2003-08-21T00:00:00"/>
    <s v="UCD"/>
    <s v="Cobb"/>
    <n v="1.36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7103"/>
    <s v="Upper Chatham"/>
    <x v="3"/>
    <x v="6"/>
    <d v="2003-08-21T00:00:00"/>
    <s v="UCC"/>
    <s v="Cobb"/>
    <n v="1.79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7104"/>
    <s v="Upper Chatham"/>
    <x v="3"/>
    <x v="6"/>
    <d v="2003-08-21T00:00:00"/>
    <s v="UCB"/>
    <s v="Cobb"/>
    <n v="1.3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7105"/>
    <s v="Upper Chatham"/>
    <x v="3"/>
    <x v="6"/>
    <d v="2003-08-21T00:00:00"/>
    <s v="UCA"/>
    <s v="Cobb"/>
    <n v="1.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25"/>
    <s v="Icy Strait"/>
    <x v="1"/>
    <x v="7"/>
    <d v="2004-06-22T00:00:00"/>
    <s v="ISA"/>
    <s v="Cobb"/>
    <n v="1.63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s v="Yes"/>
  </r>
  <r>
    <s v="NSE"/>
    <n v="8026"/>
    <s v="Icy Strait"/>
    <x v="1"/>
    <x v="7"/>
    <d v="2004-06-22T00:00:00"/>
    <s v="ISB"/>
    <s v="Cobb"/>
    <n v="1.92"/>
    <n v="20"/>
    <n v="32"/>
    <n v="32"/>
    <n v="3.4965075614664802"/>
    <n v="1"/>
    <n v="1"/>
    <n v="1"/>
    <n v="1"/>
    <n v="3.4965075614664802"/>
    <n v="3.4965075614664802"/>
    <n v="3.4965075614664802"/>
    <n v="3.4965075614664802"/>
    <n v="32"/>
    <n v="32"/>
    <n v="32"/>
    <n v="32"/>
    <s v="Yes"/>
  </r>
  <r>
    <s v="NSE"/>
    <n v="8027"/>
    <s v="Icy Strait"/>
    <x v="1"/>
    <x v="7"/>
    <d v="2004-06-22T00:00:00"/>
    <s v="ISC"/>
    <s v="Cobb"/>
    <n v="1.76"/>
    <n v="20"/>
    <n v="20"/>
    <n v="20"/>
    <n v="3.044522437723423"/>
    <n v="1"/>
    <n v="1"/>
    <n v="1"/>
    <n v="1"/>
    <n v="3.044522437723423"/>
    <n v="3.044522437723423"/>
    <n v="3.044522437723423"/>
    <n v="3.044522437723423"/>
    <n v="20"/>
    <n v="20"/>
    <n v="20"/>
    <n v="20"/>
    <s v="Yes"/>
  </r>
  <r>
    <s v="NSE"/>
    <n v="8028"/>
    <s v="Icy Strait"/>
    <x v="1"/>
    <x v="7"/>
    <d v="2004-06-22T00:00:00"/>
    <s v="ISD"/>
    <s v="Cobb"/>
    <n v="1.66"/>
    <n v="20"/>
    <n v="21"/>
    <n v="21"/>
    <n v="3.0910424533583161"/>
    <n v="1"/>
    <n v="1"/>
    <n v="1"/>
    <n v="1"/>
    <n v="3.0910424533583161"/>
    <n v="3.0910424533583161"/>
    <n v="3.0910424533583161"/>
    <n v="3.0910424533583161"/>
    <n v="21.000000000000004"/>
    <n v="21.000000000000004"/>
    <n v="21.000000000000004"/>
    <n v="21.000000000000004"/>
    <s v="Yes"/>
  </r>
  <r>
    <s v="NSE"/>
    <n v="8029"/>
    <s v="Upper Chatham"/>
    <x v="1"/>
    <x v="7"/>
    <d v="2004-06-23T00:00:00"/>
    <s v="UCA"/>
    <s v="Cobb"/>
    <n v="1.89"/>
    <n v="20"/>
    <n v="139"/>
    <n v="139"/>
    <n v="4.9416424226093039"/>
    <n v="1"/>
    <n v="1"/>
    <n v="1"/>
    <n v="1"/>
    <n v="4.9416424226093039"/>
    <n v="4.9416424226093039"/>
    <n v="4.9416424226093039"/>
    <n v="4.9416424226093039"/>
    <n v="138.99999999999994"/>
    <n v="138.99999999999994"/>
    <n v="138.99999999999994"/>
    <n v="138.99999999999994"/>
    <s v="Yes"/>
  </r>
  <r>
    <s v="NSE"/>
    <n v="8030"/>
    <s v="Upper Chatham"/>
    <x v="1"/>
    <x v="7"/>
    <d v="2004-06-23T00:00:00"/>
    <s v="UCB"/>
    <s v="Cobb"/>
    <n v="1.92"/>
    <n v="20"/>
    <n v="18"/>
    <n v="18"/>
    <n v="2.9444389791664403"/>
    <n v="1"/>
    <n v="1"/>
    <n v="1"/>
    <n v="1"/>
    <n v="2.9444389791664403"/>
    <n v="2.9444389791664403"/>
    <n v="2.9444389791664403"/>
    <n v="2.9444389791664403"/>
    <n v="17.999999999999996"/>
    <n v="17.999999999999996"/>
    <n v="17.999999999999996"/>
    <n v="17.999999999999996"/>
    <s v="Yes"/>
  </r>
  <r>
    <s v="NSE"/>
    <n v="8031"/>
    <s v="Upper Chatham"/>
    <x v="1"/>
    <x v="7"/>
    <d v="2004-06-23T00:00:00"/>
    <s v="UCC"/>
    <s v="Cobb"/>
    <n v="1.23"/>
    <n v="20"/>
    <n v="40"/>
    <n v="40"/>
    <n v="3.713572066704308"/>
    <n v="1"/>
    <n v="1"/>
    <n v="1"/>
    <n v="1"/>
    <n v="3.713572066704308"/>
    <n v="3.713572066704308"/>
    <n v="3.713572066704308"/>
    <n v="3.713572066704308"/>
    <n v="40.000000000000007"/>
    <n v="40.000000000000007"/>
    <n v="40.000000000000007"/>
    <n v="40.000000000000007"/>
    <s v="Yes"/>
  </r>
  <r>
    <s v="NSE"/>
    <n v="8032"/>
    <s v="Upper Chatham"/>
    <x v="1"/>
    <x v="7"/>
    <d v="2004-06-23T00:00:00"/>
    <s v="UCD"/>
    <s v="Cobb"/>
    <n v="1.87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s v="Yes"/>
  </r>
  <r>
    <s v="NSE"/>
    <n v="8036"/>
    <s v="Icy Strait"/>
    <x v="1"/>
    <x v="7"/>
    <d v="2004-06-25T00:00:00"/>
    <s v="ISA"/>
    <s v="Cobb"/>
    <n v="1.95"/>
    <n v="20"/>
    <n v="28"/>
    <n v="28"/>
    <n v="3.3672958299864741"/>
    <n v="1"/>
    <n v="1"/>
    <n v="1"/>
    <n v="1"/>
    <n v="3.3672958299864741"/>
    <n v="3.3672958299864741"/>
    <n v="3.3672958299864741"/>
    <n v="3.3672958299864741"/>
    <n v="28.000000000000004"/>
    <n v="28.000000000000004"/>
    <n v="28.000000000000004"/>
    <n v="28.000000000000004"/>
    <s v="Yes"/>
  </r>
  <r>
    <s v="NSE"/>
    <n v="8037"/>
    <s v="Icy Strait"/>
    <x v="1"/>
    <x v="7"/>
    <d v="2004-06-25T00:00:00"/>
    <s v="ISB"/>
    <s v="Cobb"/>
    <n v="1.53"/>
    <n v="20"/>
    <n v="641"/>
    <n v="641"/>
    <n v="6.4645883036899612"/>
    <n v="1"/>
    <n v="1"/>
    <n v="1"/>
    <n v="1"/>
    <n v="6.4645883036899612"/>
    <n v="6.4645883036899612"/>
    <n v="6.4645883036899612"/>
    <n v="6.4645883036899612"/>
    <n v="641"/>
    <n v="641"/>
    <n v="641"/>
    <n v="641"/>
    <s v="Yes"/>
  </r>
  <r>
    <s v="NSE"/>
    <n v="8038"/>
    <s v="Icy Strait"/>
    <x v="1"/>
    <x v="7"/>
    <d v="2004-06-25T00:00:00"/>
    <s v="ISC"/>
    <s v="Cobb"/>
    <n v="1.64"/>
    <n v="20"/>
    <n v="901"/>
    <n v="901"/>
    <n v="6.804614520062624"/>
    <n v="1"/>
    <n v="1"/>
    <n v="1"/>
    <n v="1"/>
    <n v="6.804614520062624"/>
    <n v="6.804614520062624"/>
    <n v="6.804614520062624"/>
    <n v="6.804614520062624"/>
    <n v="901.00000000000034"/>
    <n v="901.00000000000034"/>
    <n v="901.00000000000034"/>
    <n v="901.00000000000034"/>
    <s v="Yes"/>
  </r>
  <r>
    <s v="NSE"/>
    <n v="8039"/>
    <s v="Icy Strait"/>
    <x v="1"/>
    <x v="7"/>
    <d v="2004-06-25T00:00:00"/>
    <s v="ISD"/>
    <s v="Cobb"/>
    <n v="1.72"/>
    <n v="20"/>
    <n v="166"/>
    <n v="166"/>
    <n v="5.1179938124167554"/>
    <n v="1"/>
    <n v="1"/>
    <n v="1"/>
    <n v="1"/>
    <n v="5.1179938124167554"/>
    <n v="5.1179938124167554"/>
    <n v="5.1179938124167554"/>
    <n v="5.1179938124167554"/>
    <n v="166.00000000000006"/>
    <n v="166.00000000000006"/>
    <n v="166.00000000000006"/>
    <n v="166.00000000000006"/>
    <s v="Yes"/>
  </r>
  <r>
    <s v="NSE"/>
    <n v="8061"/>
    <s v="Icy Strait"/>
    <x v="2"/>
    <x v="7"/>
    <d v="2004-07-25T00:00:00"/>
    <s v="ISA"/>
    <s v="Cobb"/>
    <n v="1.38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m/>
  </r>
  <r>
    <s v="NSE"/>
    <n v="8062"/>
    <s v="Icy Strait"/>
    <x v="2"/>
    <x v="7"/>
    <d v="2004-07-25T00:00:00"/>
    <s v="ISB"/>
    <s v="Cobb"/>
    <n v="1.69"/>
    <n v="20"/>
    <n v="16"/>
    <n v="16"/>
    <n v="2.8332133440562162"/>
    <n v="1"/>
    <n v="1"/>
    <n v="1"/>
    <n v="1"/>
    <n v="2.8332133440562162"/>
    <n v="2.8332133440562162"/>
    <n v="2.8332133440562162"/>
    <n v="2.8332133440562162"/>
    <n v="16"/>
    <n v="16"/>
    <n v="16"/>
    <n v="16"/>
    <m/>
  </r>
  <r>
    <s v="NSE"/>
    <n v="8063"/>
    <s v="Icy Strait"/>
    <x v="2"/>
    <x v="7"/>
    <d v="2004-07-25T00:00:00"/>
    <s v="ISC"/>
    <s v="Cobb"/>
    <n v="1.5"/>
    <n v="20"/>
    <n v="80"/>
    <n v="80"/>
    <n v="4.3944491546724391"/>
    <n v="1"/>
    <n v="1"/>
    <n v="1"/>
    <n v="1"/>
    <n v="4.3944491546724391"/>
    <n v="4.3944491546724391"/>
    <n v="4.3944491546724391"/>
    <n v="4.3944491546724391"/>
    <n v="80.000000000000028"/>
    <n v="80.000000000000028"/>
    <n v="80.000000000000028"/>
    <n v="80.000000000000028"/>
    <m/>
  </r>
  <r>
    <s v="NSE"/>
    <n v="8064"/>
    <s v="Icy Strait"/>
    <x v="2"/>
    <x v="7"/>
    <d v="2004-07-25T00:00:00"/>
    <s v="ISD"/>
    <s v="Cobb"/>
    <n v="1.72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8065"/>
    <s v="Icy Strait"/>
    <x v="2"/>
    <x v="7"/>
    <d v="2004-07-26T00:00:00"/>
    <s v="ISA"/>
    <s v="Cobb"/>
    <n v="1.4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66"/>
    <s v="Icy Strait"/>
    <x v="2"/>
    <x v="7"/>
    <d v="2004-07-26T00:00:00"/>
    <s v="ISB"/>
    <s v="Cobb"/>
    <n v="1.28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8067"/>
    <s v="Icy Strait"/>
    <x v="2"/>
    <x v="7"/>
    <d v="2004-07-26T00:00:00"/>
    <s v="ISC"/>
    <s v="Cobb"/>
    <n v="1.37"/>
    <n v="20"/>
    <n v="11"/>
    <n v="11"/>
    <n v="2.4849066497880004"/>
    <n v="1"/>
    <n v="1"/>
    <n v="1"/>
    <n v="1"/>
    <n v="2.4849066497880004"/>
    <n v="2.4849066497880004"/>
    <n v="2.4849066497880004"/>
    <n v="2.4849066497880004"/>
    <n v="11"/>
    <n v="11"/>
    <n v="11"/>
    <n v="11"/>
    <m/>
  </r>
  <r>
    <s v="NSE"/>
    <n v="8068"/>
    <s v="Icy Strait"/>
    <x v="2"/>
    <x v="7"/>
    <d v="2004-07-26T00:00:00"/>
    <s v="ISD"/>
    <s v="Cobb"/>
    <n v="1.5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69"/>
    <s v="Upper Chatham"/>
    <x v="2"/>
    <x v="7"/>
    <d v="2004-07-27T00:00:00"/>
    <s v="UCD"/>
    <s v="Cobb"/>
    <n v="1.2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70"/>
    <s v="Upper Chatham"/>
    <x v="2"/>
    <x v="7"/>
    <d v="2004-07-27T00:00:00"/>
    <s v="UCC"/>
    <s v="Cobb"/>
    <n v="1.77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8071"/>
    <s v="Upper Chatham"/>
    <x v="2"/>
    <x v="7"/>
    <d v="2004-07-27T00:00:00"/>
    <s v="UCB"/>
    <s v="Cobb"/>
    <n v="1.8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72"/>
    <s v="Upper Chatham"/>
    <x v="2"/>
    <x v="7"/>
    <d v="2004-07-27T00:00:00"/>
    <s v="UCA"/>
    <s v="Cobb"/>
    <n v="1.7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73"/>
    <s v="Icy Strait"/>
    <x v="2"/>
    <x v="7"/>
    <d v="2004-07-28T00:00:00"/>
    <s v="ISA"/>
    <s v="Cobb"/>
    <n v="1.7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74"/>
    <s v="Icy Strait"/>
    <x v="2"/>
    <x v="7"/>
    <d v="2004-07-28T00:00:00"/>
    <s v="ISB"/>
    <s v="Cobb"/>
    <n v="1.1499999999999999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8075"/>
    <s v="Icy Strait"/>
    <x v="2"/>
    <x v="7"/>
    <d v="2004-07-28T00:00:00"/>
    <s v="ISC"/>
    <s v="Cobb"/>
    <n v="1.46"/>
    <n v="20"/>
    <n v="13"/>
    <n v="13"/>
    <n v="2.6390573296152584"/>
    <n v="1"/>
    <n v="1"/>
    <n v="1"/>
    <n v="1"/>
    <n v="2.6390573296152584"/>
    <n v="2.6390573296152584"/>
    <n v="2.6390573296152584"/>
    <n v="2.6390573296152584"/>
    <n v="12.999999999999996"/>
    <n v="12.999999999999996"/>
    <n v="12.999999999999996"/>
    <n v="12.999999999999996"/>
    <m/>
  </r>
  <r>
    <s v="NSE"/>
    <n v="8076"/>
    <s v="Icy Strait"/>
    <x v="2"/>
    <x v="7"/>
    <d v="2004-07-28T00:00:00"/>
    <s v="ISD"/>
    <s v="Cobb"/>
    <n v="1.68"/>
    <n v="20"/>
    <n v="22"/>
    <n v="22"/>
    <n v="3.1354942159291497"/>
    <n v="1"/>
    <n v="1"/>
    <n v="1"/>
    <n v="1"/>
    <n v="3.1354942159291497"/>
    <n v="3.1354942159291497"/>
    <n v="3.1354942159291497"/>
    <n v="3.1354942159291497"/>
    <n v="22"/>
    <n v="22"/>
    <n v="22"/>
    <n v="22"/>
    <m/>
  </r>
  <r>
    <s v="NSE"/>
    <n v="8087"/>
    <s v="Upper Chatham"/>
    <x v="3"/>
    <x v="7"/>
    <d v="2004-08-21T00:00:00"/>
    <s v="UCD"/>
    <s v="Cobb"/>
    <n v="1.5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88"/>
    <s v="Upper Chatham"/>
    <x v="3"/>
    <x v="7"/>
    <d v="2004-08-21T00:00:00"/>
    <s v="UCC"/>
    <s v="Cobb"/>
    <n v="1.87"/>
    <n v="20"/>
    <n v="19"/>
    <n v="19"/>
    <n v="2.9957322735539909"/>
    <n v="1"/>
    <n v="1"/>
    <n v="1"/>
    <n v="1"/>
    <n v="2.9957322735539909"/>
    <n v="2.9957322735539909"/>
    <n v="2.9957322735539909"/>
    <n v="2.9957322735539909"/>
    <n v="18.999999999999996"/>
    <n v="18.999999999999996"/>
    <n v="18.999999999999996"/>
    <n v="18.999999999999996"/>
    <m/>
  </r>
  <r>
    <s v="NSE"/>
    <n v="8089"/>
    <s v="Upper Chatham"/>
    <x v="3"/>
    <x v="7"/>
    <d v="2004-08-22T00:00:00"/>
    <s v="UCB"/>
    <s v="Cobb"/>
    <n v="1.59"/>
    <n v="20"/>
    <n v="33"/>
    <n v="33"/>
    <n v="3.5263605246161616"/>
    <n v="1"/>
    <n v="1"/>
    <n v="1"/>
    <n v="1"/>
    <n v="3.5263605246161616"/>
    <n v="3.5263605246161616"/>
    <n v="3.5263605246161616"/>
    <n v="3.5263605246161616"/>
    <n v="33.000000000000007"/>
    <n v="33.000000000000007"/>
    <n v="33.000000000000007"/>
    <n v="33.000000000000007"/>
    <m/>
  </r>
  <r>
    <s v="NSE"/>
    <n v="8090"/>
    <s v="Upper Chatham"/>
    <x v="3"/>
    <x v="7"/>
    <d v="2004-08-22T00:00:00"/>
    <s v="UCA"/>
    <s v="Cobb"/>
    <n v="1.72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8097"/>
    <s v="Icy Strait"/>
    <x v="3"/>
    <x v="7"/>
    <d v="2004-08-24T00:00:00"/>
    <s v="ISA"/>
    <s v="Cobb"/>
    <n v="1.55"/>
    <n v="20"/>
    <n v="11"/>
    <n v="11"/>
    <n v="2.4849066497880004"/>
    <n v="1"/>
    <n v="1"/>
    <n v="1"/>
    <n v="1"/>
    <n v="2.4849066497880004"/>
    <n v="2.4849066497880004"/>
    <n v="2.4849066497880004"/>
    <n v="2.4849066497880004"/>
    <n v="11"/>
    <n v="11"/>
    <n v="11"/>
    <n v="11"/>
    <m/>
  </r>
  <r>
    <s v="NSE"/>
    <n v="8098"/>
    <s v="Icy Strait"/>
    <x v="3"/>
    <x v="7"/>
    <d v="2004-08-24T00:00:00"/>
    <s v="ISB"/>
    <s v="Cobb"/>
    <n v="1.3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99"/>
    <s v="Icy Strait"/>
    <x v="3"/>
    <x v="7"/>
    <d v="2004-08-24T00:00:00"/>
    <s v="ISC"/>
    <s v="Cobb"/>
    <n v="1.43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8100"/>
    <s v="Icy Strait"/>
    <x v="3"/>
    <x v="7"/>
    <d v="2004-08-24T00:00:00"/>
    <s v="ISD"/>
    <s v="Cobb"/>
    <n v="1.5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8101"/>
    <s v="Icy Strait"/>
    <x v="3"/>
    <x v="7"/>
    <d v="2004-08-25T00:00:00"/>
    <s v="ISA"/>
    <s v="Cobb"/>
    <n v="1.8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102"/>
    <s v="Icy Strait"/>
    <x v="3"/>
    <x v="7"/>
    <d v="2004-08-25T00:00:00"/>
    <s v="ISB"/>
    <s v="Cobb"/>
    <n v="1.35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8103"/>
    <s v="Icy Strait"/>
    <x v="3"/>
    <x v="7"/>
    <d v="2004-08-25T00:00:00"/>
    <s v="ISC"/>
    <s v="Cobb"/>
    <n v="1.71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8105"/>
    <s v="Icy Strait"/>
    <x v="3"/>
    <x v="7"/>
    <d v="2004-08-25T00:00:00"/>
    <s v="ISD"/>
    <s v="Cobb"/>
    <n v="1.51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9036"/>
    <s v="Upper Chatham"/>
    <x v="1"/>
    <x v="8"/>
    <d v="2005-06-28T00:00:00"/>
    <s v="UCD"/>
    <s v="Cobb"/>
    <n v="1.78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9037"/>
    <s v="Upper Chatham"/>
    <x v="1"/>
    <x v="8"/>
    <d v="2005-06-28T00:00:00"/>
    <s v="UCC"/>
    <s v="Cobb"/>
    <n v="1.72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s v="Yes"/>
  </r>
  <r>
    <s v="NSE"/>
    <n v="9038"/>
    <s v="Upper Chatham"/>
    <x v="1"/>
    <x v="8"/>
    <d v="2005-06-28T00:00:00"/>
    <s v="UCB"/>
    <s v="Cobb"/>
    <n v="1.47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9039"/>
    <s v="Upper Chatham"/>
    <x v="1"/>
    <x v="8"/>
    <d v="2005-06-28T00:00:00"/>
    <s v="UCA"/>
    <s v="Cobb"/>
    <n v="1.58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9040"/>
    <s v="Icy Strait"/>
    <x v="1"/>
    <x v="8"/>
    <d v="2005-06-29T00:00:00"/>
    <s v="ISA"/>
    <s v="Cobb"/>
    <n v="1.51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9041"/>
    <s v="Icy Strait"/>
    <x v="1"/>
    <x v="8"/>
    <d v="2005-06-29T00:00:00"/>
    <s v="ISB"/>
    <s v="Cobb"/>
    <n v="1.26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9042"/>
    <s v="Icy Strait"/>
    <x v="1"/>
    <x v="8"/>
    <d v="2005-06-29T00:00:00"/>
    <s v="ISC"/>
    <s v="Cobb"/>
    <n v="1.79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9043"/>
    <s v="Icy Strait"/>
    <x v="1"/>
    <x v="8"/>
    <d v="2005-06-29T00:00:00"/>
    <s v="ISD"/>
    <s v="Cobb"/>
    <n v="1.6"/>
    <n v="20"/>
    <n v="39"/>
    <n v="39"/>
    <n v="3.6888794541139363"/>
    <n v="1"/>
    <n v="1"/>
    <n v="1"/>
    <n v="1"/>
    <n v="3.6888794541139363"/>
    <n v="3.6888794541139363"/>
    <n v="3.6888794541139363"/>
    <n v="3.6888794541139363"/>
    <n v="39"/>
    <n v="39"/>
    <n v="39"/>
    <n v="39"/>
    <s v="Yes"/>
  </r>
  <r>
    <s v="NSE"/>
    <n v="9044"/>
    <s v="Upper Chatham"/>
    <x v="1"/>
    <x v="8"/>
    <d v="2005-06-30T00:00:00"/>
    <s v="UCD"/>
    <s v="Cobb"/>
    <n v="1.84"/>
    <n v="20"/>
    <n v="60"/>
    <n v="60"/>
    <n v="4.1108738641733114"/>
    <n v="1"/>
    <n v="1"/>
    <n v="1"/>
    <n v="1"/>
    <n v="4.1108738641733114"/>
    <n v="4.1108738641733114"/>
    <n v="4.1108738641733114"/>
    <n v="4.1108738641733114"/>
    <n v="60.000000000000007"/>
    <n v="60.000000000000007"/>
    <n v="60.000000000000007"/>
    <n v="60.000000000000007"/>
    <s v="Yes"/>
  </r>
  <r>
    <s v="NSE"/>
    <n v="9045"/>
    <s v="Upper Chatham"/>
    <x v="1"/>
    <x v="8"/>
    <d v="2005-06-30T00:00:00"/>
    <s v="UCC"/>
    <s v="Cobb"/>
    <n v="1.85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s v="Yes"/>
  </r>
  <r>
    <s v="NSE"/>
    <n v="9046"/>
    <s v="Upper Chatham"/>
    <x v="1"/>
    <x v="8"/>
    <d v="2005-06-30T00:00:00"/>
    <s v="UCB"/>
    <s v="Cobb"/>
    <n v="1.69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s v="Yes"/>
  </r>
  <r>
    <s v="NSE"/>
    <n v="9047"/>
    <s v="Upper Chatham"/>
    <x v="1"/>
    <x v="8"/>
    <d v="2005-06-30T00:00:00"/>
    <s v="UCA"/>
    <s v="Cobb"/>
    <n v="1.61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9048"/>
    <s v="Icy Strait"/>
    <x v="1"/>
    <x v="8"/>
    <d v="2005-07-01T00:00:00"/>
    <s v="ISA"/>
    <s v="Cobb"/>
    <n v="1.48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9049"/>
    <s v="Icy Strait"/>
    <x v="1"/>
    <x v="8"/>
    <d v="2005-07-01T00:00:00"/>
    <s v="ISB"/>
    <s v="Cobb"/>
    <n v="1.45"/>
    <n v="20"/>
    <n v="97"/>
    <n v="97"/>
    <n v="4.5849674786705723"/>
    <n v="1"/>
    <n v="1"/>
    <n v="1"/>
    <n v="1"/>
    <n v="4.5849674786705723"/>
    <n v="4.5849674786705723"/>
    <n v="4.5849674786705723"/>
    <n v="4.5849674786705723"/>
    <n v="97.000000000000043"/>
    <n v="97.000000000000043"/>
    <n v="97.000000000000043"/>
    <n v="97.000000000000043"/>
    <s v="Yes"/>
  </r>
  <r>
    <s v="NSE"/>
    <n v="9050"/>
    <s v="Icy Strait"/>
    <x v="1"/>
    <x v="8"/>
    <d v="2005-07-01T00:00:00"/>
    <s v="ISC"/>
    <s v="Cobb"/>
    <n v="1.56"/>
    <n v="20"/>
    <n v="27"/>
    <n v="27"/>
    <n v="3.3322045101752038"/>
    <n v="1"/>
    <n v="1"/>
    <n v="1"/>
    <n v="1"/>
    <n v="3.3322045101752038"/>
    <n v="3.3322045101752038"/>
    <n v="3.3322045101752038"/>
    <n v="3.3322045101752038"/>
    <n v="26.999999999999996"/>
    <n v="26.999999999999996"/>
    <n v="26.999999999999996"/>
    <n v="26.999999999999996"/>
    <s v="Yes"/>
  </r>
  <r>
    <s v="NSE"/>
    <n v="9051"/>
    <s v="Icy Strait"/>
    <x v="1"/>
    <x v="8"/>
    <d v="2005-07-01T00:00:00"/>
    <s v="ISD"/>
    <s v="Cobb"/>
    <n v="1.61"/>
    <n v="20"/>
    <n v="157"/>
    <n v="157"/>
    <n v="5.0625950330269669"/>
    <n v="1"/>
    <n v="1"/>
    <n v="1"/>
    <n v="1"/>
    <n v="5.0625950330269669"/>
    <n v="5.0625950330269669"/>
    <n v="5.0625950330269669"/>
    <n v="5.0625950330269669"/>
    <n v="157.00000000000003"/>
    <n v="157.00000000000003"/>
    <n v="157.00000000000003"/>
    <n v="157.00000000000003"/>
    <s v="Yes"/>
  </r>
  <r>
    <s v="NSE"/>
    <n v="9052"/>
    <s v="Icy Strait"/>
    <x v="1"/>
    <x v="8"/>
    <d v="2005-07-02T00:00:00"/>
    <s v="ISA"/>
    <s v="Cobb"/>
    <n v="1.66"/>
    <n v="20"/>
    <n v="24"/>
    <n v="24"/>
    <n v="3.2188758248682006"/>
    <n v="1"/>
    <n v="1"/>
    <n v="1"/>
    <n v="1"/>
    <n v="3.2188758248682006"/>
    <n v="3.2188758248682006"/>
    <n v="3.2188758248682006"/>
    <n v="3.2188758248682006"/>
    <n v="23.999999999999996"/>
    <n v="23.999999999999996"/>
    <n v="23.999999999999996"/>
    <n v="23.999999999999996"/>
    <s v="Yes"/>
  </r>
  <r>
    <s v="NSE"/>
    <n v="9053"/>
    <s v="Icy Strait"/>
    <x v="1"/>
    <x v="8"/>
    <d v="2005-07-02T00:00:00"/>
    <s v="ISB"/>
    <s v="Cobb"/>
    <n v="1.87"/>
    <n v="20"/>
    <n v="56"/>
    <n v="56"/>
    <n v="4.0430512678345503"/>
    <n v="1"/>
    <n v="1"/>
    <n v="1"/>
    <n v="1"/>
    <n v="4.0430512678345503"/>
    <n v="4.0430512678345503"/>
    <n v="4.0430512678345503"/>
    <n v="4.0430512678345503"/>
    <n v="56.000000000000007"/>
    <n v="56.000000000000007"/>
    <n v="56.000000000000007"/>
    <n v="56.000000000000007"/>
    <s v="Yes"/>
  </r>
  <r>
    <s v="NSE"/>
    <n v="9054"/>
    <s v="Icy Strait"/>
    <x v="1"/>
    <x v="8"/>
    <d v="2005-07-02T00:00:00"/>
    <s v="ISC"/>
    <s v="Cobb"/>
    <n v="1.85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9055"/>
    <s v="Icy Strait"/>
    <x v="1"/>
    <x v="8"/>
    <d v="2005-07-02T00:00:00"/>
    <s v="ISD"/>
    <s v="Cobb"/>
    <n v="1.76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9082"/>
    <s v="Upper Chatham"/>
    <x v="2"/>
    <x v="8"/>
    <d v="2005-07-27T00:00:00"/>
    <s v="UCD"/>
    <s v="Cobb"/>
    <n v="1.95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9083"/>
    <s v="Upper Chatham"/>
    <x v="2"/>
    <x v="8"/>
    <d v="2005-07-27T00:00:00"/>
    <s v="UCC"/>
    <s v="Cobb"/>
    <n v="1.6"/>
    <n v="20"/>
    <n v="35"/>
    <n v="35"/>
    <n v="3.5835189384561099"/>
    <n v="1"/>
    <n v="1"/>
    <n v="1"/>
    <n v="1"/>
    <n v="3.5835189384561099"/>
    <n v="3.5835189384561099"/>
    <n v="3.5835189384561099"/>
    <n v="3.5835189384561099"/>
    <n v="35"/>
    <n v="35"/>
    <n v="35"/>
    <n v="35"/>
    <m/>
  </r>
  <r>
    <s v="NSE"/>
    <n v="9084"/>
    <s v="Upper Chatham"/>
    <x v="2"/>
    <x v="8"/>
    <d v="2005-07-27T00:00:00"/>
    <s v="UCB"/>
    <s v="Cobb"/>
    <n v="1.68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9085"/>
    <s v="Upper Chatham"/>
    <x v="2"/>
    <x v="8"/>
    <d v="2005-07-27T00:00:00"/>
    <s v="UCA"/>
    <s v="Cobb"/>
    <n v="1.5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9086"/>
    <s v="Icy Strait"/>
    <x v="2"/>
    <x v="8"/>
    <d v="2005-07-28T00:00:00"/>
    <s v="ISA"/>
    <s v="Cobb"/>
    <n v="1.32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9087"/>
    <s v="Icy Strait"/>
    <x v="2"/>
    <x v="8"/>
    <d v="2005-07-28T00:00:00"/>
    <s v="ISB"/>
    <s v="Cobb"/>
    <n v="1.1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9088"/>
    <s v="Icy Strait"/>
    <x v="2"/>
    <x v="8"/>
    <d v="2005-07-28T00:00:00"/>
    <s v="ISC"/>
    <s v="Cobb"/>
    <n v="1.37"/>
    <n v="20"/>
    <n v="14"/>
    <n v="14"/>
    <n v="2.7080502011022101"/>
    <n v="1"/>
    <n v="1"/>
    <n v="1"/>
    <n v="1"/>
    <n v="2.7080502011022101"/>
    <n v="2.7080502011022101"/>
    <n v="2.7080502011022101"/>
    <n v="2.7080502011022101"/>
    <n v="14"/>
    <n v="14"/>
    <n v="14"/>
    <n v="14"/>
    <m/>
  </r>
  <r>
    <s v="NSE"/>
    <n v="9089"/>
    <s v="Icy Strait"/>
    <x v="2"/>
    <x v="8"/>
    <d v="2005-07-28T00:00:00"/>
    <s v="ISD"/>
    <s v="Cobb"/>
    <n v="1.37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9090"/>
    <s v="Icy Strait"/>
    <x v="2"/>
    <x v="8"/>
    <d v="2005-07-29T00:00:00"/>
    <s v="ISD"/>
    <s v="Cobb"/>
    <n v="1.63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9091"/>
    <s v="Icy Strait"/>
    <x v="2"/>
    <x v="8"/>
    <d v="2005-07-29T00:00:00"/>
    <s v="ISC"/>
    <s v="Cobb"/>
    <n v="1.83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9092"/>
    <s v="Icy Strait"/>
    <x v="2"/>
    <x v="8"/>
    <d v="2005-07-29T00:00:00"/>
    <s v="ISB"/>
    <s v="Cobb"/>
    <n v="1.92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9093"/>
    <s v="Icy Strait"/>
    <x v="2"/>
    <x v="8"/>
    <d v="2005-07-29T00:00:00"/>
    <s v="ISA"/>
    <s v="Cobb"/>
    <n v="1.6"/>
    <n v="20"/>
    <n v="16"/>
    <n v="16"/>
    <n v="2.8332133440562162"/>
    <n v="1"/>
    <n v="1"/>
    <n v="1"/>
    <n v="1"/>
    <n v="2.8332133440562162"/>
    <n v="2.8332133440562162"/>
    <n v="2.8332133440562162"/>
    <n v="2.8332133440562162"/>
    <n v="16"/>
    <n v="16"/>
    <n v="16"/>
    <n v="16"/>
    <m/>
  </r>
  <r>
    <s v="NSE"/>
    <n v="9094"/>
    <s v="Icy Strait"/>
    <x v="2"/>
    <x v="8"/>
    <d v="2005-07-29T00:00:00"/>
    <s v="ISD"/>
    <s v="Cobb"/>
    <n v="1.6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9095"/>
    <s v="Upper Chatham"/>
    <x v="2"/>
    <x v="8"/>
    <d v="2005-07-30T00:00:00"/>
    <s v="UCD"/>
    <s v="Cobb"/>
    <n v="2.0099999999999998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m/>
  </r>
  <r>
    <s v="NSE"/>
    <n v="9096"/>
    <s v="Upper Chatham"/>
    <x v="2"/>
    <x v="8"/>
    <d v="2005-07-30T00:00:00"/>
    <s v="UCC"/>
    <s v="Cobb"/>
    <n v="1.87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9097"/>
    <s v="Upper Chatham"/>
    <x v="2"/>
    <x v="8"/>
    <d v="2005-07-30T00:00:00"/>
    <s v="UCB"/>
    <s v="Cobb"/>
    <n v="1.6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9098"/>
    <s v="Upper Chatham"/>
    <x v="2"/>
    <x v="8"/>
    <d v="2005-07-30T00:00:00"/>
    <s v="UCA"/>
    <s v="Cobb"/>
    <n v="1.6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9099"/>
    <s v="Upper Chatham"/>
    <x v="2"/>
    <x v="8"/>
    <d v="2005-07-30T00:00:00"/>
    <s v="UCD"/>
    <s v="Cobb"/>
    <n v="1.7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9100"/>
    <s v="Icy Strait"/>
    <x v="2"/>
    <x v="8"/>
    <d v="2005-07-31T00:00:00"/>
    <s v="ISA"/>
    <s v="Cobb"/>
    <n v="1.6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9101"/>
    <s v="Icy Strait"/>
    <x v="2"/>
    <x v="8"/>
    <d v="2005-07-31T00:00:00"/>
    <s v="ISB"/>
    <s v="Cobb"/>
    <n v="1.49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9102"/>
    <s v="Icy Strait"/>
    <x v="2"/>
    <x v="8"/>
    <d v="2005-07-31T00:00:00"/>
    <s v="ISC"/>
    <s v="Cobb"/>
    <n v="1.29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9103"/>
    <s v="Icy Strait"/>
    <x v="2"/>
    <x v="8"/>
    <d v="2005-07-31T00:00:00"/>
    <s v="ISD"/>
    <s v="Cobb"/>
    <n v="1.94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m/>
  </r>
  <r>
    <s v="NSE"/>
    <n v="9104"/>
    <s v="Icy Strait"/>
    <x v="2"/>
    <x v="8"/>
    <d v="2005-07-31T00:00:00"/>
    <s v="ISD"/>
    <s v="Cobb"/>
    <n v="1.2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9106"/>
    <s v="Upper Chatham"/>
    <x v="3"/>
    <x v="8"/>
    <d v="2005-08-24T00:00:00"/>
    <s v="UCA"/>
    <s v="Cobb"/>
    <n v="1.53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9107"/>
    <s v="Upper Chatham"/>
    <x v="3"/>
    <x v="8"/>
    <d v="2005-08-24T00:00:00"/>
    <s v="UCB"/>
    <s v="Cobb"/>
    <n v="1.49"/>
    <n v="20"/>
    <n v="176"/>
    <n v="176"/>
    <n v="5.1761497325738288"/>
    <n v="1"/>
    <n v="1"/>
    <n v="1"/>
    <n v="1"/>
    <n v="5.1761497325738288"/>
    <n v="5.1761497325738288"/>
    <n v="5.1761497325738288"/>
    <n v="5.1761497325738288"/>
    <n v="175.99999999999994"/>
    <n v="175.99999999999994"/>
    <n v="175.99999999999994"/>
    <n v="175.99999999999994"/>
    <m/>
  </r>
  <r>
    <s v="NSE"/>
    <n v="9108"/>
    <s v="Upper Chatham"/>
    <x v="3"/>
    <x v="8"/>
    <d v="2005-08-24T00:00:00"/>
    <s v="UCC"/>
    <s v="Cobb"/>
    <n v="1.6"/>
    <n v="20"/>
    <n v="79"/>
    <n v="79"/>
    <n v="4.3820266346738812"/>
    <n v="1"/>
    <n v="1"/>
    <n v="1"/>
    <n v="1"/>
    <n v="4.3820266346738812"/>
    <n v="4.3820266346738812"/>
    <n v="4.3820266346738812"/>
    <n v="4.3820266346738812"/>
    <n v="78.999999999999972"/>
    <n v="78.999999999999972"/>
    <n v="78.999999999999972"/>
    <n v="78.999999999999972"/>
    <m/>
  </r>
  <r>
    <s v="NSE"/>
    <n v="9109"/>
    <s v="Upper Chatham"/>
    <x v="3"/>
    <x v="8"/>
    <d v="2005-08-24T00:00:00"/>
    <s v="UCD"/>
    <s v="Cobb"/>
    <n v="2.16"/>
    <n v="20"/>
    <n v="20"/>
    <n v="20"/>
    <n v="3.044522437723423"/>
    <n v="1"/>
    <n v="1"/>
    <n v="1"/>
    <n v="1"/>
    <n v="3.044522437723423"/>
    <n v="3.044522437723423"/>
    <n v="3.044522437723423"/>
    <n v="3.044522437723423"/>
    <n v="20"/>
    <n v="20"/>
    <n v="20"/>
    <n v="20"/>
    <m/>
  </r>
  <r>
    <s v="NSE"/>
    <n v="9110"/>
    <s v="Icy Strait"/>
    <x v="3"/>
    <x v="8"/>
    <d v="2005-08-25T00:00:00"/>
    <s v="ISA"/>
    <s v="Cobb"/>
    <n v="1.77"/>
    <n v="20"/>
    <n v="34"/>
    <n v="34"/>
    <n v="3.5553480614894135"/>
    <n v="1"/>
    <n v="1"/>
    <n v="1"/>
    <n v="1"/>
    <n v="3.5553480614894135"/>
    <n v="3.5553480614894135"/>
    <n v="3.5553480614894135"/>
    <n v="3.5553480614894135"/>
    <n v="33.999999999999993"/>
    <n v="33.999999999999993"/>
    <n v="33.999999999999993"/>
    <n v="33.999999999999993"/>
    <m/>
  </r>
  <r>
    <s v="NSE"/>
    <n v="9111"/>
    <s v="Icy Strait"/>
    <x v="3"/>
    <x v="8"/>
    <d v="2005-08-25T00:00:00"/>
    <s v="ISB"/>
    <s v="Cobb"/>
    <n v="1.58"/>
    <n v="20"/>
    <n v="101"/>
    <n v="101"/>
    <n v="4.6249728132842707"/>
    <n v="1"/>
    <n v="1"/>
    <n v="1"/>
    <n v="1"/>
    <n v="4.6249728132842707"/>
    <n v="4.6249728132842707"/>
    <n v="4.6249728132842707"/>
    <n v="4.6249728132842707"/>
    <n v="100.99999999999996"/>
    <n v="100.99999999999996"/>
    <n v="100.99999999999996"/>
    <n v="100.99999999999996"/>
    <m/>
  </r>
  <r>
    <s v="NSE"/>
    <n v="9112"/>
    <s v="Icy Strait"/>
    <x v="3"/>
    <x v="8"/>
    <d v="2005-08-25T00:00:00"/>
    <s v="ISC"/>
    <s v="Cobb"/>
    <n v="1.72"/>
    <n v="20"/>
    <n v="78"/>
    <n v="78"/>
    <n v="4.3694478524670215"/>
    <n v="1"/>
    <n v="1"/>
    <n v="1"/>
    <n v="1"/>
    <n v="4.3694478524670215"/>
    <n v="4.3694478524670215"/>
    <n v="4.3694478524670215"/>
    <n v="4.3694478524670215"/>
    <n v="78"/>
    <n v="78"/>
    <n v="78"/>
    <n v="78"/>
    <m/>
  </r>
  <r>
    <s v="NSE"/>
    <n v="9113"/>
    <s v="Icy Strait"/>
    <x v="3"/>
    <x v="8"/>
    <d v="2005-08-25T00:00:00"/>
    <s v="ISD"/>
    <s v="Cobb"/>
    <n v="1.62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10006"/>
    <s v="Icy Strait"/>
    <x v="0"/>
    <x v="9"/>
    <d v="2006-05-24T00:00:00"/>
    <s v="ISA"/>
    <s v="Cobb"/>
    <n v="1.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07"/>
    <s v="Icy Strait"/>
    <x v="0"/>
    <x v="9"/>
    <d v="2006-05-24T00:00:00"/>
    <s v="ISB"/>
    <s v="Cobb"/>
    <n v="1.9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08"/>
    <s v="Icy Strait"/>
    <x v="0"/>
    <x v="9"/>
    <d v="2006-05-24T00:00:00"/>
    <s v="ISD"/>
    <s v="Cobb"/>
    <n v="1.120000000000000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09"/>
    <s v="Icy Strait"/>
    <x v="0"/>
    <x v="9"/>
    <d v="2006-05-24T00:00:00"/>
    <s v="ISC"/>
    <s v="Cobb"/>
    <n v="1.5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31"/>
    <s v="Upper Chatham"/>
    <x v="1"/>
    <x v="9"/>
    <d v="2006-06-29T00:00:00"/>
    <s v="UCD"/>
    <s v="Cobb"/>
    <n v="1.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0032"/>
    <s v="Upper Chatham"/>
    <x v="1"/>
    <x v="9"/>
    <d v="2006-06-29T00:00:00"/>
    <s v="UCC"/>
    <s v="Cobb"/>
    <n v="1.49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0033"/>
    <s v="Upper Chatham"/>
    <x v="1"/>
    <x v="9"/>
    <d v="2006-06-29T00:00:00"/>
    <s v="UCB"/>
    <s v="Cobb"/>
    <n v="1.32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s v="Yes"/>
  </r>
  <r>
    <s v="NSE"/>
    <n v="10034"/>
    <s v="Upper Chatham"/>
    <x v="1"/>
    <x v="9"/>
    <d v="2006-06-29T00:00:00"/>
    <s v="UCA"/>
    <s v="Cobb"/>
    <n v="1.68"/>
    <n v="20"/>
    <n v="14"/>
    <n v="14"/>
    <n v="2.7080502011022101"/>
    <n v="1"/>
    <n v="1"/>
    <n v="1"/>
    <n v="1"/>
    <n v="2.7080502011022101"/>
    <n v="2.7080502011022101"/>
    <n v="2.7080502011022101"/>
    <n v="2.7080502011022101"/>
    <n v="14"/>
    <n v="14"/>
    <n v="14"/>
    <n v="14"/>
    <s v="Yes"/>
  </r>
  <r>
    <s v="NSE"/>
    <n v="10035"/>
    <s v="Upper Chatham"/>
    <x v="1"/>
    <x v="9"/>
    <d v="2006-06-29T00:00:00"/>
    <s v="UCA"/>
    <s v="Cobb"/>
    <n v="1.44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0036"/>
    <s v="Upper Chatham"/>
    <x v="1"/>
    <x v="9"/>
    <d v="2006-06-29T00:00:00"/>
    <s v="UCB"/>
    <s v="Cobb"/>
    <n v="1.72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10037"/>
    <s v="Upper Chatham"/>
    <x v="1"/>
    <x v="9"/>
    <d v="2006-06-29T00:00:00"/>
    <s v="UCC"/>
    <s v="Cobb"/>
    <n v="1.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0038"/>
    <s v="Icy Strait"/>
    <x v="1"/>
    <x v="9"/>
    <d v="2006-06-30T00:00:00"/>
    <s v="ISA"/>
    <s v="Cobb"/>
    <n v="1.74"/>
    <n v="20"/>
    <n v="465"/>
    <n v="465"/>
    <n v="6.1441856341256456"/>
    <n v="1"/>
    <n v="1"/>
    <n v="1"/>
    <n v="1"/>
    <n v="6.1441856341256456"/>
    <n v="6.1441856341256456"/>
    <n v="6.1441856341256456"/>
    <n v="6.1441856341256456"/>
    <n v="464.99999999999983"/>
    <n v="464.99999999999983"/>
    <n v="464.99999999999983"/>
    <n v="464.99999999999983"/>
    <s v="Yes"/>
  </r>
  <r>
    <s v="NSE"/>
    <n v="10039"/>
    <s v="Icy Strait"/>
    <x v="1"/>
    <x v="9"/>
    <d v="2006-06-30T00:00:00"/>
    <s v="ISB"/>
    <s v="Cobb"/>
    <n v="0.71"/>
    <n v="20"/>
    <n v="73"/>
    <n v="73"/>
    <n v="4.3040650932041702"/>
    <n v="1"/>
    <n v="1"/>
    <n v="1"/>
    <n v="1"/>
    <n v="4.3040650932041702"/>
    <n v="4.3040650932041702"/>
    <n v="4.3040650932041702"/>
    <n v="4.3040650932041702"/>
    <n v="73.000000000000028"/>
    <n v="73.000000000000028"/>
    <n v="73.000000000000028"/>
    <n v="73.000000000000028"/>
    <s v="Yes"/>
  </r>
  <r>
    <s v="NSE"/>
    <n v="10040"/>
    <s v="Icy Strait"/>
    <x v="1"/>
    <x v="9"/>
    <d v="2006-06-30T00:00:00"/>
    <s v="ISC"/>
    <s v="Cobb"/>
    <n v="1.5"/>
    <n v="20"/>
    <n v="37"/>
    <n v="37"/>
    <n v="3.6375861597263857"/>
    <n v="1"/>
    <n v="1"/>
    <n v="1"/>
    <n v="1"/>
    <n v="3.6375861597263857"/>
    <n v="3.6375861597263857"/>
    <n v="3.6375861597263857"/>
    <n v="3.6375861597263857"/>
    <n v="36.999999999999993"/>
    <n v="36.999999999999993"/>
    <n v="36.999999999999993"/>
    <n v="36.999999999999993"/>
    <s v="Yes"/>
  </r>
  <r>
    <s v="NSE"/>
    <n v="10041"/>
    <s v="Icy Strait"/>
    <x v="1"/>
    <x v="9"/>
    <d v="2006-06-30T00:00:00"/>
    <s v="ISD"/>
    <s v="Cobb"/>
    <n v="1.79"/>
    <n v="20"/>
    <n v="17"/>
    <n v="17"/>
    <n v="2.8903717578961645"/>
    <n v="1"/>
    <n v="1"/>
    <n v="1"/>
    <n v="1"/>
    <n v="2.8903717578961645"/>
    <n v="2.8903717578961645"/>
    <n v="2.8903717578961645"/>
    <n v="2.8903717578961645"/>
    <n v="16.999999999999996"/>
    <n v="16.999999999999996"/>
    <n v="16.999999999999996"/>
    <n v="16.999999999999996"/>
    <s v="Yes"/>
  </r>
  <r>
    <s v="NSE"/>
    <n v="10042"/>
    <s v="Icy Strait"/>
    <x v="1"/>
    <x v="9"/>
    <d v="2006-07-01T00:00:00"/>
    <s v="ISA"/>
    <s v="Cobb"/>
    <n v="2.62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0043"/>
    <s v="Icy Strait"/>
    <x v="1"/>
    <x v="9"/>
    <d v="2006-07-01T00:00:00"/>
    <s v="ISB"/>
    <s v="Cobb"/>
    <n v="1.72"/>
    <n v="20"/>
    <n v="60"/>
    <n v="60"/>
    <n v="4.1108738641733114"/>
    <n v="1"/>
    <n v="1"/>
    <n v="1"/>
    <n v="1"/>
    <n v="4.1108738641733114"/>
    <n v="4.1108738641733114"/>
    <n v="4.1108738641733114"/>
    <n v="4.1108738641733114"/>
    <n v="60.000000000000007"/>
    <n v="60.000000000000007"/>
    <n v="60.000000000000007"/>
    <n v="60.000000000000007"/>
    <s v="Yes"/>
  </r>
  <r>
    <s v="NSE"/>
    <n v="10044"/>
    <s v="Icy Strait"/>
    <x v="1"/>
    <x v="9"/>
    <d v="2006-07-01T00:00:00"/>
    <s v="ISC"/>
    <s v="Cobb"/>
    <n v="1.57"/>
    <n v="20"/>
    <n v="72"/>
    <n v="72"/>
    <n v="4.290459441148391"/>
    <n v="1"/>
    <n v="1"/>
    <n v="1"/>
    <n v="1"/>
    <n v="4.290459441148391"/>
    <n v="4.290459441148391"/>
    <n v="4.290459441148391"/>
    <n v="4.290459441148391"/>
    <n v="71.999999999999986"/>
    <n v="71.999999999999986"/>
    <n v="71.999999999999986"/>
    <n v="71.999999999999986"/>
    <s v="Yes"/>
  </r>
  <r>
    <s v="NSE"/>
    <n v="10045"/>
    <s v="Icy Strait"/>
    <x v="1"/>
    <x v="9"/>
    <d v="2006-07-01T00:00:00"/>
    <s v="ISD"/>
    <s v="Cobb"/>
    <n v="1.38"/>
    <n v="20"/>
    <n v="46"/>
    <n v="46"/>
    <n v="3.8501476017100584"/>
    <n v="1"/>
    <n v="1"/>
    <n v="1"/>
    <n v="1"/>
    <n v="3.8501476017100584"/>
    <n v="3.8501476017100584"/>
    <n v="3.8501476017100584"/>
    <n v="3.8501476017100584"/>
    <n v="45.999999999999993"/>
    <n v="45.999999999999993"/>
    <n v="45.999999999999993"/>
    <n v="45.999999999999993"/>
    <s v="Yes"/>
  </r>
  <r>
    <s v="NSE"/>
    <n v="10046"/>
    <s v="Icy Strait"/>
    <x v="1"/>
    <x v="9"/>
    <d v="2006-07-01T00:00:00"/>
    <s v="ISB"/>
    <s v="Cobb"/>
    <n v="1.53"/>
    <n v="20"/>
    <n v="11"/>
    <n v="11"/>
    <n v="2.4849066497880004"/>
    <n v="1"/>
    <n v="1"/>
    <n v="1"/>
    <n v="1"/>
    <n v="2.4849066497880004"/>
    <n v="2.4849066497880004"/>
    <n v="2.4849066497880004"/>
    <n v="2.4849066497880004"/>
    <n v="11"/>
    <n v="11"/>
    <n v="11"/>
    <n v="11"/>
    <s v="Yes"/>
  </r>
  <r>
    <s v="NSE"/>
    <n v="10047"/>
    <s v="Icy Strait"/>
    <x v="1"/>
    <x v="9"/>
    <d v="2006-07-01T00:00:00"/>
    <s v="ISC"/>
    <s v="Cobb"/>
    <n v="1.62"/>
    <n v="20"/>
    <n v="23"/>
    <n v="23"/>
    <n v="3.1780538303479458"/>
    <n v="1"/>
    <n v="1"/>
    <n v="1"/>
    <n v="1"/>
    <n v="3.1780538303479458"/>
    <n v="3.1780538303479458"/>
    <n v="3.1780538303479458"/>
    <n v="3.1780538303479458"/>
    <n v="23.000000000000004"/>
    <n v="23.000000000000004"/>
    <n v="23.000000000000004"/>
    <n v="23.000000000000004"/>
    <s v="Yes"/>
  </r>
  <r>
    <s v="NSE"/>
    <n v="10048"/>
    <s v="Icy Strait"/>
    <x v="1"/>
    <x v="9"/>
    <d v="2006-07-01T00:00:00"/>
    <s v="ISD"/>
    <s v="Cobb"/>
    <n v="1.61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s v="Yes"/>
  </r>
  <r>
    <s v="NSE"/>
    <n v="10049"/>
    <s v="Icy Strait"/>
    <x v="1"/>
    <x v="9"/>
    <d v="2006-07-02T00:00:00"/>
    <s v="ISA"/>
    <s v="Cobb"/>
    <n v="1.47"/>
    <n v="20"/>
    <n v="46"/>
    <n v="46"/>
    <n v="3.8501476017100584"/>
    <n v="1"/>
    <n v="1"/>
    <n v="1"/>
    <n v="1"/>
    <n v="3.8501476017100584"/>
    <n v="3.8501476017100584"/>
    <n v="3.8501476017100584"/>
    <n v="3.8501476017100584"/>
    <n v="45.999999999999993"/>
    <n v="45.999999999999993"/>
    <n v="45.999999999999993"/>
    <n v="45.999999999999993"/>
    <s v="Yes"/>
  </r>
  <r>
    <s v="NSE"/>
    <n v="10050"/>
    <s v="Upper Chatham"/>
    <x v="1"/>
    <x v="9"/>
    <d v="2006-07-02T00:00:00"/>
    <s v="UCD"/>
    <s v="Cobb"/>
    <n v="1.37"/>
    <n v="20"/>
    <n v="13"/>
    <n v="13"/>
    <n v="2.6390573296152584"/>
    <n v="1"/>
    <n v="1"/>
    <n v="1"/>
    <n v="1"/>
    <n v="2.6390573296152584"/>
    <n v="2.6390573296152584"/>
    <n v="2.6390573296152584"/>
    <n v="2.6390573296152584"/>
    <n v="12.999999999999996"/>
    <n v="12.999999999999996"/>
    <n v="12.999999999999996"/>
    <n v="12.999999999999996"/>
    <s v="Yes"/>
  </r>
  <r>
    <s v="NSE"/>
    <n v="10072"/>
    <s v="Upper Chatham"/>
    <x v="2"/>
    <x v="9"/>
    <d v="2006-07-27T00:00:00"/>
    <s v="UCD"/>
    <s v="Cobb"/>
    <n v="1.6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73"/>
    <s v="Upper Chatham"/>
    <x v="2"/>
    <x v="9"/>
    <d v="2006-07-27T00:00:00"/>
    <s v="UCC"/>
    <s v="Cobb"/>
    <n v="1.73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10074"/>
    <s v="Upper Chatham"/>
    <x v="2"/>
    <x v="9"/>
    <d v="2006-07-30T00:00:00"/>
    <s v="UCB"/>
    <s v="Cobb"/>
    <n v="1.81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m/>
  </r>
  <r>
    <s v="NSE"/>
    <n v="10075"/>
    <s v="Upper Chatham"/>
    <x v="2"/>
    <x v="9"/>
    <d v="2006-07-29T00:00:00"/>
    <s v="UCA"/>
    <s v="Cobb"/>
    <n v="1.79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10076"/>
    <s v="Icy Strait"/>
    <x v="2"/>
    <x v="9"/>
    <d v="2006-07-28T00:00:00"/>
    <s v="ISA"/>
    <s v="Cobb"/>
    <n v="1.76"/>
    <n v="20"/>
    <n v="12"/>
    <n v="12"/>
    <n v="2.5649493574615367"/>
    <n v="1"/>
    <n v="1"/>
    <n v="1"/>
    <n v="1"/>
    <n v="2.5649493574615367"/>
    <n v="2.5649493574615367"/>
    <n v="2.5649493574615367"/>
    <n v="2.5649493574615367"/>
    <n v="12"/>
    <n v="12"/>
    <n v="12"/>
    <n v="12"/>
    <m/>
  </r>
  <r>
    <s v="NSE"/>
    <n v="10077"/>
    <s v="Icy Strait"/>
    <x v="2"/>
    <x v="9"/>
    <d v="2006-07-28T00:00:00"/>
    <s v="ISB"/>
    <s v="Cobb"/>
    <n v="1.58"/>
    <n v="20"/>
    <n v="69"/>
    <n v="69"/>
    <n v="4.2484952420493594"/>
    <n v="1"/>
    <n v="1"/>
    <n v="1"/>
    <n v="1"/>
    <n v="4.2484952420493594"/>
    <n v="4.2484952420493594"/>
    <n v="4.2484952420493594"/>
    <n v="4.2484952420493594"/>
    <n v="69.000000000000028"/>
    <n v="69.000000000000028"/>
    <n v="69.000000000000028"/>
    <n v="69.000000000000028"/>
    <m/>
  </r>
  <r>
    <s v="NSE"/>
    <n v="10078"/>
    <s v="Icy Strait"/>
    <x v="2"/>
    <x v="9"/>
    <d v="2006-07-28T00:00:00"/>
    <s v="ISC"/>
    <s v="Cobb"/>
    <n v="1.82"/>
    <n v="20"/>
    <n v="222"/>
    <n v="222"/>
    <n v="5.4071717714601188"/>
    <n v="1"/>
    <n v="1"/>
    <n v="1"/>
    <n v="1"/>
    <n v="5.4071717714601188"/>
    <n v="5.4071717714601188"/>
    <n v="5.4071717714601188"/>
    <n v="5.4071717714601188"/>
    <n v="222.00000000000003"/>
    <n v="222.00000000000003"/>
    <n v="222.00000000000003"/>
    <n v="222.00000000000003"/>
    <m/>
  </r>
  <r>
    <s v="NSE"/>
    <n v="10079"/>
    <s v="Icy Strait"/>
    <x v="2"/>
    <x v="9"/>
    <d v="2006-07-28T00:00:00"/>
    <s v="ISD"/>
    <s v="Cobb"/>
    <n v="1.83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10080"/>
    <s v="Icy Strait"/>
    <x v="2"/>
    <x v="9"/>
    <d v="2006-07-29T00:00:00"/>
    <s v="ISA"/>
    <s v="Cobb"/>
    <n v="1.7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81"/>
    <s v="Icy Strait"/>
    <x v="2"/>
    <x v="9"/>
    <d v="2006-07-29T00:00:00"/>
    <s v="ISB"/>
    <s v="Cobb"/>
    <n v="1.3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82"/>
    <s v="Icy Strait"/>
    <x v="2"/>
    <x v="9"/>
    <d v="2006-07-29T00:00:00"/>
    <s v="ISC"/>
    <s v="Cobb"/>
    <n v="1.96"/>
    <n v="20"/>
    <n v="63"/>
    <n v="63"/>
    <n v="4.1588830833596715"/>
    <n v="1"/>
    <n v="1"/>
    <n v="1"/>
    <n v="1"/>
    <n v="4.1588830833596715"/>
    <n v="4.1588830833596715"/>
    <n v="4.1588830833596715"/>
    <n v="4.1588830833596715"/>
    <n v="62.999999999999979"/>
    <n v="62.999999999999979"/>
    <n v="62.999999999999979"/>
    <n v="62.999999999999979"/>
    <m/>
  </r>
  <r>
    <s v="NSE"/>
    <n v="10083"/>
    <s v="Icy Strait"/>
    <x v="2"/>
    <x v="9"/>
    <d v="2006-07-29T00:00:00"/>
    <s v="ISD"/>
    <s v="Cobb"/>
    <n v="2.11"/>
    <n v="20"/>
    <n v="153"/>
    <n v="153"/>
    <n v="5.0369526024136295"/>
    <n v="1"/>
    <n v="1"/>
    <n v="1"/>
    <n v="1"/>
    <n v="5.0369526024136295"/>
    <n v="5.0369526024136295"/>
    <n v="5.0369526024136295"/>
    <n v="5.0369526024136295"/>
    <n v="153.00000000000006"/>
    <n v="153.00000000000006"/>
    <n v="153.00000000000006"/>
    <n v="153.00000000000006"/>
    <m/>
  </r>
  <r>
    <s v="NSE"/>
    <n v="10084"/>
    <s v="Upper Chatham"/>
    <x v="2"/>
    <x v="9"/>
    <d v="2006-07-30T00:00:00"/>
    <s v="UCA"/>
    <s v="Cobb"/>
    <n v="1.75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10085"/>
    <s v="Upper Chatham"/>
    <x v="2"/>
    <x v="9"/>
    <d v="2006-07-30T00:00:00"/>
    <s v="UCB"/>
    <s v="Cobb"/>
    <n v="1.88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m/>
  </r>
  <r>
    <s v="NSE"/>
    <n v="10086"/>
    <s v="Upper Chatham"/>
    <x v="2"/>
    <x v="9"/>
    <d v="2006-07-30T00:00:00"/>
    <s v="UCC"/>
    <s v="Cobb"/>
    <n v="1.61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10087"/>
    <s v="Upper Chatham"/>
    <x v="2"/>
    <x v="9"/>
    <d v="2006-07-30T00:00:00"/>
    <s v="UCD"/>
    <s v="Cobb"/>
    <n v="1.68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10088"/>
    <s v="Icy Strait"/>
    <x v="2"/>
    <x v="9"/>
    <d v="2006-07-31T00:00:00"/>
    <s v="ISA"/>
    <s v="Cobb"/>
    <n v="2.0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89"/>
    <s v="Icy Strait"/>
    <x v="2"/>
    <x v="9"/>
    <d v="2006-07-31T00:00:00"/>
    <s v="ISB"/>
    <s v="Cobb"/>
    <n v="1.87"/>
    <n v="20"/>
    <n v="203"/>
    <n v="203"/>
    <n v="5.3181199938442161"/>
    <n v="1"/>
    <n v="1"/>
    <n v="1"/>
    <n v="1"/>
    <n v="5.3181199938442161"/>
    <n v="5.3181199938442161"/>
    <n v="5.3181199938442161"/>
    <n v="5.3181199938442161"/>
    <n v="202.99999999999994"/>
    <n v="202.99999999999994"/>
    <n v="202.99999999999994"/>
    <n v="202.99999999999994"/>
    <m/>
  </r>
  <r>
    <s v="NSE"/>
    <n v="10090"/>
    <s v="Icy Strait"/>
    <x v="2"/>
    <x v="9"/>
    <d v="2006-07-31T00:00:00"/>
    <s v="ISC"/>
    <s v="Cobb"/>
    <n v="1.76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10091"/>
    <s v="Icy Strait"/>
    <x v="2"/>
    <x v="9"/>
    <d v="2006-07-31T00:00:00"/>
    <s v="ISD"/>
    <s v="Cobb"/>
    <n v="1.64"/>
    <n v="20"/>
    <n v="50"/>
    <n v="50"/>
    <n v="3.9318256327243257"/>
    <n v="1"/>
    <n v="1"/>
    <n v="1"/>
    <n v="1"/>
    <n v="3.9318256327243257"/>
    <n v="3.9318256327243257"/>
    <n v="3.9318256327243257"/>
    <n v="3.9318256327243257"/>
    <n v="50"/>
    <n v="50"/>
    <n v="50"/>
    <n v="50"/>
    <m/>
  </r>
  <r>
    <s v="NSE"/>
    <n v="10092"/>
    <s v="Icy Strait"/>
    <x v="3"/>
    <x v="9"/>
    <d v="2006-08-20T00:00:00"/>
    <s v="ISA"/>
    <s v="Medeia"/>
    <n v="1.6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10093"/>
    <s v="Icy Strait"/>
    <x v="3"/>
    <x v="9"/>
    <d v="2006-08-20T00:00:00"/>
    <s v="ISB"/>
    <s v="Medeia"/>
    <n v="1.7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10094"/>
    <s v="Icy Strait"/>
    <x v="3"/>
    <x v="9"/>
    <d v="2006-08-20T00:00:00"/>
    <s v="ISC"/>
    <s v="Medeia"/>
    <n v="1.92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10095"/>
    <s v="Icy Strait"/>
    <x v="3"/>
    <x v="9"/>
    <d v="2006-08-20T00:00:00"/>
    <s v="ISD"/>
    <s v="Medeia"/>
    <n v="1.8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10096"/>
    <s v="Upper Chatham"/>
    <x v="3"/>
    <x v="9"/>
    <d v="2006-08-19T00:00:00"/>
    <s v="UCA"/>
    <s v="Medeia"/>
    <n v="1.66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10097"/>
    <s v="Upper Chatham"/>
    <x v="3"/>
    <x v="9"/>
    <d v="2006-08-19T00:00:00"/>
    <s v="UCB"/>
    <s v="Medeia"/>
    <n v="1.62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10098"/>
    <s v="Upper Chatham"/>
    <x v="3"/>
    <x v="9"/>
    <d v="2006-08-19T00:00:00"/>
    <s v="UCC"/>
    <s v="Medeia"/>
    <n v="1.88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10099"/>
    <s v="Upper Chatham"/>
    <x v="3"/>
    <x v="9"/>
    <d v="2006-08-19T00:00:00"/>
    <s v="UCD"/>
    <s v="Medeia"/>
    <n v="1.28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11031"/>
    <s v="Upper Chatham"/>
    <x v="1"/>
    <x v="10"/>
    <d v="2007-06-28T00:00:00"/>
    <s v="UCD"/>
    <s v="Cobb"/>
    <n v="1.7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32"/>
    <s v="Upper Chatham"/>
    <x v="1"/>
    <x v="10"/>
    <d v="2007-06-28T00:00:00"/>
    <s v="UCC"/>
    <s v="Cobb"/>
    <n v="1.8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33"/>
    <s v="Upper Chatham"/>
    <x v="1"/>
    <x v="10"/>
    <d v="2007-06-28T00:00:00"/>
    <s v="UCB"/>
    <s v="Cobb"/>
    <n v="1.6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34"/>
    <s v="Upper Chatham"/>
    <x v="1"/>
    <x v="10"/>
    <d v="2007-06-28T00:00:00"/>
    <s v="UCA"/>
    <s v="Cobb"/>
    <n v="1.7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35"/>
    <s v="Upper Chatham"/>
    <x v="1"/>
    <x v="10"/>
    <d v="2007-06-28T00:00:00"/>
    <s v="UCA"/>
    <s v="Cobb"/>
    <n v="1.6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36"/>
    <s v="Icy Strait"/>
    <x v="1"/>
    <x v="10"/>
    <d v="2007-06-29T00:00:00"/>
    <s v="ISA"/>
    <s v="Cobb"/>
    <n v="1.3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37"/>
    <s v="Icy Strait"/>
    <x v="1"/>
    <x v="10"/>
    <d v="2007-06-29T00:00:00"/>
    <s v="ISB"/>
    <s v="Cobb"/>
    <n v="1.69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11038"/>
    <s v="Icy Strait"/>
    <x v="1"/>
    <x v="10"/>
    <d v="2007-06-29T00:00:00"/>
    <s v="ISC"/>
    <s v="Cobb"/>
    <n v="1.1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39"/>
    <s v="Icy Strait"/>
    <x v="1"/>
    <x v="10"/>
    <d v="2007-06-29T00:00:00"/>
    <s v="ISD"/>
    <s v="Cobb"/>
    <n v="1.3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40"/>
    <s v="Icy Strait"/>
    <x v="1"/>
    <x v="10"/>
    <d v="2007-06-30T00:00:00"/>
    <s v="ISD"/>
    <s v="Cobb"/>
    <n v="1.9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41"/>
    <s v="Icy Strait"/>
    <x v="1"/>
    <x v="10"/>
    <d v="2007-06-30T00:00:00"/>
    <s v="ISC"/>
    <s v="Cobb"/>
    <n v="1.7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42"/>
    <s v="Icy Strait"/>
    <x v="1"/>
    <x v="10"/>
    <d v="2007-06-30T00:00:00"/>
    <s v="ISB"/>
    <s v="Cobb"/>
    <n v="1.81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11043"/>
    <s v="Icy Strait"/>
    <x v="1"/>
    <x v="10"/>
    <d v="2007-06-30T00:00:00"/>
    <s v="ISA"/>
    <s v="Cobb"/>
    <n v="1.7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11044"/>
    <s v="Icy Strait"/>
    <x v="1"/>
    <x v="10"/>
    <d v="2007-06-30T00:00:00"/>
    <s v="ISA"/>
    <s v="Cobb"/>
    <n v="1.9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45"/>
    <s v="Icy Strait"/>
    <x v="1"/>
    <x v="10"/>
    <d v="2007-06-30T00:00:00"/>
    <s v="ISB"/>
    <s v="Cobb"/>
    <n v="1.9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46"/>
    <s v="Icy Strait"/>
    <x v="1"/>
    <x v="10"/>
    <d v="2007-07-01T00:00:00"/>
    <s v="ISC"/>
    <s v="Cobb"/>
    <n v="1.62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11047"/>
    <s v="Upper Chatham"/>
    <x v="1"/>
    <x v="10"/>
    <d v="2007-07-01T00:00:00"/>
    <s v="UCB"/>
    <s v="Cobb"/>
    <n v="1.6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48"/>
    <s v="Upper Chatham"/>
    <x v="1"/>
    <x v="10"/>
    <d v="2007-07-01T00:00:00"/>
    <s v="UCC"/>
    <s v="Cobb"/>
    <n v="1.9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49"/>
    <s v="Upper Chatham"/>
    <x v="1"/>
    <x v="10"/>
    <d v="2007-07-01T00:00:00"/>
    <s v="UCD"/>
    <s v="Cobb"/>
    <n v="1.9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50"/>
    <s v="Icy Strait"/>
    <x v="1"/>
    <x v="10"/>
    <d v="2007-07-01T00:00:00"/>
    <s v="ISD"/>
    <s v="Cobb"/>
    <n v="1.9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70"/>
    <s v="Upper Chatham"/>
    <x v="2"/>
    <x v="10"/>
    <d v="2007-07-26T00:00:00"/>
    <s v="UCD"/>
    <s v="Cobb"/>
    <n v="1.2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71"/>
    <s v="Upper Chatham"/>
    <x v="2"/>
    <x v="10"/>
    <d v="2007-07-26T00:00:00"/>
    <s v="UCC"/>
    <s v="Cobb"/>
    <n v="1.69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72"/>
    <s v="Upper Chatham"/>
    <x v="2"/>
    <x v="10"/>
    <d v="2007-07-27T00:00:00"/>
    <s v="UCB"/>
    <s v="Cobb"/>
    <n v="1.59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73"/>
    <s v="Upper Chatham"/>
    <x v="2"/>
    <x v="10"/>
    <d v="2007-07-27T00:00:00"/>
    <s v="UCA"/>
    <s v="Cobb"/>
    <n v="1.55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74"/>
    <s v="Upper Chatham"/>
    <x v="2"/>
    <x v="10"/>
    <d v="2007-07-27T00:00:00"/>
    <s v="UCD"/>
    <s v="Cobb"/>
    <n v="1.78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75"/>
    <s v="Upper Chatham"/>
    <x v="2"/>
    <x v="10"/>
    <d v="2007-07-27T00:00:00"/>
    <s v="UCC"/>
    <s v="Cobb"/>
    <n v="1.84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76"/>
    <s v="Upper Chatham"/>
    <x v="2"/>
    <x v="10"/>
    <d v="2007-07-27T00:00:00"/>
    <s v="UCB"/>
    <s v="Cobb"/>
    <n v="1.6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77"/>
    <s v="Upper Chatham"/>
    <x v="2"/>
    <x v="10"/>
    <d v="2007-07-27T00:00:00"/>
    <s v="UCA"/>
    <s v="Cobb"/>
    <n v="1.59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78"/>
    <s v="Icy Strait"/>
    <x v="2"/>
    <x v="10"/>
    <d v="2007-07-28T00:00:00"/>
    <s v="ISA"/>
    <s v="Cobb"/>
    <n v="2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79"/>
    <s v="Icy Strait"/>
    <x v="2"/>
    <x v="10"/>
    <d v="2007-07-28T00:00:00"/>
    <s v="ISB"/>
    <s v="Cobb"/>
    <n v="1.63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80"/>
    <s v="Icy Strait"/>
    <x v="2"/>
    <x v="10"/>
    <d v="2007-07-28T00:00:00"/>
    <s v="ISC"/>
    <s v="Cobb"/>
    <n v="1.79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81"/>
    <s v="Icy Strait"/>
    <x v="2"/>
    <x v="10"/>
    <d v="2007-07-28T00:00:00"/>
    <s v="ISD"/>
    <s v="Cobb"/>
    <n v="1.56"/>
    <n v="20"/>
    <n v="46"/>
    <n v="46"/>
    <n v="3.8501476017100584"/>
    <n v="1"/>
    <n v="1"/>
    <n v="1"/>
    <n v="1"/>
    <n v="3.8501476017100584"/>
    <n v="3.8501476017100584"/>
    <n v="3.8501476017100584"/>
    <n v="3.8501476017100584"/>
    <n v="45.999999999999993"/>
    <n v="45.999999999999993"/>
    <n v="45.999999999999993"/>
    <n v="45.999999999999993"/>
    <s v="Yes"/>
  </r>
  <r>
    <s v="NSE"/>
    <n v="11082"/>
    <s v="Icy Strait"/>
    <x v="2"/>
    <x v="10"/>
    <d v="2007-07-28T00:00:00"/>
    <s v="ISD"/>
    <s v="Cobb"/>
    <n v="1.38"/>
    <n v="20"/>
    <n v="12"/>
    <n v="12"/>
    <n v="2.5649493574615367"/>
    <n v="1"/>
    <n v="1"/>
    <n v="1"/>
    <n v="1"/>
    <n v="2.5649493574615367"/>
    <n v="2.5649493574615367"/>
    <n v="2.5649493574615367"/>
    <n v="2.5649493574615367"/>
    <n v="12"/>
    <n v="12"/>
    <n v="12"/>
    <n v="12"/>
    <s v="Yes"/>
  </r>
  <r>
    <s v="NSE"/>
    <n v="11083"/>
    <s v="Icy Strait"/>
    <x v="2"/>
    <x v="10"/>
    <d v="2007-07-29T00:00:00"/>
    <s v="ISD"/>
    <s v="Cobb"/>
    <n v="1.49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11084"/>
    <s v="Icy Strait"/>
    <x v="2"/>
    <x v="10"/>
    <d v="2007-07-29T00:00:00"/>
    <s v="ISC"/>
    <s v="Cobb"/>
    <n v="1.28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85"/>
    <s v="Icy Strait"/>
    <x v="2"/>
    <x v="10"/>
    <d v="2007-07-29T00:00:00"/>
    <s v="ISB"/>
    <s v="Cobb"/>
    <n v="1.53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s v="Yes"/>
  </r>
  <r>
    <s v="NSE"/>
    <n v="11086"/>
    <s v="Icy Strait"/>
    <x v="2"/>
    <x v="10"/>
    <d v="2007-07-29T00:00:00"/>
    <s v="ISA"/>
    <s v="Cobb"/>
    <n v="1.51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87"/>
    <s v="Icy Strait"/>
    <x v="2"/>
    <x v="10"/>
    <d v="2007-07-29T00:00:00"/>
    <s v="ISB"/>
    <s v="Cobb"/>
    <n v="1.56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88"/>
    <s v="Icy Strait"/>
    <x v="2"/>
    <x v="10"/>
    <d v="2007-07-29T00:00:00"/>
    <s v="ISA"/>
    <s v="Cobb"/>
    <n v="1.51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s v="Yes"/>
  </r>
  <r>
    <s v="NSE"/>
    <n v="11089"/>
    <s v="Icy Strait"/>
    <x v="2"/>
    <x v="10"/>
    <d v="2007-07-30T00:00:00"/>
    <s v="ISA"/>
    <s v="Cobb"/>
    <n v="1.22"/>
    <n v="20"/>
    <n v="27"/>
    <n v="27"/>
    <n v="3.3322045101752038"/>
    <n v="1"/>
    <n v="1"/>
    <n v="1"/>
    <n v="1"/>
    <n v="3.3322045101752038"/>
    <n v="3.3322045101752038"/>
    <n v="3.3322045101752038"/>
    <n v="3.3322045101752038"/>
    <n v="26.999999999999996"/>
    <n v="26.999999999999996"/>
    <n v="26.999999999999996"/>
    <n v="26.999999999999996"/>
    <s v="Yes"/>
  </r>
  <r>
    <s v="NSE"/>
    <n v="11090"/>
    <s v="Icy Strait"/>
    <x v="2"/>
    <x v="10"/>
    <d v="2007-07-30T00:00:00"/>
    <s v="ISB"/>
    <s v="Cobb"/>
    <n v="1.1100000000000001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91"/>
    <s v="Icy Strait"/>
    <x v="2"/>
    <x v="10"/>
    <d v="2007-07-30T00:00:00"/>
    <s v="ISC"/>
    <s v="Cobb"/>
    <n v="1.92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s v="Yes"/>
  </r>
  <r>
    <s v="NSE"/>
    <n v="11092"/>
    <s v="Icy Strait"/>
    <x v="2"/>
    <x v="10"/>
    <d v="2007-07-30T00:00:00"/>
    <s v="ISC"/>
    <s v="Cobb"/>
    <n v="1.6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s v="Yes"/>
  </r>
  <r>
    <s v="NSE"/>
    <n v="11093"/>
    <s v="Icy Strait"/>
    <x v="2"/>
    <x v="10"/>
    <d v="2007-07-30T00:00:00"/>
    <s v="ISD"/>
    <s v="Cobb"/>
    <n v="1.53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s v="Yes"/>
  </r>
  <r>
    <s v="NSE"/>
    <n v="11094"/>
    <s v="Upper Chatham"/>
    <x v="2"/>
    <x v="10"/>
    <d v="2007-07-30T00:00:00"/>
    <s v="UCA"/>
    <s v="Cobb"/>
    <n v="1.5"/>
    <n v="20"/>
    <n v="21"/>
    <n v="21"/>
    <n v="3.0910424533583161"/>
    <n v="1"/>
    <n v="1"/>
    <n v="1"/>
    <n v="1"/>
    <n v="3.0910424533583161"/>
    <n v="3.0910424533583161"/>
    <n v="3.0910424533583161"/>
    <n v="3.0910424533583161"/>
    <n v="21.000000000000004"/>
    <n v="21.000000000000004"/>
    <n v="21.000000000000004"/>
    <n v="21.000000000000004"/>
    <s v="Yes"/>
  </r>
  <r>
    <s v="NSE"/>
    <n v="11095"/>
    <s v="Upper Chatham"/>
    <x v="2"/>
    <x v="10"/>
    <d v="2007-07-31T00:00:00"/>
    <s v="UCB"/>
    <s v="Cobb"/>
    <n v="1.47"/>
    <n v="20"/>
    <n v="24"/>
    <n v="24"/>
    <n v="3.2188758248682006"/>
    <n v="1"/>
    <n v="1"/>
    <n v="1"/>
    <n v="1"/>
    <n v="3.2188758248682006"/>
    <n v="3.2188758248682006"/>
    <n v="3.2188758248682006"/>
    <n v="3.2188758248682006"/>
    <n v="23.999999999999996"/>
    <n v="23.999999999999996"/>
    <n v="23.999999999999996"/>
    <n v="23.999999999999996"/>
    <s v="Yes"/>
  </r>
  <r>
    <s v="NSE"/>
    <n v="11096"/>
    <s v="Upper Chatham"/>
    <x v="2"/>
    <x v="10"/>
    <d v="2007-07-31T00:00:00"/>
    <s v="UCC"/>
    <s v="Cobb"/>
    <n v="1.7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97"/>
    <s v="Upper Chatham"/>
    <x v="2"/>
    <x v="10"/>
    <d v="2007-07-31T00:00:00"/>
    <s v="UCD"/>
    <s v="Cobb"/>
    <n v="1.78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98"/>
    <s v="Upper Chatham"/>
    <x v="3"/>
    <x v="10"/>
    <d v="2007-08-21T00:00:00"/>
    <s v="UCD"/>
    <s v="Cobb"/>
    <n v="1.93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11099"/>
    <s v="Upper Chatham"/>
    <x v="3"/>
    <x v="10"/>
    <d v="2007-08-21T00:00:00"/>
    <s v="UCC"/>
    <s v="Cobb"/>
    <n v="1.8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11101"/>
    <s v="Icy Strait"/>
    <x v="3"/>
    <x v="10"/>
    <d v="2007-08-22T00:00:00"/>
    <s v="ISA"/>
    <s v="Cobb"/>
    <n v="1.93"/>
    <n v="20"/>
    <n v="12"/>
    <n v="12"/>
    <n v="2.5649493574615367"/>
    <n v="1"/>
    <n v="1"/>
    <n v="1"/>
    <n v="1"/>
    <n v="2.5649493574615367"/>
    <n v="2.5649493574615367"/>
    <n v="2.5649493574615367"/>
    <n v="2.5649493574615367"/>
    <n v="12"/>
    <n v="12"/>
    <n v="12"/>
    <n v="12"/>
    <m/>
  </r>
  <r>
    <s v="NSE"/>
    <n v="11102"/>
    <s v="Icy Strait"/>
    <x v="3"/>
    <x v="10"/>
    <d v="2007-08-22T00:00:00"/>
    <s v="ISB"/>
    <s v="Cobb"/>
    <n v="1.38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11103"/>
    <s v="Icy Strait"/>
    <x v="3"/>
    <x v="10"/>
    <d v="2007-08-22T00:00:00"/>
    <s v="ISC"/>
    <s v="Cobb"/>
    <n v="1.89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11104"/>
    <s v="Icy Strait"/>
    <x v="3"/>
    <x v="10"/>
    <d v="2007-08-22T00:00:00"/>
    <s v="ISD"/>
    <s v="Cobb"/>
    <n v="1.88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m/>
  </r>
  <r>
    <s v="NSE"/>
    <n v="11105"/>
    <s v="Icy Strait"/>
    <x v="3"/>
    <x v="10"/>
    <d v="2007-08-22T00:00:00"/>
    <s v="ISD"/>
    <s v="Cobb"/>
    <n v="1.4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11106"/>
    <s v="Icy Strait"/>
    <x v="3"/>
    <x v="10"/>
    <d v="2007-08-22T00:00:00"/>
    <s v="ISC"/>
    <s v="Cobb"/>
    <n v="1.69"/>
    <n v="20"/>
    <n v="14"/>
    <n v="14"/>
    <n v="2.7080502011022101"/>
    <n v="1"/>
    <n v="1"/>
    <n v="1"/>
    <n v="1"/>
    <n v="2.7080502011022101"/>
    <n v="2.7080502011022101"/>
    <n v="2.7080502011022101"/>
    <n v="2.7080502011022101"/>
    <n v="14"/>
    <n v="14"/>
    <n v="14"/>
    <n v="14"/>
    <m/>
  </r>
  <r>
    <s v="NSE"/>
    <n v="11107"/>
    <s v="Icy Strait"/>
    <x v="3"/>
    <x v="10"/>
    <d v="2007-08-23T00:00:00"/>
    <s v="ISA"/>
    <s v="Cobb"/>
    <n v="1.53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11108"/>
    <s v="Icy Strait"/>
    <x v="3"/>
    <x v="10"/>
    <d v="2007-08-23T00:00:00"/>
    <s v="ISB"/>
    <s v="Cobb"/>
    <n v="1.79"/>
    <n v="20"/>
    <n v="80"/>
    <n v="80"/>
    <n v="4.3944491546724391"/>
    <n v="1"/>
    <n v="1"/>
    <n v="1"/>
    <n v="1"/>
    <n v="4.3944491546724391"/>
    <n v="4.3944491546724391"/>
    <n v="4.3944491546724391"/>
    <n v="4.3944491546724391"/>
    <n v="80.000000000000028"/>
    <n v="80.000000000000028"/>
    <n v="80.000000000000028"/>
    <n v="80.000000000000028"/>
    <m/>
  </r>
  <r>
    <s v="NSE"/>
    <n v="11109"/>
    <s v="Upper Chatham"/>
    <x v="3"/>
    <x v="10"/>
    <d v="2007-08-23T00:00:00"/>
    <s v="UCB"/>
    <s v="Cobb"/>
    <n v="1.78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11110"/>
    <s v="Upper Chatham"/>
    <x v="3"/>
    <x v="10"/>
    <d v="2007-08-23T00:00:00"/>
    <s v="UCA"/>
    <s v="Cobb"/>
    <n v="1.7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12015"/>
    <s v="Upper Chatham"/>
    <x v="1"/>
    <x v="11"/>
    <d v="2008-06-19T00:00:00"/>
    <s v="UCD"/>
    <s v="Steller"/>
    <n v="1.8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16"/>
    <s v="Upper Chatham"/>
    <x v="1"/>
    <x v="11"/>
    <d v="2008-06-19T00:00:00"/>
    <s v="UCC"/>
    <s v="Steller"/>
    <n v="1.29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19"/>
    <s v="Icy Strait"/>
    <x v="1"/>
    <x v="11"/>
    <d v="2008-06-20T00:00:00"/>
    <s v="ISA"/>
    <s v="Steller"/>
    <n v="1.1399999999999999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20"/>
    <s v="Icy Strait"/>
    <x v="1"/>
    <x v="11"/>
    <d v="2008-06-20T00:00:00"/>
    <s v="ISB"/>
    <s v="Steller"/>
    <n v="1.21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21"/>
    <s v="Icy Strait"/>
    <x v="1"/>
    <x v="11"/>
    <d v="2008-06-20T00:00:00"/>
    <s v="ISC"/>
    <s v="Steller"/>
    <n v="1.1599999999999999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22"/>
    <s v="Icy Strait"/>
    <x v="1"/>
    <x v="11"/>
    <d v="2008-06-20T00:00:00"/>
    <s v="ISD"/>
    <s v="Steller"/>
    <n v="1.34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23"/>
    <s v="Upper Chatham"/>
    <x v="1"/>
    <x v="11"/>
    <d v="2008-06-21T00:00:00"/>
    <s v="UCA"/>
    <s v="Steller"/>
    <n v="1.29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24"/>
    <s v="Upper Chatham"/>
    <x v="1"/>
    <x v="11"/>
    <d v="2008-06-21T00:00:00"/>
    <s v="UCB"/>
    <s v="Steller"/>
    <n v="1.3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26"/>
    <s v="Icy Strait"/>
    <x v="2"/>
    <x v="11"/>
    <d v="2008-07-26T00:00:00"/>
    <s v="ISA"/>
    <s v="Steller"/>
    <n v="1.72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s v="Yes"/>
  </r>
  <r>
    <s v="NSE"/>
    <n v="12027"/>
    <s v="Icy Strait"/>
    <x v="2"/>
    <x v="11"/>
    <d v="2008-07-26T00:00:00"/>
    <s v="ISB"/>
    <s v="Steller"/>
    <n v="1.6"/>
    <n v="20"/>
    <n v="1"/>
    <n v="1"/>
    <n v="0.69314718055994529"/>
    <n v="1.0442477876106195"/>
    <n v="0.94957983193277307"/>
    <n v="1.0442477876106195"/>
    <n v="0.94957983193277307"/>
    <n v="0.72381740978826148"/>
    <n v="0.65819858322078839"/>
    <n v="0.72381740978826148"/>
    <n v="0.65819858322078839"/>
    <n v="1.0622908123922929"/>
    <n v="0.93131010444197204"/>
    <n v="1.0622908123922929"/>
    <n v="0.93131010444197204"/>
    <s v="Yes"/>
  </r>
  <r>
    <s v="NSE"/>
    <n v="12028"/>
    <s v="Icy Strait"/>
    <x v="2"/>
    <x v="11"/>
    <d v="2008-07-26T00:00:00"/>
    <s v="ISC"/>
    <s v="Steller"/>
    <n v="1.69"/>
    <n v="20"/>
    <n v="286"/>
    <n v="286"/>
    <n v="5.6594822157596214"/>
    <n v="1.0442477876106195"/>
    <n v="0.94957983193277307"/>
    <n v="1.0442477876106195"/>
    <n v="0.94957983193277307"/>
    <n v="5.9099017828286318"/>
    <n v="5.3741301712675398"/>
    <n v="5.9099017828286318"/>
    <n v="5.3741301712675398"/>
    <n v="367.6699439120311"/>
    <n v="214.75212327178639"/>
    <n v="367.6699439120311"/>
    <n v="214.75212327178639"/>
    <s v="Yes"/>
  </r>
  <r>
    <s v="NSE"/>
    <n v="12029"/>
    <s v="Icy Strait"/>
    <x v="2"/>
    <x v="11"/>
    <d v="2008-07-27T00:00:00"/>
    <s v="ISD"/>
    <s v="Steller"/>
    <n v="1.47"/>
    <n v="20"/>
    <n v="52"/>
    <n v="52"/>
    <n v="3.970291913552122"/>
    <n v="1.0442477876106195"/>
    <n v="0.94957983193277307"/>
    <n v="1.0442477876106195"/>
    <n v="0.94957983193277307"/>
    <n v="4.1459685468951362"/>
    <n v="3.7701091279948717"/>
    <n v="4.1459685468951362"/>
    <n v="3.7701091279948717"/>
    <n v="62.178783892813371"/>
    <n v="42.384799073658805"/>
    <n v="62.178783892813371"/>
    <n v="42.384799073658805"/>
    <s v="Yes"/>
  </r>
  <r>
    <s v="NSE"/>
    <n v="12030"/>
    <s v="Icy Strait"/>
    <x v="2"/>
    <x v="11"/>
    <d v="2008-07-27T00:00:00"/>
    <s v="ISD"/>
    <s v="Steller"/>
    <n v="1.53"/>
    <n v="20"/>
    <n v="765"/>
    <n v="765"/>
    <n v="6.6411821697405911"/>
    <n v="1.0442477876106195"/>
    <n v="0.94957983193277307"/>
    <n v="1.0442477876106195"/>
    <n v="0.94957983193277307"/>
    <n v="6.9350397878707062"/>
    <n v="6.3063326485771993"/>
    <n v="6.9350397878707062"/>
    <n v="6.3063326485771993"/>
    <n v="1026.6601396194503"/>
    <n v="547.03143507436766"/>
    <n v="1026.6601396194503"/>
    <n v="547.03143507436766"/>
    <s v="Yes"/>
  </r>
  <r>
    <s v="NSE"/>
    <n v="12031"/>
    <s v="Icy Strait"/>
    <x v="2"/>
    <x v="11"/>
    <d v="2008-07-27T00:00:00"/>
    <s v="ISC"/>
    <s v="Steller"/>
    <n v="1.58"/>
    <n v="20"/>
    <n v="32"/>
    <n v="32"/>
    <n v="3.4965075614664802"/>
    <n v="1.0442477876106195"/>
    <n v="0.94957983193277307"/>
    <n v="1.0442477876106195"/>
    <n v="0.94957983193277307"/>
    <n v="3.6512202854251741"/>
    <n v="3.3202130625690103"/>
    <n v="3.6512202854251741"/>
    <n v="3.3202130625690103"/>
    <n v="37.521644781151593"/>
    <n v="26.666244571740975"/>
    <n v="37.521644781151593"/>
    <n v="26.666244571740975"/>
    <s v="Yes"/>
  </r>
  <r>
    <s v="NSE"/>
    <n v="12032"/>
    <s v="Icy Strait"/>
    <x v="2"/>
    <x v="11"/>
    <d v="2008-07-27T00:00:00"/>
    <s v="ISB"/>
    <s v="Steller"/>
    <n v="1.38"/>
    <n v="20"/>
    <n v="4"/>
    <n v="4"/>
    <n v="1.6094379124341003"/>
    <n v="1.0442477876106195"/>
    <n v="0.94957983193277307"/>
    <n v="1.0442477876106195"/>
    <n v="0.94957983193277307"/>
    <n v="1.6806519793559633"/>
    <n v="1.528289782395406"/>
    <n v="1.6806519793559633"/>
    <n v="1.528289782395406"/>
    <n v="4.3690553434837227"/>
    <n v="3.6102854848726631"/>
    <n v="4.3690553434837227"/>
    <n v="3.6102854848726631"/>
    <s v="Yes"/>
  </r>
  <r>
    <s v="NSE"/>
    <n v="12033"/>
    <s v="Icy Strait"/>
    <x v="2"/>
    <x v="11"/>
    <d v="2008-07-27T00:00:00"/>
    <s v="ISA"/>
    <s v="Steller"/>
    <n v="1.29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s v="Yes"/>
  </r>
  <r>
    <s v="NSE"/>
    <n v="12034"/>
    <s v="Icy Strait"/>
    <x v="2"/>
    <x v="11"/>
    <d v="2008-07-28T00:00:00"/>
    <s v="ISA"/>
    <s v="Steller"/>
    <n v="1.32"/>
    <n v="20"/>
    <n v="1"/>
    <n v="1"/>
    <n v="0.69314718055994529"/>
    <n v="1.0442477876106195"/>
    <n v="0.94957983193277307"/>
    <n v="1.0442477876106195"/>
    <n v="0.94957983193277307"/>
    <n v="0.72381740978826148"/>
    <n v="0.65819858322078839"/>
    <n v="0.72381740978826148"/>
    <n v="0.65819858322078839"/>
    <n v="1.0622908123922929"/>
    <n v="0.93131010444197204"/>
    <n v="1.0622908123922929"/>
    <n v="0.93131010444197204"/>
    <s v="Yes"/>
  </r>
  <r>
    <s v="NSE"/>
    <n v="12035"/>
    <s v="Icy Strait"/>
    <x v="2"/>
    <x v="11"/>
    <d v="2008-07-28T00:00:00"/>
    <s v="ISA"/>
    <s v="Steller"/>
    <n v="1.56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s v="Yes"/>
  </r>
  <r>
    <s v="NSE"/>
    <n v="12036"/>
    <s v="Icy Strait"/>
    <x v="2"/>
    <x v="11"/>
    <d v="2008-07-28T00:00:00"/>
    <s v="ISB"/>
    <s v="Steller"/>
    <n v="1.24"/>
    <n v="20"/>
    <n v="58"/>
    <n v="58"/>
    <n v="4.0775374439057197"/>
    <n v="1.0442477876106195"/>
    <n v="0.94957983193277307"/>
    <n v="1.0442477876106195"/>
    <n v="0.94957983193277307"/>
    <n v="4.2579594546980086"/>
    <n v="3.8719473206835824"/>
    <n v="4.2579594546980086"/>
    <n v="3.8719473206835824"/>
    <n v="69.665639795177725"/>
    <n v="47.035836240037987"/>
    <n v="69.665639795177725"/>
    <n v="47.035836240037987"/>
    <s v="Yes"/>
  </r>
  <r>
    <s v="NSE"/>
    <n v="12037"/>
    <s v="Icy Strait"/>
    <x v="2"/>
    <x v="11"/>
    <d v="2008-07-28T00:00:00"/>
    <s v="ISB"/>
    <s v="Steller"/>
    <n v="1.36"/>
    <n v="20"/>
    <n v="154"/>
    <n v="154"/>
    <n v="5.0434251169192468"/>
    <n v="1.0442477876106195"/>
    <n v="0.94957983193277307"/>
    <n v="1.0442477876106195"/>
    <n v="0.94957983193277307"/>
    <n v="5.2665855203227538"/>
    <n v="4.7891347748897051"/>
    <n v="5.2665855203227538"/>
    <n v="4.7891347748897051"/>
    <n v="192.75326511981336"/>
    <n v="119.19732591493504"/>
    <n v="192.75326511981336"/>
    <n v="119.19732591493504"/>
    <s v="Yes"/>
  </r>
  <r>
    <s v="NSE"/>
    <n v="12038"/>
    <s v="Icy Strait"/>
    <x v="2"/>
    <x v="11"/>
    <d v="2008-07-28T00:00:00"/>
    <s v="ISC"/>
    <s v="Steller"/>
    <n v="1.45"/>
    <n v="20"/>
    <n v="67"/>
    <n v="67"/>
    <n v="4.219507705176107"/>
    <n v="1.0442477876106195"/>
    <n v="0.94957983193277307"/>
    <n v="1.0442477876106195"/>
    <n v="0.94957983193277307"/>
    <n v="4.406211585936112"/>
    <n v="4.0067594175201684"/>
    <n v="4.406211585936112"/>
    <n v="4.0067594175201684"/>
    <n v="80.958382335825561"/>
    <n v="53.968451827350279"/>
    <n v="80.958382335825561"/>
    <n v="53.968451827350279"/>
    <s v="Yes"/>
  </r>
  <r>
    <s v="NSE"/>
    <n v="12039"/>
    <s v="Icy Strait"/>
    <x v="2"/>
    <x v="11"/>
    <d v="2008-07-28T00:00:00"/>
    <s v="ISD"/>
    <s v="Steller"/>
    <n v="1.41"/>
    <n v="20"/>
    <n v="179"/>
    <n v="179"/>
    <n v="5.1929568508902104"/>
    <n v="1.0442477876106195"/>
    <n v="0.94957983193277307"/>
    <n v="1.0442477876106195"/>
    <n v="0.94957983193277307"/>
    <n v="5.4227337026995119"/>
    <n v="4.9311270937024689"/>
    <n v="5.4227337026995119"/>
    <n v="4.9311270937024689"/>
    <n v="225.49745365067321"/>
    <n v="137.53556694443051"/>
    <n v="225.49745365067321"/>
    <n v="137.53556694443051"/>
    <s v="Yes"/>
  </r>
  <r>
    <s v="NSE"/>
    <n v="12040"/>
    <s v="Upper Chatham"/>
    <x v="2"/>
    <x v="11"/>
    <d v="2008-07-29T00:00:00"/>
    <s v="UCA"/>
    <s v="Steller"/>
    <n v="1.5"/>
    <n v="20"/>
    <n v="75"/>
    <n v="75"/>
    <n v="4.3307333402863311"/>
    <n v="1.0442477876106195"/>
    <n v="0.94957983193277307"/>
    <n v="1.0442477876106195"/>
    <n v="0.94957983193277307"/>
    <n v="4.52235870932555"/>
    <n v="4.1123770374147508"/>
    <n v="4.52235870932555"/>
    <n v="4.1123770374147508"/>
    <n v="91.052467124618275"/>
    <n v="60.091762517930228"/>
    <n v="91.052467124618275"/>
    <n v="60.091762517930228"/>
    <s v="Yes"/>
  </r>
  <r>
    <s v="NSE"/>
    <n v="12041"/>
    <s v="Upper Chatham"/>
    <x v="2"/>
    <x v="11"/>
    <d v="2008-07-29T00:00:00"/>
    <s v="UCB"/>
    <s v="Steller"/>
    <n v="1.51"/>
    <n v="20"/>
    <n v="4"/>
    <n v="4"/>
    <n v="1.6094379124341003"/>
    <n v="1.0442477876106195"/>
    <n v="0.94957983193277307"/>
    <n v="1.0442477876106195"/>
    <n v="0.94957983193277307"/>
    <n v="1.6806519793559633"/>
    <n v="1.528289782395406"/>
    <n v="1.6806519793559633"/>
    <n v="1.528289782395406"/>
    <n v="4.3690553434837227"/>
    <n v="3.6102854848726631"/>
    <n v="4.3690553434837227"/>
    <n v="3.6102854848726631"/>
    <s v="Yes"/>
  </r>
  <r>
    <s v="NSE"/>
    <n v="12042"/>
    <s v="Upper Chatham"/>
    <x v="2"/>
    <x v="11"/>
    <d v="2008-07-29T00:00:00"/>
    <s v="UCC"/>
    <s v="Steller"/>
    <n v="1.7"/>
    <n v="20"/>
    <n v="23"/>
    <n v="23"/>
    <n v="3.1780538303479458"/>
    <n v="1.0442477876106195"/>
    <n v="0.94957983193277307"/>
    <n v="1.0442477876106195"/>
    <n v="0.94957983193277307"/>
    <n v="3.3186756812482976"/>
    <n v="3.0178158220951081"/>
    <n v="3.3186756812482976"/>
    <n v="3.0178158220951081"/>
    <n v="26.623743682529756"/>
    <n v="19.446583900304205"/>
    <n v="26.623743682529756"/>
    <n v="19.446583900304205"/>
    <s v="Yes"/>
  </r>
  <r>
    <s v="NSE"/>
    <n v="12043"/>
    <s v="Upper Chatham"/>
    <x v="2"/>
    <x v="11"/>
    <d v="2008-07-29T00:00:00"/>
    <s v="UCD"/>
    <s v="Steller"/>
    <n v="1.57"/>
    <n v="20"/>
    <n v="8"/>
    <n v="8"/>
    <n v="2.1972245773362196"/>
    <n v="1.0442477876106195"/>
    <n v="0.94957983193277307"/>
    <n v="1.0442477876106195"/>
    <n v="0.94957983193277307"/>
    <n v="2.2944469037670259"/>
    <n v="2.0864401448654859"/>
    <n v="2.2944469037670259"/>
    <n v="2.0864401448654859"/>
    <n v="8.9189483618518484"/>
    <n v="7.056185205131829"/>
    <n v="8.9189483618518484"/>
    <n v="7.056185205131829"/>
    <s v="Yes"/>
  </r>
  <r>
    <s v="NSE"/>
    <n v="12044"/>
    <s v="Upper Chatham"/>
    <x v="2"/>
    <x v="11"/>
    <d v="2008-07-29T00:00:00"/>
    <s v="UCD"/>
    <s v="Steller"/>
    <n v="1.35"/>
    <n v="20"/>
    <n v="13"/>
    <n v="13"/>
    <n v="2.6390573296152584"/>
    <n v="1.0442477876106195"/>
    <n v="0.94957983193277307"/>
    <n v="1.0442477876106195"/>
    <n v="0.94957983193277307"/>
    <n v="2.7558297778283229"/>
    <n v="2.5059956155170098"/>
    <n v="2.7558297778283229"/>
    <n v="2.5059956155170098"/>
    <n v="14.734091287694119"/>
    <n v="11.255754913320665"/>
    <n v="14.734091287694119"/>
    <n v="11.255754913320665"/>
    <s v="Yes"/>
  </r>
  <r>
    <s v="NSE"/>
    <n v="12045"/>
    <s v="Upper Chatham"/>
    <x v="2"/>
    <x v="11"/>
    <d v="2008-07-29T00:00:00"/>
    <s v="UCC"/>
    <s v="Steller"/>
    <n v="1.42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s v="Yes"/>
  </r>
  <r>
    <s v="NSE"/>
    <n v="12046"/>
    <s v="Upper Chatham"/>
    <x v="2"/>
    <x v="11"/>
    <d v="2008-07-30T00:00:00"/>
    <s v="UCA"/>
    <s v="Steller"/>
    <n v="1.51"/>
    <n v="20"/>
    <n v="3"/>
    <n v="3"/>
    <n v="1.3862943611198906"/>
    <n v="1.0442477876106195"/>
    <n v="0.94957983193277307"/>
    <n v="1.0442477876106195"/>
    <n v="0.94957983193277307"/>
    <n v="1.447634819576523"/>
    <n v="1.3163971664415768"/>
    <n v="1.447634819576523"/>
    <n v="1.3163971664415768"/>
    <n v="3.2530433948776629"/>
    <n v="2.7299587195196606"/>
    <n v="3.2530433948776629"/>
    <n v="2.7299587195196606"/>
    <s v="Yes"/>
  </r>
  <r>
    <s v="NSE"/>
    <n v="12047"/>
    <s v="Upper Chatham"/>
    <x v="2"/>
    <x v="11"/>
    <d v="2008-07-30T00:00:00"/>
    <s v="UCA"/>
    <s v="Steller"/>
    <n v="1.25"/>
    <n v="20"/>
    <n v="20"/>
    <n v="20"/>
    <n v="3.044522437723423"/>
    <n v="1.0442477876106195"/>
    <n v="0.94957983193277307"/>
    <n v="1.0442477876106195"/>
    <n v="0.94957983193277307"/>
    <n v="3.1792358199235746"/>
    <n v="2.8910171047289648"/>
    <n v="3.1792358199235746"/>
    <n v="2.8910171047289648"/>
    <n v="23.028384521614758"/>
    <n v="17.011619992049649"/>
    <n v="23.028384521614758"/>
    <n v="17.011619992049649"/>
    <s v="Yes"/>
  </r>
  <r>
    <s v="NSE"/>
    <n v="12048"/>
    <s v="Upper Chatham"/>
    <x v="2"/>
    <x v="11"/>
    <d v="2008-07-30T00:00:00"/>
    <s v="UCB"/>
    <s v="Steller"/>
    <n v="1.34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s v="Yes"/>
  </r>
  <r>
    <s v="NSE"/>
    <n v="12049"/>
    <s v="Upper Chatham"/>
    <x v="2"/>
    <x v="11"/>
    <d v="2008-07-30T00:00:00"/>
    <s v="UCB"/>
    <s v="Steller"/>
    <n v="1.33"/>
    <n v="20"/>
    <n v="2"/>
    <n v="2"/>
    <n v="1.0986122886681098"/>
    <n v="1.0442477876106195"/>
    <n v="0.94957983193277307"/>
    <n v="1.0442477876106195"/>
    <n v="0.94957983193277307"/>
    <n v="1.1472234518835129"/>
    <n v="1.043220072432743"/>
    <n v="1.1472234518835129"/>
    <n v="1.043220072432743"/>
    <n v="2.1494361974569114"/>
    <n v="1.8383419817090099"/>
    <n v="2.1494361974569114"/>
    <n v="1.8383419817090099"/>
    <s v="Yes"/>
  </r>
  <r>
    <s v="NSE"/>
    <n v="12050"/>
    <s v="Upper Chatham"/>
    <x v="2"/>
    <x v="11"/>
    <d v="2008-07-30T00:00:00"/>
    <s v="UCC"/>
    <s v="Steller"/>
    <n v="1.5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s v="Yes"/>
  </r>
  <r>
    <s v="NSE"/>
    <n v="12051"/>
    <s v="Upper Chatham"/>
    <x v="2"/>
    <x v="11"/>
    <d v="2008-07-30T00:00:00"/>
    <s v="UCD"/>
    <s v="Steller"/>
    <n v="1.45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s v="Yes"/>
  </r>
  <r>
    <s v="NSE"/>
    <n v="12052"/>
    <s v="Icy Strait"/>
    <x v="2"/>
    <x v="11"/>
    <d v="2008-07-31T00:00:00"/>
    <s v="ISD"/>
    <s v="Steller"/>
    <n v="1.75"/>
    <n v="20"/>
    <n v="16"/>
    <n v="16"/>
    <n v="2.8332133440562162"/>
    <n v="1.0442477876106195"/>
    <n v="0.94957983193277307"/>
    <n v="1.0442477876106195"/>
    <n v="0.94957983193277307"/>
    <n v="2.9585767663595886"/>
    <n v="2.6903622510785916"/>
    <n v="2.9585767663595886"/>
    <n v="2.6903622510785916"/>
    <n v="18.270525768567435"/>
    <n v="13.737013452639243"/>
    <n v="18.270525768567435"/>
    <n v="13.737013452639243"/>
    <s v="Yes"/>
  </r>
  <r>
    <s v="NSE"/>
    <n v="12053"/>
    <s v="Icy Strait"/>
    <x v="2"/>
    <x v="11"/>
    <d v="2008-07-31T00:00:00"/>
    <s v="ISC"/>
    <s v="Steller"/>
    <n v="2.44"/>
    <n v="20"/>
    <n v="133"/>
    <n v="133"/>
    <n v="4.8978397999509111"/>
    <n v="1.0442477876106195"/>
    <n v="0.94957983193277307"/>
    <n v="1.0442477876106195"/>
    <n v="0.94957983193277307"/>
    <n v="5.1145583751699784"/>
    <n v="4.6508898940710335"/>
    <n v="5.1145583751699784"/>
    <n v="4.6508898940710335"/>
    <n v="165.42726633835952"/>
    <n v="103.67809655900912"/>
    <n v="165.42726633835952"/>
    <n v="103.67809655900912"/>
    <s v="Yes"/>
  </r>
  <r>
    <s v="NSE"/>
    <n v="12055"/>
    <s v="Upper Chatham"/>
    <x v="3"/>
    <x v="11"/>
    <d v="2008-08-20T00:00:00"/>
    <s v="UCD"/>
    <s v="Medeia"/>
    <n v="2.25"/>
    <n v="20"/>
    <n v="22"/>
    <n v="22"/>
    <n v="3.1354942159291497"/>
    <n v="0.88495575221238942"/>
    <n v="0.84033613445378152"/>
    <n v="0.88495575221238942"/>
    <n v="0.84033613445378152"/>
    <n v="2.7747736424151768"/>
    <n v="2.6348690890160924"/>
    <n v="2.7747736424151768"/>
    <n v="2.6348690890160924"/>
    <n v="15.03499694164568"/>
    <n v="12.941487249882218"/>
    <n v="15.03499694164568"/>
    <n v="12.941487249882218"/>
    <m/>
  </r>
  <r>
    <s v="NSE"/>
    <n v="12056"/>
    <s v="Upper Chatham"/>
    <x v="3"/>
    <x v="11"/>
    <d v="2008-08-21T00:00:00"/>
    <s v="UCC"/>
    <s v="Medeia"/>
    <n v="1.78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12057"/>
    <s v="Upper Chatham"/>
    <x v="3"/>
    <x v="11"/>
    <d v="2008-08-21T00:00:00"/>
    <s v="UCB"/>
    <s v="Medeia"/>
    <n v="1.72"/>
    <n v="20"/>
    <n v="94"/>
    <n v="94"/>
    <n v="4.5538768916005408"/>
    <n v="0.88495575221238942"/>
    <n v="0.84033613445378152"/>
    <n v="0.88495575221238942"/>
    <n v="0.84033613445378152"/>
    <n v="4.0299795500889743"/>
    <n v="3.8267873038660007"/>
    <n v="4.0299795500889743"/>
    <n v="3.8267873038660007"/>
    <n v="55.259760728262656"/>
    <n v="44.914790756662441"/>
    <n v="55.259760728262656"/>
    <n v="44.914790756662441"/>
    <m/>
  </r>
  <r>
    <s v="NSE"/>
    <n v="12058"/>
    <s v="Upper Chatham"/>
    <x v="3"/>
    <x v="11"/>
    <d v="2008-08-24T00:00:00"/>
    <s v="UCA"/>
    <s v="Medeia"/>
    <n v="1.62"/>
    <n v="20"/>
    <n v="34"/>
    <n v="34"/>
    <n v="3.5553480614894135"/>
    <n v="0.88495575221238942"/>
    <n v="0.84033613445378152"/>
    <n v="0.88495575221238942"/>
    <n v="0.84033613445378152"/>
    <n v="3.1463257181322244"/>
    <n v="2.9876874466297592"/>
    <n v="3.1463257181322244"/>
    <n v="2.9876874466297592"/>
    <n v="22.250478631725038"/>
    <n v="18.839748921885693"/>
    <n v="22.250478631725038"/>
    <n v="18.839748921885693"/>
    <m/>
  </r>
  <r>
    <s v="NSE"/>
    <n v="12059"/>
    <s v="Upper Chatham"/>
    <x v="3"/>
    <x v="11"/>
    <d v="2008-08-21T00:00:00"/>
    <s v="UCA"/>
    <s v="Medeia"/>
    <n v="1.76"/>
    <n v="20"/>
    <n v="13"/>
    <n v="13"/>
    <n v="2.6390573296152584"/>
    <n v="0.88495575221238942"/>
    <n v="0.84033613445378152"/>
    <n v="0.88495575221238942"/>
    <n v="0.84033613445378152"/>
    <n v="2.3354489642612908"/>
    <n v="2.2176952349708055"/>
    <n v="2.3354489642612908"/>
    <n v="2.2176952349708055"/>
    <n v="9.3340985289210483"/>
    <n v="8.1861345673169748"/>
    <n v="9.3340985289210483"/>
    <n v="8.1861345673169748"/>
    <m/>
  </r>
  <r>
    <s v="NSE"/>
    <n v="12060"/>
    <s v="Upper Chatham"/>
    <x v="3"/>
    <x v="11"/>
    <d v="2008-08-21T00:00:00"/>
    <s v="UCB"/>
    <s v="Medeia"/>
    <n v="1.5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12061"/>
    <s v="Upper Chatham"/>
    <x v="3"/>
    <x v="11"/>
    <d v="2008-08-21T00:00:00"/>
    <s v="UCC"/>
    <s v="Medeia"/>
    <n v="1.51"/>
    <n v="20"/>
    <n v="30"/>
    <n v="30"/>
    <n v="3.4339872044851463"/>
    <n v="0.88495575221238942"/>
    <n v="0.84033613445378152"/>
    <n v="0.88495575221238942"/>
    <n v="0.84033613445378152"/>
    <n v="3.0389267296328728"/>
    <n v="2.8857035331807954"/>
    <n v="3.0389267296328728"/>
    <n v="2.8857035331807954"/>
    <n v="19.882818293176392"/>
    <n v="16.916167781182772"/>
    <n v="19.882818293176392"/>
    <n v="16.916167781182772"/>
    <m/>
  </r>
  <r>
    <s v="NSE"/>
    <n v="12062"/>
    <s v="Upper Chatham"/>
    <x v="3"/>
    <x v="11"/>
    <d v="2008-08-21T00:00:00"/>
    <s v="UCD"/>
    <s v="Medeia"/>
    <n v="1.74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12063"/>
    <s v="Icy Strait"/>
    <x v="3"/>
    <x v="11"/>
    <d v="2008-08-22T00:00:00"/>
    <s v="ISA"/>
    <s v="Medeia"/>
    <n v="1.93"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12064"/>
    <s v="Icy Strait"/>
    <x v="3"/>
    <x v="11"/>
    <d v="2008-08-22T00:00:00"/>
    <s v="ISB"/>
    <s v="Medeia"/>
    <n v="1.72"/>
    <n v="20"/>
    <n v="42"/>
    <n v="42"/>
    <n v="3.7612001156935624"/>
    <n v="0.88495575221238942"/>
    <n v="0.84033613445378152"/>
    <n v="0.88495575221238942"/>
    <n v="0.84033613445378152"/>
    <n v="3.3284956776049226"/>
    <n v="3.1606723661290439"/>
    <n v="3.3284956776049226"/>
    <n v="3.1606723661290439"/>
    <n v="26.896345026321626"/>
    <n v="22.586449328459356"/>
    <n v="26.896345026321626"/>
    <n v="22.586449328459356"/>
    <m/>
  </r>
  <r>
    <s v="NSE"/>
    <n v="12065"/>
    <s v="Icy Strait"/>
    <x v="3"/>
    <x v="11"/>
    <d v="2008-08-22T00:00:00"/>
    <s v="ISC"/>
    <s v="Medeia"/>
    <n v="1.74"/>
    <n v="20"/>
    <n v="267"/>
    <n v="267"/>
    <n v="5.5909869805108565"/>
    <n v="0.88495575221238942"/>
    <n v="0.84033613445378152"/>
    <n v="0.88495575221238942"/>
    <n v="0.84033613445378152"/>
    <n v="4.947776088947661"/>
    <n v="4.6983083869839133"/>
    <n v="4.947776088947661"/>
    <n v="4.6983083869839133"/>
    <n v="139.86135221042804"/>
    <n v="108.76134160537489"/>
    <n v="139.86135221042804"/>
    <n v="108.76134160537489"/>
    <m/>
  </r>
  <r>
    <s v="NSE"/>
    <n v="12066"/>
    <s v="Icy Strait"/>
    <x v="3"/>
    <x v="11"/>
    <d v="2008-08-22T00:00:00"/>
    <s v="ISD"/>
    <s v="Medeia"/>
    <n v="1.47"/>
    <n v="20"/>
    <n v="115"/>
    <n v="115"/>
    <n v="4.7535901911063645"/>
    <n v="0.88495575221238942"/>
    <n v="0.84033613445378152"/>
    <n v="0.88495575221238942"/>
    <n v="0.84033613445378152"/>
    <n v="4.2067169832799687"/>
    <n v="3.9946136059717348"/>
    <n v="4.2067169832799687"/>
    <n v="3.9946136059717348"/>
    <n v="66.135769757894806"/>
    <n v="53.304853498326445"/>
    <n v="66.135769757894806"/>
    <n v="53.304853498326445"/>
    <m/>
  </r>
  <r>
    <s v="NSE"/>
    <n v="12067"/>
    <s v="Icy Strait"/>
    <x v="3"/>
    <x v="11"/>
    <d v="2008-08-22T00:00:00"/>
    <s v="ISA"/>
    <s v="Medeia"/>
    <n v="2.0699999999999998"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12068"/>
    <s v="Icy Strait"/>
    <x v="3"/>
    <x v="11"/>
    <d v="2008-08-22T00:00:00"/>
    <s v="ISB"/>
    <s v="Medeia"/>
    <n v="2.2200000000000002"/>
    <n v="20"/>
    <n v="33"/>
    <n v="33"/>
    <n v="3.5263605246161616"/>
    <n v="0.88495575221238942"/>
    <n v="0.84033613445378152"/>
    <n v="0.88495575221238942"/>
    <n v="0.84033613445378152"/>
    <n v="3.1206730306337715"/>
    <n v="2.9633281719463542"/>
    <n v="3.1206730306337715"/>
    <n v="2.9633281719463542"/>
    <n v="21.661626480638084"/>
    <n v="18.362305721587376"/>
    <n v="21.661626480638084"/>
    <n v="18.362305721587376"/>
    <m/>
  </r>
  <r>
    <s v="NSE"/>
    <n v="12069"/>
    <s v="Icy Strait"/>
    <x v="3"/>
    <x v="11"/>
    <d v="2008-08-23T00:00:00"/>
    <s v="ISA"/>
    <s v="Medeia"/>
    <n v="2.13"/>
    <n v="20"/>
    <n v="4"/>
    <n v="4"/>
    <n v="1.6094379124341003"/>
    <n v="0.88495575221238942"/>
    <n v="0.84033613445378152"/>
    <n v="0.88495575221238942"/>
    <n v="0.84033613445378152"/>
    <n v="1.424281338437257"/>
    <n v="1.3524688339782356"/>
    <n v="1.424281338437257"/>
    <n v="1.3524688339782356"/>
    <n v="3.1548708235975571"/>
    <n v="2.8669606393726625"/>
    <n v="3.1548708235975571"/>
    <n v="2.8669606393726625"/>
    <m/>
  </r>
  <r>
    <s v="NSE"/>
    <n v="12070"/>
    <s v="Icy Strait"/>
    <x v="3"/>
    <x v="11"/>
    <d v="2008-08-23T00:00:00"/>
    <s v="ISB"/>
    <s v="Medeia"/>
    <n v="1.95"/>
    <n v="20"/>
    <n v="109"/>
    <n v="109"/>
    <n v="4.7004803657924166"/>
    <n v="0.88495575221238942"/>
    <n v="0.84033613445378152"/>
    <n v="0.88495575221238942"/>
    <n v="0.84033613445378152"/>
    <n v="4.1597171378693956"/>
    <n v="3.9499835006658963"/>
    <n v="4.1597171378693956"/>
    <n v="3.9499835006658963"/>
    <n v="63.053401755514088"/>
    <n v="50.934509942931321"/>
    <n v="63.053401755514088"/>
    <n v="50.934509942931321"/>
    <m/>
  </r>
  <r>
    <s v="NSE"/>
    <n v="12071"/>
    <s v="Icy Strait"/>
    <x v="3"/>
    <x v="11"/>
    <d v="2008-08-23T00:00:00"/>
    <s v="ISC"/>
    <s v="Medeia"/>
    <n v="1.78"/>
    <n v="20"/>
    <n v="6"/>
    <n v="6"/>
    <n v="1.9459101490553132"/>
    <n v="0.88495575221238942"/>
    <n v="0.84033613445378152"/>
    <n v="0.88495575221238942"/>
    <n v="0.84033613445378152"/>
    <n v="1.7220443796949676"/>
    <n v="1.6352186126515238"/>
    <n v="1.7220443796949676"/>
    <n v="1.6352186126515238"/>
    <n v="4.595957039067045"/>
    <n v="4.1305794840219274"/>
    <n v="4.595957039067045"/>
    <n v="4.1305794840219274"/>
    <m/>
  </r>
  <r>
    <s v="NSE"/>
    <n v="12072"/>
    <s v="Icy Strait"/>
    <x v="3"/>
    <x v="11"/>
    <d v="2008-08-23T00:00:00"/>
    <s v="ISD"/>
    <s v="Medeia"/>
    <n v="2.14"/>
    <n v="20"/>
    <n v="34"/>
    <n v="34"/>
    <n v="3.5553480614894135"/>
    <n v="0.88495575221238942"/>
    <n v="0.84033613445378152"/>
    <n v="0.88495575221238942"/>
    <n v="0.84033613445378152"/>
    <n v="3.1463257181322244"/>
    <n v="2.9876874466297592"/>
    <n v="3.1463257181322244"/>
    <n v="2.9876874466297592"/>
    <n v="22.250478631725038"/>
    <n v="18.839748921885693"/>
    <n v="22.250478631725038"/>
    <n v="18.839748921885693"/>
    <m/>
  </r>
  <r>
    <s v="NSE"/>
    <n v="12073"/>
    <s v="Icy Strait"/>
    <x v="3"/>
    <x v="11"/>
    <d v="2008-08-23T00:00:00"/>
    <s v="ISC"/>
    <s v="Medeia"/>
    <n v="1.71"/>
    <n v="20"/>
    <n v="176"/>
    <n v="176"/>
    <n v="5.1761497325738288"/>
    <n v="0.88495575221238942"/>
    <n v="0.84033613445378152"/>
    <n v="0.88495575221238942"/>
    <n v="0.84033613445378152"/>
    <n v="4.5806634801538308"/>
    <n v="4.3497056576250666"/>
    <n v="4.5806634801538308"/>
    <n v="4.3497056576250666"/>
    <n v="96.579114540277359"/>
    <n v="76.455661086415574"/>
    <n v="96.579114540277359"/>
    <n v="76.455661086415574"/>
    <m/>
  </r>
  <r>
    <s v="NSE"/>
    <n v="12074"/>
    <s v="Icy Strait"/>
    <x v="3"/>
    <x v="11"/>
    <d v="2008-08-23T00:00:00"/>
    <s v="ISD"/>
    <s v="Medeia"/>
    <n v="1.82"/>
    <n v="20"/>
    <n v="8"/>
    <n v="8"/>
    <n v="2.1972245773362196"/>
    <n v="0.88495575221238942"/>
    <n v="0.84033613445378152"/>
    <n v="0.88495575221238942"/>
    <n v="0.84033613445378152"/>
    <n v="1.9444465286161237"/>
    <n v="1.8464072078455627"/>
    <n v="1.9444465286161237"/>
    <n v="1.8464072078455627"/>
    <n v="5.9897621509158725"/>
    <n v="5.3370110105735717"/>
    <n v="5.9897621509158725"/>
    <n v="5.3370110105735717"/>
    <m/>
  </r>
  <r>
    <s v="NSE"/>
    <n v="13036"/>
    <s v="Icy Strait"/>
    <x v="2"/>
    <x v="12"/>
    <d v="2009-07-26T00:00:00"/>
    <s v="ISA"/>
    <s v="Chellissa"/>
    <n v="1.747890066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3037"/>
    <s v="Icy Strait"/>
    <x v="2"/>
    <x v="12"/>
    <d v="2009-07-26T00:00:00"/>
    <s v="ISB"/>
    <s v="Chellissa"/>
    <n v="1.747628441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s v="Yes"/>
  </r>
  <r>
    <s v="NSE"/>
    <n v="13038"/>
    <s v="Icy Strait"/>
    <x v="2"/>
    <x v="12"/>
    <d v="2009-07-26T00:00:00"/>
    <s v="ISC"/>
    <s v="Chellissa"/>
    <n v="1.8135587609999999"/>
    <n v="20"/>
    <n v="172"/>
    <n v="172"/>
    <n v="5.1532915944977793"/>
    <n v="0.66168199563289887"/>
    <n v="0.66168199563289887"/>
    <n v="0.69681555292314135"/>
    <n v="0.73713696004717688"/>
    <n v="3.4098402663255341"/>
    <n v="3.4098402663255341"/>
    <n v="3.5908937317941469"/>
    <n v="3.7986817002047619"/>
    <n v="29.260410266811895"/>
    <n v="29.260410266811895"/>
    <n v="35.266473947577744"/>
    <n v="43.642293757287938"/>
    <s v="Yes"/>
  </r>
  <r>
    <s v="NSE"/>
    <n v="13039"/>
    <s v="Icy Strait"/>
    <x v="2"/>
    <x v="12"/>
    <d v="2009-07-26T00:00:00"/>
    <s v="ISD"/>
    <s v="Chellissa"/>
    <n v="1.660266799"/>
    <n v="20"/>
    <n v="28"/>
    <n v="28"/>
    <n v="3.3672958299864741"/>
    <n v="0.66168199563289887"/>
    <n v="0.66168199563289887"/>
    <n v="0.69681555292314135"/>
    <n v="0.73713696004717688"/>
    <n v="2.2280790246717888"/>
    <n v="2.2280790246717888"/>
    <n v="2.3463841056278132"/>
    <n v="2.482158211695765"/>
    <n v="8.2820184141399977"/>
    <n v="8.2820184141399977"/>
    <n v="9.4477234774227394"/>
    <n v="10.967064024870455"/>
    <s v="Yes"/>
  </r>
  <r>
    <s v="NSE"/>
    <n v="13040"/>
    <s v="Icy Strait"/>
    <x v="2"/>
    <x v="12"/>
    <d v="2009-07-27T00:00:00"/>
    <s v="ISD"/>
    <s v="Chellissa"/>
    <n v="1.837664484"/>
    <n v="20"/>
    <n v="488"/>
    <n v="488"/>
    <n v="6.1923624894748723"/>
    <n v="0.66168199563289887"/>
    <n v="0.66168199563289887"/>
    <n v="0.69681555292314135"/>
    <n v="0.73713696004717688"/>
    <n v="4.0973747697180389"/>
    <n v="4.0973747697180389"/>
    <n v="4.3149344920039532"/>
    <n v="4.5646192610016758"/>
    <n v="59.182088192929683"/>
    <n v="59.182088192929683"/>
    <n v="73.808722713914392"/>
    <n v="95.026026202544529"/>
    <s v="Yes"/>
  </r>
  <r>
    <s v="NSE"/>
    <n v="13041"/>
    <s v="Icy Strait"/>
    <x v="2"/>
    <x v="12"/>
    <d v="2009-07-27T00:00:00"/>
    <s v="ISC"/>
    <s v="Chellissa"/>
    <n v="1.8890552860000001"/>
    <n v="20"/>
    <n v="48"/>
    <n v="48"/>
    <n v="3.8918202981106265"/>
    <n v="0.66168199563289887"/>
    <n v="0.66168199563289887"/>
    <n v="0.69681555292314135"/>
    <n v="0.73713696004717688"/>
    <n v="2.5751474214984627"/>
    <n v="2.5751474214984627"/>
    <n v="2.7118809129054608"/>
    <n v="2.8688045835991649"/>
    <n v="12.133253139641424"/>
    <n v="12.133253139641424"/>
    <n v="14.057570875363389"/>
    <n v="16.61594721582858"/>
    <s v="Yes"/>
  </r>
  <r>
    <s v="NSE"/>
    <n v="13042"/>
    <s v="Icy Strait"/>
    <x v="2"/>
    <x v="12"/>
    <d v="2009-07-27T00:00:00"/>
    <s v="ISB"/>
    <s v="Chellissa"/>
    <n v="1.755661159"/>
    <n v="20"/>
    <n v="13"/>
    <n v="13"/>
    <n v="2.6390573296152584"/>
    <n v="0.66168199563289887"/>
    <n v="0.66168199563289887"/>
    <n v="0.69681555292314135"/>
    <n v="0.73713696004717688"/>
    <n v="1.7462167204494532"/>
    <n v="1.7462167204494532"/>
    <n v="1.8389361923317251"/>
    <n v="1.945346697342812"/>
    <n v="4.7328725368945284"/>
    <n v="4.7328725368945284"/>
    <n v="5.2898435169324056"/>
    <n v="5.9960569489762356"/>
    <s v="Yes"/>
  </r>
  <r>
    <s v="NSE"/>
    <n v="13043"/>
    <s v="Icy Strait"/>
    <x v="2"/>
    <x v="12"/>
    <d v="2009-07-27T00:00:00"/>
    <s v="ISA"/>
    <s v="Chellissa"/>
    <n v="1.349739636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13044"/>
    <s v="Icy Strait"/>
    <x v="2"/>
    <x v="12"/>
    <d v="2009-07-27T00:00:00"/>
    <s v="ISC"/>
    <s v="Chellissa"/>
    <n v="1.7642300129999999"/>
    <n v="20"/>
    <n v="27"/>
    <n v="27"/>
    <n v="3.3322045101752038"/>
    <n v="0.66168199563289887"/>
    <n v="0.66168199563289887"/>
    <n v="0.69681555292314135"/>
    <n v="0.73713696004717688"/>
    <n v="2.2048597301496753"/>
    <n v="2.2048597301496753"/>
    <n v="2.32193192821072"/>
    <n v="2.4562911028860417"/>
    <n v="8.0689793742538694"/>
    <n v="8.0689793742538694"/>
    <n v="9.1953519801348325"/>
    <n v="10.661480004017209"/>
    <s v="Yes"/>
  </r>
  <r>
    <s v="NSE"/>
    <n v="13045"/>
    <s v="Icy Strait"/>
    <x v="2"/>
    <x v="12"/>
    <d v="2009-07-27T00:00:00"/>
    <s v="ISD"/>
    <s v="Chellissa"/>
    <n v="1.7883394619999999"/>
    <n v="20"/>
    <n v="152"/>
    <n v="152"/>
    <n v="5.0304379213924353"/>
    <n v="0.66168199563289887"/>
    <n v="0.66168199563289887"/>
    <n v="0.69681555292314135"/>
    <n v="0.73713696004717688"/>
    <n v="3.3285502027343581"/>
    <n v="3.3285502027343581"/>
    <n v="3.5052873816406076"/>
    <n v="3.708121717081259"/>
    <n v="26.897866119613493"/>
    <n v="26.897866119613493"/>
    <n v="32.291009702798902"/>
    <n v="39.777143539953173"/>
    <s v="Yes"/>
  </r>
  <r>
    <s v="NSE"/>
    <n v="13046"/>
    <s v="Icy Strait"/>
    <x v="2"/>
    <x v="12"/>
    <d v="2009-07-28T00:00:00"/>
    <s v="ISA"/>
    <s v="Chellissa"/>
    <n v="1.821613986"/>
    <n v="20"/>
    <n v="26"/>
    <n v="26"/>
    <n v="3.2958368660043291"/>
    <n v="0.66168199563289887"/>
    <n v="0.66168199563289887"/>
    <n v="0.69681555292314135"/>
    <n v="0.73713696004717688"/>
    <n v="2.1807959147782237"/>
    <n v="2.1807959147782237"/>
    <n v="2.29659038812928"/>
    <n v="2.4294831682178457"/>
    <n v="7.8533499673289402"/>
    <n v="7.8533499673289402"/>
    <n v="8.9402322752741554"/>
    <n v="10.353012965535857"/>
    <s v="Yes"/>
  </r>
  <r>
    <s v="NSE"/>
    <n v="13047"/>
    <s v="Icy Strait"/>
    <x v="2"/>
    <x v="12"/>
    <d v="2009-07-28T00:00:00"/>
    <s v="ISB"/>
    <s v="Chellissa"/>
    <n v="1.834894673"/>
    <n v="20"/>
    <n v="65"/>
    <n v="65"/>
    <n v="4.1896547420264252"/>
    <n v="0.66168199563289887"/>
    <n v="0.66168199563289887"/>
    <n v="0.69681555292314135"/>
    <n v="0.73713696004717688"/>
    <n v="2.772219110716883"/>
    <n v="2.772219110716883"/>
    <n v="2.9194165856222045"/>
    <n v="3.0883493601845982"/>
    <n v="14.994087308400413"/>
    <n v="14.994087308400413"/>
    <n v="17.530473360917121"/>
    <n v="20.940831658867111"/>
    <s v="Yes"/>
  </r>
  <r>
    <s v="NSE"/>
    <n v="13048"/>
    <s v="Icy Strait"/>
    <x v="2"/>
    <x v="12"/>
    <d v="2009-07-28T00:00:00"/>
    <s v="ISC"/>
    <s v="Chellissa"/>
    <n v="1.826955911"/>
    <n v="20"/>
    <n v="64"/>
    <n v="64"/>
    <n v="4.1743872698956368"/>
    <n v="0.66168199563289887"/>
    <n v="0.66168199563289887"/>
    <n v="0.69681555292314135"/>
    <n v="0.73713696004717688"/>
    <n v="2.7621168992891132"/>
    <n v="2.7621168992891132"/>
    <n v="2.9087779735876507"/>
    <n v="3.0770951421905037"/>
    <n v="14.833325051182099"/>
    <n v="14.833325051182099"/>
    <n v="17.334379775290586"/>
    <n v="20.695289043112865"/>
    <s v="Yes"/>
  </r>
  <r>
    <s v="NSE"/>
    <n v="13049"/>
    <s v="Icy Strait"/>
    <x v="2"/>
    <x v="12"/>
    <d v="2009-07-28T00:00:00"/>
    <s v="ISD"/>
    <s v="Chellissa"/>
    <n v="1.815985953"/>
    <n v="20"/>
    <n v="127"/>
    <n v="127"/>
    <n v="4.8520302639196169"/>
    <n v="0.66168199563289887"/>
    <n v="0.66168199563289887"/>
    <n v="0.69681555292314135"/>
    <n v="0.73713696004717688"/>
    <n v="3.2105010679015531"/>
    <n v="3.2105010679015531"/>
    <n v="3.3809701511529631"/>
    <n v="3.5766108388026079"/>
    <n v="23.791505340474984"/>
    <n v="23.791505340474984"/>
    <n v="28.399279027005132"/>
    <n v="34.752165431016685"/>
    <s v="Yes"/>
  </r>
  <r>
    <s v="NSE"/>
    <n v="13050"/>
    <s v="Icy Strait"/>
    <x v="2"/>
    <x v="12"/>
    <d v="2009-07-28T00:00:00"/>
    <s v="ISB"/>
    <s v="Chellissa"/>
    <n v="1.455943202"/>
    <n v="20"/>
    <n v="22"/>
    <n v="22"/>
    <n v="3.1354942159291497"/>
    <n v="0.66168199563289887"/>
    <n v="0.66168199563289887"/>
    <n v="0.69681555292314135"/>
    <n v="0.73713696004717688"/>
    <n v="2.0747000700914113"/>
    <n v="2.0747000700914113"/>
    <n v="2.1848611357599821"/>
    <n v="2.3112886745755197"/>
    <n v="6.9621580115446866"/>
    <n v="6.9621580115446866"/>
    <n v="7.8894140459331936"/>
    <n v="9.0874156787326488"/>
    <s v="Yes"/>
  </r>
  <r>
    <s v="NSE"/>
    <n v="13051"/>
    <s v="Icy Strait"/>
    <x v="2"/>
    <x v="12"/>
    <d v="2009-07-28T00:00:00"/>
    <s v="ISA"/>
    <s v="Chellissa"/>
    <n v="1.741155979"/>
    <n v="20"/>
    <n v="121"/>
    <n v="121"/>
    <n v="4.8040210447332568"/>
    <n v="0.66168199563289887"/>
    <n v="0.66168199563289887"/>
    <n v="0.69681555292314135"/>
    <n v="0.73713696004717688"/>
    <n v="3.178734231941545"/>
    <n v="3.178734231941545"/>
    <n v="3.3475165805402116"/>
    <n v="3.5412214689173358"/>
    <n v="23.016335194862499"/>
    <n v="23.016335194862499"/>
    <n v="27.432037221149272"/>
    <n v="33.509045183883273"/>
    <s v="Yes"/>
  </r>
  <r>
    <s v="NSE"/>
    <n v="13052"/>
    <s v="Upper Chatham"/>
    <x v="2"/>
    <x v="12"/>
    <d v="2009-07-29T00:00:00"/>
    <s v="UCD"/>
    <s v="Chellissa"/>
    <n v="1.707887852"/>
    <n v="20"/>
    <n v="18"/>
    <n v="18"/>
    <n v="2.9444389791664403"/>
    <n v="0.66168199563289887"/>
    <n v="0.66168199563289887"/>
    <n v="0.69681555292314135"/>
    <n v="0.73713696004717688"/>
    <n v="1.9482822597541458"/>
    <n v="1.9482822597541458"/>
    <n v="2.0517308753163128"/>
    <n v="2.1704547981471625"/>
    <n v="6.0166244846554129"/>
    <n v="6.0166244846554129"/>
    <n v="6.7813580173491532"/>
    <n v="7.7622681980198855"/>
    <s v="Yes"/>
  </r>
  <r>
    <s v="NSE"/>
    <n v="13053"/>
    <s v="Upper Chatham"/>
    <x v="2"/>
    <x v="12"/>
    <d v="2009-07-29T00:00:00"/>
    <s v="UCC"/>
    <s v="Chellissa"/>
    <n v="1.824679436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s v="Yes"/>
  </r>
  <r>
    <s v="NSE"/>
    <n v="13054"/>
    <s v="Upper Chatham"/>
    <x v="2"/>
    <x v="12"/>
    <d v="2009-07-29T00:00:00"/>
    <s v="UCB"/>
    <s v="Chellissa"/>
    <n v="1.795159728"/>
    <n v="20"/>
    <n v="53"/>
    <n v="53"/>
    <n v="3.9889840465642745"/>
    <n v="0.66168199563289887"/>
    <n v="0.66168199563289887"/>
    <n v="0.69681555292314135"/>
    <n v="0.73713696004717688"/>
    <n v="2.6394389244784455"/>
    <n v="2.6394389244784455"/>
    <n v="2.7795861240082749"/>
    <n v="2.9404275737610757"/>
    <n v="13.00534334751676"/>
    <n v="13.00534334751676"/>
    <n v="15.112351052597045"/>
    <n v="17.923935961144256"/>
    <s v="Yes"/>
  </r>
  <r>
    <s v="NSE"/>
    <n v="13055"/>
    <s v="Upper Chatham"/>
    <x v="2"/>
    <x v="12"/>
    <d v="2009-07-29T00:00:00"/>
    <s v="UCA"/>
    <s v="Chellissa"/>
    <n v="1.7986318619999999"/>
    <n v="20"/>
    <n v="181"/>
    <n v="181"/>
    <n v="5.2040066870767951"/>
    <n v="0.66168199563289887"/>
    <n v="0.66168199563289887"/>
    <n v="0.69681555292314135"/>
    <n v="0.73713696004717688"/>
    <n v="3.4433975299919246"/>
    <n v="3.4433975299919246"/>
    <n v="3.6262327970711419"/>
    <n v="3.836065669376969"/>
    <n v="30.29309699687132"/>
    <n v="30.29309699687132"/>
    <n v="36.571012054952426"/>
    <n v="45.342787452105021"/>
    <s v="Yes"/>
  </r>
  <r>
    <s v="NSE"/>
    <n v="13056"/>
    <s v="Upper Chatham"/>
    <x v="2"/>
    <x v="12"/>
    <d v="2009-07-29T00:00:00"/>
    <s v="UCA"/>
    <s v="Chellissa"/>
    <n v="1.933919084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13057"/>
    <s v="Upper Chatham"/>
    <x v="2"/>
    <x v="12"/>
    <d v="2009-07-29T00:00:00"/>
    <s v="UCB"/>
    <s v="Chellissa"/>
    <n v="1.7689045080000001"/>
    <n v="20"/>
    <n v="15"/>
    <n v="15"/>
    <n v="2.7725887222397811"/>
    <n v="0.66168199563289887"/>
    <n v="0.66168199563289887"/>
    <n v="0.69681555292314135"/>
    <n v="0.73713696004717688"/>
    <n v="1.8345720388008875"/>
    <n v="1.8345720388008875"/>
    <n v="1.931982943515979"/>
    <n v="2.0437776221729189"/>
    <n v="5.2624534847645243"/>
    <n v="5.2624534847645243"/>
    <n v="5.9031853052015393"/>
    <n v="6.7197163580225263"/>
    <s v="Yes"/>
  </r>
  <r>
    <s v="NSE"/>
    <n v="13058"/>
    <s v="Upper Chatham"/>
    <x v="2"/>
    <x v="12"/>
    <d v="2009-07-30T00:00:00"/>
    <s v="UCA"/>
    <s v="Chellissa"/>
    <n v="1.6935573390000001"/>
    <n v="20"/>
    <n v="17"/>
    <n v="17"/>
    <n v="2.8903717578961645"/>
    <n v="0.66168199563289887"/>
    <n v="0.66168199563289887"/>
    <n v="0.69681555292314135"/>
    <n v="0.73713696004717688"/>
    <n v="1.9125069528857042"/>
    <n v="1.9125069528857042"/>
    <n v="2.0140559946318479"/>
    <n v="2.1305998510217936"/>
    <n v="5.7700397126759704"/>
    <n v="5.7700397126759704"/>
    <n v="6.4936499953607569"/>
    <n v="7.4199159921219238"/>
    <s v="Yes"/>
  </r>
  <r>
    <s v="NSE"/>
    <n v="13059"/>
    <s v="Upper Chatham"/>
    <x v="2"/>
    <x v="12"/>
    <d v="2009-07-30T00:00:00"/>
    <s v="UCB"/>
    <s v="Chellissa"/>
    <n v="1.751072315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s v="Yes"/>
  </r>
  <r>
    <s v="NSE"/>
    <n v="13060"/>
    <s v="Upper Chatham"/>
    <x v="2"/>
    <x v="12"/>
    <d v="2009-07-30T00:00:00"/>
    <s v="UCC"/>
    <s v="Chellissa"/>
    <n v="1.7728365129999999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s v="Yes"/>
  </r>
  <r>
    <s v="NSE"/>
    <n v="13061"/>
    <s v="Upper Chatham"/>
    <x v="2"/>
    <x v="12"/>
    <d v="2009-07-30T00:00:00"/>
    <s v="UCD"/>
    <s v="Chellissa"/>
    <n v="1.748496963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s v="Yes"/>
  </r>
  <r>
    <s v="NSE"/>
    <n v="13062"/>
    <s v="Upper Chatham"/>
    <x v="2"/>
    <x v="12"/>
    <d v="2009-07-30T00:00:00"/>
    <s v="UCD"/>
    <s v="Chellissa"/>
    <n v="1.8457815630000001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3063"/>
    <s v="Upper Chatham"/>
    <x v="2"/>
    <x v="12"/>
    <d v="2009-07-30T00:00:00"/>
    <s v="UCC"/>
    <s v="Chellissa"/>
    <n v="1.9029854450000001"/>
    <n v="20"/>
    <n v="54"/>
    <n v="54"/>
    <n v="4.0073331852324712"/>
    <n v="0.66168199563289887"/>
    <n v="0.66168199563289887"/>
    <n v="0.69681555292314135"/>
    <n v="0.73713696004717688"/>
    <n v="2.6515802191705626"/>
    <n v="2.6515802191705626"/>
    <n v="2.7923720892150174"/>
    <n v="2.9539534020584344"/>
    <n v="13.17642280986909"/>
    <n v="13.17642280986909"/>
    <n v="15.319685674589216"/>
    <n v="18.181636749161306"/>
    <s v="Yes"/>
  </r>
  <r>
    <s v="NSE"/>
    <n v="13068"/>
    <s v="Icy Strait"/>
    <x v="3"/>
    <x v="12"/>
    <d v="2009-08-18T00:00:00"/>
    <s v="ISD"/>
    <s v="Chellissa"/>
    <n v="1.900743217"/>
    <n v="20"/>
    <n v="43"/>
    <n v="43"/>
    <n v="3.784189633918261"/>
    <n v="0.66168199563289887"/>
    <n v="0.66168199563289887"/>
    <n v="0.69681555292314135"/>
    <n v="0.73713696004717688"/>
    <n v="2.5039301488243639"/>
    <n v="2.5039301488243639"/>
    <n v="2.6368821921247729"/>
    <n v="2.7894660429885461"/>
    <n v="11.230467184225168"/>
    <n v="11.230467184225168"/>
    <n v="12.969581169695495"/>
    <n v="15.272328757640114"/>
    <m/>
  </r>
  <r>
    <s v="NSE"/>
    <n v="13069"/>
    <s v="Icy Strait"/>
    <x v="3"/>
    <x v="12"/>
    <d v="2009-08-18T00:00:00"/>
    <s v="ISC"/>
    <s v="Chellissa"/>
    <n v="1.792842152"/>
    <n v="20"/>
    <n v="104"/>
    <n v="104"/>
    <n v="4.6539603501575231"/>
    <n v="0.66168199563289887"/>
    <n v="0.66168199563289887"/>
    <n v="0.69681555292314135"/>
    <n v="0.73713696004717688"/>
    <n v="3.0794417720886145"/>
    <n v="3.0794417720886145"/>
    <n v="3.2429519546773911"/>
    <n v="3.4306061846952116"/>
    <n v="20.746259638200907"/>
    <n v="20.746259638200907"/>
    <n v="24.60920749713544"/>
    <n v="29.895365372061665"/>
    <m/>
  </r>
  <r>
    <s v="NSE"/>
    <n v="13070"/>
    <s v="Icy Strait"/>
    <x v="3"/>
    <x v="12"/>
    <d v="2009-08-18T00:00:00"/>
    <s v="ISB"/>
    <s v="Chellissa"/>
    <n v="1.8609614940000001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m/>
  </r>
  <r>
    <s v="NSE"/>
    <n v="13071"/>
    <s v="Icy Strait"/>
    <x v="3"/>
    <x v="12"/>
    <d v="2009-08-18T00:00:00"/>
    <s v="ISA"/>
    <s v="Chellissa"/>
    <n v="1.7323346639999999"/>
    <n v="20"/>
    <n v="24"/>
    <n v="24"/>
    <n v="3.2188758248682006"/>
    <n v="0.66168199563289887"/>
    <n v="0.66168199563289887"/>
    <n v="0.69681555292314135"/>
    <n v="0.73713696004717688"/>
    <n v="2.1298721794932844"/>
    <n v="2.1298721794932844"/>
    <n v="2.2429627376964678"/>
    <n v="2.3727523403126942"/>
    <n v="7.4137912876388103"/>
    <n v="7.4137912876388103"/>
    <n v="8.4212025313486016"/>
    <n v="9.7268757037251614"/>
    <m/>
  </r>
  <r>
    <s v="NSE"/>
    <n v="13072"/>
    <s v="Icy Strait"/>
    <x v="3"/>
    <x v="12"/>
    <d v="2009-08-19T00:00:00"/>
    <s v="ISA"/>
    <s v="Chellissa"/>
    <n v="1.8872425319999999"/>
    <n v="20"/>
    <n v="34"/>
    <n v="34"/>
    <n v="3.5553480614894135"/>
    <n v="0.66168199563289887"/>
    <n v="0.66168199563289887"/>
    <n v="0.69681555292314135"/>
    <n v="0.73713696004717688"/>
    <n v="2.3525098004958735"/>
    <n v="2.3525098004958735"/>
    <n v="2.4774218253009646"/>
    <n v="2.6207784619559296"/>
    <n v="9.5119194652865406"/>
    <n v="9.5119194652865406"/>
    <n v="10.910517404669481"/>
    <n v="12.746420486351219"/>
    <m/>
  </r>
  <r>
    <s v="NSE"/>
    <n v="13073"/>
    <s v="Icy Strait"/>
    <x v="3"/>
    <x v="12"/>
    <d v="2009-08-19T00:00:00"/>
    <s v="ISB"/>
    <s v="Chellissa"/>
    <n v="1.8467150189999999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3074"/>
    <s v="Icy Strait"/>
    <x v="3"/>
    <x v="12"/>
    <d v="2009-08-19T00:00:00"/>
    <s v="ISC"/>
    <s v="Chellissa"/>
    <n v="1.297128295"/>
    <n v="20"/>
    <n v="13"/>
    <n v="13"/>
    <n v="2.6390573296152584"/>
    <n v="0.66168199563289887"/>
    <n v="0.66168199563289887"/>
    <n v="0.69681555292314135"/>
    <n v="0.73713696004717688"/>
    <n v="1.7462167204494532"/>
    <n v="1.7462167204494532"/>
    <n v="1.8389361923317251"/>
    <n v="1.945346697342812"/>
    <n v="4.7328725368945284"/>
    <n v="4.7328725368945284"/>
    <n v="5.2898435169324056"/>
    <n v="5.9960569489762356"/>
    <m/>
  </r>
  <r>
    <s v="NSE"/>
    <n v="13075"/>
    <s v="Icy Strait"/>
    <x v="3"/>
    <x v="12"/>
    <d v="2009-08-19T00:00:00"/>
    <s v="ISD"/>
    <s v="Chellissa"/>
    <n v="2.0301607480000001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3076"/>
    <s v="Upper Chatham"/>
    <x v="3"/>
    <x v="12"/>
    <d v="2009-08-19T00:00:00"/>
    <s v="UCD"/>
    <s v="Chellissa"/>
    <n v="1.5903194940000001"/>
    <n v="20"/>
    <n v="19"/>
    <n v="19"/>
    <n v="2.9957322735539909"/>
    <n v="0.66168199563289887"/>
    <n v="0.66168199563289887"/>
    <n v="0.69681555292314135"/>
    <n v="0.73713696004717688"/>
    <n v="1.982222109147086"/>
    <n v="1.982222109147086"/>
    <n v="2.0874728406062233"/>
    <n v="2.2082649812428063"/>
    <n v="6.2588550453466878"/>
    <n v="6.2588550453466878"/>
    <n v="7.0645090905605166"/>
    <n v="8.09991416665682"/>
    <m/>
  </r>
  <r>
    <s v="NSE"/>
    <n v="13077"/>
    <s v="Upper Chatham"/>
    <x v="3"/>
    <x v="12"/>
    <d v="2009-08-19T00:00:00"/>
    <s v="UCC"/>
    <s v="Chellissa"/>
    <n v="1.8795137340000001"/>
    <n v="20"/>
    <n v="78"/>
    <n v="78"/>
    <n v="4.3694478524670215"/>
    <n v="0.66168199563289887"/>
    <n v="0.66168199563289887"/>
    <n v="0.69681555292314135"/>
    <n v="0.73713696004717688"/>
    <n v="2.8911849748342631"/>
    <n v="2.8911849748342631"/>
    <n v="3.0446992212856401"/>
    <n v="3.2208815070522054"/>
    <n v="17.014643858395587"/>
    <n v="17.014643858395587"/>
    <n v="20.00371278297639"/>
    <n v="24.050192372748022"/>
    <m/>
  </r>
  <r>
    <s v="NSE"/>
    <n v="13078"/>
    <s v="Upper Chatham"/>
    <x v="3"/>
    <x v="12"/>
    <d v="2009-08-20T00:00:00"/>
    <s v="UCD"/>
    <s v="Chellissa"/>
    <n v="1.769502052"/>
    <n v="20"/>
    <n v="104"/>
    <n v="104"/>
    <n v="4.6539603501575231"/>
    <n v="0.66168199563289887"/>
    <n v="0.66168199563289887"/>
    <n v="0.69681555292314135"/>
    <n v="0.73713696004717688"/>
    <n v="3.0794417720886145"/>
    <n v="3.0794417720886145"/>
    <n v="3.2429519546773911"/>
    <n v="3.4306061846952116"/>
    <n v="20.746259638200907"/>
    <n v="20.746259638200907"/>
    <n v="24.60920749713544"/>
    <n v="29.895365372061665"/>
    <m/>
  </r>
  <r>
    <s v="NSE"/>
    <n v="13079"/>
    <s v="Upper Chatham"/>
    <x v="3"/>
    <x v="12"/>
    <d v="2009-08-20T00:00:00"/>
    <s v="UCC"/>
    <s v="Chellissa"/>
    <n v="1.988069598"/>
    <n v="20"/>
    <n v="91"/>
    <n v="91"/>
    <n v="4.5217885770490405"/>
    <n v="0.66168199563289887"/>
    <n v="0.66168199563289887"/>
    <n v="0.69681555292314135"/>
    <n v="0.73713696004717688"/>
    <n v="2.9919860894918551"/>
    <n v="2.9919860894918551"/>
    <n v="3.1508526075179715"/>
    <n v="3.3331774856619791"/>
    <n v="18.925216482626379"/>
    <n v="18.925216482626379"/>
    <n v="22.35596956940989"/>
    <n v="27.027256571467376"/>
    <m/>
  </r>
  <r>
    <s v="NSE"/>
    <n v="13080"/>
    <s v="Upper Chatham"/>
    <x v="3"/>
    <x v="12"/>
    <d v="2009-08-20T00:00:00"/>
    <s v="UCB"/>
    <s v="Chellissa"/>
    <n v="1.8851618830000001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3081"/>
    <s v="Upper Chatham"/>
    <x v="3"/>
    <x v="12"/>
    <d v="2009-08-20T00:00:00"/>
    <s v="UCA"/>
    <s v="Chellissa"/>
    <n v="1.7158382409999999"/>
    <n v="20"/>
    <n v="36"/>
    <n v="36"/>
    <n v="3.6109179126442243"/>
    <n v="0.66168199563289887"/>
    <n v="0.66168199563289887"/>
    <n v="0.69681555292314135"/>
    <n v="0.73713696004717688"/>
    <n v="2.3892793705050122"/>
    <n v="2.3892793705050122"/>
    <n v="2.5161437618592606"/>
    <n v="2.6617410531064611"/>
    <n v="9.9056321904588653"/>
    <n v="9.9056321904588653"/>
    <n v="11.380761326591292"/>
    <n v="13.32120137773116"/>
    <m/>
  </r>
  <r>
    <s v="NSE"/>
    <n v="13082"/>
    <s v="Upper Chatham"/>
    <x v="3"/>
    <x v="12"/>
    <d v="2009-08-21T00:00:00"/>
    <s v="UCA"/>
    <s v="Chellissa"/>
    <n v="1.78"/>
    <n v="20"/>
    <n v="95"/>
    <n v="95"/>
    <n v="4.5643481914678361"/>
    <n v="0.66168199563289887"/>
    <n v="0.66168199563289887"/>
    <n v="0.69681555292314135"/>
    <n v="0.73713696004717688"/>
    <n v="3.0201470200938507"/>
    <n v="3.0201470200938507"/>
    <n v="3.1805088087714006"/>
    <n v="3.3645497504554305"/>
    <n v="19.494304537289018"/>
    <n v="19.494304537289018"/>
    <n v="23.058991864411801"/>
    <n v="27.920472937394941"/>
    <m/>
  </r>
  <r>
    <s v="NSE"/>
    <n v="13083"/>
    <s v="Upper Chatham"/>
    <x v="3"/>
    <x v="12"/>
    <d v="2009-08-21T00:00:00"/>
    <s v="UCB"/>
    <s v="Chellissa"/>
    <n v="2.0041486910000001"/>
    <n v="20"/>
    <n v="52"/>
    <n v="52"/>
    <n v="3.970291913552122"/>
    <n v="0.66168199563289887"/>
    <n v="0.66168199563289887"/>
    <n v="0.69681555292314135"/>
    <n v="0.73713696004717688"/>
    <n v="2.6270706766043288"/>
    <n v="2.6270706766043288"/>
    <n v="2.7665611550080986"/>
    <n v="2.9266489116557"/>
    <n v="12.833188610252083"/>
    <n v="12.833188610252083"/>
    <n v="14.903848993729969"/>
    <n v="17.66497758874549"/>
    <m/>
  </r>
  <r>
    <s v="NSE"/>
    <n v="14011"/>
    <s v="Icy Strait"/>
    <x v="1"/>
    <x v="13"/>
    <d v="2010-06-25T00:00:00"/>
    <s v="ISA"/>
    <s v="NW Explorer"/>
    <n v="0.59049094468321195"/>
    <n v="20"/>
    <n v="308"/>
    <n v="308"/>
    <n v="5.7333412768977459"/>
    <n v="0.66168199563289887"/>
    <n v="0.66168199563289887"/>
    <n v="0.69681555292314135"/>
    <n v="0.73713696004717688"/>
    <n v="3.7936486977421731"/>
    <n v="3.7936486977421731"/>
    <n v="3.9950813719585718"/>
    <n v="4.2262577597654039"/>
    <n v="43.418173454989791"/>
    <n v="43.418173454989791"/>
    <n v="53.330261403726823"/>
    <n v="67.460556353634587"/>
    <m/>
  </r>
  <r>
    <s v="NSE"/>
    <n v="14012"/>
    <s v="Icy Strait"/>
    <x v="1"/>
    <x v="13"/>
    <d v="2010-06-25T00:00:00"/>
    <s v="ISB"/>
    <s v="NW Explorer"/>
    <n v="1.87409049250469"/>
    <n v="20"/>
    <n v="31"/>
    <n v="31"/>
    <n v="3.4657359027997265"/>
    <n v="0.66168199563289887"/>
    <n v="0.66168199563289887"/>
    <n v="0.69681555292314135"/>
    <n v="0.73713696004717688"/>
    <n v="2.2932150485011094"/>
    <n v="2.2932150485011094"/>
    <n v="2.4149786793949737"/>
    <n v="2.5547220277161484"/>
    <n v="8.9067371758310223"/>
    <n v="8.9067371758310223"/>
    <n v="10.189531787421815"/>
    <n v="11.867722290187725"/>
    <m/>
  </r>
  <r>
    <s v="NSE"/>
    <n v="14013"/>
    <s v="Icy Strait"/>
    <x v="1"/>
    <x v="13"/>
    <d v="2010-06-25T00:00:00"/>
    <s v="ISC"/>
    <s v="NW Explorer"/>
    <n v="1.8106126466933901"/>
    <n v="20"/>
    <n v="1206"/>
    <n v="1206"/>
    <n v="7.0958932210975316"/>
    <n v="0.66168199563289887"/>
    <n v="0.66168199563289887"/>
    <n v="0.69681555292314135"/>
    <n v="0.73713696004717688"/>
    <n v="4.6952247873337738"/>
    <n v="4.6952247873337738"/>
    <n v="4.9445287583426474"/>
    <n v="5.2306451578192048"/>
    <n v="108.42340287245761"/>
    <n v="108.42340287245761"/>
    <n v="139.40467072952106"/>
    <n v="185.91335324054631"/>
    <m/>
  </r>
  <r>
    <s v="NSE"/>
    <n v="14014"/>
    <s v="Icy Strait"/>
    <x v="1"/>
    <x v="13"/>
    <d v="2010-06-25T00:00:00"/>
    <s v="ISD"/>
    <s v="NW Explorer"/>
    <n v="1.52136777719094"/>
    <n v="20"/>
    <n v="5919"/>
    <n v="5919"/>
    <n v="8.6860917278780505"/>
    <n v="0.66168199563289887"/>
    <n v="0.66168199563289887"/>
    <n v="0.69681555292314135"/>
    <n v="0.73713696004717688"/>
    <n v="5.7474305087527631"/>
    <n v="5.7474305087527631"/>
    <n v="6.0526038101024682"/>
    <n v="6.402839250978956"/>
    <n v="312.38438643453236"/>
    <n v="312.38438643453236"/>
    <n v="424.21877879213076"/>
    <n v="602.55625512310837"/>
    <m/>
  </r>
  <r>
    <s v="NSE"/>
    <n v="14015"/>
    <s v="Icy Strait"/>
    <x v="1"/>
    <x v="13"/>
    <d v="2010-06-26T00:00:00"/>
    <s v="ISA"/>
    <s v="NW Explorer"/>
    <n v="1.36596102459324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4016"/>
    <s v="Icy Strait"/>
    <x v="1"/>
    <x v="13"/>
    <d v="2010-06-26T00:00:00"/>
    <s v="ISB"/>
    <s v="NW Explorer"/>
    <n v="1.71537309209787"/>
    <n v="20"/>
    <n v="4520"/>
    <n v="4520"/>
    <n v="8.4164884872946057"/>
    <n v="0.66168199563289887"/>
    <n v="0.66168199563289887"/>
    <n v="0.69681555292314135"/>
    <n v="0.73713696004717688"/>
    <n v="5.569038898494413"/>
    <n v="5.569038898494413"/>
    <n v="5.8647400789454442"/>
    <n v="6.204104737796408"/>
    <n v="261.18199460086208"/>
    <n v="261.18199460086208"/>
    <n v="351.39055047961273"/>
    <n v="493.77580352483318"/>
    <m/>
  </r>
  <r>
    <s v="NSE"/>
    <n v="14018"/>
    <s v="Icy Strait"/>
    <x v="1"/>
    <x v="13"/>
    <d v="2010-06-26T00:00:00"/>
    <s v="ISD"/>
    <s v="NW Explorer"/>
    <n v="0.85150363180257505"/>
    <n v="10"/>
    <n v="3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4019"/>
    <s v="Icy Strait"/>
    <x v="1"/>
    <x v="13"/>
    <d v="2010-06-27T00:00:00"/>
    <s v="ISD"/>
    <s v="NW Explorer"/>
    <n v="0.83915673346983599"/>
    <n v="10"/>
    <n v="6240"/>
    <n v="12480"/>
    <n v="9.4319627669184545"/>
    <n v="0.66168199563289887"/>
    <n v="0.66168199563289887"/>
    <n v="0.69681555292314135"/>
    <n v="0.73713696004717688"/>
    <n v="6.2409599463498013"/>
    <n v="6.2409599463498013"/>
    <n v="6.5723383505807647"/>
    <n v="6.952648361284429"/>
    <n v="512.35106397279083"/>
    <n v="512.35106397279083"/>
    <n v="714.03990375249293"/>
    <n v="1044.9160269967622"/>
    <m/>
  </r>
  <r>
    <s v="NSE"/>
    <n v="14020"/>
    <s v="Icy Strait"/>
    <x v="1"/>
    <x v="13"/>
    <d v="2010-06-27T00:00:00"/>
    <s v="ISC"/>
    <s v="NW Explorer"/>
    <n v="0.86920510415676799"/>
    <n v="10"/>
    <n v="1462"/>
    <n v="2924"/>
    <n v="7.9810497596659573"/>
    <n v="0.66168199563289887"/>
    <n v="0.66168199563289887"/>
    <n v="0.69681555292314135"/>
    <n v="0.73713696004717688"/>
    <n v="5.2809169322212384"/>
    <n v="5.2809169322212384"/>
    <n v="5.561319601188738"/>
    <n v="5.8831267578254156"/>
    <n v="195.55001579345532"/>
    <n v="195.55001579345532"/>
    <n v="259.16592516706078"/>
    <n v="357.92977546129259"/>
    <m/>
  </r>
  <r>
    <s v="NSE"/>
    <n v="14021"/>
    <s v="Icy Strait"/>
    <x v="1"/>
    <x v="13"/>
    <d v="2010-06-27T00:00:00"/>
    <s v="ISB"/>
    <s v="NW Explorer"/>
    <n v="0.83346927654807401"/>
    <n v="10"/>
    <n v="238"/>
    <n v="476"/>
    <n v="6.1675164908883415"/>
    <n v="0.66168199563289887"/>
    <n v="0.66168199563289887"/>
    <n v="0.69681555292314135"/>
    <n v="0.73713696004717688"/>
    <n v="4.0809346197898115"/>
    <n v="4.0809346197898115"/>
    <n v="4.2976214137609521"/>
    <n v="4.5463043571342636"/>
    <n v="58.200774216733763"/>
    <n v="58.200774216733763"/>
    <n v="72.524700703927849"/>
    <n v="93.283326169045623"/>
    <m/>
  </r>
  <r>
    <s v="NSE"/>
    <n v="14022"/>
    <s v="Icy Strait"/>
    <x v="1"/>
    <x v="13"/>
    <d v="2010-06-27T00:00:00"/>
    <s v="ISA"/>
    <s v="NW Explorer"/>
    <n v="0.89024056028241405"/>
    <n v="10"/>
    <n v="532"/>
    <n v="1064"/>
    <n v="6.9707300781435251"/>
    <n v="0.66168199563289887"/>
    <n v="0.66168199563289887"/>
    <n v="0.69681555292314135"/>
    <n v="0.73713696004717688"/>
    <n v="4.6124065891242809"/>
    <n v="4.6124065891242809"/>
    <n v="4.8573131336795523"/>
    <n v="5.1383827791121375"/>
    <n v="99.726264917213399"/>
    <n v="99.726264917213399"/>
    <n v="127.67799663640187"/>
    <n v="169.43990633990958"/>
    <m/>
  </r>
  <r>
    <s v="NSE"/>
    <n v="14023"/>
    <s v="Upper Chatham"/>
    <x v="1"/>
    <x v="13"/>
    <d v="2010-06-28T00:00:00"/>
    <s v="UCA"/>
    <s v="NW Explorer"/>
    <n v="0.76265190807401395"/>
    <n v="10"/>
    <n v="260"/>
    <n v="520"/>
    <n v="6.2557500417533669"/>
    <n v="0.66168199563289887"/>
    <n v="0.66168199563289887"/>
    <n v="0.69681555292314135"/>
    <n v="0.73713696004717688"/>
    <n v="4.1393171718079582"/>
    <n v="4.1393171718079582"/>
    <n v="4.3591039242933372"/>
    <n v="4.6113445685930765"/>
    <n v="61.759952549888546"/>
    <n v="61.759952549888546"/>
    <n v="77.187041515020837"/>
    <n v="99.619348339689168"/>
    <m/>
  </r>
  <r>
    <s v="NSE"/>
    <n v="14024"/>
    <s v="Upper Chatham"/>
    <x v="1"/>
    <x v="13"/>
    <d v="2010-06-28T00:00:00"/>
    <s v="UCB"/>
    <s v="NW Explorer"/>
    <n v="0.82357137634896604"/>
    <n v="10"/>
    <n v="260"/>
    <n v="520"/>
    <n v="6.2557500417533669"/>
    <n v="0.66168199563289887"/>
    <n v="0.66168199563289887"/>
    <n v="0.69681555292314135"/>
    <n v="0.73713696004717688"/>
    <n v="4.1393171718079582"/>
    <n v="4.1393171718079582"/>
    <n v="4.3591039242933372"/>
    <n v="4.6113445685930765"/>
    <n v="61.759952549888546"/>
    <n v="61.759952549888546"/>
    <n v="77.187041515020837"/>
    <n v="99.619348339689168"/>
    <m/>
  </r>
  <r>
    <s v="NSE"/>
    <n v="14025"/>
    <s v="Upper Chatham"/>
    <x v="1"/>
    <x v="13"/>
    <d v="2010-06-28T00:00:00"/>
    <s v="UCC"/>
    <s v="NW Explorer"/>
    <n v="0.84258726186479604"/>
    <n v="10"/>
    <n v="3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4026"/>
    <s v="Upper Chatham"/>
    <x v="1"/>
    <x v="13"/>
    <d v="2010-06-28T00:00:00"/>
    <s v="UCD"/>
    <s v="NW Explorer"/>
    <n v="0.88653696290123296"/>
    <n v="10"/>
    <n v="107"/>
    <n v="214"/>
    <n v="5.3706380281276624"/>
    <n v="0.66168199563289887"/>
    <n v="0.66168199563289887"/>
    <n v="0.69681555292314135"/>
    <n v="0.73713696004717688"/>
    <n v="3.5536544882734487"/>
    <n v="3.5536544882734487"/>
    <n v="3.7423441071198265"/>
    <n v="3.9588957895677894"/>
    <n v="33.94077510244702"/>
    <n v="33.94077510244702"/>
    <n v="41.196788114721848"/>
    <n v="51.399433990874506"/>
    <m/>
  </r>
  <r>
    <s v="NSE"/>
    <n v="14027"/>
    <s v="Upper Chatham"/>
    <x v="1"/>
    <x v="13"/>
    <d v="2010-06-28T00:00:00"/>
    <s v="UCD"/>
    <s v="NW Explorer"/>
    <n v="0.98247125875800601"/>
    <n v="10"/>
    <n v="13"/>
    <n v="26"/>
    <n v="3.2958368660043291"/>
    <n v="0.66168199563289887"/>
    <n v="0.66168199563289887"/>
    <n v="0.69681555292314135"/>
    <n v="0.73713696004717688"/>
    <n v="2.1807959147782237"/>
    <n v="2.1807959147782237"/>
    <n v="2.29659038812928"/>
    <n v="2.4294831682178457"/>
    <n v="7.8533499673289402"/>
    <n v="7.8533499673289402"/>
    <n v="8.9402322752741554"/>
    <n v="10.353012965535857"/>
    <m/>
  </r>
  <r>
    <s v="NSE"/>
    <n v="14028"/>
    <s v="Upper Chatham"/>
    <x v="1"/>
    <x v="13"/>
    <d v="2010-06-29T00:00:00"/>
    <s v="UCA"/>
    <s v="NW Explorer"/>
    <n v="0.90677392156449699"/>
    <n v="10"/>
    <n v="218"/>
    <n v="436"/>
    <n v="6.0799331950955899"/>
    <n v="0.66168199563289887"/>
    <n v="0.66168199563289887"/>
    <n v="0.69681555292314135"/>
    <n v="0.73713696004717688"/>
    <n v="4.0229823298455569"/>
    <n v="4.0229823298455569"/>
    <n v="4.2365920110762953"/>
    <n v="4.4817434727226821"/>
    <n v="54.867472854499695"/>
    <n v="54.867472854499695"/>
    <n v="68.17171325585845"/>
    <n v="87.38864160196627"/>
    <m/>
  </r>
  <r>
    <s v="NSE"/>
    <n v="14029"/>
    <s v="Upper Chatham"/>
    <x v="1"/>
    <x v="13"/>
    <d v="2010-06-29T00:00:00"/>
    <s v="UCB"/>
    <s v="NW Explorer"/>
    <n v="0.84973087835360905"/>
    <n v="10"/>
    <n v="60"/>
    <n v="120"/>
    <n v="4.7957905455967413"/>
    <n v="0.66168199563289887"/>
    <n v="0.66168199563289887"/>
    <n v="0.69681555292314135"/>
    <n v="0.73713696004717688"/>
    <n v="3.1732882588478408"/>
    <n v="3.1732882588478408"/>
    <n v="3.3417814407335671"/>
    <n v="3.5351544638041736"/>
    <n v="22.885898379656119"/>
    <n v="22.885898379656119"/>
    <n v="27.269442210926364"/>
    <n v="33.300312461810385"/>
    <m/>
  </r>
  <r>
    <s v="NSE"/>
    <n v="14030"/>
    <s v="Upper Chatham"/>
    <x v="1"/>
    <x v="13"/>
    <d v="2010-06-29T00:00:00"/>
    <s v="UCC"/>
    <s v="NW Explorer"/>
    <n v="0.79129653513515796"/>
    <n v="10"/>
    <n v="17"/>
    <n v="34"/>
    <n v="3.5553480614894135"/>
    <n v="0.66168199563289887"/>
    <n v="0.66168199563289887"/>
    <n v="0.69681555292314135"/>
    <n v="0.73713696004717688"/>
    <n v="2.3525098004958735"/>
    <n v="2.3525098004958735"/>
    <n v="2.4774218253009646"/>
    <n v="2.6207784619559296"/>
    <n v="9.5119194652865406"/>
    <n v="9.5119194652865406"/>
    <n v="10.910517404669481"/>
    <n v="12.746420486351219"/>
    <m/>
  </r>
  <r>
    <s v="NSE"/>
    <n v="14032"/>
    <s v="Icy Strait"/>
    <x v="2"/>
    <x v="13"/>
    <d v="2010-07-26T00:00:00"/>
    <s v="ISA"/>
    <s v="NW Explorer"/>
    <n v="2.7595999999999998"/>
    <n v="20"/>
    <n v="3132"/>
    <n v="3132"/>
    <n v="8.0497462909521911"/>
    <n v="0.66168199563289887"/>
    <n v="0.66168199563289887"/>
    <n v="0.69681555292314135"/>
    <n v="0.73713696004717688"/>
    <n v="5.3263721901357712"/>
    <n v="5.3263721901357712"/>
    <n v="5.6091884126208571"/>
    <n v="5.9337655100635356"/>
    <n v="204.69041326159405"/>
    <n v="204.69041326159405"/>
    <n v="271.92264752068962"/>
    <n v="376.57359754222716"/>
    <s v="Yes"/>
  </r>
  <r>
    <s v="NSE"/>
    <n v="14033"/>
    <s v="Icy Strait"/>
    <x v="2"/>
    <x v="13"/>
    <d v="2010-07-26T00:00:00"/>
    <s v="ISB"/>
    <s v="NW Explorer"/>
    <n v="0.94310000000000005"/>
    <n v="10"/>
    <n v="901"/>
    <n v="1802"/>
    <n v="7.4972072232033176"/>
    <n v="0.66168199563289887"/>
    <n v="0.66168199563289887"/>
    <n v="0.69681555292314135"/>
    <n v="0.73713696004717688"/>
    <n v="4.9607670371225554"/>
    <n v="4.9607670371225554"/>
    <n v="5.2241705966157888"/>
    <n v="5.5264685413558299"/>
    <n v="141.70321258985624"/>
    <n v="141.70321258985624"/>
    <n v="184.70708055233249"/>
    <n v="250.25504564877741"/>
    <s v="Yes"/>
  </r>
  <r>
    <s v="NSE"/>
    <n v="14034"/>
    <s v="Icy Strait"/>
    <x v="2"/>
    <x v="13"/>
    <d v="2010-07-26T00:00:00"/>
    <s v="ISC"/>
    <s v="NW Explorer"/>
    <n v="1.7769999999999999"/>
    <n v="10"/>
    <n v="255"/>
    <n v="510"/>
    <n v="6.2363695902037044"/>
    <n v="0.66168199563289887"/>
    <n v="0.66168199563289887"/>
    <n v="0.69681555292314135"/>
    <n v="0.73713696004717688"/>
    <n v="4.1264934759503111"/>
    <n v="4.1264934759503111"/>
    <n v="4.345599324230859"/>
    <n v="4.597058521453417"/>
    <n v="60.960276367102168"/>
    <n v="60.960276367102168"/>
    <n v="76.138254453462622"/>
    <n v="98.192114623948527"/>
    <s v="Yes"/>
  </r>
  <r>
    <s v="NSE"/>
    <n v="14035"/>
    <s v="Icy Strait"/>
    <x v="2"/>
    <x v="13"/>
    <d v="2010-07-26T00:00:00"/>
    <s v="ISD"/>
    <s v="NW Explorer"/>
    <n v="0.38059999999999999"/>
    <n v="10"/>
    <n v="966"/>
    <n v="1932"/>
    <n v="7.5668284792083309"/>
    <n v="0.66168199563289887"/>
    <n v="0.66168199563289887"/>
    <n v="0.69681555292314135"/>
    <n v="0.73713696004717688"/>
    <n v="5.0068341687344216"/>
    <n v="5.0068341687344216"/>
    <n v="5.2726837706141261"/>
    <n v="5.5777889423620319"/>
    <n v="148.43091346556074"/>
    <n v="148.43091346556074"/>
    <n v="193.93843107169843"/>
    <n v="263.48616464820219"/>
    <s v="Yes"/>
  </r>
  <r>
    <s v="NSE"/>
    <n v="14036"/>
    <s v="Icy Strait"/>
    <x v="2"/>
    <x v="13"/>
    <d v="2010-07-27T00:00:00"/>
    <s v="ISA"/>
    <s v="NW Explorer"/>
    <n v="1.036"/>
    <n v="10"/>
    <n v="672"/>
    <n v="1344"/>
    <n v="7.2041492920359396"/>
    <n v="0.66168199563289887"/>
    <n v="0.66168199563289887"/>
    <n v="0.69681555292314135"/>
    <n v="0.73713696004717688"/>
    <n v="4.7668558803916756"/>
    <n v="4.7668558803916756"/>
    <n v="5.0199632722708802"/>
    <n v="5.3104447088573936"/>
    <n v="116.54907199409107"/>
    <n v="116.54907199409107"/>
    <n v="150.40574290282143"/>
    <n v="201.44023533896817"/>
    <s v="Yes"/>
  </r>
  <r>
    <s v="NSE"/>
    <n v="14037"/>
    <s v="Icy Strait"/>
    <x v="2"/>
    <x v="13"/>
    <d v="2010-07-27T00:00:00"/>
    <s v="ISB"/>
    <s v="NW Explorer"/>
    <n v="0.94730000000000003"/>
    <n v="10"/>
    <n v="644"/>
    <n v="1288"/>
    <n v="7.161622002939187"/>
    <n v="0.66168199563289887"/>
    <n v="0.66168199563289887"/>
    <n v="0.69681555292314135"/>
    <n v="0.73713696004717688"/>
    <n v="4.7387163388732798"/>
    <n v="4.7387163388732798"/>
    <n v="4.9903295958046048"/>
    <n v="5.2790962722535664"/>
    <n v="113.28740118509702"/>
    <n v="113.28740118509702"/>
    <n v="145.98486110640076"/>
    <n v="195.19249061270733"/>
    <s v="Yes"/>
  </r>
  <r>
    <s v="NSE"/>
    <n v="14038"/>
    <s v="Icy Strait"/>
    <x v="2"/>
    <x v="13"/>
    <d v="2010-07-27T00:00:00"/>
    <s v="ISC"/>
    <s v="NW Explorer"/>
    <n v="1.0169999999999999"/>
    <n v="10"/>
    <n v="888"/>
    <n v="1776"/>
    <n v="7.482681828154651"/>
    <n v="0.66168199563289887"/>
    <n v="0.66168199563289887"/>
    <n v="0.69681555292314135"/>
    <n v="0.73713696004717688"/>
    <n v="4.9511558447393975"/>
    <n v="4.9511558447393975"/>
    <n v="5.2140490754335254"/>
    <n v="5.5157613358061717"/>
    <n v="140.33823460046065"/>
    <n v="140.33823460046065"/>
    <n v="182.83692278922766"/>
    <n v="247.57915743673539"/>
    <s v="Yes"/>
  </r>
  <r>
    <s v="NSE"/>
    <n v="14039"/>
    <s v="Icy Strait"/>
    <x v="2"/>
    <x v="13"/>
    <d v="2010-07-27T00:00:00"/>
    <s v="ISD"/>
    <s v="NW Explorer"/>
    <n v="0.82179999999999997"/>
    <n v="10"/>
    <n v="958"/>
    <n v="1916"/>
    <n v="7.5585167430456446"/>
    <n v="0.66168199563289887"/>
    <n v="0.66168199563289887"/>
    <n v="0.69681555292314135"/>
    <n v="0.73713696004717688"/>
    <n v="5.0013344425631212"/>
    <n v="5.0013344425631212"/>
    <n v="5.2668920235841723"/>
    <n v="5.5716620544343547"/>
    <n v="147.61134014020723"/>
    <n v="147.61134014020723"/>
    <n v="192.81266022941546"/>
    <n v="261.87064167680035"/>
    <s v="Yes"/>
  </r>
  <r>
    <s v="NSE"/>
    <n v="14044"/>
    <s v="Icy Strait"/>
    <x v="2"/>
    <x v="13"/>
    <d v="2010-07-29T00:00:00"/>
    <s v="ISD"/>
    <s v="NW Explorer"/>
    <n v="0.93659999999999999"/>
    <n v="10"/>
    <n v="129"/>
    <n v="258"/>
    <n v="5.5568280616995374"/>
    <n v="0.66168199563289887"/>
    <n v="0.66168199563289887"/>
    <n v="0.69681555292314135"/>
    <n v="0.73713696004717688"/>
    <n v="3.6768530812542433"/>
    <n v="3.6768530812542433"/>
    <n v="3.8720842183119908"/>
    <n v="4.0961433449060429"/>
    <n v="38.521826197155725"/>
    <n v="38.521826197155725"/>
    <n v="47.042412682237263"/>
    <n v="59.108024087838793"/>
    <s v="Yes"/>
  </r>
  <r>
    <s v="NSE"/>
    <n v="14045"/>
    <s v="Icy Strait"/>
    <x v="2"/>
    <x v="13"/>
    <d v="2010-07-29T00:00:00"/>
    <s v="ISC"/>
    <s v="NW Explorer"/>
    <n v="0.99939999999999996"/>
    <n v="10"/>
    <n v="473"/>
    <n v="946"/>
    <n v="6.8532990931860782"/>
    <n v="0.66168199563289887"/>
    <n v="0.66168199563289887"/>
    <n v="0.69681555292314135"/>
    <n v="0.73713696004717688"/>
    <n v="4.5347046206485002"/>
    <n v="4.5347046206485002"/>
    <n v="4.7754853969661202"/>
    <n v="5.0518200598452596"/>
    <n v="92.195983069355748"/>
    <n v="92.195983069355748"/>
    <n v="117.56785313127364"/>
    <n v="155.30669328721697"/>
    <s v="Yes"/>
  </r>
  <r>
    <s v="NSE"/>
    <n v="14046"/>
    <s v="Icy Strait"/>
    <x v="2"/>
    <x v="13"/>
    <d v="2010-07-29T00:00:00"/>
    <s v="ISB"/>
    <s v="NW Explorer"/>
    <n v="0.89280000000000004"/>
    <n v="10"/>
    <n v="340"/>
    <n v="680"/>
    <n v="6.523562306149512"/>
    <n v="0.66168199563289887"/>
    <n v="0.66168199563289887"/>
    <n v="0.69681555292314135"/>
    <n v="0.73713696004717688"/>
    <n v="4.3165237253685653"/>
    <n v="4.3165237253685653"/>
    <n v="4.5457196753881357"/>
    <n v="4.8087588870334024"/>
    <n v="73.927705752880442"/>
    <n v="73.927705752880442"/>
    <n v="93.228216541636897"/>
    <n v="121.57938820178236"/>
    <s v="Yes"/>
  </r>
  <r>
    <s v="NSE"/>
    <n v="14047"/>
    <s v="Icy Strait"/>
    <x v="2"/>
    <x v="13"/>
    <d v="2010-07-29T00:00:00"/>
    <s v="ISA"/>
    <s v="NW Explorer"/>
    <n v="1.05"/>
    <n v="10"/>
    <n v="128"/>
    <n v="256"/>
    <n v="5.5490760848952201"/>
    <n v="0.66168199563289887"/>
    <n v="0.66168199563289887"/>
    <n v="0.69681555292314135"/>
    <n v="0.73713696004717688"/>
    <n v="3.6717237377722625"/>
    <n v="3.6717237377722625"/>
    <n v="3.8666825203088431"/>
    <n v="4.0904290762901523"/>
    <n v="38.319624200632283"/>
    <n v="38.319624200632283"/>
    <n v="46.78360171623028"/>
    <n v="58.765530175288411"/>
    <s v="Yes"/>
  </r>
  <r>
    <s v="NSE"/>
    <n v="14048"/>
    <s v="Upper Chatham"/>
    <x v="2"/>
    <x v="13"/>
    <d v="2010-07-30T00:00:00"/>
    <s v="UCA"/>
    <s v="NW Explorer"/>
    <n v="0.94289999999999996"/>
    <n v="10"/>
    <n v="20"/>
    <n v="40"/>
    <n v="3.713572066704308"/>
    <n v="0.66168199563289887"/>
    <n v="0.66168199563289887"/>
    <n v="0.69681555292314135"/>
    <n v="0.73713696004717688"/>
    <n v="2.457203776023495"/>
    <n v="2.457203776023495"/>
    <n v="2.587674772980495"/>
    <n v="2.7374112241665256"/>
    <n v="10.672127981882385"/>
    <n v="10.672127981882385"/>
    <n v="12.298812865096018"/>
    <n v="14.446944613867652"/>
    <s v="Yes"/>
  </r>
  <r>
    <s v="NSE"/>
    <n v="14049"/>
    <s v="Upper Chatham"/>
    <x v="2"/>
    <x v="13"/>
    <d v="2010-07-30T00:00:00"/>
    <s v="UCB"/>
    <s v="NW Explorer"/>
    <n v="0.82279999999999998"/>
    <n v="10"/>
    <n v="67"/>
    <n v="134"/>
    <n v="4.9052747784384296"/>
    <n v="0.66168199563289887"/>
    <n v="0.66168199563289887"/>
    <n v="0.69681555292314135"/>
    <n v="0.73713696004717688"/>
    <n v="3.2457320045248661"/>
    <n v="3.2457320045248661"/>
    <n v="3.4180717569775139"/>
    <n v="3.615859338374193"/>
    <n v="24.680501424951075"/>
    <n v="24.680501424951075"/>
    <n v="29.510526553718709"/>
    <n v="36.183285224220313"/>
    <s v="Yes"/>
  </r>
  <r>
    <s v="NSE"/>
    <n v="14050"/>
    <s v="Upper Chatham"/>
    <x v="2"/>
    <x v="13"/>
    <d v="2010-07-30T00:00:00"/>
    <s v="UCC"/>
    <s v="NW Explorer"/>
    <n v="0.79810000000000003"/>
    <n v="10"/>
    <n v="32"/>
    <n v="64"/>
    <n v="4.1743872698956368"/>
    <n v="0.66168199563289887"/>
    <n v="0.66168199563289887"/>
    <n v="0.69681555292314135"/>
    <n v="0.73713696004717688"/>
    <n v="2.7621168992891132"/>
    <n v="2.7621168992891132"/>
    <n v="2.9087779735876507"/>
    <n v="3.0770951421905037"/>
    <n v="14.833325051182099"/>
    <n v="14.833325051182099"/>
    <n v="17.334379775290586"/>
    <n v="20.695289043112865"/>
    <s v="Yes"/>
  </r>
  <r>
    <s v="NSE"/>
    <n v="14051"/>
    <s v="Upper Chatham"/>
    <x v="2"/>
    <x v="13"/>
    <d v="2010-07-30T00:00:00"/>
    <s v="UCD"/>
    <s v="NW Explorer"/>
    <n v="1.7110000000000001"/>
    <n v="10"/>
    <n v="7"/>
    <n v="14"/>
    <n v="2.7080502011022101"/>
    <n v="0.66168199563289887"/>
    <n v="0.66168199563289887"/>
    <n v="0.69681555292314135"/>
    <n v="0.73713696004717688"/>
    <n v="1.7918680613393834"/>
    <n v="1.7918680613393834"/>
    <n v="1.8870114982246606"/>
    <n v="1.9962038928956292"/>
    <n v="5.000651588045991"/>
    <n v="5.000651588045991"/>
    <n v="5.5996162158278411"/>
    <n v="6.3610596230095702"/>
    <s v="Yes"/>
  </r>
  <r>
    <s v="NSE"/>
    <n v="14052"/>
    <s v="Upper Chatham"/>
    <x v="2"/>
    <x v="13"/>
    <d v="2010-07-30T00:00:00"/>
    <s v="UCB"/>
    <s v="NW Explorer"/>
    <n v="1.0049999999999999"/>
    <n v="10"/>
    <n v="67"/>
    <n v="134"/>
    <n v="4.9052747784384296"/>
    <n v="0.66168199563289887"/>
    <n v="0.66168199563289887"/>
    <n v="0.69681555292314135"/>
    <n v="0.73713696004717688"/>
    <n v="3.2457320045248661"/>
    <n v="3.2457320045248661"/>
    <n v="3.4180717569775139"/>
    <n v="3.615859338374193"/>
    <n v="24.680501424951075"/>
    <n v="24.680501424951075"/>
    <n v="29.510526553718709"/>
    <n v="36.183285224220313"/>
    <s v="Yes"/>
  </r>
  <r>
    <s v="NSE"/>
    <n v="14053"/>
    <s v="Upper Chatham"/>
    <x v="2"/>
    <x v="13"/>
    <d v="2010-07-30T00:00:00"/>
    <s v="UCA"/>
    <s v="NW Explorer"/>
    <n v="0.90200000000000002"/>
    <n v="10"/>
    <n v="26"/>
    <n v="52"/>
    <n v="3.970291913552122"/>
    <n v="0.66168199563289887"/>
    <n v="0.66168199563289887"/>
    <n v="0.69681555292314135"/>
    <n v="0.73713696004717688"/>
    <n v="2.6270706766043288"/>
    <n v="2.6270706766043288"/>
    <n v="2.7665611550080986"/>
    <n v="2.9266489116557"/>
    <n v="12.833188610252083"/>
    <n v="12.833188610252083"/>
    <n v="14.903848993729969"/>
    <n v="17.66497758874549"/>
    <s v="Yes"/>
  </r>
  <r>
    <s v="NSE"/>
    <n v="14054"/>
    <s v="Upper Chatham"/>
    <x v="2"/>
    <x v="13"/>
    <d v="2010-07-31T00:00:00"/>
    <s v="UCC"/>
    <s v="NW Explorer"/>
    <n v="0.84589999999999999"/>
    <n v="10"/>
    <n v="23"/>
    <n v="46"/>
    <n v="3.8501476017100584"/>
    <n v="0.66168199563289887"/>
    <n v="0.66168199563289887"/>
    <n v="0.69681555292314135"/>
    <n v="0.73713696004717688"/>
    <n v="2.5475733485807308"/>
    <n v="2.5475733485807308"/>
    <n v="2.6828427299213011"/>
    <n v="2.8380860988574814"/>
    <n v="11.776063083802361"/>
    <n v="11.776063083802361"/>
    <n v="13.626613764776632"/>
    <n v="16.083038981615093"/>
    <s v="Yes"/>
  </r>
  <r>
    <s v="NSE"/>
    <n v="14055"/>
    <s v="Upper Chatham"/>
    <x v="2"/>
    <x v="13"/>
    <d v="2010-07-31T00:00:00"/>
    <s v="UCD"/>
    <s v="NW Explorer"/>
    <n v="1.7270000000000001"/>
    <n v="1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4057"/>
    <s v="Icy Strait"/>
    <x v="3"/>
    <x v="13"/>
    <d v="2010-08-25T00:00:00"/>
    <s v="ISA"/>
    <s v="NW Explorer"/>
    <n v="1.526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4058"/>
    <s v="Icy Strait"/>
    <x v="3"/>
    <x v="13"/>
    <d v="2010-08-25T00:00:00"/>
    <s v="ISB"/>
    <s v="NW Explorer"/>
    <n v="1.6639999999999999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4059"/>
    <s v="Icy Strait"/>
    <x v="3"/>
    <x v="13"/>
    <d v="2010-08-25T00:00:00"/>
    <s v="ISC"/>
    <s v="NW Explorer"/>
    <n v="1.5129999999999999"/>
    <n v="20"/>
    <n v="4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m/>
  </r>
  <r>
    <s v="NSE"/>
    <n v="14060"/>
    <s v="Icy Strait"/>
    <x v="3"/>
    <x v="13"/>
    <d v="2010-08-25T00:00:00"/>
    <s v="ISD"/>
    <s v="NW Explorer"/>
    <n v="0.754"/>
    <n v="20"/>
    <n v="14"/>
    <n v="14"/>
    <n v="2.7080502011022101"/>
    <n v="0.66168199563289887"/>
    <n v="0.66168199563289887"/>
    <n v="0.69681555292314135"/>
    <n v="0.73713696004717688"/>
    <n v="1.7918680613393834"/>
    <n v="1.7918680613393834"/>
    <n v="1.8870114982246606"/>
    <n v="1.9962038928956292"/>
    <n v="5.000651588045991"/>
    <n v="5.000651588045991"/>
    <n v="5.5996162158278411"/>
    <n v="6.3610596230095702"/>
    <m/>
  </r>
  <r>
    <s v="NSE"/>
    <n v="14061"/>
    <s v="Icy Strait"/>
    <x v="3"/>
    <x v="13"/>
    <d v="2010-08-25T00:00:00"/>
    <s v="ISB"/>
    <s v="NW Explorer"/>
    <n v="1.357"/>
    <n v="20"/>
    <n v="78"/>
    <n v="78"/>
    <n v="4.3694478524670215"/>
    <n v="0.66168199563289887"/>
    <n v="0.66168199563289887"/>
    <n v="0.69681555292314135"/>
    <n v="0.73713696004717688"/>
    <n v="2.8911849748342631"/>
    <n v="2.8911849748342631"/>
    <n v="3.0446992212856401"/>
    <n v="3.2208815070522054"/>
    <n v="17.014643858395587"/>
    <n v="17.014643858395587"/>
    <n v="20.00371278297639"/>
    <n v="24.050192372748022"/>
    <m/>
  </r>
  <r>
    <s v="NSE"/>
    <n v="14062"/>
    <s v="Icy Strait"/>
    <x v="3"/>
    <x v="13"/>
    <d v="2010-08-25T00:00:00"/>
    <s v="ISA"/>
    <s v="NW Explorer"/>
    <n v="1.742"/>
    <n v="20"/>
    <n v="12"/>
    <n v="12"/>
    <n v="2.5649493574615367"/>
    <n v="0.66168199563289887"/>
    <n v="0.66168199563289887"/>
    <n v="0.69681555292314135"/>
    <n v="0.73713696004717688"/>
    <n v="1.6971808095424714"/>
    <n v="1.6971808095424714"/>
    <n v="1.7872966047394168"/>
    <n v="1.8907189720341568"/>
    <n v="4.4585370240627489"/>
    <n v="4.4585370240627489"/>
    <n v="4.9732824757580039"/>
    <n v="5.6241295332632415"/>
    <m/>
  </r>
  <r>
    <s v="NSE"/>
    <n v="14063"/>
    <s v="Icy Strait"/>
    <x v="3"/>
    <x v="13"/>
    <d v="2010-08-26T00:00:00"/>
    <s v="ISA"/>
    <s v="NW Explorer"/>
    <n v="1.6659999999999999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m/>
  </r>
  <r>
    <s v="NSE"/>
    <n v="14064"/>
    <s v="Icy Strait"/>
    <x v="3"/>
    <x v="13"/>
    <d v="2010-08-26T00:00:00"/>
    <s v="ISB"/>
    <s v="NW Explorer"/>
    <n v="1.7390000000000001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m/>
  </r>
  <r>
    <s v="NSE"/>
    <n v="14065"/>
    <s v="Icy Strait"/>
    <x v="3"/>
    <x v="13"/>
    <d v="2010-08-26T00:00:00"/>
    <s v="ISC"/>
    <s v="NW Explorer"/>
    <n v="1.7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4066"/>
    <s v="Icy Strait"/>
    <x v="3"/>
    <x v="13"/>
    <d v="2010-08-26T00:00:00"/>
    <s v="ISD"/>
    <s v="NW Explorer"/>
    <n v="1.381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m/>
  </r>
  <r>
    <s v="NSE"/>
    <n v="14067"/>
    <s v="Icy Strait"/>
    <x v="3"/>
    <x v="13"/>
    <d v="2010-08-26T00:00:00"/>
    <s v="ISC"/>
    <s v="NW Explorer"/>
    <n v="1.575"/>
    <n v="20"/>
    <n v="21"/>
    <n v="21"/>
    <n v="3.0910424533583161"/>
    <n v="0.66168199563289887"/>
    <n v="0.66168199563289887"/>
    <n v="0.69681555292314135"/>
    <n v="0.73713696004717688"/>
    <n v="2.0452871391241425"/>
    <n v="2.0452871391241425"/>
    <n v="2.1538864562457785"/>
    <n v="2.2785216374453165"/>
    <n v="6.7313782003835332"/>
    <n v="6.7313782003835332"/>
    <n v="7.6182879929671863"/>
    <n v="8.7622376097799783"/>
    <m/>
  </r>
  <r>
    <s v="NSE"/>
    <n v="14068"/>
    <s v="Icy Strait"/>
    <x v="3"/>
    <x v="13"/>
    <d v="2010-08-26T00:00:00"/>
    <s v="ISD"/>
    <s v="NW Explorer"/>
    <n v="1.38599999999999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4073"/>
    <s v="Upper Chatham"/>
    <x v="3"/>
    <x v="13"/>
    <d v="2010-08-28T00:00:00"/>
    <s v="UCA"/>
    <s v="NW Explorer"/>
    <n v="1.48900000000000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4074"/>
    <s v="Upper Chatham"/>
    <x v="3"/>
    <x v="13"/>
    <d v="2010-08-28T00:00:00"/>
    <s v="UCB"/>
    <s v="NW Explorer"/>
    <n v="1.619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m/>
  </r>
  <r>
    <s v="NSE"/>
    <n v="14075"/>
    <s v="Upper Chatham"/>
    <x v="3"/>
    <x v="13"/>
    <d v="2010-08-28T00:00:00"/>
    <s v="UCC"/>
    <s v="NW Explorer"/>
    <n v="1.3779999999999999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4076"/>
    <s v="Upper Chatham"/>
    <x v="3"/>
    <x v="13"/>
    <d v="2010-08-28T00:00:00"/>
    <s v="UCD"/>
    <s v="NW Explorer"/>
    <n v="1.4059999999999999"/>
    <n v="20"/>
    <n v="156"/>
    <n v="156"/>
    <n v="5.0562458053483077"/>
    <n v="0.66168199563289887"/>
    <n v="0.66168199563289887"/>
    <n v="0.69681555292314135"/>
    <n v="0.73713696004717688"/>
    <n v="3.3456268148933423"/>
    <n v="3.3456268148933423"/>
    <n v="3.5232707165690953"/>
    <n v="3.7271456622057411"/>
    <n v="27.378358070420717"/>
    <n v="27.378358070420717"/>
    <n v="32.895108656906771"/>
    <n v="40.560311533876757"/>
    <m/>
  </r>
  <r>
    <s v="NSE"/>
    <n v="14077"/>
    <s v="Upper Chatham"/>
    <x v="3"/>
    <x v="13"/>
    <d v="2010-08-28T00:00:00"/>
    <s v="UCB"/>
    <s v="NW Explorer"/>
    <n v="1.7649999999999999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m/>
  </r>
  <r>
    <s v="NSE"/>
    <n v="14078"/>
    <s v="Upper Chatham"/>
    <x v="3"/>
    <x v="13"/>
    <d v="2010-08-28T00:00:00"/>
    <s v="UCA"/>
    <s v="NW Explorer"/>
    <n v="1.49500000000000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4079"/>
    <s v="Upper Chatham"/>
    <x v="3"/>
    <x v="13"/>
    <d v="2010-08-29T00:00:00"/>
    <s v="UCC"/>
    <s v="NW Explorer"/>
    <n v="1.792"/>
    <n v="20"/>
    <n v="109"/>
    <n v="109"/>
    <n v="4.7004803657924166"/>
    <n v="0.66168199563289887"/>
    <n v="0.66168199563289887"/>
    <n v="0.69681555292314135"/>
    <n v="0.73713696004717688"/>
    <n v="3.1102232288707845"/>
    <n v="3.1102232288707845"/>
    <n v="3.2753678250940124"/>
    <n v="3.4648978076016639"/>
    <n v="21.426049983844276"/>
    <n v="21.426049983844276"/>
    <n v="25.452953751502577"/>
    <n v="30.973192188979997"/>
    <m/>
  </r>
  <r>
    <s v="NSE"/>
    <n v="14080"/>
    <s v="Upper Chatham"/>
    <x v="3"/>
    <x v="13"/>
    <d v="2010-08-29T00:00:00"/>
    <s v="UCD"/>
    <s v="NW Explorer"/>
    <n v="1.476"/>
    <n v="20"/>
    <n v="33"/>
    <n v="33"/>
    <n v="3.5263605246161616"/>
    <n v="0.66168199563289887"/>
    <n v="0.66168199563289887"/>
    <n v="0.69681555292314135"/>
    <n v="0.73713696004717688"/>
    <n v="2.3333292692490981"/>
    <n v="2.3333292692490981"/>
    <n v="2.4572228587667495"/>
    <n v="2.5994106771459253"/>
    <n v="9.3122165915237236"/>
    <n v="9.3122165915237236"/>
    <n v="10.672350720229119"/>
    <n v="12.455805884004892"/>
    <m/>
  </r>
  <r>
    <s v="NSE"/>
    <n v="15014"/>
    <s v="Icy Strait"/>
    <x v="1"/>
    <x v="14"/>
    <d v="2011-06-24T00:00:00"/>
    <s v="ISD"/>
    <s v="NW Explorer"/>
    <n v="1.641"/>
    <n v="20"/>
    <n v="10"/>
    <n v="10"/>
    <n v="2.3978952727983707"/>
    <n v="0.66168199563289887"/>
    <n v="0.66168199563289887"/>
    <n v="0.69681555292314135"/>
    <n v="0.73713696004717688"/>
    <n v="1.5866441294239204"/>
    <n v="1.5866441294239204"/>
    <n v="1.6708907203667835"/>
    <n v="1.7675772319020868"/>
    <n v="3.8873201634081758"/>
    <n v="3.8873201634081758"/>
    <n v="4.3169015611469019"/>
    <n v="4.8566468616274268"/>
    <m/>
  </r>
  <r>
    <s v="NSE"/>
    <n v="15015"/>
    <s v="Icy Strait"/>
    <x v="1"/>
    <x v="14"/>
    <d v="2011-06-24T00:00:00"/>
    <s v="ISC"/>
    <s v="NW Explorer"/>
    <n v="1.82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16"/>
    <s v="Icy Strait"/>
    <x v="1"/>
    <x v="14"/>
    <d v="2011-06-24T00:00:00"/>
    <s v="ISB"/>
    <s v="NW Explorer"/>
    <n v="1.774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17"/>
    <s v="Icy Strait"/>
    <x v="1"/>
    <x v="14"/>
    <d v="2011-06-24T00:00:00"/>
    <s v="ISA"/>
    <s v="NW Explorer"/>
    <n v="1.72500000000000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18"/>
    <s v="Icy Strait"/>
    <x v="1"/>
    <x v="14"/>
    <d v="2011-06-24T00:00:00"/>
    <s v="ISB"/>
    <s v="NW Explorer"/>
    <n v="1.79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19"/>
    <s v="Icy Strait"/>
    <x v="1"/>
    <x v="14"/>
    <d v="2011-06-24T00:00:00"/>
    <s v="ISA"/>
    <s v="NW Explorer"/>
    <n v="1.8220000000000001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5020"/>
    <s v="Icy Strait"/>
    <x v="1"/>
    <x v="14"/>
    <d v="2011-06-25T00:00:00"/>
    <s v="ISA"/>
    <s v="NW Explorer"/>
    <n v="1.93300000000000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21"/>
    <s v="Icy Strait"/>
    <x v="1"/>
    <x v="14"/>
    <d v="2011-06-25T00:00:00"/>
    <s v="ISB"/>
    <s v="NW Explorer"/>
    <n v="1.73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22"/>
    <s v="Icy Strait"/>
    <x v="1"/>
    <x v="14"/>
    <d v="2011-06-25T00:00:00"/>
    <s v="ISC"/>
    <s v="NW Explorer"/>
    <n v="1.87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5023"/>
    <s v="Icy Strait"/>
    <x v="1"/>
    <x v="14"/>
    <d v="2011-06-25T00:00:00"/>
    <s v="ISD"/>
    <s v="NW Explorer"/>
    <n v="1.6639999999999999"/>
    <n v="20"/>
    <n v="24"/>
    <n v="24"/>
    <n v="3.2188758248682006"/>
    <n v="0.66168199563289887"/>
    <n v="0.66168199563289887"/>
    <n v="0.69681555292314135"/>
    <n v="0.73713696004717688"/>
    <n v="2.1298721794932844"/>
    <n v="2.1298721794932844"/>
    <n v="2.2429627376964678"/>
    <n v="2.3727523403126942"/>
    <n v="7.4137912876388103"/>
    <n v="7.4137912876388103"/>
    <n v="8.4212025313486016"/>
    <n v="9.7268757037251614"/>
    <m/>
  </r>
  <r>
    <s v="NSE"/>
    <n v="15024"/>
    <s v="Icy Strait"/>
    <x v="1"/>
    <x v="14"/>
    <d v="2011-06-25T00:00:00"/>
    <s v="ISD"/>
    <s v="NW Explorer"/>
    <n v="1.754"/>
    <n v="20"/>
    <n v="63"/>
    <n v="63"/>
    <n v="4.1588830833596715"/>
    <n v="0.66168199563289887"/>
    <n v="0.66168199563289887"/>
    <n v="0.69681555292314135"/>
    <n v="0.73713696004717688"/>
    <n v="2.7518580582013312"/>
    <n v="2.7518580582013312"/>
    <n v="2.8979744152739686"/>
    <n v="3.0656664332593779"/>
    <n v="14.671723823539542"/>
    <n v="14.671723823539542"/>
    <n v="17.137369357212684"/>
    <n v="20.448751386483369"/>
    <m/>
  </r>
  <r>
    <s v="NSE"/>
    <n v="15025"/>
    <s v="Icy Strait"/>
    <x v="1"/>
    <x v="14"/>
    <d v="2011-06-25T00:00:00"/>
    <s v="ISC"/>
    <s v="NW Explorer"/>
    <n v="1.6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26"/>
    <s v="Icy Strait"/>
    <x v="1"/>
    <x v="14"/>
    <d v="2011-06-25T00:00:00"/>
    <s v="ISB"/>
    <s v="NW Explorer"/>
    <n v="1.7130000000000001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5027"/>
    <s v="Icy Strait"/>
    <x v="1"/>
    <x v="14"/>
    <d v="2011-06-25T00:00:00"/>
    <s v="ISA"/>
    <s v="NW Explorer"/>
    <n v="1.7729999999999999"/>
    <n v="20"/>
    <n v="13"/>
    <n v="13"/>
    <n v="2.6390573296152584"/>
    <n v="0.66168199563289887"/>
    <n v="0.66168199563289887"/>
    <n v="0.69681555292314135"/>
    <n v="0.73713696004717688"/>
    <n v="1.7462167204494532"/>
    <n v="1.7462167204494532"/>
    <n v="1.8389361923317251"/>
    <n v="1.945346697342812"/>
    <n v="4.7328725368945284"/>
    <n v="4.7328725368945284"/>
    <n v="5.2898435169324056"/>
    <n v="5.9960569489762356"/>
    <m/>
  </r>
  <r>
    <s v="NSE"/>
    <n v="15028"/>
    <s v="Upper Chatham"/>
    <x v="1"/>
    <x v="14"/>
    <d v="2011-06-26T00:00:00"/>
    <s v="UCA"/>
    <s v="NW Explorer"/>
    <n v="1.01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29"/>
    <s v="Upper Chatham"/>
    <x v="1"/>
    <x v="14"/>
    <d v="2011-06-26T00:00:00"/>
    <s v="UCB"/>
    <s v="NW Explorer"/>
    <n v="1.736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0"/>
    <s v="Upper Chatham"/>
    <x v="1"/>
    <x v="14"/>
    <d v="2011-06-26T00:00:00"/>
    <s v="UCC"/>
    <s v="NW Explorer"/>
    <n v="1.617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1"/>
    <s v="Upper Chatham"/>
    <x v="1"/>
    <x v="14"/>
    <d v="2011-06-26T00:00:00"/>
    <s v="UCD"/>
    <s v="NW Explorer"/>
    <n v="2.126999999999999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2"/>
    <s v="Upper Chatham"/>
    <x v="1"/>
    <x v="14"/>
    <d v="2011-06-26T00:00:00"/>
    <s v="UCD"/>
    <s v="NW Explorer"/>
    <n v="2.04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3"/>
    <s v="Upper Chatham"/>
    <x v="1"/>
    <x v="14"/>
    <d v="2011-06-26T00:00:00"/>
    <s v="UCC"/>
    <s v="NW Explorer"/>
    <n v="1.68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4"/>
    <s v="Upper Chatham"/>
    <x v="1"/>
    <x v="14"/>
    <d v="2011-06-26T00:00:00"/>
    <s v="UCB"/>
    <s v="NW Explorer"/>
    <n v="1.56"/>
    <n v="18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5"/>
    <s v="Upper Chatham"/>
    <x v="1"/>
    <x v="14"/>
    <d v="2011-06-26T00:00:00"/>
    <s v="UCA"/>
    <s v="NW Explorer"/>
    <n v="1.3120000000000001"/>
    <n v="14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6"/>
    <s v="Upper Chatham"/>
    <x v="1"/>
    <x v="14"/>
    <d v="2011-06-27T00:00:00"/>
    <s v="UCA"/>
    <s v="NW Explorer"/>
    <n v="1.6180000000000001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m/>
  </r>
  <r>
    <s v="NSE"/>
    <n v="15037"/>
    <s v="Upper Chatham"/>
    <x v="1"/>
    <x v="14"/>
    <d v="2011-06-27T00:00:00"/>
    <s v="UCB"/>
    <s v="NW Explorer"/>
    <n v="1.177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8"/>
    <s v="Upper Chatham"/>
    <x v="1"/>
    <x v="14"/>
    <d v="2011-06-27T00:00:00"/>
    <s v="UCC"/>
    <s v="NW Explorer"/>
    <n v="1.542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9"/>
    <s v="Upper Chatham"/>
    <x v="1"/>
    <x v="14"/>
    <d v="2011-06-27T00:00:00"/>
    <s v="UCD"/>
    <s v="NW Explorer"/>
    <n v="1.587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40"/>
    <s v="Icy Strait"/>
    <x v="1"/>
    <x v="14"/>
    <d v="2011-06-27T00:00:00"/>
    <s v="ISD"/>
    <s v="NW Explorer"/>
    <n v="1.8180000000000001"/>
    <n v="20"/>
    <n v="57"/>
    <n v="57"/>
    <n v="4.0604430105464191"/>
    <n v="0.66168199563289887"/>
    <n v="0.66168199563289887"/>
    <n v="0.69681555292314135"/>
    <n v="0.73713696004717688"/>
    <n v="2.6867220343720106"/>
    <n v="2.6867220343720106"/>
    <n v="2.8293798415068077"/>
    <n v="2.9931026172389945"/>
    <n v="13.68346505308477"/>
    <n v="13.68346505308477"/>
    <n v="15.934955210999053"/>
    <n v="18.947475964048859"/>
    <m/>
  </r>
  <r>
    <s v="NSE"/>
    <n v="15041"/>
    <s v="Icy Strait"/>
    <x v="1"/>
    <x v="14"/>
    <d v="2011-06-27T00:00:00"/>
    <s v="ISC"/>
    <s v="NW Explorer"/>
    <n v="1.77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51"/>
    <s v="Icy Strait"/>
    <x v="2"/>
    <x v="14"/>
    <d v="2011-07-26T00:00:00"/>
    <s v="ISA"/>
    <s v="NW Explorer"/>
    <n v="1.716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52"/>
    <s v="Icy Strait"/>
    <x v="2"/>
    <x v="14"/>
    <d v="2011-07-26T00:00:00"/>
    <s v="ISB"/>
    <s v="NW Explorer"/>
    <n v="1.62"/>
    <n v="20"/>
    <n v="110"/>
    <n v="110"/>
    <n v="4.7095302013123339"/>
    <n v="0.66168199563289887"/>
    <n v="0.66168199563289887"/>
    <n v="0.69681555292314135"/>
    <n v="0.73713696004717688"/>
    <n v="3.1162113420977531"/>
    <n v="3.1162113420977531"/>
    <n v="3.2816738912356871"/>
    <n v="3.4715687758457427"/>
    <n v="21.560742585176911"/>
    <n v="21.560742585176911"/>
    <n v="25.620294905146881"/>
    <n v="31.187197355936618"/>
    <s v="Yes"/>
  </r>
  <r>
    <s v="NSE"/>
    <n v="15053"/>
    <s v="Icy Strait"/>
    <x v="2"/>
    <x v="14"/>
    <d v="2011-07-26T00:00:00"/>
    <s v="ISC"/>
    <s v="NW Explorer"/>
    <n v="1.7010000000000001"/>
    <n v="20"/>
    <n v="101"/>
    <n v="101"/>
    <n v="4.6249728132842707"/>
    <n v="0.66168199563289887"/>
    <n v="0.66168199563289887"/>
    <n v="0.69681555292314135"/>
    <n v="0.73713696004717688"/>
    <n v="3.0602612408418386"/>
    <n v="3.0602612408418386"/>
    <n v="3.2227529881431756"/>
    <n v="3.4092383998852065"/>
    <n v="20.333129518846171"/>
    <n v="20.333129518846171"/>
    <n v="24.097117229894245"/>
    <n v="29.242203021116456"/>
    <s v="Yes"/>
  </r>
  <r>
    <s v="NSE"/>
    <n v="15054"/>
    <s v="Icy Strait"/>
    <x v="2"/>
    <x v="14"/>
    <d v="2011-07-26T00:00:00"/>
    <s v="ISD"/>
    <s v="NW Explorer"/>
    <n v="1.762"/>
    <n v="20"/>
    <n v="61"/>
    <n v="61"/>
    <n v="4.1271343850450917"/>
    <n v="0.66168199563289887"/>
    <n v="0.66168199563289887"/>
    <n v="0.69681555292314135"/>
    <n v="0.73713696004717688"/>
    <n v="2.7308505161417931"/>
    <n v="2.7308505161417931"/>
    <n v="2.8758514285033043"/>
    <n v="3.0422632942983139"/>
    <n v="14.345933435124827"/>
    <n v="14.345933435124827"/>
    <n v="16.740522479465884"/>
    <n v="19.952611536894956"/>
    <s v="Yes"/>
  </r>
  <r>
    <s v="NSE"/>
    <n v="15055"/>
    <s v="Icy Strait"/>
    <x v="2"/>
    <x v="14"/>
    <d v="2011-07-26T00:00:00"/>
    <s v="ISD"/>
    <s v="NW Explorer"/>
    <n v="1.8129999999999999"/>
    <n v="20"/>
    <n v="12"/>
    <n v="12"/>
    <n v="2.5649493574615367"/>
    <n v="0.66168199563289887"/>
    <n v="0.66168199563289887"/>
    <n v="0.69681555292314135"/>
    <n v="0.73713696004717688"/>
    <n v="1.6971808095424714"/>
    <n v="1.6971808095424714"/>
    <n v="1.7872966047394168"/>
    <n v="1.8907189720341568"/>
    <n v="4.4585370240627489"/>
    <n v="4.4585370240627489"/>
    <n v="4.9732824757580039"/>
    <n v="5.6241295332632415"/>
    <s v="Yes"/>
  </r>
  <r>
    <s v="NSE"/>
    <n v="15056"/>
    <s v="Icy Strait"/>
    <x v="2"/>
    <x v="14"/>
    <d v="2011-07-26T00:00:00"/>
    <s v="ISC"/>
    <s v="NW Explorer"/>
    <n v="1.7749999999999999"/>
    <n v="20"/>
    <n v="74"/>
    <n v="74"/>
    <n v="4.3174881135363101"/>
    <n v="0.66168199563289887"/>
    <n v="0.66168199563289887"/>
    <n v="0.69681555292314135"/>
    <n v="0.73713696004717688"/>
    <n v="2.8568041510860254"/>
    <n v="2.8568041510860254"/>
    <n v="3.0084928670728943"/>
    <n v="3.1825800630519763"/>
    <n v="16.405811610985246"/>
    <n v="16.405811610985246"/>
    <n v="19.256847146141194"/>
    <n v="23.108875797618495"/>
    <s v="Yes"/>
  </r>
  <r>
    <s v="NSE"/>
    <n v="15057"/>
    <s v="Icy Strait"/>
    <x v="2"/>
    <x v="14"/>
    <d v="2011-07-27T00:00:00"/>
    <s v="ISA"/>
    <s v="NW Explorer"/>
    <n v="1.77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5058"/>
    <s v="Icy Strait"/>
    <x v="2"/>
    <x v="14"/>
    <d v="2011-07-27T00:00:00"/>
    <s v="ISB"/>
    <s v="NW Explorer"/>
    <n v="1.641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59"/>
    <s v="Icy Strait"/>
    <x v="2"/>
    <x v="14"/>
    <d v="2011-07-27T00:00:00"/>
    <s v="ISC"/>
    <s v="NW Explorer"/>
    <n v="1.82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60"/>
    <s v="Icy Strait"/>
    <x v="2"/>
    <x v="14"/>
    <d v="2011-07-27T00:00:00"/>
    <s v="ISD"/>
    <s v="NW Explorer"/>
    <n v="1.675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61"/>
    <s v="Icy Strait"/>
    <x v="2"/>
    <x v="14"/>
    <d v="2011-07-27T00:00:00"/>
    <s v="ISD"/>
    <s v="NW Explorer"/>
    <n v="1.6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62"/>
    <s v="Icy Strait"/>
    <x v="2"/>
    <x v="14"/>
    <d v="2011-07-27T00:00:00"/>
    <s v="ISC"/>
    <s v="NW Explorer"/>
    <n v="1.50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63"/>
    <s v="Icy Strait"/>
    <x v="2"/>
    <x v="14"/>
    <d v="2011-07-27T00:00:00"/>
    <s v="ISB"/>
    <s v="NW Explorer"/>
    <n v="1.45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64"/>
    <s v="Icy Strait"/>
    <x v="2"/>
    <x v="14"/>
    <d v="2011-07-27T00:00:00"/>
    <s v="ISA"/>
    <s v="NW Explorer"/>
    <n v="1.556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15065"/>
    <s v="Icy Strait"/>
    <x v="2"/>
    <x v="14"/>
    <d v="2011-07-28T00:00:00"/>
    <s v="ISA"/>
    <s v="NW Explorer"/>
    <n v="2.8319999999999999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s v="Yes"/>
  </r>
  <r>
    <s v="NSE"/>
    <n v="15066"/>
    <s v="Icy Strait"/>
    <x v="2"/>
    <x v="14"/>
    <d v="2011-07-28T00:00:00"/>
    <s v="ISB"/>
    <s v="NW Explorer"/>
    <n v="1.871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s v="Yes"/>
  </r>
  <r>
    <s v="NSE"/>
    <n v="15067"/>
    <s v="Upper Chatham"/>
    <x v="2"/>
    <x v="14"/>
    <d v="2011-07-28T00:00:00"/>
    <s v="UCD"/>
    <s v="NW Explorer"/>
    <n v="2.0089999999999999"/>
    <n v="20"/>
    <n v="300"/>
    <n v="300"/>
    <n v="5.7071102647488754"/>
    <n v="0.66168199563289887"/>
    <n v="0.66168199563289887"/>
    <n v="0.69681555292314135"/>
    <n v="0.73713696004717688"/>
    <n v="3.7762921092760378"/>
    <n v="3.7762921092760378"/>
    <n v="3.9768031947243232"/>
    <n v="4.2069219112110252"/>
    <n v="42.653877470341577"/>
    <n v="42.653877470341577"/>
    <n v="52.34622385934442"/>
    <n v="66.149529162086139"/>
    <s v="Yes"/>
  </r>
  <r>
    <s v="NSE"/>
    <n v="15068"/>
    <s v="Upper Chatham"/>
    <x v="2"/>
    <x v="14"/>
    <d v="2011-07-28T00:00:00"/>
    <s v="UCC"/>
    <s v="NW Explorer"/>
    <n v="2.2330000000000001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s v="Yes"/>
  </r>
  <r>
    <s v="NSE"/>
    <n v="15069"/>
    <s v="Upper Chatham"/>
    <x v="2"/>
    <x v="14"/>
    <d v="2011-07-28T00:00:00"/>
    <s v="UCB"/>
    <s v="NW Explorer"/>
    <n v="1.79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70"/>
    <s v="Upper Chatham"/>
    <x v="2"/>
    <x v="14"/>
    <d v="2011-07-28T00:00:00"/>
    <s v="UCA"/>
    <s v="NW Explorer"/>
    <n v="1.564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71"/>
    <s v="Upper Chatham"/>
    <x v="2"/>
    <x v="14"/>
    <d v="2011-07-29T00:00:00"/>
    <s v="UCA"/>
    <s v="NW Explorer"/>
    <n v="1.9279999999999999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s v="Yes"/>
  </r>
  <r>
    <s v="NSE"/>
    <n v="15072"/>
    <s v="Upper Chatham"/>
    <x v="2"/>
    <x v="14"/>
    <d v="2011-07-29T00:00:00"/>
    <s v="UCB"/>
    <s v="NW Explorer"/>
    <n v="1.78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s v="Yes"/>
  </r>
  <r>
    <s v="NSE"/>
    <n v="15073"/>
    <s v="Upper Chatham"/>
    <x v="2"/>
    <x v="14"/>
    <d v="2011-07-29T00:00:00"/>
    <s v="UCC"/>
    <s v="NW Explorer"/>
    <n v="1.5669999999999999"/>
    <n v="20"/>
    <n v="85"/>
    <n v="85"/>
    <n v="4.4543472962535073"/>
    <n v="0.66168199563289887"/>
    <n v="0.66168199563289887"/>
    <n v="0.69681555292314135"/>
    <n v="0.73713696004717688"/>
    <n v="2.9473614082270281"/>
    <n v="2.9473614082270281"/>
    <n v="3.1038584741505875"/>
    <n v="3.283464024954672"/>
    <n v="18.055607366866976"/>
    <n v="18.055607366866976"/>
    <n v="21.283766954968733"/>
    <n v="25.667991471544521"/>
    <s v="Yes"/>
  </r>
  <r>
    <s v="NSE"/>
    <n v="15074"/>
    <s v="Upper Chatham"/>
    <x v="2"/>
    <x v="14"/>
    <d v="2011-07-29T00:00:00"/>
    <s v="UCD"/>
    <s v="NW Explorer"/>
    <n v="2.2410000000000001"/>
    <n v="20"/>
    <n v="21"/>
    <n v="21"/>
    <n v="3.0910424533583161"/>
    <n v="0.66168199563289887"/>
    <n v="0.66168199563289887"/>
    <n v="0.69681555292314135"/>
    <n v="0.73713696004717688"/>
    <n v="2.0452871391241425"/>
    <n v="2.0452871391241425"/>
    <n v="2.1538864562457785"/>
    <n v="2.2785216374453165"/>
    <n v="6.7313782003835332"/>
    <n v="6.7313782003835332"/>
    <n v="7.6182879929671863"/>
    <n v="8.7622376097799783"/>
    <s v="Yes"/>
  </r>
  <r>
    <s v="NSE"/>
    <n v="15075"/>
    <s v="Upper Chatham"/>
    <x v="2"/>
    <x v="14"/>
    <d v="2011-07-29T00:00:00"/>
    <s v="UCD"/>
    <s v="NW Explorer"/>
    <n v="2.35"/>
    <n v="20"/>
    <n v="94"/>
    <n v="94"/>
    <n v="4.5538768916005408"/>
    <n v="0.66168199563289887"/>
    <n v="0.66168199563289887"/>
    <n v="0.69681555292314135"/>
    <n v="0.73713696004717688"/>
    <n v="3.013218349500788"/>
    <n v="3.013218349500788"/>
    <n v="3.1732122441645472"/>
    <n v="3.3568309683035098"/>
    <n v="19.352797047613315"/>
    <n v="19.352797047613315"/>
    <n v="22.884082769662989"/>
    <n v="27.698101429738855"/>
    <s v="Yes"/>
  </r>
  <r>
    <s v="NSE"/>
    <n v="15076"/>
    <s v="Upper Chatham"/>
    <x v="2"/>
    <x v="14"/>
    <d v="2011-07-29T00:00:00"/>
    <s v="UCC"/>
    <s v="NW Explorer"/>
    <n v="1.2989999999999999"/>
    <n v="20"/>
    <n v="92"/>
    <n v="92"/>
    <n v="4.5325994931532563"/>
    <n v="0.66168199563289887"/>
    <n v="0.66168199563289887"/>
    <n v="0.69681555292314135"/>
    <n v="0.73713696004717688"/>
    <n v="2.9991394780343126"/>
    <n v="2.9991394780343126"/>
    <n v="3.1583858220007364"/>
    <n v="3.341146611494366"/>
    <n v="19.068260311990461"/>
    <n v="19.068260311990461"/>
    <n v="22.532579482600184"/>
    <n v="27.251501637637723"/>
    <s v="Yes"/>
  </r>
  <r>
    <s v="NSE"/>
    <n v="15077"/>
    <s v="Upper Chatham"/>
    <x v="2"/>
    <x v="14"/>
    <d v="2011-07-29T00:00:00"/>
    <s v="UCB"/>
    <s v="NW Explorer"/>
    <n v="1.9390000000000001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s v="Yes"/>
  </r>
  <r>
    <s v="NSE"/>
    <n v="15078"/>
    <s v="Upper Chatham"/>
    <x v="2"/>
    <x v="14"/>
    <d v="2011-07-29T00:00:00"/>
    <s v="UCA"/>
    <s v="NW Explorer"/>
    <n v="1.87400000000000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80"/>
    <s v="Icy Strait"/>
    <x v="3"/>
    <x v="14"/>
    <d v="2011-08-28T00:00:00"/>
    <s v="ISA"/>
    <s v="NW Explorer"/>
    <n v="2.1100104657171799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m/>
  </r>
  <r>
    <s v="NSE"/>
    <n v="15081"/>
    <s v="Icy Strait"/>
    <x v="3"/>
    <x v="14"/>
    <d v="2011-08-28T00:00:00"/>
    <s v="ISB"/>
    <s v="NW Explorer"/>
    <n v="1.72484924558751"/>
    <n v="20"/>
    <n v="37"/>
    <n v="37"/>
    <n v="3.6375861597263857"/>
    <n v="0.66168199563289887"/>
    <n v="0.66168199563289887"/>
    <n v="0.69681555292314135"/>
    <n v="0.73713696004717688"/>
    <n v="2.4069252694543675"/>
    <n v="2.4069252694543675"/>
    <n v="2.5347266111953077"/>
    <n v="2.6813992036903924"/>
    <n v="10.099779790794834"/>
    <n v="10.099779790794834"/>
    <n v="11.612982128530005"/>
    <n v="13.605515096042412"/>
    <m/>
  </r>
  <r>
    <s v="NSE"/>
    <n v="15082"/>
    <s v="Icy Strait"/>
    <x v="3"/>
    <x v="14"/>
    <d v="2011-08-28T00:00:00"/>
    <s v="ISC"/>
    <s v="NW Explorer"/>
    <n v="1.4218908666761001"/>
    <n v="20"/>
    <n v="159"/>
    <n v="159"/>
    <n v="5.0751738152338266"/>
    <n v="0.66168199563289887"/>
    <n v="0.66168199563289887"/>
    <n v="0.69681555292314135"/>
    <n v="0.73713696004717688"/>
    <n v="3.3581511382477514"/>
    <n v="3.3581511382477514"/>
    <n v="3.5364600482432076"/>
    <n v="3.7410981978724953"/>
    <n v="27.736012819935983"/>
    <n v="27.736012819935983"/>
    <n v="33.345123662052146"/>
    <n v="41.144247483427762"/>
    <m/>
  </r>
  <r>
    <s v="NSE"/>
    <n v="15083"/>
    <s v="Icy Strait"/>
    <x v="3"/>
    <x v="14"/>
    <d v="2011-08-28T00:00:00"/>
    <s v="ISD"/>
    <s v="NW Explorer"/>
    <n v="1.5299982454527199"/>
    <n v="20"/>
    <n v="494"/>
    <n v="494"/>
    <n v="6.2045577625686903"/>
    <n v="0.66168199563289887"/>
    <n v="0.66168199563289887"/>
    <n v="0.69681555292314135"/>
    <n v="0.73713696004717688"/>
    <n v="4.1054441623560445"/>
    <n v="4.1054441623560445"/>
    <n v="4.3234323479678709"/>
    <n v="4.573608847536998"/>
    <n v="59.669685754593345"/>
    <n v="59.669685754593345"/>
    <n v="74.447145233798864"/>
    <n v="95.893152187217865"/>
    <m/>
  </r>
  <r>
    <s v="NSE"/>
    <n v="15084"/>
    <s v="Icy Strait"/>
    <x v="3"/>
    <x v="14"/>
    <d v="2011-08-28T00:00:00"/>
    <s v="ISC"/>
    <s v="NW Explorer"/>
    <n v="1.24039487669497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85"/>
    <s v="Icy Strait"/>
    <x v="3"/>
    <x v="14"/>
    <d v="2011-08-28T00:00:00"/>
    <s v="ISD"/>
    <s v="NW Explorer"/>
    <n v="2.6514350017752801"/>
    <n v="20"/>
    <n v="125"/>
    <n v="125"/>
    <n v="4.836281906951478"/>
    <n v="0.66168199563289887"/>
    <n v="0.66168199563289887"/>
    <n v="0.69681555292314135"/>
    <n v="0.73713696004717688"/>
    <n v="3.2000806636349357"/>
    <n v="3.2000806636349357"/>
    <n v="3.3699964510845786"/>
    <n v="3.5650021428213758"/>
    <n v="23.534509159983315"/>
    <n v="23.534509159983315"/>
    <n v="28.078423860747083"/>
    <n v="34.339529130496992"/>
    <m/>
  </r>
  <r>
    <s v="NSE"/>
    <n v="15086"/>
    <s v="Icy Strait"/>
    <x v="3"/>
    <x v="14"/>
    <d v="2011-08-29T00:00:00"/>
    <s v="ISD"/>
    <s v="NW Explorer"/>
    <n v="1.7770684825931999"/>
    <n v="20"/>
    <n v="35"/>
    <n v="35"/>
    <n v="3.5835189384561099"/>
    <n v="0.66168199563289887"/>
    <n v="0.66168199563289887"/>
    <n v="0.69681555292314135"/>
    <n v="0.73713696004717688"/>
    <n v="2.371149962585926"/>
    <n v="2.371149962585926"/>
    <n v="2.4970517305108428"/>
    <n v="2.6415442565650231"/>
    <n v="9.709700960907222"/>
    <n v="9.709700960907222"/>
    <n v="11.146629580365078"/>
    <n v="13.034860306847975"/>
    <m/>
  </r>
  <r>
    <s v="NSE"/>
    <n v="15087"/>
    <s v="Icy Strait"/>
    <x v="3"/>
    <x v="14"/>
    <d v="2011-08-29T00:00:00"/>
    <s v="ISC"/>
    <s v="NW Explorer"/>
    <n v="1.4450243565934899"/>
    <n v="20"/>
    <n v="134"/>
    <n v="134"/>
    <n v="4.9052747784384296"/>
    <n v="0.66168199563289887"/>
    <n v="0.66168199563289887"/>
    <n v="0.69681555292314135"/>
    <n v="0.73713696004717688"/>
    <n v="3.2457320045248661"/>
    <n v="3.2457320045248661"/>
    <n v="3.4180717569775139"/>
    <n v="3.615859338374193"/>
    <n v="24.680501424951075"/>
    <n v="24.680501424951075"/>
    <n v="29.510526553718709"/>
    <n v="36.183285224220313"/>
    <m/>
  </r>
  <r>
    <s v="NSE"/>
    <n v="15088"/>
    <s v="Icy Strait"/>
    <x v="3"/>
    <x v="14"/>
    <d v="2011-08-29T00:00:00"/>
    <s v="ISB"/>
    <s v="NW Explorer"/>
    <n v="1.633406530624"/>
    <n v="20"/>
    <n v="80"/>
    <n v="80"/>
    <n v="4.3944491546724391"/>
    <n v="0.66168199563289887"/>
    <n v="0.66168199563289887"/>
    <n v="0.69681555292314135"/>
    <n v="0.73713696004717688"/>
    <n v="2.907727886370965"/>
    <n v="2.907727886370965"/>
    <n v="3.0621205175057069"/>
    <n v="3.2393108909571278"/>
    <n v="17.31513718243129"/>
    <n v="17.31513718243129"/>
    <n v="20.372830604942376"/>
    <n v="24.516132290020355"/>
    <m/>
  </r>
  <r>
    <s v="NSE"/>
    <n v="15089"/>
    <s v="Icy Strait"/>
    <x v="3"/>
    <x v="14"/>
    <d v="2011-08-29T00:00:00"/>
    <s v="ISA"/>
    <s v="NW Explorer"/>
    <n v="1.8145147026564299"/>
    <n v="20"/>
    <n v="67"/>
    <n v="67"/>
    <n v="4.219507705176107"/>
    <n v="0.66168199563289887"/>
    <n v="0.66168199563289887"/>
    <n v="0.69681555292314135"/>
    <n v="0.73713696004717688"/>
    <n v="2.79197227894932"/>
    <n v="2.79197227894932"/>
    <n v="2.9402185946457444"/>
    <n v="3.1103550826891548"/>
    <n v="15.313162200886335"/>
    <n v="15.313162200886335"/>
    <n v="17.919981666945354"/>
    <n v="21.429007139117434"/>
    <m/>
  </r>
  <r>
    <s v="NSE"/>
    <n v="15090"/>
    <s v="Icy Strait"/>
    <x v="3"/>
    <x v="14"/>
    <d v="2011-08-29T00:00:00"/>
    <s v="ISA"/>
    <s v="NW Explorer"/>
    <n v="1.0406564404257601"/>
    <n v="1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91"/>
    <s v="Icy Strait"/>
    <x v="3"/>
    <x v="14"/>
    <d v="2011-08-29T00:00:00"/>
    <s v="ISB"/>
    <s v="NW Explorer"/>
    <n v="1.1287366591043899"/>
    <n v="10"/>
    <n v="2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m/>
  </r>
  <r>
    <s v="NSE"/>
    <n v="15092"/>
    <s v="Icy Strait"/>
    <x v="3"/>
    <x v="14"/>
    <d v="2011-08-29T00:00:00"/>
    <s v="ISC"/>
    <s v="NW Explorer"/>
    <n v="0.93199154637067105"/>
    <n v="10"/>
    <n v="25"/>
    <n v="50"/>
    <n v="3.9318256327243257"/>
    <n v="0.66168199563289887"/>
    <n v="0.66168199563289887"/>
    <n v="0.69681555292314135"/>
    <n v="0.73713696004717688"/>
    <n v="2.6016182311416172"/>
    <n v="2.6016182311416172"/>
    <n v="2.7397572522641811"/>
    <n v="2.8982939943419774"/>
    <n v="12.485543113242471"/>
    <n v="12.485543113242471"/>
    <n v="14.483226122032846"/>
    <n v="17.143166607098511"/>
    <m/>
  </r>
  <r>
    <s v="NSE"/>
    <n v="15093"/>
    <s v="Icy Strait"/>
    <x v="3"/>
    <x v="14"/>
    <d v="2011-08-29T00:00:00"/>
    <s v="ISD"/>
    <s v="NW Explorer"/>
    <n v="1.03568309269315"/>
    <n v="10"/>
    <n v="79"/>
    <n v="158"/>
    <n v="5.0689042022202315"/>
    <n v="0.66168199563289887"/>
    <n v="0.66168199563289887"/>
    <n v="0.69681555292314135"/>
    <n v="0.73713696004717688"/>
    <n v="3.3540026481970702"/>
    <n v="3.3540026481970702"/>
    <n v="3.5320912843845251"/>
    <n v="3.736476634394982"/>
    <n v="27.617048688029076"/>
    <n v="27.617048688029076"/>
    <n v="33.195405207490374"/>
    <n v="40.949924552227962"/>
    <m/>
  </r>
  <r>
    <s v="NSE"/>
    <n v="15098"/>
    <s v="Icy Strait"/>
    <x v="3"/>
    <x v="14"/>
    <d v="2011-08-31T00:00:00"/>
    <s v="ISB"/>
    <s v="NW Explorer"/>
    <n v="0.91833275131398995"/>
    <n v="1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99"/>
    <s v="Icy Strait"/>
    <x v="3"/>
    <x v="14"/>
    <d v="2011-08-31T00:00:00"/>
    <s v="ISA"/>
    <s v="NW Explorer"/>
    <n v="0.92423343627682797"/>
    <n v="1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100"/>
    <s v="Upper Chatham"/>
    <x v="3"/>
    <x v="14"/>
    <d v="2011-08-31T00:00:00"/>
    <s v="UCD"/>
    <s v="NW Explorer"/>
    <n v="1.41056758245832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5101"/>
    <s v="Upper Chatham"/>
    <x v="3"/>
    <x v="14"/>
    <d v="2011-08-31T00:00:00"/>
    <s v="UCC"/>
    <s v="NW Explorer"/>
    <n v="1.6865859027511001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5102"/>
    <s v="Upper Chatham"/>
    <x v="3"/>
    <x v="14"/>
    <d v="2011-08-31T00:00:00"/>
    <s v="UCB"/>
    <s v="NW Explorer"/>
    <n v="1.59612263164243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5103"/>
    <s v="Upper Chatham"/>
    <x v="3"/>
    <x v="14"/>
    <d v="2011-08-31T00:00:00"/>
    <s v="UCA"/>
    <s v="NW Explorer"/>
    <n v="1.7248654332323601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5104"/>
    <s v="Upper Chatham"/>
    <x v="3"/>
    <x v="14"/>
    <d v="2011-09-01T00:00:00"/>
    <s v="UCA"/>
    <s v="NW Explorer"/>
    <n v="1.82777484784408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105"/>
    <s v="Upper Chatham"/>
    <x v="3"/>
    <x v="14"/>
    <d v="2011-09-01T00:00:00"/>
    <s v="UCB"/>
    <s v="NW Explorer"/>
    <n v="1.5612130081294899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m/>
  </r>
  <r>
    <s v="NSE"/>
    <n v="15106"/>
    <s v="Upper Chatham"/>
    <x v="3"/>
    <x v="14"/>
    <d v="2011-09-01T00:00:00"/>
    <s v="UCC"/>
    <s v="NW Explorer"/>
    <n v="1.22079751272101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5107"/>
    <s v="Upper Chatham"/>
    <x v="3"/>
    <x v="14"/>
    <d v="2011-09-01T00:00:00"/>
    <s v="UCD"/>
    <s v="NW Explorer"/>
    <n v="1.76919686259292"/>
    <n v="20"/>
    <n v="26"/>
    <n v="26"/>
    <n v="3.2958368660043291"/>
    <n v="0.66168199563289887"/>
    <n v="0.66168199563289887"/>
    <n v="0.69681555292314135"/>
    <n v="0.73713696004717688"/>
    <n v="2.1807959147782237"/>
    <n v="2.1807959147782237"/>
    <n v="2.29659038812928"/>
    <n v="2.4294831682178457"/>
    <n v="7.8533499673289402"/>
    <n v="7.8533499673289402"/>
    <n v="8.9402322752741554"/>
    <n v="10.353012965535857"/>
    <m/>
  </r>
  <r>
    <s v="NSE"/>
    <n v="15108"/>
    <s v="Upper Chatham"/>
    <x v="3"/>
    <x v="14"/>
    <d v="2011-09-01T00:00:00"/>
    <s v="UCD"/>
    <s v="NW Explorer"/>
    <n v="1.8756209589708499"/>
    <n v="19"/>
    <n v="15"/>
    <n v="15.789473684210526"/>
    <n v="2.8207521236184041"/>
    <n v="0.66168199563289887"/>
    <n v="0.66168199563289887"/>
    <n v="0.69681555292314135"/>
    <n v="0.73713696004717688"/>
    <n v="1.8664408943415631"/>
    <n v="1.8664408943415631"/>
    <n v="1.9655439506782835"/>
    <n v="2.0792806454506887"/>
    <n v="5.4652449125300775"/>
    <n v="5.4652449125300775"/>
    <n v="6.1387946864400833"/>
    <n v="6.9987129337116549"/>
    <m/>
  </r>
  <r>
    <s v="NSE"/>
    <n v="15109"/>
    <s v="Upper Chatham"/>
    <x v="3"/>
    <x v="14"/>
    <d v="2011-09-01T00:00:00"/>
    <s v="UCC"/>
    <s v="NW Explorer"/>
    <n v="2.067565077601240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110"/>
    <s v="Upper Chatham"/>
    <x v="3"/>
    <x v="14"/>
    <d v="2011-09-01T00:00:00"/>
    <s v="UCB"/>
    <s v="NW Explorer"/>
    <n v="1.91279643659476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111"/>
    <s v="Upper Chatham"/>
    <x v="3"/>
    <x v="14"/>
    <d v="2011-09-01T00:00:00"/>
    <s v="UCA"/>
    <s v="NW Explorer"/>
    <n v="1.84426481114262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11"/>
    <s v="Icy Strait"/>
    <x v="1"/>
    <x v="15"/>
    <d v="2012-06-24T00:00:00"/>
    <s v="ISA"/>
    <s v="NW Explorer"/>
    <n v="1.53"/>
    <n v="20"/>
    <n v="124"/>
    <n v="124"/>
    <n v="4.8283137373023015"/>
    <n v="0.66168199563289887"/>
    <n v="0.66168199563289887"/>
    <n v="0.69681555292314135"/>
    <n v="0.73713696004717688"/>
    <n v="3.1948082692399269"/>
    <n v="3.1948082692399269"/>
    <n v="3.3644441065447022"/>
    <n v="3.559128510469042"/>
    <n v="23.405493959778248"/>
    <n v="23.405493959778248"/>
    <n v="27.917417826913475"/>
    <n v="34.132566136160122"/>
    <m/>
  </r>
  <r>
    <s v="NSE"/>
    <n v="16012"/>
    <s v="Icy Strait"/>
    <x v="1"/>
    <x v="15"/>
    <d v="2012-06-24T00:00:00"/>
    <s v="ISB"/>
    <s v="NW Explorer"/>
    <n v="1.6719999999999999"/>
    <n v="20"/>
    <n v="15"/>
    <n v="15"/>
    <n v="2.7725887222397811"/>
    <n v="0.66168199563289887"/>
    <n v="0.66168199563289887"/>
    <n v="0.69681555292314135"/>
    <n v="0.73713696004717688"/>
    <n v="1.8345720388008875"/>
    <n v="1.8345720388008875"/>
    <n v="1.931982943515979"/>
    <n v="2.0437776221729189"/>
    <n v="5.2624534847645243"/>
    <n v="5.2624534847645243"/>
    <n v="5.9031853052015393"/>
    <n v="6.7197163580225263"/>
    <m/>
  </r>
  <r>
    <s v="NSE"/>
    <n v="16013"/>
    <s v="Icy Strait"/>
    <x v="1"/>
    <x v="15"/>
    <d v="2012-06-24T00:00:00"/>
    <s v="ISC"/>
    <s v="NW Explorer"/>
    <n v="1.6140000000000001"/>
    <n v="20"/>
    <n v="24"/>
    <n v="24"/>
    <n v="3.2188758248682006"/>
    <n v="0.66168199563289887"/>
    <n v="0.66168199563289887"/>
    <n v="0.69681555292314135"/>
    <n v="0.73713696004717688"/>
    <n v="2.1298721794932844"/>
    <n v="2.1298721794932844"/>
    <n v="2.2429627376964678"/>
    <n v="2.3727523403126942"/>
    <n v="7.4137912876388103"/>
    <n v="7.4137912876388103"/>
    <n v="8.4212025313486016"/>
    <n v="9.7268757037251614"/>
    <m/>
  </r>
  <r>
    <s v="NSE"/>
    <n v="16014"/>
    <s v="Icy Strait"/>
    <x v="1"/>
    <x v="15"/>
    <d v="2012-06-24T00:00:00"/>
    <s v="ISD"/>
    <s v="NW Explorer"/>
    <n v="1.6140000000000001"/>
    <n v="20"/>
    <n v="13"/>
    <n v="13"/>
    <n v="2.6390573296152584"/>
    <n v="0.66168199563289887"/>
    <n v="0.66168199563289887"/>
    <n v="0.69681555292314135"/>
    <n v="0.73713696004717688"/>
    <n v="1.7462167204494532"/>
    <n v="1.7462167204494532"/>
    <n v="1.8389361923317251"/>
    <n v="1.945346697342812"/>
    <n v="4.7328725368945284"/>
    <n v="4.7328725368945284"/>
    <n v="5.2898435169324056"/>
    <n v="5.9960569489762356"/>
    <m/>
  </r>
  <r>
    <s v="NSE"/>
    <n v="16015"/>
    <s v="Icy Strait"/>
    <x v="1"/>
    <x v="15"/>
    <d v="2012-06-24T00:00:00"/>
    <s v="ISD"/>
    <s v="NW Explorer"/>
    <n v="1.6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16"/>
    <s v="Icy Strait"/>
    <x v="1"/>
    <x v="15"/>
    <d v="2012-06-25T00:00:00"/>
    <s v="ISD"/>
    <s v="NW Explorer"/>
    <n v="1.6519999999999999"/>
    <n v="20"/>
    <n v="322"/>
    <n v="322"/>
    <n v="5.7776523232226564"/>
    <n v="0.66168199563289887"/>
    <n v="0.66168199563289887"/>
    <n v="0.69681555292314135"/>
    <n v="0.73713696004717688"/>
    <n v="3.8229685193030218"/>
    <n v="3.8229685193030218"/>
    <n v="4.0259579982040679"/>
    <n v="4.2589210697498583"/>
    <n v="44.739786427100228"/>
    <n v="44.739786427100228"/>
    <n v="55.033963513384919"/>
    <n v="69.733625620911127"/>
    <m/>
  </r>
  <r>
    <s v="NSE"/>
    <n v="16017"/>
    <s v="Icy Strait"/>
    <x v="1"/>
    <x v="15"/>
    <d v="2012-06-25T00:00:00"/>
    <s v="ISC"/>
    <s v="NW Explorer"/>
    <n v="1.5309999999999999"/>
    <n v="20"/>
    <n v="149"/>
    <n v="149"/>
    <n v="5.0106352940962555"/>
    <n v="0.66168199563289887"/>
    <n v="0.66168199563289887"/>
    <n v="0.69681555292314135"/>
    <n v="0.73713696004717688"/>
    <n v="3.3154471607862477"/>
    <n v="3.3154471607862477"/>
    <n v="3.4914886029518892"/>
    <n v="3.6935244685952058"/>
    <n v="26.534703671901624"/>
    <n v="26.534703671901624"/>
    <n v="31.834789308625453"/>
    <n v="39.18623277136183"/>
    <m/>
  </r>
  <r>
    <s v="NSE"/>
    <n v="16018"/>
    <s v="Icy Strait"/>
    <x v="1"/>
    <x v="15"/>
    <d v="2012-06-25T00:00:00"/>
    <s v="ISB"/>
    <s v="NW Explorer"/>
    <n v="1.6060000000000001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6019"/>
    <s v="Icy Strait"/>
    <x v="1"/>
    <x v="15"/>
    <d v="2012-06-25T00:00:00"/>
    <s v="ISA"/>
    <s v="NW Explorer"/>
    <n v="1.8460000000000001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6020"/>
    <s v="Icy Strait"/>
    <x v="1"/>
    <x v="15"/>
    <d v="2012-06-25T00:00:00"/>
    <s v="ISB"/>
    <s v="NW Explorer"/>
    <n v="1.885"/>
    <n v="20"/>
    <n v="26"/>
    <n v="26"/>
    <n v="3.2958368660043291"/>
    <n v="0.66168199563289887"/>
    <n v="0.66168199563289887"/>
    <n v="0.69681555292314135"/>
    <n v="0.73713696004717688"/>
    <n v="2.1807959147782237"/>
    <n v="2.1807959147782237"/>
    <n v="2.29659038812928"/>
    <n v="2.4294831682178457"/>
    <n v="7.8533499673289402"/>
    <n v="7.8533499673289402"/>
    <n v="8.9402322752741554"/>
    <n v="10.353012965535857"/>
    <m/>
  </r>
  <r>
    <s v="NSE"/>
    <n v="16021"/>
    <s v="Icy Strait"/>
    <x v="1"/>
    <x v="15"/>
    <d v="2012-06-25T00:00:00"/>
    <s v="ISA"/>
    <s v="NW Explorer"/>
    <n v="2.63600000000000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22"/>
    <s v="Icy Strait"/>
    <x v="1"/>
    <x v="15"/>
    <d v="2012-06-26T00:00:00"/>
    <s v="ISA"/>
    <s v="NW Explorer"/>
    <n v="1.40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23"/>
    <s v="Icy Strait"/>
    <x v="1"/>
    <x v="15"/>
    <d v="2012-06-26T00:00:00"/>
    <s v="ISB"/>
    <s v="NW Explorer"/>
    <n v="1.296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24"/>
    <s v="Icy Strait"/>
    <x v="1"/>
    <x v="15"/>
    <d v="2012-06-26T00:00:00"/>
    <s v="ISC"/>
    <s v="NW Explorer"/>
    <n v="1.3620000000000001"/>
    <n v="20"/>
    <n v="4992"/>
    <n v="4992"/>
    <n v="8.5157922105006101"/>
    <n v="0.66168199563289887"/>
    <n v="0.66168199563289887"/>
    <n v="0.69681555292314135"/>
    <n v="0.73713696004717688"/>
    <n v="5.634746384239139"/>
    <n v="5.634746384239139"/>
    <n v="5.9339364577385627"/>
    <n v="6.2773051824418484"/>
    <n v="278.98789896106791"/>
    <n v="278.98789896106791"/>
    <n v="376.63814838812993"/>
    <n v="531.35213721984462"/>
    <m/>
  </r>
  <r>
    <s v="NSE"/>
    <n v="16025"/>
    <s v="Icy Strait"/>
    <x v="1"/>
    <x v="15"/>
    <d v="2012-06-26T00:00:00"/>
    <s v="ISD"/>
    <s v="NW Explorer"/>
    <n v="1.732"/>
    <n v="20"/>
    <n v="609"/>
    <n v="609"/>
    <n v="6.4134589571673573"/>
    <n v="0.66168199563289887"/>
    <n v="0.66168199563289887"/>
    <n v="0.69681555292314135"/>
    <n v="0.73713696004717688"/>
    <n v="4.243670321688187"/>
    <n v="4.243670321688187"/>
    <n v="4.468997949388446"/>
    <n v="4.7275976390736831"/>
    <n v="68.663069060834047"/>
    <n v="68.663069060834047"/>
    <n v="86.26923099875637"/>
    <n v="112.02371218839468"/>
    <m/>
  </r>
  <r>
    <s v="NSE"/>
    <n v="16026"/>
    <s v="Icy Strait"/>
    <x v="1"/>
    <x v="15"/>
    <d v="2012-06-26T00:00:00"/>
    <s v="ISC"/>
    <s v="NW Explorer"/>
    <n v="1.5289999999999999"/>
    <n v="20"/>
    <n v="21"/>
    <n v="21"/>
    <n v="3.0910424533583161"/>
    <n v="0.66168199563289887"/>
    <n v="0.66168199563289887"/>
    <n v="0.69681555292314135"/>
    <n v="0.73713696004717688"/>
    <n v="2.0452871391241425"/>
    <n v="2.0452871391241425"/>
    <n v="2.1538864562457785"/>
    <n v="2.2785216374453165"/>
    <n v="6.7313782003835332"/>
    <n v="6.7313782003835332"/>
    <n v="7.6182879929671863"/>
    <n v="8.7622376097799783"/>
    <m/>
  </r>
  <r>
    <s v="NSE"/>
    <n v="16031"/>
    <s v="Upper Chatham"/>
    <x v="1"/>
    <x v="15"/>
    <d v="2012-06-28T00:00:00"/>
    <s v="UCA"/>
    <s v="NW Explorer"/>
    <n v="1.50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32"/>
    <s v="Upper Chatham"/>
    <x v="1"/>
    <x v="15"/>
    <d v="2012-06-28T00:00:00"/>
    <s v="UCB"/>
    <s v="NW Explorer"/>
    <n v="2.016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33"/>
    <s v="Upper Chatham"/>
    <x v="1"/>
    <x v="15"/>
    <d v="2012-06-28T00:00:00"/>
    <s v="UCC"/>
    <s v="NW Explorer"/>
    <n v="0.31390000000000001"/>
    <n v="12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34"/>
    <s v="Upper Chatham"/>
    <x v="1"/>
    <x v="15"/>
    <d v="2012-06-28T00:00:00"/>
    <s v="UCD"/>
    <s v="NW Explorer"/>
    <n v="2.2559999999999998"/>
    <n v="20"/>
    <n v="24"/>
    <n v="24"/>
    <n v="3.2188758248682006"/>
    <n v="0.66168199563289887"/>
    <n v="0.66168199563289887"/>
    <n v="0.69681555292314135"/>
    <n v="0.73713696004717688"/>
    <n v="2.1298721794932844"/>
    <n v="2.1298721794932844"/>
    <n v="2.2429627376964678"/>
    <n v="2.3727523403126942"/>
    <n v="7.4137912876388103"/>
    <n v="7.4137912876388103"/>
    <n v="8.4212025313486016"/>
    <n v="9.7268757037251614"/>
    <m/>
  </r>
  <r>
    <s v="NSE"/>
    <n v="16035"/>
    <s v="Upper Chatham"/>
    <x v="1"/>
    <x v="15"/>
    <d v="2012-06-28T00:00:00"/>
    <s v="UCD"/>
    <s v="NW Explorer"/>
    <n v="2.0819999999999999"/>
    <n v="20"/>
    <n v="55"/>
    <n v="55"/>
    <n v="4.0253516907351496"/>
    <n v="0.66168199563289887"/>
    <n v="0.66168199563289887"/>
    <n v="0.69681555292314135"/>
    <n v="0.73713696004717688"/>
    <n v="2.6635027398498972"/>
    <n v="2.6635027398498972"/>
    <n v="2.8049276640897149"/>
    <n v="2.9672355084292721"/>
    <n v="13.346453084616213"/>
    <n v="13.346453084616213"/>
    <n v="15.525880448220427"/>
    <n v="18.438108762678574"/>
    <m/>
  </r>
  <r>
    <s v="NSE"/>
    <n v="16036"/>
    <s v="Upper Chatham"/>
    <x v="1"/>
    <x v="15"/>
    <d v="2012-06-28T00:00:00"/>
    <s v="UCC"/>
    <s v="NW Explorer"/>
    <n v="1.85"/>
    <n v="20"/>
    <n v="51"/>
    <n v="51"/>
    <n v="3.9512437185814275"/>
    <n v="0.66168199563289887"/>
    <n v="0.66168199563289887"/>
    <n v="0.69681555292314135"/>
    <n v="0.73713696004717688"/>
    <n v="2.6144668289429154"/>
    <n v="2.6144668289429154"/>
    <n v="2.7532880764974066"/>
    <n v="2.9126077831206163"/>
    <n v="12.659931355944183"/>
    <n v="12.659931355944183"/>
    <n v="14.694150706943214"/>
    <n v="17.404731588767895"/>
    <m/>
  </r>
  <r>
    <s v="NSE"/>
    <n v="16037"/>
    <s v="Upper Chatham"/>
    <x v="1"/>
    <x v="15"/>
    <d v="2012-06-28T00:00:00"/>
    <s v="UCB"/>
    <s v="NW Explorer"/>
    <n v="1.774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38"/>
    <s v="Upper Chatham"/>
    <x v="1"/>
    <x v="15"/>
    <d v="2012-06-28T00:00:00"/>
    <s v="UCA"/>
    <s v="NW Explorer"/>
    <n v="2.500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39"/>
    <s v="Upper Chatham"/>
    <x v="1"/>
    <x v="15"/>
    <d v="2012-06-29T00:00:00"/>
    <s v="UCA"/>
    <s v="NW Explorer"/>
    <n v="1.39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40"/>
    <s v="Upper Chatham"/>
    <x v="1"/>
    <x v="15"/>
    <d v="2012-06-29T00:00:00"/>
    <s v="UCB"/>
    <s v="NW Explorer"/>
    <n v="1.59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41"/>
    <s v="Upper Chatham"/>
    <x v="1"/>
    <x v="15"/>
    <d v="2012-06-29T00:00:00"/>
    <s v="UCC"/>
    <s v="NW Explorer"/>
    <n v="2.4420000000000002"/>
    <n v="20"/>
    <n v="58"/>
    <n v="58"/>
    <n v="4.0775374439057197"/>
    <n v="0.66168199563289887"/>
    <n v="0.66168199563289887"/>
    <n v="0.69681555292314135"/>
    <n v="0.73713696004717688"/>
    <n v="2.6980331131514061"/>
    <n v="2.6980331131514061"/>
    <n v="2.8412915085399764"/>
    <n v="3.0057035558791982"/>
    <n v="13.850493739562916"/>
    <n v="13.850493739562916"/>
    <n v="16.137884975152286"/>
    <n v="19.200423224168759"/>
    <m/>
  </r>
  <r>
    <s v="NSE"/>
    <n v="16042"/>
    <s v="Upper Chatham"/>
    <x v="1"/>
    <x v="15"/>
    <d v="2012-06-29T00:00:00"/>
    <s v="UCD"/>
    <s v="NW Explorer"/>
    <n v="2.0710000000000002"/>
    <n v="20"/>
    <n v="10"/>
    <n v="10"/>
    <n v="2.3978952727983707"/>
    <n v="0.66168199563289887"/>
    <n v="0.66168199563289887"/>
    <n v="0.69681555292314135"/>
    <n v="0.73713696004717688"/>
    <n v="1.5866441294239204"/>
    <n v="1.5866441294239204"/>
    <n v="1.6708907203667835"/>
    <n v="1.7675772319020868"/>
    <n v="3.8873201634081758"/>
    <n v="3.8873201634081758"/>
    <n v="4.3169015611469019"/>
    <n v="4.8566468616274268"/>
    <m/>
  </r>
  <r>
    <s v="NSE"/>
    <n v="16047"/>
    <s v="Icy Strait"/>
    <x v="2"/>
    <x v="15"/>
    <d v="2012-07-26T00:00:00"/>
    <s v="ISA"/>
    <s v="NW Explorer"/>
    <n v="1.3817801892313399"/>
    <n v="20"/>
    <n v="794"/>
    <n v="794"/>
    <n v="6.678342114654332"/>
    <n v="0.66168199563289887"/>
    <n v="0.66168199563289887"/>
    <n v="0.69681555292314135"/>
    <n v="0.73713696004717688"/>
    <n v="4.4189387379437122"/>
    <n v="4.4189387379437122"/>
    <n v="4.653572653232759"/>
    <n v="4.9228528045513293"/>
    <n v="82.008145201848876"/>
    <n v="82.008145201848876"/>
    <n v="103.95929971309758"/>
    <n v="136.39401289289299"/>
    <s v="Yes"/>
  </r>
  <r>
    <s v="NSE"/>
    <n v="16048"/>
    <s v="Icy Strait"/>
    <x v="2"/>
    <x v="15"/>
    <d v="2012-07-26T00:00:00"/>
    <s v="ISB"/>
    <s v="NW Explorer"/>
    <n v="1.56092013927013"/>
    <n v="20"/>
    <n v="1512"/>
    <n v="1512"/>
    <n v="7.3218497137883558"/>
    <n v="0.66168199563289887"/>
    <n v="0.66168199563289887"/>
    <n v="0.69681555292314135"/>
    <n v="0.73713696004717688"/>
    <n v="4.8447361303436489"/>
    <n v="4.8447361303436489"/>
    <n v="5.101978756733577"/>
    <n v="5.3972060399442405"/>
    <n v="126.06974771892949"/>
    <n v="126.06974771892949"/>
    <n v="163.34678807743336"/>
    <n v="219.78867888976347"/>
    <s v="Yes"/>
  </r>
  <r>
    <s v="NSE"/>
    <n v="16049"/>
    <s v="Icy Strait"/>
    <x v="2"/>
    <x v="15"/>
    <d v="2012-07-26T00:00:00"/>
    <s v="ISC"/>
    <s v="NW Explorer"/>
    <n v="1.42251062805711"/>
    <n v="20"/>
    <n v="4571"/>
    <n v="4571"/>
    <n v="8.427706024914702"/>
    <n v="0.66168199563289887"/>
    <n v="0.66168199563289887"/>
    <n v="0.69681555292314135"/>
    <n v="0.73713696004717688"/>
    <n v="5.5764613411729655"/>
    <n v="5.5764613411729655"/>
    <n v="5.8725566336246278"/>
    <n v="6.2123735993769005"/>
    <n v="263.13526548013908"/>
    <n v="263.13526548013908"/>
    <n v="354.15582386166449"/>
    <n v="497.88399779463418"/>
    <s v="Yes"/>
  </r>
  <r>
    <s v="NSE"/>
    <n v="16050"/>
    <s v="Icy Strait"/>
    <x v="2"/>
    <x v="15"/>
    <d v="2012-07-26T00:00:00"/>
    <s v="ISD"/>
    <s v="NW Explorer"/>
    <n v="0.81025341989532995"/>
    <n v="10"/>
    <n v="1034"/>
    <n v="2068"/>
    <n v="7.6348206777455427"/>
    <n v="0.66168199563289887"/>
    <n v="0.66168199563289887"/>
    <n v="0.69681555292314135"/>
    <n v="0.73713696004717688"/>
    <n v="5.0518233823499923"/>
    <n v="5.0518233823499923"/>
    <n v="5.320061792032293"/>
    <n v="5.6279085048986763"/>
    <n v="155.30721261780792"/>
    <n v="155.30721261780792"/>
    <n v="203.39651167860725"/>
    <n v="277.07990623745997"/>
    <s v="Yes"/>
  </r>
  <r>
    <s v="NSE"/>
    <n v="16051"/>
    <s v="Icy Strait"/>
    <x v="2"/>
    <x v="15"/>
    <d v="2012-07-28T00:00:00"/>
    <s v="ISD"/>
    <s v="NW Explorer"/>
    <n v="1.5229597232038901"/>
    <n v="10"/>
    <n v="953"/>
    <n v="1906"/>
    <n v="7.5532866056004186"/>
    <n v="0.66168199563289887"/>
    <n v="0.66168199563289887"/>
    <n v="0.69681555292314135"/>
    <n v="0.73713696004717688"/>
    <n v="4.9978737547809295"/>
    <n v="4.9978737547809295"/>
    <n v="5.2632475824684128"/>
    <n v="5.5678067268173521"/>
    <n v="147.09793157685718"/>
    <n v="147.09793157685718"/>
    <n v="192.10760694468394"/>
    <n v="260.85914031967781"/>
    <s v="Yes"/>
  </r>
  <r>
    <s v="NSE"/>
    <n v="16052"/>
    <s v="Icy Strait"/>
    <x v="2"/>
    <x v="15"/>
    <d v="2012-07-27T00:00:00"/>
    <s v="ISD"/>
    <s v="NW Explorer"/>
    <n v="0.82354121018205995"/>
    <n v="10"/>
    <n v="1686"/>
    <n v="3372"/>
    <n v="8.12355783506165"/>
    <n v="0.66168199563289887"/>
    <n v="0.66168199563289887"/>
    <n v="0.69681555292314135"/>
    <n v="0.73713696004717688"/>
    <n v="5.375211959942864"/>
    <n v="5.375211959942864"/>
    <n v="5.6606214445416008"/>
    <n v="5.9881747273047701"/>
    <n v="214.98564776472108"/>
    <n v="214.98564776472108"/>
    <n v="286.32714497153"/>
    <n v="397.68623428983784"/>
    <s v="Yes"/>
  </r>
  <r>
    <s v="NSE"/>
    <n v="16053"/>
    <s v="Icy Strait"/>
    <x v="2"/>
    <x v="15"/>
    <d v="2012-07-27T00:00:00"/>
    <s v="ISC"/>
    <s v="NW Explorer"/>
    <n v="0.82178352518627695"/>
    <n v="10"/>
    <n v="20"/>
    <n v="40"/>
    <n v="3.713572066704308"/>
    <n v="0.66168199563289887"/>
    <n v="0.66168199563289887"/>
    <n v="0.69681555292314135"/>
    <n v="0.73713696004717688"/>
    <n v="2.457203776023495"/>
    <n v="2.457203776023495"/>
    <n v="2.587674772980495"/>
    <n v="2.7374112241665256"/>
    <n v="10.672127981882385"/>
    <n v="10.672127981882385"/>
    <n v="12.298812865096018"/>
    <n v="14.446944613867652"/>
    <s v="Yes"/>
  </r>
  <r>
    <s v="NSE"/>
    <n v="16054"/>
    <s v="Icy Strait"/>
    <x v="2"/>
    <x v="15"/>
    <d v="2012-07-27T00:00:00"/>
    <s v="ISB"/>
    <s v="NW Explorer"/>
    <n v="1.8967939655764701"/>
    <n v="20"/>
    <n v="1293"/>
    <n v="1293"/>
    <n v="7.1654934750608454"/>
    <n v="0.66168199563289887"/>
    <n v="0.66168199563289887"/>
    <n v="0.69681555292314135"/>
    <n v="0.73713696004717688"/>
    <n v="4.7412780222727759"/>
    <n v="4.7412780222727759"/>
    <n v="4.9930272977916843"/>
    <n v="5.2819500774442334"/>
    <n v="113.5805446335312"/>
    <n v="113.5805446335312"/>
    <n v="146.38191778777576"/>
    <n v="195.7531854371536"/>
    <s v="Yes"/>
  </r>
  <r>
    <s v="NSE"/>
    <n v="16055"/>
    <s v="Icy Strait"/>
    <x v="2"/>
    <x v="15"/>
    <d v="2012-07-27T00:00:00"/>
    <s v="ISA"/>
    <s v="NW Explorer"/>
    <n v="1.80952458733627"/>
    <n v="20"/>
    <n v="105"/>
    <n v="105"/>
    <n v="4.6634390941120669"/>
    <n v="0.66168199563289887"/>
    <n v="0.66168199563289887"/>
    <n v="0.69681555292314135"/>
    <n v="0.73713696004717688"/>
    <n v="3.0857136863045507"/>
    <n v="3.0857136863045507"/>
    <n v="3.2495568908870931"/>
    <n v="3.4375933171989295"/>
    <n v="20.883078924077552"/>
    <n v="20.883078924077552"/>
    <n v="24.778914514087848"/>
    <n v="30.111991299389892"/>
    <s v="Yes"/>
  </r>
  <r>
    <s v="NSE"/>
    <n v="16056"/>
    <s v="Icy Strait"/>
    <x v="2"/>
    <x v="15"/>
    <d v="2012-07-27T00:00:00"/>
    <s v="ISB"/>
    <s v="NW Explorer"/>
    <n v="1.74232572317645"/>
    <n v="20"/>
    <n v="284"/>
    <n v="284"/>
    <n v="5.6524891802686508"/>
    <n v="0.66168199563289887"/>
    <n v="0.66168199563289887"/>
    <n v="0.69681555292314135"/>
    <n v="0.73713696004717688"/>
    <n v="3.7401503210935294"/>
    <n v="3.7401503210935294"/>
    <n v="3.9387423735409737"/>
    <n v="4.1666586910427919"/>
    <n v="41.104318856569897"/>
    <n v="41.104318856569897"/>
    <n v="50.353976552459457"/>
    <n v="63.499578638425021"/>
    <s v="Yes"/>
  </r>
  <r>
    <s v="NSE"/>
    <n v="16057"/>
    <s v="Icy Strait"/>
    <x v="2"/>
    <x v="15"/>
    <d v="2012-07-27T00:00:00"/>
    <s v="ISA"/>
    <s v="NW Explorer"/>
    <n v="1.1053441631574199"/>
    <n v="20"/>
    <n v="388"/>
    <n v="388"/>
    <n v="5.9635793436184459"/>
    <n v="0.66168199563289887"/>
    <n v="0.66168199563289887"/>
    <n v="0.69681555292314135"/>
    <n v="0.73713696004717688"/>
    <n v="3.9459930812005863"/>
    <n v="3.9459930812005863"/>
    <n v="4.1555148377245121"/>
    <n v="4.39597474835504"/>
    <n v="50.7276824023063"/>
    <n v="50.7276824023063"/>
    <n v="62.784794914604397"/>
    <n v="80.123667397405143"/>
    <s v="Yes"/>
  </r>
  <r>
    <s v="NSE"/>
    <n v="16058"/>
    <s v="Icy Strait"/>
    <x v="2"/>
    <x v="15"/>
    <d v="2012-07-28T00:00:00"/>
    <s v="ISA"/>
    <s v="NW Explorer"/>
    <n v="1.46191762051222"/>
    <n v="20"/>
    <n v="43"/>
    <n v="43"/>
    <n v="3.784189633918261"/>
    <n v="0.66168199563289887"/>
    <n v="0.66168199563289887"/>
    <n v="0.69681555292314135"/>
    <n v="0.73713696004717688"/>
    <n v="2.5039301488243639"/>
    <n v="2.5039301488243639"/>
    <n v="2.6368821921247729"/>
    <n v="2.7894660429885461"/>
    <n v="11.230467184225168"/>
    <n v="11.230467184225168"/>
    <n v="12.969581169695495"/>
    <n v="15.272328757640114"/>
    <s v="Yes"/>
  </r>
  <r>
    <s v="NSE"/>
    <n v="16059"/>
    <s v="Icy Strait"/>
    <x v="2"/>
    <x v="15"/>
    <d v="2012-07-28T00:00:00"/>
    <s v="ISB"/>
    <s v="NW Explorer"/>
    <n v="1.9922265009807201"/>
    <n v="20"/>
    <n v="1581"/>
    <n v="1581"/>
    <n v="7.3664451483275988"/>
    <n v="0.66168199563289887"/>
    <n v="0.66168199563289887"/>
    <n v="0.69681555292314135"/>
    <n v="0.73713696004717688"/>
    <n v="4.8742441264656913"/>
    <n v="4.8742441264656913"/>
    <n v="5.1330535491098876"/>
    <n v="5.4300789829924812"/>
    <n v="129.87519072100332"/>
    <n v="129.87519072100332"/>
    <n v="168.53400888940692"/>
    <n v="227.16726604579185"/>
    <s v="Yes"/>
  </r>
  <r>
    <s v="NSE"/>
    <n v="16060"/>
    <s v="Icy Strait"/>
    <x v="2"/>
    <x v="15"/>
    <d v="2012-07-28T00:00:00"/>
    <s v="ISC"/>
    <s v="NW Explorer"/>
    <n v="1.99086825235904"/>
    <n v="20"/>
    <n v="2858"/>
    <n v="2858"/>
    <n v="7.9582271923223118"/>
    <n v="0.66168199563289887"/>
    <n v="0.66168199563289887"/>
    <n v="0.69681555292314135"/>
    <n v="0.73713696004717688"/>
    <n v="5.2658156503158287"/>
    <n v="5.2658156503158287"/>
    <n v="5.5454164813060505"/>
    <n v="5.8663033999132486"/>
    <n v="192.60415769628503"/>
    <n v="192.60415769628503"/>
    <n v="255.06120074190505"/>
    <n v="351.94188085691673"/>
    <s v="Yes"/>
  </r>
  <r>
    <s v="NSE"/>
    <n v="16061"/>
    <s v="Icy Strait"/>
    <x v="2"/>
    <x v="15"/>
    <d v="2012-07-28T00:00:00"/>
    <s v="ISD"/>
    <s v="NW Explorer"/>
    <n v="0.95822759565522997"/>
    <n v="10"/>
    <n v="1612"/>
    <n v="3224"/>
    <n v="8.0786882292298721"/>
    <n v="0.66168199563289887"/>
    <n v="0.66168199563289887"/>
    <n v="0.69681555292314135"/>
    <n v="0.73713696004717688"/>
    <n v="5.3455225496128316"/>
    <n v="5.3455225496128316"/>
    <n v="5.6293556053444869"/>
    <n v="5.9550996824634179"/>
    <n v="208.66741760605643"/>
    <n v="208.66741760605643"/>
    <n v="277.48260709776974"/>
    <n v="384.71535781878129"/>
    <s v="Yes"/>
  </r>
  <r>
    <s v="NSE"/>
    <n v="16062"/>
    <s v="Icy Strait"/>
    <x v="2"/>
    <x v="15"/>
    <d v="2012-07-28T00:00:00"/>
    <s v="ISC"/>
    <s v="NW Explorer"/>
    <n v="0.98523513402685403"/>
    <n v="10"/>
    <n v="230"/>
    <n v="460"/>
    <n v="6.1333980429966486"/>
    <n v="0.66168199563289887"/>
    <n v="0.66168199563289887"/>
    <n v="0.69681555292314135"/>
    <n v="0.73713696004717688"/>
    <n v="4.0583590571009385"/>
    <n v="4.0583590571009385"/>
    <n v="4.2738471486284224"/>
    <n v="4.5211543881738532"/>
    <n v="56.87925655571815"/>
    <n v="56.87925655571815"/>
    <n v="70.797319940850883"/>
    <n v="90.941673120566719"/>
    <s v="Yes"/>
  </r>
  <r>
    <s v="NSE"/>
    <n v="16063"/>
    <s v="Upper Chatham"/>
    <x v="2"/>
    <x v="15"/>
    <d v="2012-07-29T00:00:00"/>
    <s v="UCA"/>
    <s v="NW Explorer"/>
    <n v="1.87435999499531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s v="Yes"/>
  </r>
  <r>
    <s v="NSE"/>
    <n v="16064"/>
    <s v="Upper Chatham"/>
    <x v="2"/>
    <x v="15"/>
    <d v="2012-07-29T00:00:00"/>
    <s v="UCB"/>
    <s v="NW Explorer"/>
    <n v="1.65505163491"/>
    <n v="20"/>
    <n v="37"/>
    <n v="37"/>
    <n v="3.6375861597263857"/>
    <n v="0.66168199563289887"/>
    <n v="0.66168199563289887"/>
    <n v="0.69681555292314135"/>
    <n v="0.73713696004717688"/>
    <n v="2.4069252694543675"/>
    <n v="2.4069252694543675"/>
    <n v="2.5347266111953077"/>
    <n v="2.6813992036903924"/>
    <n v="10.099779790794834"/>
    <n v="10.099779790794834"/>
    <n v="11.612982128530005"/>
    <n v="13.605515096042412"/>
    <s v="Yes"/>
  </r>
  <r>
    <s v="NSE"/>
    <n v="16065"/>
    <s v="Upper Chatham"/>
    <x v="2"/>
    <x v="15"/>
    <d v="2012-07-29T00:00:00"/>
    <s v="UCC"/>
    <s v="NW Explorer"/>
    <n v="1.9218791761957701"/>
    <n v="20"/>
    <n v="35"/>
    <n v="35"/>
    <n v="3.5835189384561099"/>
    <n v="0.66168199563289887"/>
    <n v="0.66168199563289887"/>
    <n v="0.69681555292314135"/>
    <n v="0.73713696004717688"/>
    <n v="2.371149962585926"/>
    <n v="2.371149962585926"/>
    <n v="2.4970517305108428"/>
    <n v="2.6415442565650231"/>
    <n v="9.709700960907222"/>
    <n v="9.709700960907222"/>
    <n v="11.146629580365078"/>
    <n v="13.034860306847975"/>
    <s v="Yes"/>
  </r>
  <r>
    <s v="NSE"/>
    <n v="16066"/>
    <s v="Upper Chatham"/>
    <x v="2"/>
    <x v="15"/>
    <d v="2012-07-29T00:00:00"/>
    <s v="UCD"/>
    <s v="NW Explorer"/>
    <n v="2.8411209550381602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6067"/>
    <s v="Upper Chatham"/>
    <x v="2"/>
    <x v="15"/>
    <d v="2012-07-29T00:00:00"/>
    <s v="UCC"/>
    <s v="NW Explorer"/>
    <n v="1.8978867875549701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6068"/>
    <s v="Upper Chatham"/>
    <x v="2"/>
    <x v="15"/>
    <d v="2012-07-29T00:00:00"/>
    <s v="UCD"/>
    <s v="NW Explorer"/>
    <n v="1.8653300042541601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s v="Yes"/>
  </r>
  <r>
    <s v="NSE"/>
    <n v="16069"/>
    <s v="Upper Chatham"/>
    <x v="2"/>
    <x v="15"/>
    <d v="2012-07-30T00:00:00"/>
    <s v="UCD"/>
    <s v="NW Explorer"/>
    <n v="1.74662012829609"/>
    <n v="20"/>
    <n v="96"/>
    <n v="96"/>
    <n v="4.5747109785033828"/>
    <n v="0.66168199563289887"/>
    <n v="0.66168199563289887"/>
    <n v="0.69681555292314135"/>
    <n v="0.73713696004717688"/>
    <n v="3.0270038896998499"/>
    <n v="3.0270038896998499"/>
    <n v="3.1877297599493999"/>
    <n v="3.3721885437884294"/>
    <n v="19.6353142011227"/>
    <n v="19.6353142011227"/>
    <n v="23.23334942616308"/>
    <n v="28.142236377454822"/>
    <s v="Yes"/>
  </r>
  <r>
    <s v="NSE"/>
    <n v="16070"/>
    <s v="Upper Chatham"/>
    <x v="2"/>
    <x v="15"/>
    <d v="2012-07-30T00:00:00"/>
    <s v="UCC"/>
    <s v="NW Explorer"/>
    <n v="2.8720608819728399"/>
    <n v="20"/>
    <n v="49"/>
    <n v="49"/>
    <n v="3.912023005428146"/>
    <n v="0.66168199563289887"/>
    <n v="0.66168199563289887"/>
    <n v="0.69681555292314135"/>
    <n v="0.73713696004717688"/>
    <n v="2.5885151891935063"/>
    <n v="2.5885151891935063"/>
    <n v="2.7259584735754627"/>
    <n v="2.8836967458559242"/>
    <n v="12.309994100829437"/>
    <n v="12.309994100829437"/>
    <n v="14.271043806520902"/>
    <n v="16.880249894603015"/>
    <s v="Yes"/>
  </r>
  <r>
    <s v="NSE"/>
    <n v="16071"/>
    <s v="Upper Chatham"/>
    <x v="2"/>
    <x v="15"/>
    <d v="2012-07-30T00:00:00"/>
    <s v="UCB"/>
    <s v="NW Explorer"/>
    <n v="1.75838685849945"/>
    <n v="20"/>
    <n v="23"/>
    <n v="23"/>
    <n v="3.1780538303479458"/>
    <n v="0.66168199563289887"/>
    <n v="0.66168199563289887"/>
    <n v="0.69681555292314135"/>
    <n v="0.73713696004717688"/>
    <n v="2.102861000693407"/>
    <n v="2.102861000693407"/>
    <n v="2.2145173370134112"/>
    <n v="2.342660939368971"/>
    <n v="7.1895667836228938"/>
    <n v="7.1895667836228938"/>
    <n v="8.1569883054912005"/>
    <n v="9.4088971891039144"/>
    <s v="Yes"/>
  </r>
  <r>
    <s v="NSE"/>
    <n v="16072"/>
    <s v="Upper Chatham"/>
    <x v="2"/>
    <x v="15"/>
    <d v="2012-07-30T00:00:00"/>
    <s v="UCA"/>
    <s v="NW Explorer"/>
    <n v="1.64325276522715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6073"/>
    <s v="Upper Chatham"/>
    <x v="2"/>
    <x v="15"/>
    <d v="2012-07-30T00:00:00"/>
    <s v="UCB"/>
    <s v="NW Explorer"/>
    <n v="1.99718275531157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s v="Yes"/>
  </r>
  <r>
    <s v="NSE"/>
    <n v="16074"/>
    <s v="Upper Chatham"/>
    <x v="2"/>
    <x v="15"/>
    <d v="2012-07-30T00:00:00"/>
    <s v="UCA"/>
    <s v="NW Explorer"/>
    <n v="1.89529817236540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6077"/>
    <s v="Icy Strait"/>
    <x v="3"/>
    <x v="15"/>
    <d v="2012-08-29T00:00:00"/>
    <s v="ISD"/>
    <s v="NW Explorer"/>
    <n v="1.8803891309585801"/>
    <n v="20"/>
    <n v="341"/>
    <n v="341"/>
    <n v="5.8348107370626048"/>
    <n v="0.66168199563289887"/>
    <n v="0.66168199563289887"/>
    <n v="0.69681555292314135"/>
    <n v="0.73713696004717688"/>
    <n v="3.8607892126398498"/>
    <n v="3.8607892126398498"/>
    <n v="4.0657868699481607"/>
    <n v="4.3010546491689556"/>
    <n v="46.502826410051703"/>
    <n v="46.502826410051703"/>
    <n v="57.310773470608865"/>
    <n v="72.777562127768959"/>
    <m/>
  </r>
  <r>
    <s v="NSE"/>
    <n v="16078"/>
    <s v="Icy Strait"/>
    <x v="3"/>
    <x v="15"/>
    <d v="2012-08-29T00:00:00"/>
    <s v="ISC"/>
    <s v="NW Explorer"/>
    <n v="1.47853583892513"/>
    <n v="20"/>
    <n v="345"/>
    <n v="345"/>
    <n v="5.8464387750577247"/>
    <n v="0.66168199563289887"/>
    <n v="0.66168199563289887"/>
    <n v="0.69681555292314135"/>
    <n v="0.73713696004717688"/>
    <n v="3.8684832760257559"/>
    <n v="3.8684832760257559"/>
    <n v="4.0738894676731414"/>
    <n v="4.3096261057479914"/>
    <n v="46.869725831168594"/>
    <n v="46.869725831168594"/>
    <n v="57.785161503393645"/>
    <n v="73.412661272040751"/>
    <m/>
  </r>
  <r>
    <s v="NSE"/>
    <n v="16079"/>
    <s v="Icy Strait"/>
    <x v="3"/>
    <x v="15"/>
    <d v="2012-08-29T00:00:00"/>
    <s v="ISB"/>
    <s v="NW Explorer"/>
    <n v="1.9764974817193599"/>
    <n v="20"/>
    <n v="1150"/>
    <n v="1150"/>
    <n v="7.0483864087218828"/>
    <n v="0.66168199563289887"/>
    <n v="0.66168199563289887"/>
    <n v="0.69681555292314135"/>
    <n v="0.73713696004717688"/>
    <n v="4.6637903849148969"/>
    <n v="4.6637903849148969"/>
    <n v="4.9114252726094936"/>
    <n v="5.1956261305630873"/>
    <n v="105.03724336634299"/>
    <n v="105.03724336634299"/>
    <n v="134.83287538515512"/>
    <n v="179.48111216691913"/>
    <m/>
  </r>
  <r>
    <s v="NSE"/>
    <n v="16080"/>
    <s v="Icy Strait"/>
    <x v="3"/>
    <x v="15"/>
    <d v="2012-08-29T00:00:00"/>
    <s v="ISA"/>
    <s v="NW Explorer"/>
    <n v="1.6330695772080499"/>
    <n v="20"/>
    <n v="243"/>
    <n v="243"/>
    <n v="5.4971682252932021"/>
    <n v="0.66168199563289887"/>
    <n v="0.66168199563289887"/>
    <n v="0.69681555292314135"/>
    <n v="0.73713696004717688"/>
    <n v="3.6373772416417669"/>
    <n v="3.6373772416417669"/>
    <n v="3.8305123164192061"/>
    <n v="4.0521658744605658"/>
    <n v="36.99206194201529"/>
    <n v="36.99206194201529"/>
    <n v="45.086142874868372"/>
    <n v="56.521907455094421"/>
    <m/>
  </r>
  <r>
    <s v="NSE"/>
    <n v="16085"/>
    <s v="Icy Strait"/>
    <x v="3"/>
    <x v="15"/>
    <d v="2012-08-31T00:00:00"/>
    <s v="ISA"/>
    <s v="NW Explorer"/>
    <n v="1.4186217531447201"/>
    <n v="20"/>
    <n v="229"/>
    <n v="229"/>
    <n v="5.4380793089231956"/>
    <n v="0.66168199563289887"/>
    <n v="0.66168199563289887"/>
    <n v="0.69681555292314135"/>
    <n v="0.73713696004717688"/>
    <n v="3.5982791695382756"/>
    <n v="3.5982791695382756"/>
    <n v="3.7893382404872109"/>
    <n v="4.0086092502750965"/>
    <n v="35.535309244330044"/>
    <n v="35.535309244330044"/>
    <n v="43.227122870468186"/>
    <n v="54.070228375802436"/>
    <m/>
  </r>
  <r>
    <s v="NSE"/>
    <n v="16086"/>
    <s v="Icy Strait"/>
    <x v="3"/>
    <x v="15"/>
    <d v="2012-08-31T00:00:00"/>
    <s v="ISB"/>
    <s v="NW Explorer"/>
    <n v="1.5582491293946199"/>
    <n v="20"/>
    <n v="757"/>
    <n v="757"/>
    <n v="6.6306833856423717"/>
    <n v="0.66168199563289887"/>
    <n v="0.66168199563289887"/>
    <n v="0.69681555292314135"/>
    <n v="0.73713696004717688"/>
    <n v="4.3874038150217505"/>
    <n v="4.3874038150217505"/>
    <n v="4.6203633096246763"/>
    <n v="4.8877217939277404"/>
    <n v="79.431333066374478"/>
    <n v="79.431333066374478"/>
    <n v="100.53091258737247"/>
    <n v="131.65102317902657"/>
    <m/>
  </r>
  <r>
    <s v="NSE"/>
    <n v="16087"/>
    <s v="Icy Strait"/>
    <x v="3"/>
    <x v="15"/>
    <d v="2012-08-31T00:00:00"/>
    <s v="ISC"/>
    <s v="NW Explorer"/>
    <n v="1.8172097325124701"/>
    <n v="10"/>
    <n v="67"/>
    <n v="134"/>
    <n v="4.9052747784384296"/>
    <n v="0.66168199563289887"/>
    <n v="0.66168199563289887"/>
    <n v="0.69681555292314135"/>
    <n v="0.73713696004717688"/>
    <n v="3.2457320045248661"/>
    <n v="3.2457320045248661"/>
    <n v="3.4180717569775139"/>
    <n v="3.615859338374193"/>
    <n v="24.680501424951075"/>
    <n v="24.680501424951075"/>
    <n v="29.510526553718709"/>
    <n v="36.183285224220313"/>
    <m/>
  </r>
  <r>
    <s v="NSE"/>
    <n v="16088"/>
    <s v="Icy Strait"/>
    <x v="3"/>
    <x v="15"/>
    <d v="2012-08-31T00:00:00"/>
    <s v="ISD"/>
    <s v="NW Explorer"/>
    <n v="0.92781493659039704"/>
    <n v="10"/>
    <n v="79"/>
    <n v="158"/>
    <n v="5.0689042022202315"/>
    <n v="0.66168199563289887"/>
    <n v="0.66168199563289887"/>
    <n v="0.69681555292314135"/>
    <n v="0.73713696004717688"/>
    <n v="3.3540026481970702"/>
    <n v="3.3540026481970702"/>
    <n v="3.5320912843845251"/>
    <n v="3.736476634394982"/>
    <n v="27.617048688029076"/>
    <n v="27.617048688029076"/>
    <n v="33.195405207490374"/>
    <n v="40.949924552227962"/>
    <m/>
  </r>
  <r>
    <s v="NSE"/>
    <n v="16089"/>
    <s v="Icy Strait"/>
    <x v="3"/>
    <x v="15"/>
    <d v="2012-08-31T00:00:00"/>
    <s v="ISD"/>
    <s v="NW Explorer"/>
    <n v="0.89325809999995898"/>
    <n v="10"/>
    <n v="191"/>
    <n v="382"/>
    <n v="5.9480349891806457"/>
    <n v="0.66168199563289887"/>
    <n v="0.66168199563289887"/>
    <n v="0.69681555292314135"/>
    <n v="0.73713696004717688"/>
    <n v="3.9357076617353575"/>
    <n v="3.9357076617353575"/>
    <n v="4.1446832897921029"/>
    <n v="4.3845164301788637"/>
    <n v="50.19836826612471"/>
    <n v="50.19836826612471"/>
    <n v="62.097635071774164"/>
    <n v="79.199431809585604"/>
    <m/>
  </r>
  <r>
    <s v="NSE"/>
    <n v="16090"/>
    <s v="Icy Strait"/>
    <x v="3"/>
    <x v="15"/>
    <d v="2012-08-31T00:00:00"/>
    <s v="ISC"/>
    <s v="NW Explorer"/>
    <n v="0.72258881256608198"/>
    <n v="10"/>
    <n v="151"/>
    <n v="302"/>
    <n v="5.7137328055093688"/>
    <n v="0.66168199563289887"/>
    <n v="0.66168199563289887"/>
    <n v="0.69681555292314135"/>
    <n v="0.73713696004717688"/>
    <n v="3.780674125262601"/>
    <n v="3.780674125262601"/>
    <n v="3.9814178841261025"/>
    <n v="4.2118036307750035"/>
    <n v="42.845589194440365"/>
    <n v="42.845589194440365"/>
    <n v="52.592969001432124"/>
    <n v="66.478135762353162"/>
    <m/>
  </r>
  <r>
    <s v="NSE"/>
    <n v="16091"/>
    <s v="Icy Strait"/>
    <x v="3"/>
    <x v="15"/>
    <d v="2012-08-31T00:00:00"/>
    <s v="ISB"/>
    <s v="NW Explorer"/>
    <n v="0.87722888743549099"/>
    <n v="10"/>
    <n v="151"/>
    <n v="302"/>
    <n v="5.7137328055093688"/>
    <n v="0.66168199563289887"/>
    <n v="0.66168199563289887"/>
    <n v="0.69681555292314135"/>
    <n v="0.73713696004717688"/>
    <n v="3.780674125262601"/>
    <n v="3.780674125262601"/>
    <n v="3.9814178841261025"/>
    <n v="4.2118036307750035"/>
    <n v="42.845589194440365"/>
    <n v="42.845589194440365"/>
    <n v="52.592969001432124"/>
    <n v="66.478135762353162"/>
    <m/>
  </r>
  <r>
    <s v="NSE"/>
    <n v="16092"/>
    <s v="Icy Strait"/>
    <x v="3"/>
    <x v="15"/>
    <d v="2012-08-31T00:00:00"/>
    <s v="ISA"/>
    <s v="NW Explorer"/>
    <n v="0.87004410927825504"/>
    <n v="10"/>
    <n v="38"/>
    <n v="76"/>
    <n v="4.3438054218536841"/>
    <n v="0.66168199563289887"/>
    <n v="0.66168199563289887"/>
    <n v="0.69681555292314135"/>
    <n v="0.73713696004717688"/>
    <n v="2.8742178401731517"/>
    <n v="2.8742178401731517"/>
    <n v="3.0268311768195142"/>
    <n v="3.2019795237016693"/>
    <n v="16.711565427363407"/>
    <n v="16.711565427363407"/>
    <n v="19.631750524325692"/>
    <n v="23.581141019360331"/>
    <m/>
  </r>
  <r>
    <s v="NSE"/>
    <n v="16093"/>
    <s v="Icy Strait"/>
    <x v="3"/>
    <x v="15"/>
    <d v="2012-09-01T00:00:00"/>
    <s v="ISA"/>
    <s v="NW Explorer"/>
    <n v="0.84559809502349603"/>
    <n v="10"/>
    <n v="43"/>
    <n v="86"/>
    <n v="4.4659081186545837"/>
    <n v="0.66168199563289887"/>
    <n v="0.66168199563289887"/>
    <n v="0.69681555292314135"/>
    <n v="0.73713696004717688"/>
    <n v="2.9550109962645297"/>
    <n v="2.9550109962645297"/>
    <n v="3.1119142350042397"/>
    <n v="3.2919859344350466"/>
    <n v="18.201933868216532"/>
    <n v="18.201933868216532"/>
    <n v="21.464004653661572"/>
    <n v="25.896224791488667"/>
    <m/>
  </r>
  <r>
    <s v="NSE"/>
    <n v="16094"/>
    <s v="Icy Strait"/>
    <x v="3"/>
    <x v="15"/>
    <d v="2012-09-01T00:00:00"/>
    <s v="ISB"/>
    <s v="NW Explorer"/>
    <n v="0.75460078118985296"/>
    <n v="10"/>
    <n v="1008"/>
    <n v="2016"/>
    <n v="7.6093665379542115"/>
    <n v="0.66168199563289887"/>
    <n v="0.66168199563289887"/>
    <n v="0.69681555292314135"/>
    <n v="0.73713696004717688"/>
    <n v="5.0349808363357456"/>
    <n v="5.0349808363357456"/>
    <n v="5.302324951539414"/>
    <n v="5.6091453176722785"/>
    <n v="152.69664719267629"/>
    <n v="152.69664719267629"/>
    <n v="199.80312521966539"/>
    <n v="271.91088618665765"/>
    <m/>
  </r>
  <r>
    <s v="NSE"/>
    <n v="16095"/>
    <s v="Icy Strait"/>
    <x v="3"/>
    <x v="15"/>
    <d v="2012-09-01T00:00:00"/>
    <s v="ISC"/>
    <s v="NW Explorer"/>
    <n v="0.87809802332236497"/>
    <n v="10"/>
    <n v="292"/>
    <n v="584"/>
    <n v="6.3716118472318568"/>
    <n v="0.66168199563289887"/>
    <n v="0.66168199563289887"/>
    <n v="0.69681555292314135"/>
    <n v="0.73713696004717688"/>
    <n v="4.2159808424745959"/>
    <n v="4.2159808424745959"/>
    <n v="4.4398382323405041"/>
    <n v="4.6967505876690678"/>
    <n v="66.760595757401788"/>
    <n v="66.760595757401788"/>
    <n v="83.761228939097933"/>
    <n v="108.59048857454401"/>
    <m/>
  </r>
  <r>
    <s v="NSE"/>
    <n v="16096"/>
    <s v="Icy Strait"/>
    <x v="3"/>
    <x v="15"/>
    <d v="2012-09-01T00:00:00"/>
    <s v="ISD"/>
    <s v="NW Explorer"/>
    <n v="0.88579851817350397"/>
    <n v="10"/>
    <n v="167"/>
    <n v="334"/>
    <n v="5.8141305318250662"/>
    <n v="0.66168199563289887"/>
    <n v="0.66168199563289887"/>
    <n v="0.69681555292314135"/>
    <n v="0.73713696004717688"/>
    <n v="3.8471054931681774"/>
    <n v="3.8471054931681774"/>
    <n v="4.0513765813010014"/>
    <n v="4.2858105055470048"/>
    <n v="45.8572381571406"/>
    <n v="45.8572381571406"/>
    <n v="56.476523719907"/>
    <n v="71.661415340046418"/>
    <m/>
  </r>
  <r>
    <s v="NSE"/>
    <n v="16097"/>
    <s v="Upper Chatham"/>
    <x v="3"/>
    <x v="15"/>
    <d v="2012-09-01T00:00:00"/>
    <s v="UCD"/>
    <s v="NW Explorer"/>
    <n v="1.7781693869913699"/>
    <n v="20"/>
    <n v="65"/>
    <n v="65"/>
    <n v="4.1896547420264252"/>
    <n v="0.66168199563289887"/>
    <n v="0.66168199563289887"/>
    <n v="0.69681555292314135"/>
    <n v="0.73713696004717688"/>
    <n v="2.772219110716883"/>
    <n v="2.772219110716883"/>
    <n v="2.9194165856222045"/>
    <n v="3.0883493601845982"/>
    <n v="14.994087308400413"/>
    <n v="14.994087308400413"/>
    <n v="17.530473360917121"/>
    <n v="20.940831658867111"/>
    <m/>
  </r>
  <r>
    <s v="NSE"/>
    <n v="16098"/>
    <s v="Upper Chatham"/>
    <x v="3"/>
    <x v="15"/>
    <d v="2012-09-01T00:00:00"/>
    <s v="UCC"/>
    <s v="NW Explorer"/>
    <n v="2.0350002228343702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m/>
  </r>
  <r>
    <s v="NSE"/>
    <n v="16099"/>
    <s v="Upper Chatham"/>
    <x v="3"/>
    <x v="15"/>
    <d v="2012-09-02T00:00:00"/>
    <s v="UCA"/>
    <s v="NW Explorer"/>
    <n v="1.71306401344465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100"/>
    <s v="Upper Chatham"/>
    <x v="3"/>
    <x v="15"/>
    <d v="2012-09-02T00:00:00"/>
    <s v="UCB"/>
    <s v="NW Explorer"/>
    <n v="1.54978466198648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101"/>
    <s v="Upper Chatham"/>
    <x v="3"/>
    <x v="15"/>
    <d v="2012-09-02T00:00:00"/>
    <s v="UCC"/>
    <s v="NW Explorer"/>
    <n v="1.5971873971271999"/>
    <n v="20"/>
    <n v="67"/>
    <n v="67"/>
    <n v="4.219507705176107"/>
    <n v="0.66168199563289887"/>
    <n v="0.66168199563289887"/>
    <n v="0.69681555292314135"/>
    <n v="0.73713696004717688"/>
    <n v="2.79197227894932"/>
    <n v="2.79197227894932"/>
    <n v="2.9402185946457444"/>
    <n v="3.1103550826891548"/>
    <n v="15.313162200886335"/>
    <n v="15.313162200886335"/>
    <n v="17.919981666945354"/>
    <n v="21.429007139117434"/>
    <m/>
  </r>
  <r>
    <s v="NSE"/>
    <n v="16102"/>
    <s v="Upper Chatham"/>
    <x v="3"/>
    <x v="15"/>
    <d v="2012-09-02T00:00:00"/>
    <s v="UCD"/>
    <s v="NW Explorer"/>
    <n v="1.8056454147619601"/>
    <n v="20"/>
    <n v="110"/>
    <n v="110"/>
    <n v="4.7095302013123339"/>
    <n v="0.66168199563289887"/>
    <n v="0.66168199563289887"/>
    <n v="0.69681555292314135"/>
    <n v="0.73713696004717688"/>
    <n v="3.1162113420977531"/>
    <n v="3.1162113420977531"/>
    <n v="3.2816738912356871"/>
    <n v="3.4715687758457427"/>
    <n v="21.560742585176911"/>
    <n v="21.560742585176911"/>
    <n v="25.620294905146881"/>
    <n v="31.187197355936618"/>
    <m/>
  </r>
  <r>
    <s v="NSE"/>
    <n v="16103"/>
    <s v="Upper Chatham"/>
    <x v="3"/>
    <x v="15"/>
    <d v="2012-09-02T00:00:00"/>
    <s v="UCD"/>
    <s v="NW Explorer"/>
    <n v="2.01695431541508"/>
    <n v="20"/>
    <n v="29"/>
    <n v="29"/>
    <n v="3.4011973816621555"/>
    <n v="0.66168199563289887"/>
    <n v="0.66168199563289887"/>
    <n v="0.69681555292314135"/>
    <n v="0.73713696004717688"/>
    <n v="2.2505110710396052"/>
    <n v="2.2505110710396052"/>
    <n v="2.3700072341036553"/>
    <n v="2.5071482984388589"/>
    <n v="8.4925859826549992"/>
    <n v="8.4925859826549992"/>
    <n v="9.6974696704355878"/>
    <n v="11.269890057808354"/>
    <m/>
  </r>
  <r>
    <s v="NSE"/>
    <n v="16104"/>
    <s v="Upper Chatham"/>
    <x v="3"/>
    <x v="15"/>
    <d v="2012-09-02T00:00:00"/>
    <s v="UCC"/>
    <s v="NW Explorer"/>
    <n v="1.52582970571396"/>
    <n v="20"/>
    <n v="90"/>
    <n v="90"/>
    <n v="4.5108595065168497"/>
    <n v="0.66168199563289887"/>
    <n v="0.66168199563289887"/>
    <n v="0.69681555292314135"/>
    <n v="0.73713696004717688"/>
    <n v="2.9847545202917023"/>
    <n v="2.9847545202917023"/>
    <n v="3.143237061192147"/>
    <n v="3.3251212638337391"/>
    <n v="18.781645647694493"/>
    <n v="18.781645647694493"/>
    <n v="22.178776667924957"/>
    <n v="26.80236986021843"/>
    <m/>
  </r>
  <r>
    <s v="NSE"/>
    <n v="16105"/>
    <s v="Upper Chatham"/>
    <x v="3"/>
    <x v="15"/>
    <d v="2012-09-01T00:00:00"/>
    <s v="UCB"/>
    <s v="NW Explorer"/>
    <n v="1.7272570795388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106"/>
    <s v="Upper Chatham"/>
    <x v="3"/>
    <x v="15"/>
    <d v="2012-09-02T00:00:00"/>
    <s v="UCA"/>
    <s v="NW Explorer"/>
    <n v="1.64840831476584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107"/>
    <s v="Upper Chatham"/>
    <x v="3"/>
    <x v="15"/>
    <d v="2012-09-03T00:00:00"/>
    <s v="UCA"/>
    <s v="NW Explorer"/>
    <n v="1.60889686944729"/>
    <n v="20"/>
    <n v="4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m/>
  </r>
  <r>
    <s v="NSE"/>
    <n v="16108"/>
    <s v="Upper Chatham"/>
    <x v="3"/>
    <x v="15"/>
    <d v="2012-09-03T00:00:00"/>
    <s v="UCB"/>
    <s v="NW Explorer"/>
    <n v="1.4808397454749"/>
    <n v="20"/>
    <n v="21"/>
    <n v="21"/>
    <n v="3.0910424533583161"/>
    <n v="0.66168199563289887"/>
    <n v="0.66168199563289887"/>
    <n v="0.69681555292314135"/>
    <n v="0.73713696004717688"/>
    <n v="2.0452871391241425"/>
    <n v="2.0452871391241425"/>
    <n v="2.1538864562457785"/>
    <n v="2.2785216374453165"/>
    <n v="6.7313782003835332"/>
    <n v="6.7313782003835332"/>
    <n v="7.6182879929671863"/>
    <n v="8.7622376097799783"/>
    <m/>
  </r>
  <r>
    <s v="NSE"/>
    <n v="17014"/>
    <s v="Icy Strait"/>
    <x v="1"/>
    <x v="16"/>
    <d v="2013-06-23T00:00:00"/>
    <s v="ISA"/>
    <s v="NW Explorer"/>
    <n v="1.40708119896022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15"/>
    <s v="Icy Strait"/>
    <x v="1"/>
    <x v="16"/>
    <d v="2013-06-23T00:00:00"/>
    <s v="ISB"/>
    <s v="NW Explorer"/>
    <n v="1.56532660344216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16"/>
    <s v="Icy Strait"/>
    <x v="1"/>
    <x v="16"/>
    <d v="2013-06-23T00:00:00"/>
    <s v="ISC"/>
    <s v="NW Explorer"/>
    <n v="1.66200475930355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17"/>
    <s v="Icy Strait"/>
    <x v="1"/>
    <x v="16"/>
    <d v="2013-06-23T00:00:00"/>
    <s v="ISD"/>
    <s v="NW Explorer"/>
    <n v="1.92575400179720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18"/>
    <s v="Icy Strait"/>
    <x v="1"/>
    <x v="16"/>
    <d v="2013-06-23T00:00:00"/>
    <s v="ISC"/>
    <s v="NW Explorer"/>
    <n v="1.63899956776042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19"/>
    <s v="Icy Strait"/>
    <x v="1"/>
    <x v="16"/>
    <d v="2013-06-23T00:00:00"/>
    <s v="ISD"/>
    <s v="NW Explorer"/>
    <n v="1.5773452143908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0"/>
    <s v="Icy Strait"/>
    <x v="1"/>
    <x v="16"/>
    <d v="2013-06-24T00:00:00"/>
    <s v="ISD"/>
    <s v="NW Explorer"/>
    <n v="1.8084338624122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1"/>
    <s v="Icy Strait"/>
    <x v="1"/>
    <x v="16"/>
    <d v="2013-06-24T00:00:00"/>
    <s v="ISC"/>
    <s v="NW Explorer"/>
    <n v="1.39331100063302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7022"/>
    <s v="Icy Strait"/>
    <x v="1"/>
    <x v="16"/>
    <d v="2013-06-24T00:00:00"/>
    <s v="ISB"/>
    <s v="NW Explorer"/>
    <n v="1.49789068411802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3"/>
    <s v="Icy Strait"/>
    <x v="1"/>
    <x v="16"/>
    <d v="2013-06-24T00:00:00"/>
    <s v="ISA"/>
    <s v="NW Explorer"/>
    <n v="1.81402062163756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4"/>
    <s v="Icy Strait"/>
    <x v="1"/>
    <x v="16"/>
    <d v="2013-06-24T00:00:00"/>
    <s v="ISB"/>
    <s v="NW Explorer"/>
    <n v="1.667687568531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5"/>
    <s v="Icy Strait"/>
    <x v="1"/>
    <x v="16"/>
    <d v="2013-06-24T00:00:00"/>
    <s v="ISA"/>
    <s v="NW Explorer"/>
    <n v="1.77125135797626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6"/>
    <s v="Icy Strait"/>
    <x v="1"/>
    <x v="16"/>
    <d v="2013-06-25T00:00:00"/>
    <s v="ISD"/>
    <s v="NW Explorer"/>
    <n v="1.19584048324847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7"/>
    <s v="Icy Strait"/>
    <x v="1"/>
    <x v="16"/>
    <d v="2013-06-25T00:00:00"/>
    <s v="ISC"/>
    <s v="NW Explorer"/>
    <n v="1.63923783195491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7028"/>
    <s v="Icy Strait"/>
    <x v="1"/>
    <x v="16"/>
    <d v="2013-06-25T00:00:00"/>
    <s v="ISB"/>
    <s v="NW Explorer"/>
    <n v="1.96661111410351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9"/>
    <s v="Icy Strait"/>
    <x v="1"/>
    <x v="16"/>
    <d v="2013-06-25T00:00:00"/>
    <s v="ISA"/>
    <s v="NW Explorer"/>
    <n v="1.28963135773057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34"/>
    <s v="Upper Chatham"/>
    <x v="1"/>
    <x v="16"/>
    <d v="2013-06-27T00:00:00"/>
    <s v="UCA"/>
    <s v="NW Explorer"/>
    <n v="1.69317963813066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35"/>
    <s v="Upper Chatham"/>
    <x v="1"/>
    <x v="16"/>
    <d v="2013-06-27T00:00:00"/>
    <s v="UCB"/>
    <s v="NW Explorer"/>
    <n v="1.65879774780995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36"/>
    <s v="Upper Chatham"/>
    <x v="1"/>
    <x v="16"/>
    <d v="2013-06-27T00:00:00"/>
    <s v="UCC"/>
    <s v="NW Explorer"/>
    <n v="1.6402354656896501"/>
    <n v="20"/>
    <n v="14"/>
    <n v="14"/>
    <n v="2.7080502011022101"/>
    <n v="0.66168199563289887"/>
    <n v="0.66168199563289887"/>
    <n v="0.69681555292314135"/>
    <n v="0.73713696004717688"/>
    <n v="1.7918680613393834"/>
    <n v="1.7918680613393834"/>
    <n v="1.8870114982246606"/>
    <n v="1.9962038928956292"/>
    <n v="5.000651588045991"/>
    <n v="5.000651588045991"/>
    <n v="5.5996162158278411"/>
    <n v="6.3610596230095702"/>
    <m/>
  </r>
  <r>
    <s v="NSE"/>
    <n v="17037"/>
    <s v="Upper Chatham"/>
    <x v="1"/>
    <x v="16"/>
    <d v="2013-06-27T00:00:00"/>
    <s v="UCD"/>
    <s v="NW Explorer"/>
    <n v="1.5578572807511499"/>
    <n v="20"/>
    <n v="4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m/>
  </r>
  <r>
    <s v="NSE"/>
    <n v="17038"/>
    <s v="Upper Chatham"/>
    <x v="1"/>
    <x v="16"/>
    <d v="2013-06-27T00:00:00"/>
    <s v="UCC"/>
    <s v="NW Explorer"/>
    <n v="1.88375133808978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39"/>
    <s v="Upper Chatham"/>
    <x v="1"/>
    <x v="16"/>
    <d v="2013-06-27T00:00:00"/>
    <s v="UCD"/>
    <s v="NW Explorer"/>
    <n v="1.8173843432224699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m/>
  </r>
  <r>
    <s v="NSE"/>
    <n v="17040"/>
    <s v="Upper Chatham"/>
    <x v="1"/>
    <x v="16"/>
    <d v="2013-06-28T00:00:00"/>
    <s v="UCD"/>
    <s v="NW Explorer"/>
    <n v="1.8933294877103299"/>
    <n v="20"/>
    <n v="102"/>
    <n v="102"/>
    <n v="4.6347289882296359"/>
    <n v="0.66168199563289887"/>
    <n v="0.66168199563289887"/>
    <n v="0.69681555292314135"/>
    <n v="0.73713696004717688"/>
    <n v="3.0667167261494317"/>
    <n v="3.0667167261494317"/>
    <n v="3.2295512425821453"/>
    <n v="3.4164300370261218"/>
    <n v="20.471290691929298"/>
    <n v="20.471290691929298"/>
    <n v="24.268315082444992"/>
    <n v="29.46047790771944"/>
    <m/>
  </r>
  <r>
    <s v="NSE"/>
    <n v="17041"/>
    <s v="Upper Chatham"/>
    <x v="1"/>
    <x v="16"/>
    <d v="2013-06-28T00:00:00"/>
    <s v="UCC"/>
    <s v="NW Explorer"/>
    <n v="1.9168392479144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42"/>
    <s v="Upper Chatham"/>
    <x v="1"/>
    <x v="16"/>
    <d v="2013-06-28T00:00:00"/>
    <s v="UCB"/>
    <s v="NW Explorer"/>
    <n v="1.83124687128156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43"/>
    <s v="Upper Chatham"/>
    <x v="1"/>
    <x v="16"/>
    <d v="2013-06-28T00:00:00"/>
    <s v="UCA"/>
    <s v="NW Explorer"/>
    <n v="1.6219861094024599"/>
    <n v="20"/>
    <n v="32"/>
    <n v="32"/>
    <n v="3.4965075614664802"/>
    <n v="0.66168199563289887"/>
    <n v="0.66168199563289887"/>
    <n v="0.69681555292314135"/>
    <n v="0.73713696004717688"/>
    <n v="2.3135761010166616"/>
    <n v="2.3135761010166616"/>
    <n v="2.43642084974321"/>
    <n v="2.5774049546413687"/>
    <n v="9.1105163105044422"/>
    <n v="9.1105163105044422"/>
    <n v="10.43205040512116"/>
    <n v="12.162935385599154"/>
    <m/>
  </r>
  <r>
    <s v="NSE"/>
    <n v="17044"/>
    <s v="Upper Chatham"/>
    <x v="1"/>
    <x v="16"/>
    <d v="2013-06-28T00:00:00"/>
    <s v="UCB"/>
    <s v="NW Explorer"/>
    <n v="1.8322630747428199"/>
    <n v="20"/>
    <n v="23"/>
    <n v="23"/>
    <n v="3.1780538303479458"/>
    <n v="0.66168199563289887"/>
    <n v="0.66168199563289887"/>
    <n v="0.69681555292314135"/>
    <n v="0.73713696004717688"/>
    <n v="2.102861000693407"/>
    <n v="2.102861000693407"/>
    <n v="2.2145173370134112"/>
    <n v="2.342660939368971"/>
    <n v="7.1895667836228938"/>
    <n v="7.1895667836228938"/>
    <n v="8.1569883054912005"/>
    <n v="9.4088971891039144"/>
    <m/>
  </r>
  <r>
    <s v="NSE"/>
    <n v="17045"/>
    <s v="Upper Chatham"/>
    <x v="1"/>
    <x v="16"/>
    <d v="2013-06-28T00:00:00"/>
    <s v="UCA"/>
    <s v="NW Explorer"/>
    <n v="1.55983580601041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47"/>
    <s v="Icy Strait"/>
    <x v="2"/>
    <x v="16"/>
    <d v="2013-07-25T00:00:00"/>
    <s v="ISA"/>
    <s v="NW Explorer"/>
    <n v="2.03832805690263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7048"/>
    <s v="Icy Strait"/>
    <x v="2"/>
    <x v="16"/>
    <d v="2013-07-25T00:00:00"/>
    <s v="ISB"/>
    <s v="NW Explorer"/>
    <n v="1.5357996389679101"/>
    <n v="20"/>
    <n v="23"/>
    <n v="23"/>
    <n v="3.1780538303479458"/>
    <n v="0.66168199563289887"/>
    <n v="0.66168199563289887"/>
    <n v="0.69681555292314135"/>
    <n v="0.73713696004717688"/>
    <n v="2.102861000693407"/>
    <n v="2.102861000693407"/>
    <n v="2.2145173370134112"/>
    <n v="2.342660939368971"/>
    <n v="7.1895667836228938"/>
    <n v="7.1895667836228938"/>
    <n v="8.1569883054912005"/>
    <n v="9.4088971891039144"/>
    <s v="Yes"/>
  </r>
  <r>
    <s v="NSE"/>
    <n v="17049"/>
    <s v="Icy Strait"/>
    <x v="2"/>
    <x v="16"/>
    <d v="2013-07-25T00:00:00"/>
    <s v="ISC"/>
    <s v="NW Explorer"/>
    <n v="1.5157681072878599"/>
    <n v="20"/>
    <n v="258"/>
    <n v="258"/>
    <n v="5.5568280616995374"/>
    <n v="0.66168199563289887"/>
    <n v="0.66168199563289887"/>
    <n v="0.69681555292314135"/>
    <n v="0.73713696004717688"/>
    <n v="3.6768530812542433"/>
    <n v="3.6768530812542433"/>
    <n v="3.8720842183119908"/>
    <n v="4.0961433449060429"/>
    <n v="38.521826197155725"/>
    <n v="38.521826197155725"/>
    <n v="47.042412682237263"/>
    <n v="59.108024087838793"/>
    <s v="Yes"/>
  </r>
  <r>
    <s v="NSE"/>
    <n v="17050"/>
    <s v="Icy Strait"/>
    <x v="2"/>
    <x v="16"/>
    <d v="2013-07-25T00:00:00"/>
    <s v="ISD"/>
    <s v="NW Explorer"/>
    <n v="1.85025717073451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17051"/>
    <s v="Icy Strait"/>
    <x v="2"/>
    <x v="16"/>
    <d v="2013-07-25T00:00:00"/>
    <s v="ISC"/>
    <s v="NW Explorer"/>
    <n v="1.37253616019495"/>
    <n v="20"/>
    <n v="125"/>
    <n v="125"/>
    <n v="4.836281906951478"/>
    <n v="0.66168199563289887"/>
    <n v="0.66168199563289887"/>
    <n v="0.69681555292314135"/>
    <n v="0.73713696004717688"/>
    <n v="3.2000806636349357"/>
    <n v="3.2000806636349357"/>
    <n v="3.3699964510845786"/>
    <n v="3.5650021428213758"/>
    <n v="23.534509159983315"/>
    <n v="23.534509159983315"/>
    <n v="28.078423860747083"/>
    <n v="34.339529130496992"/>
    <s v="Yes"/>
  </r>
  <r>
    <s v="NSE"/>
    <n v="17052"/>
    <s v="Icy Strait"/>
    <x v="2"/>
    <x v="16"/>
    <d v="2013-07-25T00:00:00"/>
    <s v="ISD"/>
    <s v="NW Explorer"/>
    <n v="1.8930158068480101"/>
    <n v="20"/>
    <n v="70"/>
    <n v="70"/>
    <n v="4.2626798770413155"/>
    <n v="0.66168199563289887"/>
    <n v="0.66168199563289887"/>
    <n v="0.69681555292314135"/>
    <n v="0.73713696004717688"/>
    <n v="2.8205385277848976"/>
    <n v="2.8205385277848976"/>
    <n v="2.9703016354548923"/>
    <n v="3.142178886216509"/>
    <n v="15.785887905552134"/>
    <n v="15.785887905552134"/>
    <n v="18.497799936880249"/>
    <n v="22.154262438948336"/>
    <s v="Yes"/>
  </r>
  <r>
    <s v="NSE"/>
    <n v="17053"/>
    <s v="Icy Strait"/>
    <x v="2"/>
    <x v="16"/>
    <d v="2013-07-26T00:00:00"/>
    <s v="ISD"/>
    <s v="NW Explorer"/>
    <n v="1.3506469589967001"/>
    <n v="20"/>
    <n v="162"/>
    <n v="162"/>
    <n v="5.0937502008067623"/>
    <n v="0.66168199563289887"/>
    <n v="0.66168199563289887"/>
    <n v="0.69681555292314135"/>
    <n v="0.73713696004717688"/>
    <n v="3.370442798125298"/>
    <n v="3.370442798125298"/>
    <n v="3.5494043626275262"/>
    <n v="3.7547915382623938"/>
    <n v="28.09140582620152"/>
    <n v="28.09140582620152"/>
    <n v="33.792587549022571"/>
    <n v="41.72531228930638"/>
    <s v="Yes"/>
  </r>
  <r>
    <s v="NSE"/>
    <n v="17054"/>
    <s v="Icy Strait"/>
    <x v="2"/>
    <x v="16"/>
    <d v="2013-07-26T00:00:00"/>
    <s v="ISC"/>
    <s v="NW Explorer"/>
    <n v="1.33182483409349"/>
    <n v="20"/>
    <n v="170"/>
    <n v="170"/>
    <n v="5.1416635565026603"/>
    <n v="0.66168199563289887"/>
    <n v="0.66168199563289887"/>
    <n v="0.69681555292314135"/>
    <n v="0.73713696004717688"/>
    <n v="3.4021462029396283"/>
    <n v="3.4021462029396283"/>
    <n v="3.5827911340691667"/>
    <n v="3.790110243625727"/>
    <n v="29.028478146523387"/>
    <n v="29.028478146523387"/>
    <n v="34.973808574343423"/>
    <n v="43.261279530959854"/>
    <s v="Yes"/>
  </r>
  <r>
    <s v="NSE"/>
    <n v="17055"/>
    <s v="Icy Strait"/>
    <x v="2"/>
    <x v="16"/>
    <d v="2013-07-26T00:00:00"/>
    <s v="ISB"/>
    <s v="NW Explorer"/>
    <n v="1.69"/>
    <n v="20"/>
    <n v="20"/>
    <n v="20"/>
    <n v="3.044522437723423"/>
    <n v="0.66168199563289887"/>
    <n v="0.66168199563289887"/>
    <n v="0.69681555292314135"/>
    <n v="0.73713696004717688"/>
    <n v="2.0145056823419725"/>
    <n v="2.0145056823419725"/>
    <n v="2.1214705858291572"/>
    <n v="2.2442300145388643"/>
    <n v="6.4970205554605727"/>
    <n v="6.4970205554605727"/>
    <n v="7.3433981533888648"/>
    <n v="8.4331493715221768"/>
    <s v="Yes"/>
  </r>
  <r>
    <s v="NSE"/>
    <n v="17056"/>
    <s v="Icy Strait"/>
    <x v="2"/>
    <x v="16"/>
    <d v="2013-07-26T00:00:00"/>
    <s v="ISA"/>
    <s v="NW Explorer"/>
    <n v="1.69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7061"/>
    <s v="Icy Strait"/>
    <x v="2"/>
    <x v="16"/>
    <d v="2013-07-28T00:00:00"/>
    <s v="ISD"/>
    <s v="NW Explorer"/>
    <n v="1.3544794676546701"/>
    <n v="20"/>
    <n v="97"/>
    <n v="97"/>
    <n v="4.5849674786705723"/>
    <n v="0.66168199563289887"/>
    <n v="0.66168199563289887"/>
    <n v="0.69681555292314135"/>
    <n v="0.73713696004717688"/>
    <n v="3.033790431198685"/>
    <n v="3.033790431198685"/>
    <n v="3.1948766487844562"/>
    <n v="3.3797489891423949"/>
    <n v="19.77583289594325"/>
    <n v="19.77583289594325"/>
    <n v="23.407162853397672"/>
    <n v="28.363399656040372"/>
    <s v="Yes"/>
  </r>
  <r>
    <s v="NSE"/>
    <n v="17062"/>
    <s v="Icy Strait"/>
    <x v="2"/>
    <x v="16"/>
    <d v="2013-07-28T00:00:00"/>
    <s v="ISC"/>
    <s v="NW Explorer"/>
    <n v="1.4079766534126399"/>
    <n v="20"/>
    <n v="241"/>
    <n v="241"/>
    <n v="5.4889377261566867"/>
    <n v="0.66168199563289887"/>
    <n v="0.66168199563289887"/>
    <n v="0.69681555292314135"/>
    <n v="0.73713696004717688"/>
    <n v="3.6319312685480627"/>
    <n v="3.6319312685480627"/>
    <n v="3.824777176612562"/>
    <n v="4.0460988693474036"/>
    <n v="36.785720569668854"/>
    <n v="36.785720569668854"/>
    <n v="44.822588884220835"/>
    <n v="56.173978259779162"/>
    <s v="Yes"/>
  </r>
  <r>
    <s v="NSE"/>
    <n v="17063"/>
    <s v="Icy Strait"/>
    <x v="2"/>
    <x v="16"/>
    <d v="2013-07-28T00:00:00"/>
    <s v="ISB"/>
    <s v="NW Explorer"/>
    <n v="1.5830438345784801"/>
    <n v="20"/>
    <n v="897"/>
    <n v="897"/>
    <n v="6.8001700683021999"/>
    <n v="0.66168199563289887"/>
    <n v="0.66168199563289887"/>
    <n v="0.69681555292314135"/>
    <n v="0.73713696004717688"/>
    <n v="4.4995501014373058"/>
    <n v="4.4995501014373058"/>
    <n v="4.7384642661153933"/>
    <n v="5.0126566919520865"/>
    <n v="88.976641831291815"/>
    <n v="88.976641831291815"/>
    <n v="113.25859607533287"/>
    <n v="149.30351633866417"/>
    <s v="Yes"/>
  </r>
  <r>
    <s v="NSE"/>
    <n v="17064"/>
    <s v="Icy Strait"/>
    <x v="2"/>
    <x v="16"/>
    <d v="2013-07-28T00:00:00"/>
    <s v="ISA"/>
    <s v="NW Explorer"/>
    <n v="1.8524649516379601"/>
    <n v="20"/>
    <n v="93"/>
    <n v="93"/>
    <n v="4.5432947822700038"/>
    <n v="0.66168199563289887"/>
    <n v="0.66168199563289887"/>
    <n v="0.69681555292314135"/>
    <n v="0.73713696004717688"/>
    <n v="3.0062163582809527"/>
    <n v="3.0062163582809527"/>
    <n v="3.1658384658002956"/>
    <n v="3.3490305044007109"/>
    <n v="19.21078470618394"/>
    <n v="19.21078470618394"/>
    <n v="22.708614563770766"/>
    <n v="27.475113759773308"/>
    <s v="Yes"/>
  </r>
  <r>
    <s v="NSE"/>
    <n v="17065"/>
    <s v="Icy Strait"/>
    <x v="2"/>
    <x v="16"/>
    <d v="2013-07-28T00:00:00"/>
    <s v="ISB"/>
    <s v="NW Explorer"/>
    <n v="1.3597027732225"/>
    <n v="20"/>
    <n v="406"/>
    <n v="406"/>
    <n v="6.0088131854425946"/>
    <n v="0.66168199563289887"/>
    <n v="0.66168199563289887"/>
    <n v="0.69681555292314135"/>
    <n v="0.73713696004717688"/>
    <n v="3.9759234999289319"/>
    <n v="3.9759234999289319"/>
    <n v="4.1870344822260437"/>
    <n v="4.4293182850085477"/>
    <n v="52.29931609914285"/>
    <n v="52.29931609914285"/>
    <n v="64.827289225540412"/>
    <n v="82.87421910362356"/>
    <s v="Yes"/>
  </r>
  <r>
    <s v="NSE"/>
    <n v="17066"/>
    <s v="Icy Strait"/>
    <x v="2"/>
    <x v="16"/>
    <d v="2013-07-28T00:00:00"/>
    <s v="ISA"/>
    <s v="NW Explorer"/>
    <n v="1.4690666021470999"/>
    <n v="20"/>
    <n v="145"/>
    <n v="145"/>
    <n v="4.9836066217083363"/>
    <n v="0.66168199563289887"/>
    <n v="0.66168199563289887"/>
    <n v="0.69681555292314135"/>
    <n v="0.73713696004717688"/>
    <n v="3.2975627749013015"/>
    <n v="3.2975627749013015"/>
    <n v="3.4726546036571229"/>
    <n v="3.6736006351970643"/>
    <n v="26.046639776643588"/>
    <n v="26.046639776643588"/>
    <n v="31.222166091573172"/>
    <n v="38.393492401872066"/>
    <s v="Yes"/>
  </r>
  <r>
    <s v="NSE"/>
    <n v="17067"/>
    <s v="Upper Chatham"/>
    <x v="2"/>
    <x v="16"/>
    <d v="2013-07-29T00:00:00"/>
    <s v="UCD"/>
    <s v="NW Explorer"/>
    <n v="1.7533761511311801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7068"/>
    <s v="Upper Chatham"/>
    <x v="2"/>
    <x v="16"/>
    <d v="2013-07-29T00:00:00"/>
    <s v="UCC"/>
    <s v="NW Explorer"/>
    <n v="1.9412050981751601"/>
    <n v="20"/>
    <n v="11"/>
    <n v="11"/>
    <n v="2.4849066497880004"/>
    <n v="0.66168199563289887"/>
    <n v="0.66168199563289887"/>
    <n v="0.69681555292314135"/>
    <n v="0.73713696004717688"/>
    <n v="1.6442179909931851"/>
    <n v="1.6442179909931851"/>
    <n v="1.7315216011344161"/>
    <n v="1.8317165338257413"/>
    <n v="4.1769598943164477"/>
    <n v="4.1769598943164477"/>
    <n v="4.6492432669458426"/>
    <n v="5.2445965251343569"/>
    <s v="Yes"/>
  </r>
  <r>
    <s v="NSE"/>
    <n v="17069"/>
    <s v="Upper Chatham"/>
    <x v="2"/>
    <x v="16"/>
    <d v="2013-07-29T00:00:00"/>
    <s v="UCB"/>
    <s v="NW Explorer"/>
    <n v="1.5855111497262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7070"/>
    <s v="Upper Chatham"/>
    <x v="2"/>
    <x v="16"/>
    <d v="2013-07-29T00:00:00"/>
    <s v="UCA"/>
    <s v="NW Explorer"/>
    <n v="1.3902325223789"/>
    <n v="20"/>
    <n v="24"/>
    <n v="24"/>
    <n v="3.2188758248682006"/>
    <n v="0.66168199563289887"/>
    <n v="0.66168199563289887"/>
    <n v="0.69681555292314135"/>
    <n v="0.73713696004717688"/>
    <n v="2.1298721794932844"/>
    <n v="2.1298721794932844"/>
    <n v="2.2429627376964678"/>
    <n v="2.3727523403126942"/>
    <n v="7.4137912876388103"/>
    <n v="7.4137912876388103"/>
    <n v="8.4212025313486016"/>
    <n v="9.7268757037251614"/>
    <s v="Yes"/>
  </r>
  <r>
    <s v="NSE"/>
    <n v="17071"/>
    <s v="Upper Chatham"/>
    <x v="2"/>
    <x v="16"/>
    <d v="2013-07-29T00:00:00"/>
    <s v="UCB"/>
    <s v="NW Explorer"/>
    <n v="1.8860045206886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7072"/>
    <s v="Upper Chatham"/>
    <x v="2"/>
    <x v="16"/>
    <d v="2013-07-29T00:00:00"/>
    <s v="UCA"/>
    <s v="NW Explorer"/>
    <n v="1.45511333700862"/>
    <n v="20"/>
    <n v="49"/>
    <n v="49"/>
    <n v="3.912023005428146"/>
    <n v="0.66168199563289887"/>
    <n v="0.66168199563289887"/>
    <n v="0.69681555292314135"/>
    <n v="0.73713696004717688"/>
    <n v="2.5885151891935063"/>
    <n v="2.5885151891935063"/>
    <n v="2.7259584735754627"/>
    <n v="2.8836967458559242"/>
    <n v="12.309994100829437"/>
    <n v="12.309994100829437"/>
    <n v="14.271043806520902"/>
    <n v="16.880249894603015"/>
    <s v="Yes"/>
  </r>
  <r>
    <s v="NSE"/>
    <n v="17073"/>
    <s v="Upper Chatham"/>
    <x v="2"/>
    <x v="16"/>
    <d v="2013-07-30T00:00:00"/>
    <s v="UCA"/>
    <s v="NW Explorer"/>
    <n v="1.36722978917395"/>
    <n v="20"/>
    <n v="14"/>
    <n v="14"/>
    <n v="2.7080502011022101"/>
    <n v="0.66168199563289887"/>
    <n v="0.66168199563289887"/>
    <n v="0.69681555292314135"/>
    <n v="0.73713696004717688"/>
    <n v="1.7918680613393834"/>
    <n v="1.7918680613393834"/>
    <n v="1.8870114982246606"/>
    <n v="1.9962038928956292"/>
    <n v="5.000651588045991"/>
    <n v="5.000651588045991"/>
    <n v="5.5996162158278411"/>
    <n v="6.3610596230095702"/>
    <s v="Yes"/>
  </r>
  <r>
    <s v="NSE"/>
    <n v="17074"/>
    <s v="Upper Chatham"/>
    <x v="2"/>
    <x v="16"/>
    <d v="2013-07-30T00:00:00"/>
    <s v="UCB"/>
    <s v="NW Explorer"/>
    <n v="1.47069061829924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7075"/>
    <s v="Upper Chatham"/>
    <x v="2"/>
    <x v="16"/>
    <d v="2013-07-30T00:00:00"/>
    <s v="UCC"/>
    <s v="NW Explorer"/>
    <n v="1.6206483366878499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7076"/>
    <s v="Upper Chatham"/>
    <x v="2"/>
    <x v="16"/>
    <d v="2013-07-30T00:00:00"/>
    <s v="UCD"/>
    <s v="NW Explorer"/>
    <n v="1.48202690037805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17077"/>
    <s v="Upper Chatham"/>
    <x v="2"/>
    <x v="16"/>
    <d v="2013-07-30T00:00:00"/>
    <s v="UCC"/>
    <s v="NW Explorer"/>
    <n v="1.68016549833036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7078"/>
    <s v="Upper Chatham"/>
    <x v="2"/>
    <x v="16"/>
    <d v="2013-07-30T00:00:00"/>
    <s v="UCD"/>
    <s v="NW Explorer"/>
    <n v="3.16386243624743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7080"/>
    <s v="Icy Strait"/>
    <x v="3"/>
    <x v="16"/>
    <d v="2013-08-27T00:00:00"/>
    <s v="ISD"/>
    <s v="NW Explorer"/>
    <n v="2.4856958009688102"/>
    <n v="20"/>
    <n v="30"/>
    <n v="30"/>
    <n v="3.4339872044851463"/>
    <n v="0.66168199563289887"/>
    <n v="0.66168199563289887"/>
    <n v="0.69681555292314135"/>
    <n v="0.73713696004717688"/>
    <n v="2.2722075064415712"/>
    <n v="2.2722075064415712"/>
    <n v="2.3928556926243099"/>
    <n v="2.5313188887550839"/>
    <n v="8.7007917553541354"/>
    <n v="8.7007917553541354"/>
    <n v="9.9447040692543549"/>
    <n v="11.570073737758582"/>
    <m/>
  </r>
  <r>
    <s v="NSE"/>
    <n v="17081"/>
    <s v="Icy Strait"/>
    <x v="3"/>
    <x v="16"/>
    <d v="2013-08-27T00:00:00"/>
    <s v="ISC"/>
    <s v="NW Explorer"/>
    <n v="1.86313639918198"/>
    <n v="20"/>
    <n v="17"/>
    <n v="17"/>
    <n v="2.8903717578961645"/>
    <n v="0.66168199563289887"/>
    <n v="0.66168199563289887"/>
    <n v="0.69681555292314135"/>
    <n v="0.73713696004717688"/>
    <n v="1.9125069528857042"/>
    <n v="1.9125069528857042"/>
    <n v="2.0140559946318479"/>
    <n v="2.1305998510217936"/>
    <n v="5.7700397126759704"/>
    <n v="5.7700397126759704"/>
    <n v="6.4936499953607569"/>
    <n v="7.4199159921219238"/>
    <m/>
  </r>
  <r>
    <s v="NSE"/>
    <n v="17082"/>
    <s v="Icy Strait"/>
    <x v="3"/>
    <x v="16"/>
    <d v="2013-08-27T00:00:00"/>
    <s v="ISB"/>
    <s v="NW Explorer"/>
    <n v="1.6045725753578299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m/>
  </r>
  <r>
    <s v="NSE"/>
    <n v="17083"/>
    <s v="Icy Strait"/>
    <x v="3"/>
    <x v="16"/>
    <d v="2013-08-27T00:00:00"/>
    <s v="ISA"/>
    <s v="NW Explorer"/>
    <n v="2.1633838244636099"/>
    <n v="20"/>
    <n v="125"/>
    <n v="125"/>
    <n v="4.836281906951478"/>
    <n v="0.66168199563289887"/>
    <n v="0.66168199563289887"/>
    <n v="0.69681555292314135"/>
    <n v="0.73713696004717688"/>
    <n v="3.2000806636349357"/>
    <n v="3.2000806636349357"/>
    <n v="3.3699964510845786"/>
    <n v="3.5650021428213758"/>
    <n v="23.534509159983315"/>
    <n v="23.534509159983315"/>
    <n v="28.078423860747083"/>
    <n v="34.339529130496992"/>
    <m/>
  </r>
  <r>
    <s v="NSE"/>
    <n v="17088"/>
    <s v="Icy Strait"/>
    <x v="3"/>
    <x v="16"/>
    <d v="2013-08-29T00:00:00"/>
    <s v="ISD"/>
    <s v="NW Explorer"/>
    <n v="1.96750490628300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7089"/>
    <s v="Icy Strait"/>
    <x v="3"/>
    <x v="16"/>
    <d v="2013-08-29T00:00:00"/>
    <s v="ISC"/>
    <s v="NW Explorer"/>
    <n v="1.5955650426566601"/>
    <n v="20"/>
    <n v="26"/>
    <n v="26"/>
    <n v="3.2958368660043291"/>
    <n v="0.66168199563289887"/>
    <n v="0.66168199563289887"/>
    <n v="0.69681555292314135"/>
    <n v="0.73713696004717688"/>
    <n v="2.1807959147782237"/>
    <n v="2.1807959147782237"/>
    <n v="2.29659038812928"/>
    <n v="2.4294831682178457"/>
    <n v="7.8533499673289402"/>
    <n v="7.8533499673289402"/>
    <n v="8.9402322752741554"/>
    <n v="10.353012965535857"/>
    <m/>
  </r>
  <r>
    <s v="NSE"/>
    <n v="17090"/>
    <s v="Icy Strait"/>
    <x v="3"/>
    <x v="16"/>
    <d v="2013-08-29T00:00:00"/>
    <s v="ISB"/>
    <s v="NW Explorer"/>
    <n v="1.7857542742152599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7091"/>
    <s v="Icy Strait"/>
    <x v="3"/>
    <x v="16"/>
    <d v="2013-08-29T00:00:00"/>
    <s v="ISA"/>
    <s v="NW Explorer"/>
    <n v="1.75179814377698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92"/>
    <s v="Icy Strait"/>
    <x v="3"/>
    <x v="16"/>
    <d v="2013-08-29T00:00:00"/>
    <s v="ISB"/>
    <s v="NW Explorer"/>
    <n v="1.6616122246132701"/>
    <n v="20"/>
    <n v="10"/>
    <n v="10"/>
    <n v="2.3978952727983707"/>
    <n v="0.66168199563289887"/>
    <n v="0.66168199563289887"/>
    <n v="0.69681555292314135"/>
    <n v="0.73713696004717688"/>
    <n v="1.5866441294239204"/>
    <n v="1.5866441294239204"/>
    <n v="1.6708907203667835"/>
    <n v="1.7675772319020868"/>
    <n v="3.8873201634081758"/>
    <n v="3.8873201634081758"/>
    <n v="4.3169015611469019"/>
    <n v="4.8566468616274268"/>
    <m/>
  </r>
  <r>
    <s v="NSE"/>
    <n v="17093"/>
    <s v="Icy Strait"/>
    <x v="3"/>
    <x v="16"/>
    <d v="2013-08-29T00:00:00"/>
    <s v="ISA"/>
    <s v="NW Explorer"/>
    <n v="1.8707950125262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94"/>
    <s v="Icy Strait"/>
    <x v="3"/>
    <x v="16"/>
    <d v="2013-08-29T00:00:00"/>
    <s v="ISD"/>
    <s v="NW Explorer"/>
    <n v="1.674882761063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95"/>
    <s v="Icy Strait"/>
    <x v="3"/>
    <x v="16"/>
    <d v="2013-08-29T00:00:00"/>
    <s v="ISC"/>
    <s v="NW Explorer"/>
    <n v="1.7933072293043499"/>
    <n v="20"/>
    <n v="4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m/>
  </r>
  <r>
    <s v="NSE"/>
    <n v="17096"/>
    <s v="Icy Strait"/>
    <x v="3"/>
    <x v="16"/>
    <d v="2013-08-30T00:00:00"/>
    <s v="ISA"/>
    <s v="NW Explorer"/>
    <n v="1.5685643039077899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7097"/>
    <s v="Icy Strait"/>
    <x v="3"/>
    <x v="16"/>
    <d v="2013-08-30T00:00:00"/>
    <s v="ISB"/>
    <s v="NW Explorer"/>
    <n v="1.5484380625474501"/>
    <n v="20"/>
    <n v="4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m/>
  </r>
  <r>
    <s v="NSE"/>
    <n v="17098"/>
    <s v="Icy Strait"/>
    <x v="3"/>
    <x v="16"/>
    <d v="2013-08-30T00:00:00"/>
    <s v="ISC"/>
    <s v="NW Explorer"/>
    <n v="1.5603645495373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7099"/>
    <s v="Icy Strait"/>
    <x v="3"/>
    <x v="16"/>
    <d v="2013-08-30T00:00:00"/>
    <s v="ISD"/>
    <s v="NW Explorer"/>
    <n v="1.50584879093993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100"/>
    <s v="Icy Strait"/>
    <x v="3"/>
    <x v="16"/>
    <d v="2013-08-30T00:00:00"/>
    <s v="ISA"/>
    <s v="NW Explorer"/>
    <n v="1.5521051426695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101"/>
    <s v="Icy Strait"/>
    <x v="3"/>
    <x v="16"/>
    <d v="2013-08-30T00:00:00"/>
    <s v="ISB"/>
    <s v="NW Explorer"/>
    <n v="1.4972278653422799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7102"/>
    <s v="Upper Chatham"/>
    <x v="3"/>
    <x v="16"/>
    <d v="2013-08-31T00:00:00"/>
    <s v="UCA"/>
    <s v="NW Explorer"/>
    <n v="1.7296178356229901"/>
    <n v="20"/>
    <n v="11"/>
    <n v="11"/>
    <n v="2.4849066497880004"/>
    <n v="0.66168199563289887"/>
    <n v="0.66168199563289887"/>
    <n v="0.69681555292314135"/>
    <n v="0.73713696004717688"/>
    <n v="1.6442179909931851"/>
    <n v="1.6442179909931851"/>
    <n v="1.7315216011344161"/>
    <n v="1.8317165338257413"/>
    <n v="4.1769598943164477"/>
    <n v="4.1769598943164477"/>
    <n v="4.6492432669458426"/>
    <n v="5.2445965251343569"/>
    <m/>
  </r>
  <r>
    <s v="NSE"/>
    <n v="17103"/>
    <s v="Upper Chatham"/>
    <x v="3"/>
    <x v="16"/>
    <d v="2013-08-31T00:00:00"/>
    <s v="UCA"/>
    <s v="NW Explorer"/>
    <n v="1.7497903535186301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7104"/>
    <s v="Upper Chatham"/>
    <x v="3"/>
    <x v="16"/>
    <d v="2013-08-31T00:00:00"/>
    <s v="UCB"/>
    <s v="NW Explorer"/>
    <n v="1.7365833493307401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7105"/>
    <s v="Upper Chatham"/>
    <x v="3"/>
    <x v="16"/>
    <d v="2013-08-31T00:00:00"/>
    <s v="UCB"/>
    <s v="NW Explorer"/>
    <n v="1.8287088266881499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m/>
  </r>
  <r>
    <s v="NSE"/>
    <n v="17106"/>
    <s v="Upper Chatham"/>
    <x v="3"/>
    <x v="16"/>
    <d v="2013-08-31T00:00:00"/>
    <s v="UCC"/>
    <s v="NW Explorer"/>
    <n v="1.8247773802610601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7107"/>
    <s v="Upper Chatham"/>
    <x v="3"/>
    <x v="16"/>
    <d v="2013-08-31T00:00:00"/>
    <s v="UCD"/>
    <s v="NW Explorer"/>
    <n v="1.96328463376958"/>
    <n v="20"/>
    <n v="30"/>
    <n v="30"/>
    <n v="3.4339872044851463"/>
    <n v="0.66168199563289887"/>
    <n v="0.66168199563289887"/>
    <n v="0.69681555292314135"/>
    <n v="0.73713696004717688"/>
    <n v="2.2722075064415712"/>
    <n v="2.2722075064415712"/>
    <n v="2.3928556926243099"/>
    <n v="2.5313188887550839"/>
    <n v="8.7007917553541354"/>
    <n v="8.7007917553541354"/>
    <n v="9.9447040692543549"/>
    <n v="11.570073737758582"/>
    <m/>
  </r>
  <r>
    <s v="NSE"/>
    <n v="17108"/>
    <s v="Upper Chatham"/>
    <x v="3"/>
    <x v="16"/>
    <d v="2013-09-01T00:00:00"/>
    <s v="UCD"/>
    <s v="NW Explorer"/>
    <n v="1.6414821006376601"/>
    <n v="20"/>
    <n v="13"/>
    <n v="13"/>
    <n v="2.6390573296152584"/>
    <n v="0.66168199563289887"/>
    <n v="0.66168199563289887"/>
    <n v="0.69681555292314135"/>
    <n v="0.73713696004717688"/>
    <n v="1.7462167204494532"/>
    <n v="1.7462167204494532"/>
    <n v="1.8389361923317251"/>
    <n v="1.945346697342812"/>
    <n v="4.7328725368945284"/>
    <n v="4.7328725368945284"/>
    <n v="5.2898435169324056"/>
    <n v="5.9960569489762356"/>
    <m/>
  </r>
  <r>
    <s v="NSE"/>
    <n v="17109"/>
    <s v="Upper Chatham"/>
    <x v="3"/>
    <x v="16"/>
    <d v="2013-09-01T00:00:00"/>
    <s v="UCD"/>
    <s v="NW Explorer"/>
    <n v="1.74550060351009"/>
    <n v="20"/>
    <n v="10"/>
    <n v="10"/>
    <n v="2.3978952727983707"/>
    <n v="0.66168199563289887"/>
    <n v="0.66168199563289887"/>
    <n v="0.69681555292314135"/>
    <n v="0.73713696004717688"/>
    <n v="1.5866441294239204"/>
    <n v="1.5866441294239204"/>
    <n v="1.6708907203667835"/>
    <n v="1.7675772319020868"/>
    <n v="3.8873201634081758"/>
    <n v="3.8873201634081758"/>
    <n v="4.3169015611469019"/>
    <n v="4.8566468616274268"/>
    <m/>
  </r>
  <r>
    <s v="NSE"/>
    <n v="17110"/>
    <s v="Upper Chatham"/>
    <x v="3"/>
    <x v="16"/>
    <d v="2013-09-01T00:00:00"/>
    <s v="UCC"/>
    <s v="NW Explorer"/>
    <n v="1.8194252356058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111"/>
    <s v="Upper Chatham"/>
    <x v="3"/>
    <x v="16"/>
    <d v="2013-09-01T00:00:00"/>
    <s v="UCC"/>
    <s v="NW Explorer"/>
    <n v="1.8658694722773901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m/>
  </r>
  <r>
    <s v="NSE"/>
    <n v="17112"/>
    <s v="Upper Chatham"/>
    <x v="3"/>
    <x v="16"/>
    <d v="2013-09-01T00:00:00"/>
    <s v="UCB"/>
    <s v="NW Explorer"/>
    <n v="1.8706286877030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113"/>
    <s v="Upper Chatham"/>
    <x v="3"/>
    <x v="16"/>
    <d v="2013-09-01T00:00:00"/>
    <s v="UCA"/>
    <s v="NW Explorer"/>
    <n v="1.66278476461436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8010"/>
    <s v="Icy Strait"/>
    <x v="1"/>
    <x v="17"/>
    <d v="2014-06-27T00:00:00"/>
    <s v="ISD"/>
    <s v="NW Explorer"/>
    <n v="1.99217951706009"/>
    <n v="20"/>
    <n v="222"/>
    <n v="222"/>
    <n v="5.4071717714601188"/>
    <n v="0.66168199563289887"/>
    <n v="0.66168199563289887"/>
    <n v="0.69681555292314135"/>
    <n v="0.73713696004717688"/>
    <n v="3.5778282084696085"/>
    <n v="3.5778282084696085"/>
    <n v="3.7678013876803842"/>
    <n v="3.9858261620670201"/>
    <n v="34.795715535651787"/>
    <n v="34.795715535651787"/>
    <n v="42.28479366144424"/>
    <n v="52.829743204282842"/>
    <m/>
  </r>
  <r>
    <s v="NSE"/>
    <n v="18011"/>
    <s v="Icy Strait"/>
    <x v="1"/>
    <x v="17"/>
    <d v="2014-06-27T00:00:00"/>
    <s v="ISC"/>
    <s v="NW Explorer"/>
    <n v="1.7221304238555499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8012"/>
    <s v="Icy Strait"/>
    <x v="1"/>
    <x v="17"/>
    <d v="2014-06-27T00:00:00"/>
    <s v="ISB"/>
    <s v="NW Explorer"/>
    <n v="1.58196946985081"/>
    <n v="20"/>
    <n v="55"/>
    <n v="55"/>
    <n v="4.0253516907351496"/>
    <n v="0.66168199563289887"/>
    <n v="0.66168199563289887"/>
    <n v="0.69681555292314135"/>
    <n v="0.73713696004717688"/>
    <n v="2.6635027398498972"/>
    <n v="2.6635027398498972"/>
    <n v="2.8049276640897149"/>
    <n v="2.9672355084292721"/>
    <n v="13.346453084616213"/>
    <n v="13.346453084616213"/>
    <n v="15.525880448220427"/>
    <n v="18.438108762678574"/>
    <m/>
  </r>
  <r>
    <s v="NSE"/>
    <n v="18013"/>
    <s v="Icy Strait"/>
    <x v="1"/>
    <x v="17"/>
    <d v="2014-06-27T00:00:00"/>
    <s v="ISA"/>
    <s v="NW Explorer"/>
    <n v="1.2470032813456899"/>
    <n v="20"/>
    <n v="11"/>
    <n v="11"/>
    <n v="2.4849066497880004"/>
    <n v="0.66168199563289887"/>
    <n v="0.66168199563289887"/>
    <n v="0.69681555292314135"/>
    <n v="0.73713696004717688"/>
    <n v="1.6442179909931851"/>
    <n v="1.6442179909931851"/>
    <n v="1.7315216011344161"/>
    <n v="1.8317165338257413"/>
    <n v="4.1769598943164477"/>
    <n v="4.1769598943164477"/>
    <n v="4.6492432669458426"/>
    <n v="5.2445965251343569"/>
    <m/>
  </r>
  <r>
    <s v="NSE"/>
    <n v="18014"/>
    <s v="Icy Strait"/>
    <x v="1"/>
    <x v="17"/>
    <d v="2014-06-28T00:00:00"/>
    <s v="ISA"/>
    <s v="NW Explorer"/>
    <n v="1.7603675495607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8015"/>
    <s v="Icy Strait"/>
    <x v="1"/>
    <x v="17"/>
    <d v="2014-06-28T00:00:00"/>
    <s v="ISB"/>
    <s v="NW Explorer"/>
    <n v="1.73152165436116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8016"/>
    <s v="Icy Strait"/>
    <x v="1"/>
    <x v="17"/>
    <d v="2014-06-28T00:00:00"/>
    <s v="ISC"/>
    <s v="NW Explorer"/>
    <n v="1.666114895166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8017"/>
    <s v="Icy Strait"/>
    <x v="1"/>
    <x v="17"/>
    <d v="2014-06-28T00:00:00"/>
    <s v="ISD"/>
    <s v="NW Explorer"/>
    <n v="1.8353789879554301"/>
    <n v="20"/>
    <n v="415"/>
    <n v="415"/>
    <n v="6.0306852602612633"/>
    <n v="0.66168199563289887"/>
    <n v="0.66168199563289887"/>
    <n v="0.69681555292314135"/>
    <n v="0.73713696004717688"/>
    <n v="3.990395858043581"/>
    <n v="3.990395858043581"/>
    <n v="4.2022752841343909"/>
    <n v="4.4454409997503053"/>
    <n v="53.076291661932487"/>
    <n v="53.076291661932487"/>
    <n v="65.838234137743896"/>
    <n v="84.237459248262226"/>
    <m/>
  </r>
  <r>
    <s v="NSE"/>
    <n v="18018"/>
    <s v="Icy Strait"/>
    <x v="1"/>
    <x v="17"/>
    <d v="2014-06-28T00:00:00"/>
    <s v="ISC"/>
    <s v="NW Explorer"/>
    <n v="1.9712369417460101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8019"/>
    <s v="Icy Strait"/>
    <x v="1"/>
    <x v="17"/>
    <d v="2014-06-28T00:00:00"/>
    <s v="ISD"/>
    <s v="NW Explorer"/>
    <n v="1.91248611594859"/>
    <n v="20"/>
    <n v="137"/>
    <n v="137"/>
    <n v="4.9272536851572051"/>
    <n v="0.66168199563289887"/>
    <n v="0.66168199563289887"/>
    <n v="0.69681555292314135"/>
    <n v="0.73713696004717688"/>
    <n v="3.2602750513843746"/>
    <n v="3.2602750513843746"/>
    <n v="3.4333870010154035"/>
    <n v="3.6320608028580317"/>
    <n v="25.056703089228311"/>
    <n v="25.056703089228311"/>
    <n v="29.981399275106185"/>
    <n v="36.790615433929112"/>
    <m/>
  </r>
  <r>
    <s v="NSE"/>
    <n v="18025"/>
    <s v="Icy Strait"/>
    <x v="1"/>
    <x v="17"/>
    <d v="2014-06-30T00:00:00"/>
    <s v="ISC"/>
    <s v="NW Explorer"/>
    <n v="1.6325614827366799"/>
    <n v="20"/>
    <n v="602"/>
    <n v="602"/>
    <n v="6.4019171967271857"/>
    <n v="0.66168199563289887"/>
    <n v="0.66168199563289887"/>
    <n v="0.69681555292314135"/>
    <n v="0.73713696004717688"/>
    <n v="4.2360333466070177"/>
    <n v="4.2360333466070177"/>
    <n v="4.4609554712056214"/>
    <n v="4.719089780869222"/>
    <n v="68.133080269826465"/>
    <n v="68.133080269826465"/>
    <n v="85.570184911807658"/>
    <n v="111.06620142990533"/>
    <m/>
  </r>
  <r>
    <s v="NSE"/>
    <n v="18026"/>
    <s v="Icy Strait"/>
    <x v="1"/>
    <x v="17"/>
    <d v="2014-06-30T00:00:00"/>
    <s v="ISB"/>
    <s v="NW Explorer"/>
    <n v="2.72183973558854"/>
    <n v="20"/>
    <n v="194"/>
    <n v="194"/>
    <n v="5.2729995585637468"/>
    <n v="0.66168199563289887"/>
    <n v="0.66168199563289887"/>
    <n v="0.69681555292314135"/>
    <n v="0.73713696004717688"/>
    <n v="3.4890488708818546"/>
    <n v="3.4890488708818546"/>
    <n v="3.6743081029640776"/>
    <n v="3.8869228649297858"/>
    <n v="31.754778861849964"/>
    <n v="31.754778861849964"/>
    <n v="38.4213718887328"/>
    <n v="47.760612444889269"/>
    <m/>
  </r>
  <r>
    <s v="NSE"/>
    <n v="18030"/>
    <s v="Icy Strait"/>
    <x v="1"/>
    <x v="17"/>
    <d v="2014-06-30T00:00:00"/>
    <s v="ISD"/>
    <s v="NW Explorer"/>
    <n v="3.44744448873915"/>
    <n v="20"/>
    <n v="2074"/>
    <n v="2074"/>
    <n v="7.6377164326647984"/>
    <n v="0.66168199563289887"/>
    <n v="0.66168199563289887"/>
    <n v="0.69681555292314135"/>
    <n v="0.73713696004717688"/>
    <n v="5.0537394512438292"/>
    <n v="5.0537394512438292"/>
    <n v="5.3220795990974841"/>
    <n v="5.630043072876898"/>
    <n v="155.60699511603067"/>
    <n v="155.60699511603067"/>
    <n v="203.80936078882067"/>
    <n v="277.67412067062975"/>
    <m/>
  </r>
  <r>
    <s v="NSE"/>
    <n v="18032"/>
    <s v="Upper Chatham"/>
    <x v="1"/>
    <x v="17"/>
    <d v="2014-07-01T00:00:00"/>
    <s v="UCA"/>
    <s v="NW Explorer"/>
    <n v="1.659142165639"/>
    <n v="20"/>
    <n v="96"/>
    <n v="96"/>
    <n v="4.5747109785033828"/>
    <n v="0.66168199563289887"/>
    <n v="0.66168199563289887"/>
    <n v="0.69681555292314135"/>
    <n v="0.73713696004717688"/>
    <n v="3.0270038896998499"/>
    <n v="3.0270038896998499"/>
    <n v="3.1877297599493999"/>
    <n v="3.3721885437884294"/>
    <n v="19.6353142011227"/>
    <n v="19.6353142011227"/>
    <n v="23.23334942616308"/>
    <n v="28.142236377454822"/>
    <m/>
  </r>
  <r>
    <s v="NSE"/>
    <n v="18033"/>
    <s v="Upper Chatham"/>
    <x v="1"/>
    <x v="17"/>
    <d v="2014-07-01T00:00:00"/>
    <s v="UCB"/>
    <s v="NW Explorer"/>
    <n v="1.6153892916432699"/>
    <n v="20"/>
    <n v="41"/>
    <n v="41"/>
    <n v="3.7376696182833684"/>
    <n v="0.66168199563289887"/>
    <n v="0.66168199563289887"/>
    <n v="0.69681555292314135"/>
    <n v="0.73713696004717688"/>
    <n v="2.4731486920421943"/>
    <n v="2.4731486920421943"/>
    <n v="2.6044663217081521"/>
    <n v="2.7551744200820942"/>
    <n v="10.859730762941272"/>
    <n v="10.859730762941272"/>
    <n v="12.52400590812991"/>
    <n v="14.723783207197997"/>
    <m/>
  </r>
  <r>
    <s v="NSE"/>
    <n v="18035"/>
    <s v="Upper Chatham"/>
    <x v="1"/>
    <x v="17"/>
    <d v="2014-07-01T00:00:00"/>
    <s v="UCC"/>
    <s v="NW Explorer"/>
    <n v="2.5969229030938998"/>
    <n v="20"/>
    <n v="62"/>
    <n v="62"/>
    <n v="4.1431347263915326"/>
    <n v="0.66168199563289887"/>
    <n v="0.66168199563289887"/>
    <n v="0.69681555292314135"/>
    <n v="0.73713696004717688"/>
    <n v="2.7414376539347138"/>
    <n v="2.7414376539347138"/>
    <n v="2.8870007152055837"/>
    <n v="3.0540577372781463"/>
    <n v="14.509266033701564"/>
    <n v="14.509266033701564"/>
    <n v="16.93942339210086"/>
    <n v="20.201199012628926"/>
    <m/>
  </r>
  <r>
    <s v="NSE"/>
    <n v="18036"/>
    <s v="Upper Chatham"/>
    <x v="1"/>
    <x v="17"/>
    <d v="2014-07-01T00:00:00"/>
    <s v="UCD"/>
    <s v="NW Explorer"/>
    <n v="1.6753959532417799"/>
    <n v="20"/>
    <n v="922"/>
    <n v="922"/>
    <n v="6.8276292345028518"/>
    <n v="0.66168199563289887"/>
    <n v="0.66168199563289887"/>
    <n v="0.69681555292314135"/>
    <n v="0.73713696004717688"/>
    <n v="4.5177193373273683"/>
    <n v="4.5177193373273683"/>
    <n v="4.7575982401943087"/>
    <n v="5.0328978582506654"/>
    <n v="90.626390614223382"/>
    <n v="90.626390614223382"/>
    <n v="115.46586667880226"/>
    <n v="152.37683364276538"/>
    <m/>
  </r>
  <r>
    <s v="NSE"/>
    <n v="18037"/>
    <s v="Upper Chatham"/>
    <x v="1"/>
    <x v="17"/>
    <d v="2014-07-02T00:00:00"/>
    <s v="UCD"/>
    <s v="NW Explorer"/>
    <n v="1.9735130959042799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m/>
  </r>
  <r>
    <s v="NSE"/>
    <n v="18040"/>
    <s v="Upper Chatham"/>
    <x v="1"/>
    <x v="17"/>
    <d v="2014-07-02T00:00:00"/>
    <s v="UCB"/>
    <s v="NW Explorer"/>
    <n v="1.6347391444875601"/>
    <n v="20"/>
    <n v="66"/>
    <n v="66"/>
    <n v="4.2046926193909657"/>
    <n v="0.66168199563289887"/>
    <n v="0.66168199563289887"/>
    <n v="0.69681555292314135"/>
    <n v="0.73713696004717688"/>
    <n v="2.782169403421535"/>
    <n v="2.782169403421535"/>
    <n v="2.9298952124527671"/>
    <n v="3.0994343353906579"/>
    <n v="15.154027565232226"/>
    <n v="15.154027565232226"/>
    <n v="17.725668177022811"/>
    <n v="21.185398236743108"/>
    <m/>
  </r>
  <r>
    <s v="NSE"/>
    <n v="18041"/>
    <s v="Upper Chatham"/>
    <x v="1"/>
    <x v="17"/>
    <d v="2014-07-02T00:00:00"/>
    <s v="UCC"/>
    <s v="NW Explorer"/>
    <n v="2.70631643495244"/>
    <n v="20"/>
    <n v="205"/>
    <n v="205"/>
    <n v="5.3278761687895813"/>
    <n v="0.66168199563289887"/>
    <n v="0.66168199563289887"/>
    <n v="0.69681555292314135"/>
    <n v="0.73713696004717688"/>
    <n v="3.5253597358496536"/>
    <n v="3.5253597358496536"/>
    <n v="3.7125469784611402"/>
    <n v="3.9273744425693513"/>
    <n v="32.965990203088708"/>
    <n v="32.965990203088708"/>
    <n v="39.957992916192438"/>
    <n v="49.77349378719083"/>
    <m/>
  </r>
  <r>
    <s v="NSE"/>
    <n v="18042"/>
    <s v="Upper Chatham"/>
    <x v="1"/>
    <x v="17"/>
    <d v="2014-07-02T00:00:00"/>
    <s v="UCA"/>
    <s v="NW Explorer"/>
    <n v="2.5805231387504102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8044"/>
    <s v="Icy Strait"/>
    <x v="2"/>
    <x v="17"/>
    <d v="2014-07-27T00:00:00"/>
    <s v="ISD"/>
    <s v="NW Explorer"/>
    <n v="1.8194450548638501"/>
    <n v="20"/>
    <n v="205"/>
    <n v="205"/>
    <n v="5.3278761687895813"/>
    <n v="0.66168199563289887"/>
    <n v="0.66168199563289887"/>
    <n v="0.69681555292314135"/>
    <n v="0.73713696004717688"/>
    <n v="3.5253597358496536"/>
    <n v="3.5253597358496536"/>
    <n v="3.7125469784611402"/>
    <n v="3.9273744425693513"/>
    <n v="32.965990203088708"/>
    <n v="32.965990203088708"/>
    <n v="39.957992916192438"/>
    <n v="49.77349378719083"/>
    <s v="Yes"/>
  </r>
  <r>
    <s v="NSE"/>
    <n v="18045"/>
    <s v="Icy Strait"/>
    <x v="2"/>
    <x v="17"/>
    <d v="2014-07-27T00:00:00"/>
    <s v="ISC"/>
    <s v="NW Explorer"/>
    <n v="1.66032853612085"/>
    <n v="20"/>
    <n v="63"/>
    <n v="63"/>
    <n v="4.1588830833596715"/>
    <n v="0.66168199563289887"/>
    <n v="0.66168199563289887"/>
    <n v="0.69681555292314135"/>
    <n v="0.73713696004717688"/>
    <n v="2.7518580582013312"/>
    <n v="2.7518580582013312"/>
    <n v="2.8979744152739686"/>
    <n v="3.0656664332593779"/>
    <n v="14.671723823539542"/>
    <n v="14.671723823539542"/>
    <n v="17.137369357212684"/>
    <n v="20.448751386483369"/>
    <s v="Yes"/>
  </r>
  <r>
    <s v="NSE"/>
    <n v="18046"/>
    <s v="Icy Strait"/>
    <x v="2"/>
    <x v="17"/>
    <d v="2014-07-27T00:00:00"/>
    <s v="ISB"/>
    <s v="NW Explorer"/>
    <n v="2.3304124282214902"/>
    <n v="20"/>
    <n v="318"/>
    <n v="318"/>
    <n v="5.7651911027848444"/>
    <n v="0.66168199563289887"/>
    <n v="0.66168199563289887"/>
    <n v="0.69681555292314135"/>
    <n v="0.73713696004717688"/>
    <n v="3.8147231540957089"/>
    <n v="3.8147231540957089"/>
    <n v="4.0172748259945967"/>
    <n v="4.2497354435978512"/>
    <n v="44.364195752552384"/>
    <n v="44.364195752552384"/>
    <n v="54.549517267540097"/>
    <n v="69.086867964151978"/>
    <s v="Yes"/>
  </r>
  <r>
    <s v="NSE"/>
    <n v="18047"/>
    <s v="Icy Strait"/>
    <x v="2"/>
    <x v="17"/>
    <d v="2014-07-27T00:00:00"/>
    <s v="ISA"/>
    <s v="NW Explorer"/>
    <n v="1.67770776438029"/>
    <n v="20"/>
    <n v="40"/>
    <n v="40"/>
    <n v="3.713572066704308"/>
    <n v="0.66168199563289887"/>
    <n v="0.66168199563289887"/>
    <n v="0.69681555292314135"/>
    <n v="0.73713696004717688"/>
    <n v="2.457203776023495"/>
    <n v="2.457203776023495"/>
    <n v="2.587674772980495"/>
    <n v="2.7374112241665256"/>
    <n v="10.672127981882385"/>
    <n v="10.672127981882385"/>
    <n v="12.298812865096018"/>
    <n v="14.446944613867652"/>
    <s v="Yes"/>
  </r>
  <r>
    <s v="NSE"/>
    <n v="18052"/>
    <s v="Icy Strait"/>
    <x v="2"/>
    <x v="17"/>
    <d v="2014-07-29T00:00:00"/>
    <s v="ISD"/>
    <s v="NW Explorer"/>
    <n v="1.53213448322016"/>
    <n v="20"/>
    <n v="2149"/>
    <n v="2149"/>
    <n v="7.6732231211217083"/>
    <n v="0.66168199563289887"/>
    <n v="0.66168199563289887"/>
    <n v="0.69681555292314135"/>
    <n v="0.73713696004717688"/>
    <n v="5.077233587720313"/>
    <n v="5.077233587720313"/>
    <n v="5.3468212118470557"/>
    <n v="5.6562163652673663"/>
    <n v="159.32990324401138"/>
    <n v="159.32990324401138"/>
    <n v="208.93988164413386"/>
    <n v="285.06422978326077"/>
    <s v="Yes"/>
  </r>
  <r>
    <s v="NSE"/>
    <n v="18053"/>
    <s v="Icy Strait"/>
    <x v="2"/>
    <x v="17"/>
    <d v="2014-07-29T00:00:00"/>
    <s v="ISC"/>
    <s v="NW Explorer"/>
    <n v="1.6876670237978"/>
    <n v="20"/>
    <n v="92"/>
    <n v="92"/>
    <n v="4.5325994931532563"/>
    <n v="0.66168199563289887"/>
    <n v="0.66168199563289887"/>
    <n v="0.69681555292314135"/>
    <n v="0.73713696004717688"/>
    <n v="2.9991394780343126"/>
    <n v="2.9991394780343126"/>
    <n v="3.1583858220007364"/>
    <n v="3.341146611494366"/>
    <n v="19.068260311990461"/>
    <n v="19.068260311990461"/>
    <n v="22.532579482600184"/>
    <n v="27.251501637637723"/>
    <s v="Yes"/>
  </r>
  <r>
    <s v="NSE"/>
    <n v="18054"/>
    <s v="Icy Strait"/>
    <x v="2"/>
    <x v="17"/>
    <d v="2014-07-29T00:00:00"/>
    <s v="ISB"/>
    <s v="NW Explorer"/>
    <n v="2.1775566366186698"/>
    <n v="20"/>
    <n v="370"/>
    <n v="370"/>
    <n v="5.916202062607435"/>
    <n v="0.66168199563289887"/>
    <n v="0.66168199563289887"/>
    <n v="0.69681555292314135"/>
    <n v="0.73713696004717688"/>
    <n v="3.9146443873535599"/>
    <n v="3.9146443873535599"/>
    <n v="4.1225016114608293"/>
    <n v="4.3610512034552826"/>
    <n v="49.1312410375591"/>
    <n v="49.1312410375591"/>
    <n v="60.71343235183118"/>
    <n v="77.339441846534939"/>
    <s v="Yes"/>
  </r>
  <r>
    <s v="NSE"/>
    <n v="18057"/>
    <s v="Icy Strait"/>
    <x v="2"/>
    <x v="17"/>
    <d v="2014-07-29T00:00:00"/>
    <s v="ISA"/>
    <s v="NW Explorer"/>
    <n v="1.53088232942478"/>
    <n v="20"/>
    <n v="203"/>
    <n v="203"/>
    <n v="5.3181199938442161"/>
    <n v="0.66168199563289887"/>
    <n v="0.66168199563289887"/>
    <n v="0.69681555292314135"/>
    <n v="0.73713696004717688"/>
    <n v="3.5189042505420609"/>
    <n v="3.5189042505420609"/>
    <n v="3.7057487240221705"/>
    <n v="3.9201828054284364"/>
    <n v="32.747429469189633"/>
    <n v="32.747429469189633"/>
    <n v="39.680494380608941"/>
    <n v="49.40965909515446"/>
    <s v="Yes"/>
  </r>
  <r>
    <s v="NSE"/>
    <n v="18058"/>
    <s v="Icy Strait"/>
    <x v="2"/>
    <x v="17"/>
    <d v="2014-07-30T00:00:00"/>
    <s v="ISA"/>
    <s v="NW Explorer"/>
    <n v="1.6482569886438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8059"/>
    <s v="Icy Strait"/>
    <x v="2"/>
    <x v="17"/>
    <d v="2014-07-30T00:00:00"/>
    <s v="ISB"/>
    <s v="NW Explorer"/>
    <n v="1.96785972456247"/>
    <n v="20"/>
    <n v="106"/>
    <n v="106"/>
    <n v="4.6728288344619058"/>
    <n v="0.66168199563289887"/>
    <n v="0.66168199563289887"/>
    <n v="0.69681555292314135"/>
    <n v="0.73713696004717688"/>
    <n v="3.0919267084377067"/>
    <n v="3.0919267084377067"/>
    <n v="3.256099808000771"/>
    <n v="3.4445148418560421"/>
    <n v="21.019462215259811"/>
    <n v="21.019462215259811"/>
    <n v="24.948136815081906"/>
    <n v="30.328080685616715"/>
    <s v="Yes"/>
  </r>
  <r>
    <s v="NSE"/>
    <n v="18060"/>
    <s v="Icy Strait"/>
    <x v="2"/>
    <x v="17"/>
    <d v="2014-07-30T00:00:00"/>
    <s v="ISC"/>
    <s v="NW Explorer"/>
    <n v="1.83135496666936"/>
    <n v="20"/>
    <n v="64"/>
    <n v="64"/>
    <n v="4.1743872698956368"/>
    <n v="0.66168199563289887"/>
    <n v="0.66168199563289887"/>
    <n v="0.69681555292314135"/>
    <n v="0.73713696004717688"/>
    <n v="2.7621168992891132"/>
    <n v="2.7621168992891132"/>
    <n v="2.9087779735876507"/>
    <n v="3.0770951421905037"/>
    <n v="14.833325051182099"/>
    <n v="14.833325051182099"/>
    <n v="17.334379775290586"/>
    <n v="20.695289043112865"/>
    <s v="Yes"/>
  </r>
  <r>
    <s v="NSE"/>
    <n v="18061"/>
    <s v="Icy Strait"/>
    <x v="2"/>
    <x v="17"/>
    <d v="2014-07-30T00:00:00"/>
    <s v="ISD"/>
    <s v="NW Explorer"/>
    <n v="1.7345534999343299"/>
    <n v="20"/>
    <n v="1109"/>
    <n v="1109"/>
    <n v="7.0121152943063798"/>
    <n v="0.66168199563289887"/>
    <n v="0.66168199563289887"/>
    <n v="0.69681555292314135"/>
    <n v="0.73713696004717688"/>
    <n v="4.6397904415446174"/>
    <n v="4.6397904415446174"/>
    <n v="4.8861509959629164"/>
    <n v="5.16888935154532"/>
    <n v="102.52265126314096"/>
    <n v="102.52265126314096"/>
    <n v="131.44281878811228"/>
    <n v="174.71956640049484"/>
    <s v="Yes"/>
  </r>
  <r>
    <s v="NSE"/>
    <n v="18062"/>
    <s v="Icy Strait"/>
    <x v="2"/>
    <x v="17"/>
    <d v="2014-07-30T00:00:00"/>
    <s v="ISC"/>
    <s v="NW Explorer"/>
    <n v="2.2240659689895299"/>
    <n v="20"/>
    <n v="234"/>
    <n v="234"/>
    <n v="5.4595855141441589"/>
    <n v="0.66168199563289887"/>
    <n v="0.66168199563289887"/>
    <n v="0.69681555292314135"/>
    <n v="0.73713696004717688"/>
    <n v="3.6125094383273733"/>
    <n v="3.6125094383273733"/>
    <n v="3.804324098769535"/>
    <n v="4.0244622690138288"/>
    <n v="36.058933334794851"/>
    <n v="36.058933334794851"/>
    <n v="43.894895340752669"/>
    <n v="54.950214527028571"/>
    <s v="Yes"/>
  </r>
  <r>
    <s v="NSE"/>
    <n v="18063"/>
    <s v="Icy Strait"/>
    <x v="2"/>
    <x v="17"/>
    <d v="2014-07-30T00:00:00"/>
    <s v="ISD"/>
    <s v="NW Explorer"/>
    <n v="1.8934"/>
    <n v="20"/>
    <n v="1111"/>
    <n v="1111"/>
    <n v="7.0139154748105277"/>
    <n v="0.66168199563289887"/>
    <n v="0.66168199563289887"/>
    <n v="0.69681555292314135"/>
    <n v="0.73713696004717688"/>
    <n v="4.6409815885731014"/>
    <n v="4.6409815885731014"/>
    <n v="4.8874053897362755"/>
    <n v="5.1702163311296836"/>
    <n v="102.64603543132804"/>
    <n v="102.64603543132804"/>
    <n v="131.60905847854426"/>
    <n v="174.95289745621631"/>
    <s v="Yes"/>
  </r>
  <r>
    <s v="NSE"/>
    <n v="18064"/>
    <s v="Upper Chatham"/>
    <x v="2"/>
    <x v="17"/>
    <d v="2014-07-31T00:00:00"/>
    <s v="UCA"/>
    <s v="NW Explorer"/>
    <n v="1.51753591610848"/>
    <n v="20"/>
    <n v="127"/>
    <n v="127"/>
    <n v="4.8520302639196169"/>
    <n v="0.66168199563289887"/>
    <n v="0.66168199563289887"/>
    <n v="0.69681555292314135"/>
    <n v="0.73713696004717688"/>
    <n v="3.2105010679015531"/>
    <n v="3.2105010679015531"/>
    <n v="3.3809701511529631"/>
    <n v="3.5766108388026079"/>
    <n v="23.791505340474984"/>
    <n v="23.791505340474984"/>
    <n v="28.399279027005132"/>
    <n v="34.752165431016685"/>
    <s v="Yes"/>
  </r>
  <r>
    <s v="NSE"/>
    <n v="18065"/>
    <s v="Upper Chatham"/>
    <x v="2"/>
    <x v="17"/>
    <d v="2014-07-31T00:00:00"/>
    <s v="UCB"/>
    <s v="NW Explorer"/>
    <n v="1.5435007948945301"/>
    <n v="20"/>
    <n v="337"/>
    <n v="337"/>
    <n v="5.8230458954830189"/>
    <n v="0.66168199563289887"/>
    <n v="0.66168199563289887"/>
    <n v="0.69681555292314135"/>
    <n v="0.73713696004717688"/>
    <n v="3.8530046287851647"/>
    <n v="3.8530046287851647"/>
    <n v="4.0575889453578284"/>
    <n v="4.2923823496115432"/>
    <n v="46.13447227652712"/>
    <n v="46.13447227652712"/>
    <n v="56.8347002194431"/>
    <n v="72.140507365916903"/>
    <s v="Yes"/>
  </r>
  <r>
    <s v="NSE"/>
    <n v="18066"/>
    <s v="Upper Chatham"/>
    <x v="2"/>
    <x v="17"/>
    <d v="2014-07-31T00:00:00"/>
    <s v="UCC"/>
    <s v="NW Explorer"/>
    <n v="1.66623887440003"/>
    <n v="20"/>
    <n v="72"/>
    <n v="72"/>
    <n v="4.290459441148391"/>
    <n v="0.66168199563289887"/>
    <n v="0.66168199563289887"/>
    <n v="0.69681555292314135"/>
    <n v="0.73713696004717688"/>
    <n v="2.8389197652010791"/>
    <n v="2.8389197652010791"/>
    <n v="2.9896588677781279"/>
    <n v="3.1626562296538343"/>
    <n v="16.097286474262816"/>
    <n v="16.097286474262816"/>
    <n v="18.878900001441675"/>
    <n v="22.633288070435288"/>
    <s v="Yes"/>
  </r>
  <r>
    <s v="NSE"/>
    <n v="18069"/>
    <s v="Upper Chatham"/>
    <x v="2"/>
    <x v="17"/>
    <d v="2014-07-31T00:00:00"/>
    <s v="UCD"/>
    <s v="NW Explorer"/>
    <n v="1.98613904662769"/>
    <n v="20"/>
    <n v="50"/>
    <n v="50"/>
    <n v="3.9318256327243257"/>
    <n v="0.66168199563289887"/>
    <n v="0.66168199563289887"/>
    <n v="0.69681555292314135"/>
    <n v="0.73713696004717688"/>
    <n v="2.6016182311416172"/>
    <n v="2.6016182311416172"/>
    <n v="2.7397572522641811"/>
    <n v="2.8982939943419774"/>
    <n v="12.485543113242471"/>
    <n v="12.485543113242471"/>
    <n v="14.483226122032846"/>
    <n v="17.143166607098511"/>
    <s v="Yes"/>
  </r>
  <r>
    <s v="NSE"/>
    <n v="18071"/>
    <s v="Upper Chatham"/>
    <x v="2"/>
    <x v="17"/>
    <d v="2014-08-01T00:00:00"/>
    <s v="UCA"/>
    <s v="NW Explorer"/>
    <n v="1.62720650909183"/>
    <n v="20"/>
    <n v="119"/>
    <n v="119"/>
    <n v="4.7874917427820458"/>
    <n v="0.66168199563289887"/>
    <n v="0.66168199563289887"/>
    <n v="0.69681555292314135"/>
    <n v="0.73713696004717688"/>
    <n v="3.167797090440049"/>
    <n v="3.167797090440049"/>
    <n v="3.3359987058616447"/>
    <n v="3.5290371095253179"/>
    <n v="22.755096345752037"/>
    <n v="22.755096345752037"/>
    <n v="27.106439277252733"/>
    <n v="33.091125785459518"/>
    <s v="Yes"/>
  </r>
  <r>
    <s v="NSE"/>
    <n v="18072"/>
    <s v="Upper Chatham"/>
    <x v="2"/>
    <x v="17"/>
    <d v="2014-08-01T00:00:00"/>
    <s v="UCB"/>
    <s v="NW Explorer"/>
    <n v="1.6727330339640101"/>
    <n v="20"/>
    <n v="463"/>
    <n v="463"/>
    <n v="6.1398845522262553"/>
    <n v="0.66168199563289887"/>
    <n v="0.66168199563289887"/>
    <n v="0.69681555292314135"/>
    <n v="0.73713696004717688"/>
    <n v="4.0626510634726767"/>
    <n v="4.0626510634726767"/>
    <n v="4.2783670491437924"/>
    <n v="4.5259358338686839"/>
    <n v="57.128208563279543"/>
    <n v="57.128208563279543"/>
    <n v="71.122571182153791"/>
    <n v="91.382339910295343"/>
    <s v="Yes"/>
  </r>
  <r>
    <s v="NSE"/>
    <n v="18073"/>
    <s v="Upper Chatham"/>
    <x v="2"/>
    <x v="17"/>
    <d v="2014-08-01T00:00:00"/>
    <s v="UCB"/>
    <s v="NW Explorer"/>
    <n v="2.0022921775629698"/>
    <n v="20"/>
    <n v="214"/>
    <n v="214"/>
    <n v="5.3706380281276624"/>
    <n v="0.66168199563289887"/>
    <n v="0.66168199563289887"/>
    <n v="0.69681555292314135"/>
    <n v="0.73713696004717688"/>
    <n v="3.5536544882734487"/>
    <n v="3.5536544882734487"/>
    <n v="3.7423441071198265"/>
    <n v="3.9588957895677894"/>
    <n v="33.94077510244702"/>
    <n v="33.94077510244702"/>
    <n v="41.196788114721848"/>
    <n v="51.399433990874506"/>
    <s v="Yes"/>
  </r>
  <r>
    <s v="NSE"/>
    <n v="18074"/>
    <s v="Upper Chatham"/>
    <x v="2"/>
    <x v="17"/>
    <d v="2014-08-01T00:00:00"/>
    <s v="UCC"/>
    <s v="NW Explorer"/>
    <n v="2.0837416701406499"/>
    <n v="20"/>
    <n v="465"/>
    <n v="465"/>
    <n v="6.1441856341256456"/>
    <n v="0.66168199563289887"/>
    <n v="0.66168199563289887"/>
    <n v="0.69681555292314135"/>
    <n v="0.73713696004717688"/>
    <n v="4.0654970119272456"/>
    <n v="4.0654970119272456"/>
    <n v="4.2813641099056836"/>
    <n v="4.5291063203049138"/>
    <n v="57.293874074543709"/>
    <n v="57.293874074543709"/>
    <n v="71.339051150057344"/>
    <n v="91.675701669929083"/>
    <s v="Yes"/>
  </r>
  <r>
    <s v="NSE"/>
    <n v="18075"/>
    <s v="Upper Chatham"/>
    <x v="2"/>
    <x v="17"/>
    <d v="2014-08-01T00:00:00"/>
    <s v="UCD"/>
    <s v="NW Explorer"/>
    <n v="1.84254035888329"/>
    <n v="20"/>
    <n v="1130"/>
    <n v="1130"/>
    <n v="7.0308574761161209"/>
    <n v="0.66168199563289887"/>
    <n v="0.66168199563289887"/>
    <n v="0.69681555292314135"/>
    <n v="0.73713696004717688"/>
    <n v="4.6521918058070018"/>
    <n v="4.6521918058070018"/>
    <n v="4.8992108397436569"/>
    <n v="5.1827049064692039"/>
    <n v="103.81446695326444"/>
    <n v="103.81446695326444"/>
    <n v="133.18384533306298"/>
    <n v="177.16407697458712"/>
    <s v="Yes"/>
  </r>
  <r>
    <s v="NSE"/>
    <n v="18077"/>
    <s v="Icy Strait"/>
    <x v="3"/>
    <x v="17"/>
    <d v="2014-08-29T00:00:00"/>
    <s v="ISD"/>
    <s v="NW Explorer"/>
    <n v="1.6669631058055601"/>
    <n v="20"/>
    <n v="42"/>
    <n v="42"/>
    <n v="3.7612001156935624"/>
    <n v="0.66168199563289887"/>
    <n v="0.66168199563289887"/>
    <n v="0.69681555292314135"/>
    <n v="0.73713696004717688"/>
    <n v="2.4887183985268067"/>
    <n v="2.4887183985268067"/>
    <n v="2.620862738271593"/>
    <n v="2.7725196194114425"/>
    <n v="11.045828272307057"/>
    <n v="11.045828272307057"/>
    <n v="12.747579032841699"/>
    <n v="14.998894392947308"/>
    <m/>
  </r>
  <r>
    <s v="NSE"/>
    <n v="18078"/>
    <s v="Icy Strait"/>
    <x v="3"/>
    <x v="17"/>
    <d v="2014-08-29T00:00:00"/>
    <s v="ISC"/>
    <s v="NW Explorer"/>
    <n v="1.5738730899773801"/>
    <n v="20"/>
    <n v="31"/>
    <n v="31"/>
    <n v="3.4657359027997265"/>
    <n v="0.66168199563289887"/>
    <n v="0.66168199563289887"/>
    <n v="0.69681555292314135"/>
    <n v="0.73713696004717688"/>
    <n v="2.2932150485011094"/>
    <n v="2.2932150485011094"/>
    <n v="2.4149786793949737"/>
    <n v="2.5547220277161484"/>
    <n v="8.9067371758310223"/>
    <n v="8.9067371758310223"/>
    <n v="10.189531787421815"/>
    <n v="11.867722290187725"/>
    <m/>
  </r>
  <r>
    <s v="NSE"/>
    <n v="18079"/>
    <s v="Icy Strait"/>
    <x v="3"/>
    <x v="17"/>
    <d v="2014-08-29T00:00:00"/>
    <s v="ISB"/>
    <s v="NW Explorer"/>
    <n v="1.67272342441116"/>
    <n v="20"/>
    <n v="154"/>
    <n v="154"/>
    <n v="5.0434251169192468"/>
    <n v="0.66168199563289887"/>
    <n v="0.66168199563289887"/>
    <n v="0.69681555292314135"/>
    <n v="0.73713696004717688"/>
    <n v="3.3371435961882137"/>
    <n v="3.3371435961882137"/>
    <n v="3.5143370614725438"/>
    <n v="3.7176950589114313"/>
    <n v="27.13863649532037"/>
    <n v="27.13863649532037"/>
    <n v="32.593650015423641"/>
    <n v="40.169391640741203"/>
    <m/>
  </r>
  <r>
    <s v="NSE"/>
    <n v="18080"/>
    <s v="Icy Strait"/>
    <x v="3"/>
    <x v="17"/>
    <d v="2014-08-29T00:00:00"/>
    <s v="ISA"/>
    <s v="NW Explorer"/>
    <n v="1.94685696984773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8081"/>
    <s v="Icy Strait"/>
    <x v="3"/>
    <x v="17"/>
    <d v="2014-08-30T00:00:00"/>
    <s v="ISD"/>
    <s v="NW Explorer"/>
    <n v="1.41125119033674"/>
    <n v="20"/>
    <n v="30"/>
    <n v="30"/>
    <n v="3.4339872044851463"/>
    <n v="0.66168199563289887"/>
    <n v="0.66168199563289887"/>
    <n v="0.69681555292314135"/>
    <n v="0.73713696004717688"/>
    <n v="2.2722075064415712"/>
    <n v="2.2722075064415712"/>
    <n v="2.3928556926243099"/>
    <n v="2.5313188887550839"/>
    <n v="8.7007917553541354"/>
    <n v="8.7007917553541354"/>
    <n v="9.9447040692543549"/>
    <n v="11.570073737758582"/>
    <m/>
  </r>
  <r>
    <s v="NSE"/>
    <n v="18082"/>
    <s v="Icy Strait"/>
    <x v="3"/>
    <x v="17"/>
    <d v="2014-08-30T00:00:00"/>
    <s v="ISC"/>
    <s v="NW Explorer"/>
    <n v="2.22397441826508"/>
    <n v="20"/>
    <n v="209"/>
    <n v="209"/>
    <n v="5.3471075307174685"/>
    <n v="0.66168199563289887"/>
    <n v="0.66168199563289887"/>
    <n v="0.69681555292314135"/>
    <n v="0.73713696004717688"/>
    <n v="3.5380847817888368"/>
    <n v="3.5380847817888368"/>
    <n v="3.725947690556386"/>
    <n v="3.9415505902384411"/>
    <n v="33.400970692581403"/>
    <n v="33.400970692581403"/>
    <n v="40.510553269366731"/>
    <n v="50.498392327384494"/>
    <m/>
  </r>
  <r>
    <s v="NSE"/>
    <n v="18083"/>
    <s v="Icy Strait"/>
    <x v="3"/>
    <x v="17"/>
    <d v="2014-08-30T00:00:00"/>
    <s v="ISB"/>
    <s v="NW Explorer"/>
    <n v="1.5489234961949701"/>
    <n v="20"/>
    <n v="126"/>
    <n v="126"/>
    <n v="4.8441870864585912"/>
    <n v="0.66168199563289887"/>
    <n v="0.66168199563289887"/>
    <n v="0.69681555292314135"/>
    <n v="0.73713696004717688"/>
    <n v="3.2053113785870386"/>
    <n v="3.2053113785870386"/>
    <n v="3.3755049031137845"/>
    <n v="3.5708293428118769"/>
    <n v="23.663178406595197"/>
    <n v="23.663178406595197"/>
    <n v="28.239042938772965"/>
    <n v="34.546060800563538"/>
    <m/>
  </r>
  <r>
    <s v="NSE"/>
    <n v="18084"/>
    <s v="Icy Strait"/>
    <x v="3"/>
    <x v="17"/>
    <d v="2014-08-30T00:00:00"/>
    <s v="ISA"/>
    <s v="NW Explorer"/>
    <n v="2.2040148707228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8085"/>
    <s v="Icy Strait"/>
    <x v="3"/>
    <x v="17"/>
    <d v="2014-08-30T00:00:00"/>
    <s v="ISB"/>
    <s v="NW Explorer"/>
    <n v="1.8215629407418901"/>
    <n v="20"/>
    <n v="101"/>
    <n v="101"/>
    <n v="4.6249728132842707"/>
    <n v="0.66168199563289887"/>
    <n v="0.66168199563289887"/>
    <n v="0.69681555292314135"/>
    <n v="0.73713696004717688"/>
    <n v="3.0602612408418386"/>
    <n v="3.0602612408418386"/>
    <n v="3.2227529881431756"/>
    <n v="3.4092383998852065"/>
    <n v="20.333129518846171"/>
    <n v="20.333129518846171"/>
    <n v="24.097117229894245"/>
    <n v="29.242203021116456"/>
    <m/>
  </r>
  <r>
    <s v="NSE"/>
    <n v="18086"/>
    <s v="Icy Strait"/>
    <x v="3"/>
    <x v="17"/>
    <d v="2014-08-30T00:00:00"/>
    <s v="ISA"/>
    <s v="NW Explorer"/>
    <n v="1.90520135128843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8087"/>
    <s v="Icy Strait"/>
    <x v="3"/>
    <x v="17"/>
    <d v="2014-08-31T00:00:00"/>
    <s v="ISA"/>
    <s v="NW Explorer"/>
    <n v="1.96983601597517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m/>
  </r>
  <r>
    <s v="NSE"/>
    <n v="18088"/>
    <s v="Icy Strait"/>
    <x v="3"/>
    <x v="17"/>
    <d v="2014-08-31T00:00:00"/>
    <s v="ISB"/>
    <s v="NW Explorer"/>
    <n v="2.0302735283433102"/>
    <n v="20"/>
    <n v="281"/>
    <n v="281"/>
    <n v="5.6419070709381138"/>
    <n v="0.66168199563289887"/>
    <n v="0.66168199563289887"/>
    <n v="0.69681555292314135"/>
    <n v="0.73713696004717688"/>
    <n v="3.7331483298736945"/>
    <n v="3.7331483298736945"/>
    <n v="3.9313685951767225"/>
    <n v="4.1588582271399934"/>
    <n v="40.810534523580088"/>
    <n v="40.810534523580088"/>
    <n v="49.976696410785515"/>
    <n v="62.998409221711029"/>
    <m/>
  </r>
  <r>
    <s v="NSE"/>
    <n v="18089"/>
    <s v="Icy Strait"/>
    <x v="3"/>
    <x v="17"/>
    <d v="2014-08-31T00:00:00"/>
    <s v="ISC"/>
    <s v="NW Explorer"/>
    <n v="2.0300270112090999"/>
    <n v="20"/>
    <n v="198"/>
    <n v="198"/>
    <n v="5.2933048247244923"/>
    <n v="0.66168199563289887"/>
    <n v="0.66168199563289887"/>
    <n v="0.69681555292314135"/>
    <n v="0.73713696004717688"/>
    <n v="3.502484499916954"/>
    <n v="3.502484499916954"/>
    <n v="3.6884571282311289"/>
    <n v="3.9018906271004665"/>
    <n v="32.197829587564989"/>
    <n v="32.197829587564989"/>
    <n v="38.983110531368609"/>
    <n v="48.495939064115078"/>
    <m/>
  </r>
  <r>
    <s v="NSE"/>
    <n v="18090"/>
    <s v="Icy Strait"/>
    <x v="3"/>
    <x v="17"/>
    <d v="2014-08-31T00:00:00"/>
    <s v="ISD"/>
    <s v="NW Explorer"/>
    <n v="1.6421197449089999"/>
    <n v="20"/>
    <n v="73"/>
    <n v="73"/>
    <n v="4.3040650932041702"/>
    <n v="0.66168199563289887"/>
    <n v="0.66168199563289887"/>
    <n v="0.69681555292314135"/>
    <n v="0.73713696004717688"/>
    <n v="2.847922380205234"/>
    <n v="2.847922380205234"/>
    <n v="2.9991394977382559"/>
    <n v="3.1726854586496911"/>
    <n v="16.251901688371703"/>
    <n v="16.251901688371703"/>
    <n v="19.068260707414328"/>
    <n v="22.871504294194526"/>
    <m/>
  </r>
  <r>
    <s v="NSE"/>
    <n v="18091"/>
    <s v="Icy Strait"/>
    <x v="3"/>
    <x v="17"/>
    <d v="2014-08-31T00:00:00"/>
    <s v="ISC"/>
    <s v="NW Explorer"/>
    <n v="1.83856272340545"/>
    <n v="20"/>
    <n v="564"/>
    <n v="564"/>
    <n v="6.3368257311464413"/>
    <n v="0.66168199563289887"/>
    <n v="0.66168199563289887"/>
    <n v="0.69681555292314135"/>
    <n v="0.73713696004717688"/>
    <n v="4.1929634957628812"/>
    <n v="4.1929634957628812"/>
    <n v="4.4155987256263973"/>
    <n v="4.6711084558060163"/>
    <n v="65.218739424489598"/>
    <n v="65.218739424489598"/>
    <n v="81.731359465632451"/>
    <n v="105.81607773715039"/>
    <m/>
  </r>
  <r>
    <s v="NSE"/>
    <n v="18092"/>
    <s v="Icy Strait"/>
    <x v="3"/>
    <x v="17"/>
    <d v="2014-08-31T00:00:00"/>
    <s v="ISD"/>
    <s v="NW Explorer"/>
    <n v="1.5812644276665799"/>
    <n v="20"/>
    <n v="93"/>
    <n v="93"/>
    <n v="4.5432947822700038"/>
    <n v="0.66168199563289887"/>
    <n v="0.66168199563289887"/>
    <n v="0.69681555292314135"/>
    <n v="0.73713696004717688"/>
    <n v="3.0062163582809527"/>
    <n v="3.0062163582809527"/>
    <n v="3.1658384658002956"/>
    <n v="3.3490305044007109"/>
    <n v="19.21078470618394"/>
    <n v="19.21078470618394"/>
    <n v="22.708614563770766"/>
    <n v="27.475113759773308"/>
    <m/>
  </r>
  <r>
    <s v="NSE"/>
    <n v="18097"/>
    <s v="Upper Chatham"/>
    <x v="3"/>
    <x v="17"/>
    <d v="2014-09-01T00:00:00"/>
    <s v="UCD"/>
    <s v="NW Explorer"/>
    <n v="2.1066557105912098"/>
    <n v="20"/>
    <n v="101"/>
    <n v="101"/>
    <n v="4.6249728132842707"/>
    <n v="0.66168199563289887"/>
    <n v="0.66168199563289887"/>
    <n v="0.69681555292314135"/>
    <n v="0.73713696004717688"/>
    <n v="3.0602612408418386"/>
    <n v="3.0602612408418386"/>
    <n v="3.2227529881431756"/>
    <n v="3.4092383998852065"/>
    <n v="20.333129518846171"/>
    <n v="20.333129518846171"/>
    <n v="24.097117229894245"/>
    <n v="29.242203021116456"/>
    <m/>
  </r>
  <r>
    <s v="NSE"/>
    <n v="18098"/>
    <s v="Upper Chatham"/>
    <x v="3"/>
    <x v="17"/>
    <d v="2014-09-01T00:00:00"/>
    <s v="UCC"/>
    <s v="NW Explorer"/>
    <n v="1.96966382388715"/>
    <n v="20"/>
    <n v="94"/>
    <n v="94"/>
    <n v="4.5538768916005408"/>
    <n v="0.66168199563289887"/>
    <n v="0.66168199563289887"/>
    <n v="0.69681555292314135"/>
    <n v="0.73713696004717688"/>
    <n v="3.013218349500788"/>
    <n v="3.013218349500788"/>
    <n v="3.1732122441645472"/>
    <n v="3.3568309683035098"/>
    <n v="19.352797047613315"/>
    <n v="19.352797047613315"/>
    <n v="22.884082769662989"/>
    <n v="27.698101429738855"/>
    <m/>
  </r>
  <r>
    <s v="NSE"/>
    <n v="18099"/>
    <s v="Upper Chatham"/>
    <x v="3"/>
    <x v="17"/>
    <d v="2014-09-02T00:00:00"/>
    <s v="UCB"/>
    <s v="NW Explorer"/>
    <n v="1.82322823648595"/>
    <n v="20"/>
    <n v="123"/>
    <n v="123"/>
    <n v="4.8202815656050371"/>
    <n v="0.66168199563289887"/>
    <n v="0.66168199563289887"/>
    <n v="0.69681555292314135"/>
    <n v="0.73713696004717688"/>
    <n v="3.189493525842015"/>
    <n v="3.189493525842015"/>
    <n v="3.3588471643822992"/>
    <n v="3.5532076998415434"/>
    <n v="23.276129096916691"/>
    <n v="23.276129096916691"/>
    <n v="27.756020798091466"/>
    <n v="33.925167455247184"/>
    <m/>
  </r>
  <r>
    <s v="NSE"/>
    <n v="18100"/>
    <s v="Upper Chatham"/>
    <x v="3"/>
    <x v="17"/>
    <d v="2014-09-02T00:00:00"/>
    <s v="UCA"/>
    <s v="NW Explorer"/>
    <n v="1.91997248257968"/>
    <n v="20"/>
    <n v="77"/>
    <n v="77"/>
    <n v="4.3567088266895917"/>
    <n v="0.66168199563289887"/>
    <n v="0.66168199563289887"/>
    <n v="0.69681555292314135"/>
    <n v="0.73713696004717688"/>
    <n v="2.8827557908354344"/>
    <n v="2.8827557908354344"/>
    <n v="3.0358224699948382"/>
    <n v="3.2114911003166684"/>
    <n v="16.863433296768939"/>
    <n v="16.863433296768939"/>
    <n v="19.818093117072959"/>
    <n v="23.81606188826493"/>
    <m/>
  </r>
  <r>
    <s v="NSE"/>
    <n v="18101"/>
    <s v="Upper Chatham"/>
    <x v="3"/>
    <x v="17"/>
    <d v="2014-09-02T00:00:00"/>
    <s v="UCB"/>
    <s v="NW Explorer"/>
    <n v="1.7742875190096501"/>
    <n v="20"/>
    <n v="54"/>
    <n v="54"/>
    <n v="4.0073331852324712"/>
    <n v="0.66168199563289887"/>
    <n v="0.66168199563289887"/>
    <n v="0.69681555292314135"/>
    <n v="0.73713696004717688"/>
    <n v="2.6515802191705626"/>
    <n v="2.6515802191705626"/>
    <n v="2.7923720892150174"/>
    <n v="2.9539534020584344"/>
    <n v="13.17642280986909"/>
    <n v="13.17642280986909"/>
    <n v="15.319685674589216"/>
    <n v="18.181636749161306"/>
    <m/>
  </r>
  <r>
    <s v="NSE"/>
    <n v="18102"/>
    <s v="Upper Chatham"/>
    <x v="3"/>
    <x v="17"/>
    <d v="2014-09-02T00:00:00"/>
    <s v="UCA"/>
    <s v="NW Explorer"/>
    <n v="2.54333633802971"/>
    <n v="20"/>
    <n v="40"/>
    <n v="40"/>
    <n v="3.713572066704308"/>
    <n v="0.66168199563289887"/>
    <n v="0.66168199563289887"/>
    <n v="0.69681555292314135"/>
    <n v="0.73713696004717688"/>
    <n v="2.457203776023495"/>
    <n v="2.457203776023495"/>
    <n v="2.587674772980495"/>
    <n v="2.7374112241665256"/>
    <n v="10.672127981882385"/>
    <n v="10.672127981882385"/>
    <n v="12.298812865096018"/>
    <n v="14.446944613867652"/>
    <m/>
  </r>
  <r>
    <s v="NSE"/>
    <n v="18103"/>
    <s v="Upper Chatham"/>
    <x v="3"/>
    <x v="17"/>
    <d v="2014-09-03T00:00:00"/>
    <s v="UCA"/>
    <s v="NW Explorer"/>
    <n v="1.53648298426677"/>
    <n v="20"/>
    <n v="27"/>
    <n v="27"/>
    <n v="3.3322045101752038"/>
    <n v="0.66168199563289887"/>
    <n v="0.66168199563289887"/>
    <n v="0.69681555292314135"/>
    <n v="0.73713696004717688"/>
    <n v="2.2048597301496753"/>
    <n v="2.2048597301496753"/>
    <n v="2.32193192821072"/>
    <n v="2.4562911028860417"/>
    <n v="8.0689793742538694"/>
    <n v="8.0689793742538694"/>
    <n v="9.1953519801348325"/>
    <n v="10.661480004017209"/>
    <m/>
  </r>
  <r>
    <s v="NSE"/>
    <n v="18104"/>
    <s v="Upper Chatham"/>
    <x v="3"/>
    <x v="17"/>
    <d v="2014-09-03T00:00:00"/>
    <s v="UCB"/>
    <s v="NW Explorer"/>
    <n v="1.9217754058085601"/>
    <n v="20"/>
    <n v="143"/>
    <n v="143"/>
    <n v="4.9698132995760007"/>
    <n v="0.66168199563289887"/>
    <n v="0.66168199563289887"/>
    <n v="0.69681555292314135"/>
    <n v="0.73713696004717688"/>
    <n v="3.2884359819863702"/>
    <n v="3.2884359819863702"/>
    <n v="3.4630432022688322"/>
    <n v="3.6634330676514826"/>
    <n v="25.800913747360966"/>
    <n v="25.800913747360966"/>
    <n v="30.913949489132936"/>
    <n v="37.994985761720081"/>
    <m/>
  </r>
  <r>
    <s v="NSE"/>
    <n v="18105"/>
    <s v="Upper Chatham"/>
    <x v="3"/>
    <x v="17"/>
    <d v="2014-09-03T00:00:00"/>
    <s v="UCC"/>
    <s v="NW Explorer"/>
    <n v="1.9320041456439701"/>
    <n v="20"/>
    <n v="127"/>
    <n v="127"/>
    <n v="4.8520302639196169"/>
    <n v="0.66168199563289887"/>
    <n v="0.66168199563289887"/>
    <n v="0.69681555292314135"/>
    <n v="0.73713696004717688"/>
    <n v="3.2105010679015531"/>
    <n v="3.2105010679015531"/>
    <n v="3.3809701511529631"/>
    <n v="3.5766108388026079"/>
    <n v="23.791505340474984"/>
    <n v="23.791505340474984"/>
    <n v="28.399279027005132"/>
    <n v="34.752165431016685"/>
    <m/>
  </r>
  <r>
    <s v="NSE"/>
    <n v="18106"/>
    <s v="Upper Chatham"/>
    <x v="3"/>
    <x v="17"/>
    <d v="2014-09-03T00:00:00"/>
    <s v="UCD"/>
    <s v="NW Explorer"/>
    <n v="2.0271979988370901"/>
    <n v="20"/>
    <n v="68"/>
    <n v="68"/>
    <n v="4.2341065045972597"/>
    <n v="0.66168199563289887"/>
    <n v="0.66168199563289887"/>
    <n v="0.69681555292314135"/>
    <n v="0.73713696004717688"/>
    <n v="2.8016320416841527"/>
    <n v="2.8016320416841527"/>
    <n v="2.950391265136409"/>
    <n v="3.1211163973148022"/>
    <n v="15.471507032679931"/>
    <n v="15.471507032679931"/>
    <n v="18.113430684464113"/>
    <n v="21.671676118430213"/>
    <m/>
  </r>
  <r>
    <s v="NSE"/>
    <n v="18107"/>
    <s v="Upper Chatham"/>
    <x v="3"/>
    <x v="17"/>
    <d v="2014-09-03T00:00:00"/>
    <s v="UCC"/>
    <s v="NW Explorer"/>
    <n v="1.66214273116984"/>
    <n v="20"/>
    <n v="51"/>
    <n v="51"/>
    <n v="3.9512437185814275"/>
    <n v="0.66168199563289887"/>
    <n v="0.66168199563289887"/>
    <n v="0.69681555292314135"/>
    <n v="0.73713696004717688"/>
    <n v="2.6144668289429154"/>
    <n v="2.6144668289429154"/>
    <n v="2.7532880764974066"/>
    <n v="2.9126077831206163"/>
    <n v="12.659931355944183"/>
    <n v="12.659931355944183"/>
    <n v="14.694150706943214"/>
    <n v="17.404731588767895"/>
    <m/>
  </r>
  <r>
    <s v="NSE"/>
    <n v="18108"/>
    <s v="Upper Chatham"/>
    <x v="3"/>
    <x v="17"/>
    <d v="2014-09-03T00:00:00"/>
    <s v="UCD"/>
    <s v="NW Explorer"/>
    <n v="1.0150974555939201"/>
    <n v="20"/>
    <n v="48"/>
    <n v="48"/>
    <n v="3.8918202981106265"/>
    <n v="0.66168199563289887"/>
    <n v="0.66168199563289887"/>
    <n v="0.69681555292314135"/>
    <n v="0.73713696004717688"/>
    <n v="2.5751474214984627"/>
    <n v="2.5751474214984627"/>
    <n v="2.7118809129054608"/>
    <n v="2.8688045835991649"/>
    <n v="12.133253139641424"/>
    <n v="12.133253139641424"/>
    <n v="14.057570875363389"/>
    <n v="16.61594721582858"/>
    <m/>
  </r>
  <r>
    <s v="NSE"/>
    <n v="19010"/>
    <s v="Icy Strait"/>
    <x v="1"/>
    <x v="18"/>
    <d v="2015-06-27T00:00:00"/>
    <s v="ISA"/>
    <s v="NW Explorer"/>
    <n v="1.7715876468367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9011"/>
    <s v="Icy Strait"/>
    <x v="1"/>
    <x v="18"/>
    <d v="2015-06-27T00:00:00"/>
    <s v="ISB"/>
    <s v="NW Explorer"/>
    <n v="1.4998345024041"/>
    <n v="20"/>
    <n v="791"/>
    <n v="791"/>
    <n v="6.674561391814426"/>
    <n v="0.66168199563289887"/>
    <n v="0.66168199563289887"/>
    <n v="0.69681555292314135"/>
    <n v="0.73713696004717688"/>
    <n v="4.4164371017100681"/>
    <n v="4.4164371017100681"/>
    <n v="4.6509381867566209"/>
    <n v="4.9200658940103397"/>
    <n v="81.800748541784642"/>
    <n v="81.800748541784642"/>
    <n v="103.68315186748036"/>
    <n v="136.01164113551948"/>
    <s v="Yes"/>
  </r>
  <r>
    <s v="NSE"/>
    <n v="19012"/>
    <s v="Icy Strait"/>
    <x v="1"/>
    <x v="18"/>
    <d v="2015-06-27T00:00:00"/>
    <s v="ISC"/>
    <s v="NW Explorer"/>
    <n v="1.93542255516405"/>
    <n v="20"/>
    <n v="50"/>
    <n v="50"/>
    <n v="3.9318256327243257"/>
    <n v="0.66168199563289887"/>
    <n v="0.66168199563289887"/>
    <n v="0.69681555292314135"/>
    <n v="0.73713696004717688"/>
    <n v="2.6016182311416172"/>
    <n v="2.6016182311416172"/>
    <n v="2.7397572522641811"/>
    <n v="2.8982939943419774"/>
    <n v="12.485543113242471"/>
    <n v="12.485543113242471"/>
    <n v="14.483226122032846"/>
    <n v="17.143166607098511"/>
    <s v="Yes"/>
  </r>
  <r>
    <s v="NSE"/>
    <n v="19013"/>
    <s v="Icy Strait"/>
    <x v="1"/>
    <x v="18"/>
    <d v="2015-06-27T00:00:00"/>
    <s v="ISD"/>
    <s v="NW Explorer"/>
    <n v="1.7172739902721199"/>
    <n v="20"/>
    <n v="4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s v="Yes"/>
  </r>
  <r>
    <s v="NSE"/>
    <n v="19014"/>
    <s v="Icy Strait"/>
    <x v="1"/>
    <x v="18"/>
    <d v="2015-06-28T00:00:00"/>
    <s v="ISA"/>
    <s v="NW Explorer"/>
    <n v="2.14188197089655"/>
    <n v="20"/>
    <n v="11"/>
    <n v="11"/>
    <n v="2.4849066497880004"/>
    <n v="0.66168199563289887"/>
    <n v="0.66168199563289887"/>
    <n v="0.69681555292314135"/>
    <n v="0.73713696004717688"/>
    <n v="1.6442179909931851"/>
    <n v="1.6442179909931851"/>
    <n v="1.7315216011344161"/>
    <n v="1.8317165338257413"/>
    <n v="4.1769598943164477"/>
    <n v="4.1769598943164477"/>
    <n v="4.6492432669458426"/>
    <n v="5.2445965251343569"/>
    <s v="Yes"/>
  </r>
  <r>
    <s v="NSE"/>
    <n v="19015"/>
    <s v="Icy Strait"/>
    <x v="1"/>
    <x v="18"/>
    <d v="2015-06-28T00:00:00"/>
    <s v="ISB"/>
    <s v="NW Explorer"/>
    <n v="1.88987606074749"/>
    <n v="20"/>
    <n v="352"/>
    <n v="352"/>
    <n v="5.8664680569332965"/>
    <n v="0.66168199563289887"/>
    <n v="0.66168199563289887"/>
    <n v="0.69681555292314135"/>
    <n v="0.73713696004717688"/>
    <n v="3.881736291228278"/>
    <n v="3.881736291228278"/>
    <n v="4.0878461827979216"/>
    <n v="4.3243904297016789"/>
    <n v="47.508366645889133"/>
    <n v="47.508366645889133"/>
    <n v="58.611361362859455"/>
    <n v="74.519464403821289"/>
    <s v="Yes"/>
  </r>
  <r>
    <s v="NSE"/>
    <n v="19016"/>
    <s v="Icy Strait"/>
    <x v="1"/>
    <x v="18"/>
    <d v="2015-06-28T00:00:00"/>
    <s v="ISC"/>
    <s v="NW Explorer"/>
    <n v="1.73177203189786"/>
    <n v="20"/>
    <n v="25"/>
    <n v="25"/>
    <n v="3.2580965380214821"/>
    <n v="0.66168199563289887"/>
    <n v="0.66168199563289887"/>
    <n v="0.69681555292314135"/>
    <n v="0.73713696004717688"/>
    <n v="2.1558238192426931"/>
    <n v="2.1558238192426931"/>
    <n v="2.2702923406184117"/>
    <n v="2.4016633775773868"/>
    <n v="7.6350009295064307"/>
    <n v="7.6350009295064307"/>
    <n v="8.6822309097484851"/>
    <n v="10.04152734312334"/>
    <s v="Yes"/>
  </r>
  <r>
    <s v="NSE"/>
    <n v="19017"/>
    <s v="Icy Strait"/>
    <x v="1"/>
    <x v="18"/>
    <d v="2015-06-28T00:00:00"/>
    <s v="ISD"/>
    <s v="NW Explorer"/>
    <n v="1.6726567460127799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s v="Yes"/>
  </r>
  <r>
    <s v="NSE"/>
    <n v="19018"/>
    <s v="Icy Strait"/>
    <x v="1"/>
    <x v="18"/>
    <d v="2015-06-28T00:00:00"/>
    <s v="ISC"/>
    <s v="NW Explorer"/>
    <n v="1.73586624896986"/>
    <n v="20"/>
    <n v="26"/>
    <n v="26"/>
    <n v="3.2958368660043291"/>
    <n v="0.66168199563289887"/>
    <n v="0.66168199563289887"/>
    <n v="0.69681555292314135"/>
    <n v="0.73713696004717688"/>
    <n v="2.1807959147782237"/>
    <n v="2.1807959147782237"/>
    <n v="2.29659038812928"/>
    <n v="2.4294831682178457"/>
    <n v="7.8533499673289402"/>
    <n v="7.8533499673289402"/>
    <n v="8.9402322752741554"/>
    <n v="10.353012965535857"/>
    <s v="Yes"/>
  </r>
  <r>
    <s v="NSE"/>
    <n v="19019"/>
    <s v="Icy Strait"/>
    <x v="1"/>
    <x v="18"/>
    <d v="2015-06-28T00:00:00"/>
    <s v="ISD"/>
    <s v="NW Explorer"/>
    <n v="1.6960557297860099"/>
    <n v="20"/>
    <n v="24"/>
    <n v="24"/>
    <n v="3.2188758248682006"/>
    <n v="0.66168199563289887"/>
    <n v="0.66168199563289887"/>
    <n v="0.69681555292314135"/>
    <n v="0.73713696004717688"/>
    <n v="2.1298721794932844"/>
    <n v="2.1298721794932844"/>
    <n v="2.2429627376964678"/>
    <n v="2.3727523403126942"/>
    <n v="7.4137912876388103"/>
    <n v="7.4137912876388103"/>
    <n v="8.4212025313486016"/>
    <n v="9.7268757037251614"/>
    <s v="Yes"/>
  </r>
  <r>
    <s v="NSE"/>
    <n v="19024"/>
    <s v="Icy Strait"/>
    <x v="1"/>
    <x v="18"/>
    <d v="2015-06-30T00:00:00"/>
    <s v="ISD"/>
    <s v="NW Explorer"/>
    <n v="2.0033315874417399"/>
    <n v="20"/>
    <n v="149"/>
    <n v="149"/>
    <n v="5.0106352940962555"/>
    <n v="0.66168199563289887"/>
    <n v="0.66168199563289887"/>
    <n v="0.69681555292314135"/>
    <n v="0.73713696004717688"/>
    <n v="3.3154471607862477"/>
    <n v="3.3154471607862477"/>
    <n v="3.4914886029518892"/>
    <n v="3.6935244685952058"/>
    <n v="26.534703671901624"/>
    <n v="26.534703671901624"/>
    <n v="31.834789308625453"/>
    <n v="39.18623277136183"/>
    <s v="Yes"/>
  </r>
  <r>
    <s v="NSE"/>
    <n v="19025"/>
    <s v="Icy Strait"/>
    <x v="1"/>
    <x v="18"/>
    <d v="2015-06-30T00:00:00"/>
    <s v="ISC"/>
    <s v="NW Explorer"/>
    <n v="1.49599639912889"/>
    <n v="20"/>
    <n v="828"/>
    <n v="828"/>
    <n v="6.7202201551352951"/>
    <n v="0.66168199563289887"/>
    <n v="0.66168199563289887"/>
    <n v="0.69681555292314135"/>
    <n v="0.73713696004717688"/>
    <n v="4.4466486833423513"/>
    <n v="4.4466486833423513"/>
    <n v="4.6827539231658397"/>
    <n v="4.9537226560041985"/>
    <n v="84.340461313657158"/>
    <n v="84.340461313657158"/>
    <n v="107.06727211536121"/>
    <n v="140.70148917670687"/>
    <s v="Yes"/>
  </r>
  <r>
    <s v="NSE"/>
    <n v="19026"/>
    <s v="Icy Strait"/>
    <x v="1"/>
    <x v="18"/>
    <d v="2015-06-30T00:00:00"/>
    <s v="ISB"/>
    <s v="NW Explorer"/>
    <n v="1.74578566681866"/>
    <n v="20"/>
    <n v="48"/>
    <n v="48"/>
    <n v="3.8918202981106265"/>
    <n v="0.66168199563289887"/>
    <n v="0.66168199563289887"/>
    <n v="0.69681555292314135"/>
    <n v="0.73713696004717688"/>
    <n v="2.5751474214984627"/>
    <n v="2.5751474214984627"/>
    <n v="2.7118809129054608"/>
    <n v="2.8688045835991649"/>
    <n v="12.133253139641424"/>
    <n v="12.133253139641424"/>
    <n v="14.057570875363389"/>
    <n v="16.61594721582858"/>
    <s v="Yes"/>
  </r>
  <r>
    <s v="NSE"/>
    <n v="19027"/>
    <s v="Icy Strait"/>
    <x v="1"/>
    <x v="18"/>
    <d v="2015-06-30T00:00:00"/>
    <s v="ISA"/>
    <s v="NW Explorer"/>
    <n v="1.67018142249643"/>
    <n v="20"/>
    <n v="63"/>
    <n v="63"/>
    <n v="4.1588830833596715"/>
    <n v="0.66168199563289887"/>
    <n v="0.66168199563289887"/>
    <n v="0.69681555292314135"/>
    <n v="0.73713696004717688"/>
    <n v="2.7518580582013312"/>
    <n v="2.7518580582013312"/>
    <n v="2.8979744152739686"/>
    <n v="3.0656664332593779"/>
    <n v="14.671723823539542"/>
    <n v="14.671723823539542"/>
    <n v="17.137369357212684"/>
    <n v="20.448751386483369"/>
    <s v="Yes"/>
  </r>
  <r>
    <s v="NSE"/>
    <n v="19028"/>
    <s v="Icy Strait"/>
    <x v="1"/>
    <x v="18"/>
    <d v="2015-06-30T00:00:00"/>
    <s v="ISB"/>
    <s v="NW Explorer"/>
    <n v="1.91487413944246"/>
    <n v="20"/>
    <n v="139"/>
    <n v="139"/>
    <n v="4.9416424226093039"/>
    <n v="0.66168199563289887"/>
    <n v="0.66168199563289887"/>
    <n v="0.69681555292314135"/>
    <n v="0.73713696004717688"/>
    <n v="3.2697958198963173"/>
    <n v="3.2697958198963173"/>
    <n v="3.4434132970589539"/>
    <n v="3.6426672730423886"/>
    <n v="25.305967639686912"/>
    <n v="25.305967639686912"/>
    <n v="30.293590401118983"/>
    <n v="37.193573674426538"/>
    <s v="Yes"/>
  </r>
  <r>
    <s v="NSE"/>
    <n v="19029"/>
    <s v="Icy Strait"/>
    <x v="1"/>
    <x v="18"/>
    <d v="2015-06-30T00:00:00"/>
    <s v="ISA"/>
    <s v="NW Explorer"/>
    <n v="1.88642055903203"/>
    <n v="20"/>
    <n v="202"/>
    <n v="202"/>
    <n v="5.3132059790417872"/>
    <n v="0.66168199563289887"/>
    <n v="0.66168199563289887"/>
    <n v="0.69681555292314135"/>
    <n v="0.73713696004717688"/>
    <n v="3.5156527354210199"/>
    <n v="3.5156527354210199"/>
    <n v="3.7023245620805434"/>
    <n v="3.9165605034953472"/>
    <n v="32.637877393608008"/>
    <n v="32.637877393608008"/>
    <n v="39.541435995070273"/>
    <n v="49.227390404978763"/>
    <s v="Yes"/>
  </r>
  <r>
    <s v="NSE"/>
    <n v="19030"/>
    <s v="Upper Chatham"/>
    <x v="1"/>
    <x v="18"/>
    <d v="2015-07-01T00:00:00"/>
    <s v="UCD"/>
    <s v="NW Explorer"/>
    <n v="1.67673026012418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9031"/>
    <s v="Upper Chatham"/>
    <x v="1"/>
    <x v="18"/>
    <d v="2015-07-01T00:00:00"/>
    <s v="UCC"/>
    <s v="NW Explorer"/>
    <n v="2.0169391605241902"/>
    <n v="20"/>
    <n v="62"/>
    <n v="62"/>
    <n v="4.1431347263915326"/>
    <n v="0.66168199563289887"/>
    <n v="0.66168199563289887"/>
    <n v="0.69681555292314135"/>
    <n v="0.73713696004717688"/>
    <n v="2.7414376539347138"/>
    <n v="2.7414376539347138"/>
    <n v="2.8870007152055837"/>
    <n v="3.0540577372781463"/>
    <n v="14.509266033701564"/>
    <n v="14.509266033701564"/>
    <n v="16.93942339210086"/>
    <n v="20.201199012628926"/>
    <s v="Yes"/>
  </r>
  <r>
    <s v="NSE"/>
    <n v="19032"/>
    <s v="Upper Chatham"/>
    <x v="1"/>
    <x v="18"/>
    <d v="2015-07-01T00:00:00"/>
    <s v="UCB"/>
    <s v="NW Explorer"/>
    <n v="1.80576197033371"/>
    <n v="20"/>
    <n v="34"/>
    <n v="34"/>
    <n v="3.5553480614894135"/>
    <n v="0.66168199563289887"/>
    <n v="0.66168199563289887"/>
    <n v="0.69681555292314135"/>
    <n v="0.73713696004717688"/>
    <n v="2.3525098004958735"/>
    <n v="2.3525098004958735"/>
    <n v="2.4774218253009646"/>
    <n v="2.6207784619559296"/>
    <n v="9.5119194652865406"/>
    <n v="9.5119194652865406"/>
    <n v="10.910517404669481"/>
    <n v="12.746420486351219"/>
    <s v="Yes"/>
  </r>
  <r>
    <s v="NSE"/>
    <n v="19033"/>
    <s v="Upper Chatham"/>
    <x v="1"/>
    <x v="18"/>
    <d v="2015-07-01T00:00:00"/>
    <s v="UCA"/>
    <s v="NW Explorer"/>
    <n v="1.8888034691132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19034"/>
    <s v="Upper Chatham"/>
    <x v="1"/>
    <x v="18"/>
    <d v="2015-07-01T00:00:00"/>
    <s v="UCB"/>
    <s v="NW Explorer"/>
    <n v="2.1166453314010401"/>
    <n v="20"/>
    <n v="308"/>
    <n v="308"/>
    <n v="5.7333412768977459"/>
    <n v="0.66168199563289887"/>
    <n v="0.66168199563289887"/>
    <n v="0.69681555292314135"/>
    <n v="0.73713696004717688"/>
    <n v="3.7936486977421731"/>
    <n v="3.7936486977421731"/>
    <n v="3.9950813719585718"/>
    <n v="4.2262577597654039"/>
    <n v="43.418173454989791"/>
    <n v="43.418173454989791"/>
    <n v="53.330261403726823"/>
    <n v="67.460556353634587"/>
    <s v="Yes"/>
  </r>
  <r>
    <s v="NSE"/>
    <n v="19035"/>
    <s v="Upper Chatham"/>
    <x v="1"/>
    <x v="18"/>
    <d v="2015-07-01T00:00:00"/>
    <s v="UCA"/>
    <s v="NW Explorer"/>
    <n v="2.1096727328014802"/>
    <n v="20"/>
    <n v="22"/>
    <n v="22"/>
    <n v="3.1354942159291497"/>
    <n v="0.66168199563289887"/>
    <n v="0.66168199563289887"/>
    <n v="0.69681555292314135"/>
    <n v="0.73713696004717688"/>
    <n v="2.0747000700914113"/>
    <n v="2.0747000700914113"/>
    <n v="2.1848611357599821"/>
    <n v="2.3112886745755197"/>
    <n v="6.9621580115446866"/>
    <n v="6.9621580115446866"/>
    <n v="7.8894140459331936"/>
    <n v="9.0874156787326488"/>
    <s v="Yes"/>
  </r>
  <r>
    <s v="NSE"/>
    <n v="19036"/>
    <s v="Upper Chatham"/>
    <x v="1"/>
    <x v="18"/>
    <d v="2015-07-02T00:00:00"/>
    <s v="UCA"/>
    <s v="NW Explorer"/>
    <n v="2.05261200528686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9037"/>
    <s v="Upper Chatham"/>
    <x v="1"/>
    <x v="18"/>
    <d v="2015-07-02T00:00:00"/>
    <s v="UCB"/>
    <s v="NW Explorer"/>
    <n v="2.0115715567499102"/>
    <n v="20"/>
    <n v="19"/>
    <n v="19"/>
    <n v="2.9957322735539909"/>
    <n v="0.66168199563289887"/>
    <n v="0.66168199563289887"/>
    <n v="0.69681555292314135"/>
    <n v="0.73713696004717688"/>
    <n v="1.982222109147086"/>
    <n v="1.982222109147086"/>
    <n v="2.0874728406062233"/>
    <n v="2.2082649812428063"/>
    <n v="6.2588550453466878"/>
    <n v="6.2588550453466878"/>
    <n v="7.0645090905605166"/>
    <n v="8.09991416665682"/>
    <s v="Yes"/>
  </r>
  <r>
    <s v="NSE"/>
    <n v="19038"/>
    <s v="Upper Chatham"/>
    <x v="1"/>
    <x v="18"/>
    <d v="2015-07-02T00:00:00"/>
    <s v="UCC"/>
    <s v="NW Explorer"/>
    <n v="1.6232462100321601"/>
    <n v="20"/>
    <n v="41"/>
    <n v="41"/>
    <n v="3.7376696182833684"/>
    <n v="0.66168199563289887"/>
    <n v="0.66168199563289887"/>
    <n v="0.69681555292314135"/>
    <n v="0.73713696004717688"/>
    <n v="2.4731486920421943"/>
    <n v="2.4731486920421943"/>
    <n v="2.6044663217081521"/>
    <n v="2.7551744200820942"/>
    <n v="10.859730762941272"/>
    <n v="10.859730762941272"/>
    <n v="12.52400590812991"/>
    <n v="14.723783207197997"/>
    <s v="Yes"/>
  </r>
  <r>
    <s v="NSE"/>
    <n v="19039"/>
    <s v="Upper Chatham"/>
    <x v="1"/>
    <x v="18"/>
    <d v="2005-07-02T00:00:00"/>
    <s v="UCD"/>
    <s v="NW Explorer"/>
    <n v="1.95127181766428"/>
    <n v="20"/>
    <n v="182"/>
    <n v="182"/>
    <n v="5.2094861528414214"/>
    <n v="0.66168199563289887"/>
    <n v="0.66168199563289887"/>
    <n v="0.69681555292314135"/>
    <n v="0.73713696004717688"/>
    <n v="3.4470231938340645"/>
    <n v="3.4470231938340645"/>
    <n v="3.6300509740376437"/>
    <n v="3.8401047861133879"/>
    <n v="30.406761176701171"/>
    <n v="30.406761176701171"/>
    <n v="36.714739040712068"/>
    <n v="45.530349918866072"/>
    <s v="Yes"/>
  </r>
  <r>
    <s v="NSE"/>
    <n v="19040"/>
    <s v="Upper Chatham"/>
    <x v="1"/>
    <x v="18"/>
    <d v="2015-07-02T00:00:00"/>
    <s v="UCC"/>
    <s v="NW Explorer"/>
    <n v="2.400378920606020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9041"/>
    <s v="Upper Chatham"/>
    <x v="1"/>
    <x v="18"/>
    <d v="2015-07-02T00:00:00"/>
    <s v="UCD"/>
    <s v="NW Explorer"/>
    <n v="2.11643974650512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9043"/>
    <s v="Icy Strait"/>
    <x v="2"/>
    <x v="18"/>
    <d v="2015-07-27T00:00:00"/>
    <s v="ISA"/>
    <s v="NW Explorer"/>
    <n v="1.8884393737511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44"/>
    <s v="Icy Strait"/>
    <x v="2"/>
    <x v="18"/>
    <d v="2015-07-27T00:00:00"/>
    <s v="ISB"/>
    <s v="NW Explorer"/>
    <n v="2.1196640648338101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9045"/>
    <s v="Icy Strait"/>
    <x v="2"/>
    <x v="18"/>
    <d v="2015-07-27T00:00:00"/>
    <s v="ISC"/>
    <s v="NW Explorer"/>
    <n v="2.2659388687167099"/>
    <n v="20"/>
    <n v="4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m/>
  </r>
  <r>
    <s v="NSE"/>
    <n v="19046"/>
    <s v="Icy Strait"/>
    <x v="2"/>
    <x v="18"/>
    <d v="2015-07-27T00:00:00"/>
    <s v="ISD"/>
    <s v="NW Explorer"/>
    <n v="2.0276117983628201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m/>
  </r>
  <r>
    <s v="NSE"/>
    <n v="19047"/>
    <s v="Icy Strait"/>
    <x v="2"/>
    <x v="18"/>
    <d v="2015-07-27T00:00:00"/>
    <s v="ISC"/>
    <s v="NW Explorer"/>
    <n v="1.97994456327545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48"/>
    <s v="Icy Strait"/>
    <x v="2"/>
    <x v="18"/>
    <d v="2015-07-28T00:00:00"/>
    <s v="ISD"/>
    <s v="NW Explorer"/>
    <n v="1.57431291749043"/>
    <n v="20"/>
    <n v="83"/>
    <n v="83"/>
    <n v="4.4308167988433134"/>
    <n v="0.66168199563289887"/>
    <n v="0.66168199563289887"/>
    <n v="0.69681555292314135"/>
    <n v="0.73713696004717688"/>
    <n v="2.9317917017424162"/>
    <n v="2.9317917017424162"/>
    <n v="3.0874620575871465"/>
    <n v="3.2661188256253237"/>
    <n v="17.761214902499976"/>
    <n v="17.761214902499976"/>
    <n v="20.921372136465052"/>
    <n v="25.209418361734926"/>
    <m/>
  </r>
  <r>
    <s v="NSE"/>
    <n v="19049"/>
    <s v="Icy Strait"/>
    <x v="2"/>
    <x v="18"/>
    <d v="2015-07-28T00:00:00"/>
    <s v="ISC"/>
    <s v="NW Explorer"/>
    <n v="1.7796502013388"/>
    <n v="20"/>
    <n v="53"/>
    <n v="53"/>
    <n v="3.9889840465642745"/>
    <n v="0.66168199563289887"/>
    <n v="0.66168199563289887"/>
    <n v="0.69681555292314135"/>
    <n v="0.73713696004717688"/>
    <n v="2.6394389244784455"/>
    <n v="2.6394389244784455"/>
    <n v="2.7795861240082749"/>
    <n v="2.9404275737610757"/>
    <n v="13.00534334751676"/>
    <n v="13.00534334751676"/>
    <n v="15.112351052597045"/>
    <n v="17.923935961144256"/>
    <m/>
  </r>
  <r>
    <s v="NSE"/>
    <n v="19050"/>
    <s v="Icy Strait"/>
    <x v="2"/>
    <x v="18"/>
    <d v="2015-07-28T00:00:00"/>
    <s v="ISB"/>
    <s v="NW Explorer"/>
    <n v="2.06817238895426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51"/>
    <s v="Icy Strait"/>
    <x v="2"/>
    <x v="18"/>
    <d v="2015-07-28T00:00:00"/>
    <s v="ISA"/>
    <s v="NW Explorer"/>
    <n v="1.99860515658131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52"/>
    <s v="Icy Strait"/>
    <x v="2"/>
    <x v="18"/>
    <d v="2015-07-28T00:00:00"/>
    <s v="ISB"/>
    <s v="NW Explorer"/>
    <n v="2.176356191519260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53"/>
    <s v="Icy Strait"/>
    <x v="2"/>
    <x v="18"/>
    <d v="2015-07-28T00:00:00"/>
    <s v="ISA"/>
    <s v="NW Explorer"/>
    <n v="1.82769197601072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9054"/>
    <s v="Icy Strait"/>
    <x v="2"/>
    <x v="18"/>
    <d v="2015-07-29T00:00:00"/>
    <s v="ISA"/>
    <s v="NW Explorer"/>
    <n v="1.2816889624783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55"/>
    <s v="Icy Strait"/>
    <x v="2"/>
    <x v="18"/>
    <d v="2015-07-29T00:00:00"/>
    <s v="ISB"/>
    <s v="NW Explorer"/>
    <n v="2.6547081191797401"/>
    <n v="20"/>
    <n v="45"/>
    <n v="45"/>
    <n v="3.8286413964890951"/>
    <n v="0.66168199563289887"/>
    <n v="0.66168199563289887"/>
    <n v="0.69681555292314135"/>
    <n v="0.73713696004717688"/>
    <n v="2.5333430797916332"/>
    <n v="2.5333430797916332"/>
    <n v="2.667856871638977"/>
    <n v="2.8222330801187496"/>
    <n v="11.595543737723508"/>
    <n v="11.595543737723508"/>
    <n v="13.409055622999746"/>
    <n v="15.814356585099617"/>
    <m/>
  </r>
  <r>
    <s v="NSE"/>
    <n v="19056"/>
    <s v="Icy Strait"/>
    <x v="2"/>
    <x v="18"/>
    <d v="2015-07-29T00:00:00"/>
    <s v="ISC"/>
    <s v="NW Explorer"/>
    <n v="1.9823725734184801"/>
    <n v="20"/>
    <n v="19"/>
    <n v="19"/>
    <n v="2.9957322735539909"/>
    <n v="0.66168199563289887"/>
    <n v="0.66168199563289887"/>
    <n v="0.69681555292314135"/>
    <n v="0.73713696004717688"/>
    <n v="1.982222109147086"/>
    <n v="1.982222109147086"/>
    <n v="2.0874728406062233"/>
    <n v="2.2082649812428063"/>
    <n v="6.2588550453466878"/>
    <n v="6.2588550453466878"/>
    <n v="7.0645090905605166"/>
    <n v="8.09991416665682"/>
    <m/>
  </r>
  <r>
    <s v="NSE"/>
    <n v="19057"/>
    <s v="Icy Strait"/>
    <x v="2"/>
    <x v="18"/>
    <d v="2015-07-29T00:00:00"/>
    <s v="ISD"/>
    <s v="NW Explorer"/>
    <n v="2.074531056076850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58"/>
    <s v="Icy Strait"/>
    <x v="2"/>
    <x v="18"/>
    <d v="2015-07-29T00:00:00"/>
    <s v="ISD"/>
    <s v="NW Explorer"/>
    <n v="1.9339806553761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59"/>
    <s v="Upper Chatham"/>
    <x v="2"/>
    <x v="18"/>
    <d v="2015-07-30T00:00:00"/>
    <s v="UCD"/>
    <s v="NW Explorer"/>
    <n v="2.0173996794147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60"/>
    <s v="Upper Chatham"/>
    <x v="2"/>
    <x v="18"/>
    <d v="2015-07-30T00:00:00"/>
    <s v="UCC"/>
    <s v="NW Explorer"/>
    <n v="1.74304515317947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61"/>
    <s v="Upper Chatham"/>
    <x v="2"/>
    <x v="18"/>
    <d v="2015-07-30T00:00:00"/>
    <s v="UCB"/>
    <s v="NW Explorer"/>
    <n v="1.7066556985109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62"/>
    <s v="Upper Chatham"/>
    <x v="2"/>
    <x v="18"/>
    <d v="2015-07-30T00:00:00"/>
    <s v="UCA"/>
    <s v="NW Explorer"/>
    <n v="2.272915938896849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63"/>
    <s v="Upper Chatham"/>
    <x v="2"/>
    <x v="18"/>
    <d v="2015-07-30T00:00:00"/>
    <s v="UCB"/>
    <s v="NW Explorer"/>
    <n v="1.83385493720392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64"/>
    <s v="Upper Chatham"/>
    <x v="2"/>
    <x v="18"/>
    <d v="2015-07-30T00:00:00"/>
    <s v="UCC"/>
    <s v="NW Explorer"/>
    <n v="2.469009128810519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69"/>
    <s v="Upper Chatham"/>
    <x v="2"/>
    <x v="18"/>
    <d v="2015-08-01T00:00:00"/>
    <s v="UCA"/>
    <s v="NW Explorer"/>
    <n v="1.31060640628444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9070"/>
    <s v="Upper Chatham"/>
    <x v="2"/>
    <x v="18"/>
    <d v="2015-08-01T00:00:00"/>
    <s v="UCB"/>
    <s v="NW Explorer"/>
    <n v="1.91633693640205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9071"/>
    <s v="Upper Chatham"/>
    <x v="2"/>
    <x v="18"/>
    <d v="2015-08-01T00:00:00"/>
    <s v="UCA"/>
    <s v="NW Explorer"/>
    <n v="1.55471910432504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9072"/>
    <s v="Upper Chatham"/>
    <x v="2"/>
    <x v="18"/>
    <d v="2015-08-15T00:00:00"/>
    <s v="UCD"/>
    <s v="NW Explorer"/>
    <n v="1.71994422378557"/>
    <n v="20"/>
    <n v="22"/>
    <n v="22"/>
    <n v="3.1354942159291497"/>
    <n v="0.66168199563289887"/>
    <n v="0.66168199563289887"/>
    <n v="0.69681555292314135"/>
    <n v="0.73713696004717688"/>
    <n v="2.0747000700914113"/>
    <n v="2.0747000700914113"/>
    <n v="2.1848611357599821"/>
    <n v="2.3112886745755197"/>
    <n v="6.9621580115446866"/>
    <n v="6.9621580115446866"/>
    <n v="7.8894140459331936"/>
    <n v="9.0874156787326488"/>
    <m/>
  </r>
  <r>
    <s v="NSE"/>
    <n v="19073"/>
    <s v="Upper Chatham"/>
    <x v="2"/>
    <x v="18"/>
    <d v="2015-08-01T00:00:00"/>
    <s v="UCC"/>
    <s v="NW Explorer"/>
    <n v="2.1492565542322302"/>
    <n v="20"/>
    <n v="10"/>
    <n v="10"/>
    <n v="2.3978952727983707"/>
    <n v="0.66168199563289887"/>
    <n v="0.66168199563289887"/>
    <n v="0.69681555292314135"/>
    <n v="0.73713696004717688"/>
    <n v="1.5866441294239204"/>
    <n v="1.5866441294239204"/>
    <n v="1.6708907203667835"/>
    <n v="1.7675772319020868"/>
    <n v="3.8873201634081758"/>
    <n v="3.8873201634081758"/>
    <n v="4.3169015611469019"/>
    <n v="4.8566468616274268"/>
    <m/>
  </r>
  <r>
    <s v="NSE"/>
    <n v="19074"/>
    <s v="Upper Chatham"/>
    <x v="2"/>
    <x v="18"/>
    <d v="2015-08-01T00:00:00"/>
    <s v="UCD"/>
    <s v="NW Explorer"/>
    <n v="2.9649067399642002"/>
    <n v="20"/>
    <n v="176"/>
    <n v="176"/>
    <n v="5.1761497325738288"/>
    <n v="0.66168199563289887"/>
    <n v="0.66168199563289887"/>
    <n v="0.69681555292314135"/>
    <n v="0.73713696004717688"/>
    <n v="3.4249650847441466"/>
    <n v="3.4249650847441466"/>
    <n v="3.6068216379164029"/>
    <n v="3.8155312786184798"/>
    <n v="29.721572181223817"/>
    <n v="29.721572181223817"/>
    <n v="35.848747831781871"/>
    <n v="44.40087048847662"/>
    <m/>
  </r>
  <r>
    <s v="NSE"/>
    <n v="19076"/>
    <s v="Icy Strait"/>
    <x v="3"/>
    <x v="18"/>
    <d v="2015-08-29T00:00:00"/>
    <s v="ISA"/>
    <s v="NW Explorer"/>
    <n v="2.41200936143838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m/>
  </r>
  <r>
    <s v="NSE"/>
    <n v="19077"/>
    <s v="Icy Strait"/>
    <x v="3"/>
    <x v="18"/>
    <d v="2015-08-29T00:00:00"/>
    <s v="ISB"/>
    <s v="NW Explorer"/>
    <n v="1.8472061739162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78"/>
    <s v="Icy Strait"/>
    <x v="3"/>
    <x v="18"/>
    <d v="2015-08-29T00:00:00"/>
    <s v="ISC"/>
    <s v="NW Explorer"/>
    <n v="2.87584490441112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79"/>
    <s v="Icy Strait"/>
    <x v="3"/>
    <x v="18"/>
    <d v="2015-08-29T00:00:00"/>
    <s v="ISD"/>
    <s v="NW Explorer"/>
    <n v="2.471436109772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9080"/>
    <s v="Icy Strait"/>
    <x v="3"/>
    <x v="18"/>
    <d v="2015-08-29T00:00:00"/>
    <s v="ISC"/>
    <s v="NW Explorer"/>
    <n v="2.63205586887157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81"/>
    <s v="Icy Strait"/>
    <x v="3"/>
    <x v="18"/>
    <d v="2015-08-29T00:00:00"/>
    <s v="ISD"/>
    <s v="NW Explorer"/>
    <n v="2.64287925307761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82"/>
    <s v="Icy Strait"/>
    <x v="3"/>
    <x v="18"/>
    <d v="2015-08-30T00:00:00"/>
    <s v="ISD"/>
    <s v="NW Explorer"/>
    <n v="1.9134717937021199"/>
    <n v="20"/>
    <n v="138"/>
    <n v="138"/>
    <n v="4.9344739331306915"/>
    <n v="0.66168199563289887"/>
    <n v="0.66168199563289887"/>
    <n v="0.69681555292314135"/>
    <n v="0.73713696004717688"/>
    <n v="3.2650525594724353"/>
    <n v="3.2650525594724353"/>
    <n v="3.4384181820992907"/>
    <n v="3.6373831144999942"/>
    <n v="25.181487039806822"/>
    <n v="25.181487039806822"/>
    <n v="30.137665076236086"/>
    <n v="36.992285064664024"/>
    <m/>
  </r>
  <r>
    <s v="NSE"/>
    <n v="19083"/>
    <s v="Icy Strait"/>
    <x v="3"/>
    <x v="18"/>
    <d v="2015-08-30T00:00:00"/>
    <s v="ISC"/>
    <s v="NW Explorer"/>
    <n v="1.8663684046315101"/>
    <n v="20"/>
    <n v="47"/>
    <n v="47"/>
    <n v="3.8712010109078911"/>
    <n v="0.66168199563289887"/>
    <n v="0.66168199563289887"/>
    <n v="0.69681555292314135"/>
    <n v="0.73713696004717688"/>
    <n v="2.5615040103936288"/>
    <n v="2.5615040103936288"/>
    <n v="2.6975130728924057"/>
    <n v="2.853605344912201"/>
    <n v="11.955287557288496"/>
    <n v="11.955287557288496"/>
    <n v="13.842772892701912"/>
    <n v="16.350222749740308"/>
    <m/>
  </r>
  <r>
    <s v="NSE"/>
    <n v="19084"/>
    <s v="Icy Strait"/>
    <x v="3"/>
    <x v="18"/>
    <d v="2015-08-30T00:00:00"/>
    <s v="ISB"/>
    <s v="NW Explorer"/>
    <n v="2.0070526736140502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9085"/>
    <s v="Icy Strait"/>
    <x v="3"/>
    <x v="18"/>
    <d v="2015-08-30T00:00:00"/>
    <s v="ISA"/>
    <s v="NW Explorer"/>
    <n v="1.53477895540709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86"/>
    <s v="Icy Strait"/>
    <x v="3"/>
    <x v="18"/>
    <d v="2015-08-30T00:00:00"/>
    <s v="ISB"/>
    <s v="NW Explorer"/>
    <n v="2.06595711481149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87"/>
    <s v="Icy Strait"/>
    <x v="3"/>
    <x v="18"/>
    <d v="2015-08-30T00:00:00"/>
    <s v="ISA"/>
    <s v="NW Explorer"/>
    <n v="1.98392198105905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92"/>
    <s v="Upper Chatham"/>
    <x v="3"/>
    <x v="18"/>
    <d v="2015-08-31T00:00:00"/>
    <s v="UCC"/>
    <s v="NW Explorer"/>
    <n v="1.9445461426267601"/>
    <n v="20"/>
    <n v="55"/>
    <n v="55"/>
    <n v="4.0253516907351496"/>
    <n v="0.66168199563289887"/>
    <n v="0.66168199563289887"/>
    <n v="0.69681555292314135"/>
    <n v="0.73713696004717688"/>
    <n v="2.6635027398498972"/>
    <n v="2.6635027398498972"/>
    <n v="2.8049276640897149"/>
    <n v="2.9672355084292721"/>
    <n v="13.346453084616213"/>
    <n v="13.346453084616213"/>
    <n v="15.525880448220427"/>
    <n v="18.438108762678574"/>
    <m/>
  </r>
  <r>
    <s v="NSE"/>
    <n v="19093"/>
    <s v="Upper Chatham"/>
    <x v="3"/>
    <x v="18"/>
    <d v="2015-08-31T00:00:00"/>
    <s v="UCD"/>
    <s v="NW Explorer"/>
    <n v="1.4554098421523101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m/>
  </r>
  <r>
    <s v="NSE"/>
    <n v="19094"/>
    <s v="Icy Strait"/>
    <x v="3"/>
    <x v="18"/>
    <d v="2015-08-31T00:00:00"/>
    <s v="ISD"/>
    <s v="NW Explorer"/>
    <n v="1.64020199947292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9095"/>
    <s v="Icy Strait"/>
    <x v="3"/>
    <x v="18"/>
    <d v="2015-08-31T00:00:00"/>
    <s v="ISC"/>
    <s v="NW Explorer"/>
    <n v="2.0716359556029502"/>
    <n v="20"/>
    <n v="20"/>
    <n v="20"/>
    <n v="3.044522437723423"/>
    <n v="0.66168199563289887"/>
    <n v="0.66168199563289887"/>
    <n v="0.69681555292314135"/>
    <n v="0.73713696004717688"/>
    <n v="2.0145056823419725"/>
    <n v="2.0145056823419725"/>
    <n v="2.1214705858291572"/>
    <n v="2.2442300145388643"/>
    <n v="6.4970205554605727"/>
    <n v="6.4970205554605727"/>
    <n v="7.3433981533888648"/>
    <n v="8.4331493715221768"/>
    <m/>
  </r>
  <r>
    <s v="NSE"/>
    <n v="19096"/>
    <s v="Icy Strait"/>
    <x v="3"/>
    <x v="18"/>
    <d v="2015-08-31T00:00:00"/>
    <s v="ISB"/>
    <s v="NW Explorer"/>
    <n v="2.1110514879474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97"/>
    <s v="Icy Strait"/>
    <x v="3"/>
    <x v="18"/>
    <d v="2015-08-31T00:00:00"/>
    <s v="ISA"/>
    <s v="NW Explorer"/>
    <n v="2.11312813819934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98"/>
    <s v="Upper Chatham"/>
    <x v="3"/>
    <x v="18"/>
    <d v="2015-09-02T00:00:00"/>
    <s v="UCD"/>
    <s v="NW Explorer"/>
    <n v="2.0452006382689198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m/>
  </r>
  <r>
    <s v="NSE"/>
    <n v="19099"/>
    <s v="Upper Chatham"/>
    <x v="3"/>
    <x v="18"/>
    <d v="2015-09-02T00:00:00"/>
    <s v="UCC"/>
    <s v="NW Explorer"/>
    <n v="1.97395694246673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9100"/>
    <s v="Upper Chatham"/>
    <x v="3"/>
    <x v="18"/>
    <d v="2015-09-02T00:00:00"/>
    <s v="UCB"/>
    <s v="NW Explorer"/>
    <n v="2.01791225419786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m/>
  </r>
  <r>
    <s v="NSE"/>
    <n v="19101"/>
    <s v="Upper Chatham"/>
    <x v="3"/>
    <x v="18"/>
    <d v="2015-09-02T00:00:00"/>
    <s v="UCA"/>
    <s v="NW Explorer"/>
    <n v="1.6251334420085299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9102"/>
    <s v="Upper Chatham"/>
    <x v="3"/>
    <x v="18"/>
    <d v="2015-09-02T00:00:00"/>
    <s v="UCB"/>
    <s v="NW Explorer"/>
    <n v="2.1068931035249299"/>
    <n v="20"/>
    <n v="13"/>
    <n v="13"/>
    <n v="2.6390573296152584"/>
    <n v="0.66168199563289887"/>
    <n v="0.66168199563289887"/>
    <n v="0.69681555292314135"/>
    <n v="0.73713696004717688"/>
    <n v="1.7462167204494532"/>
    <n v="1.7462167204494532"/>
    <n v="1.8389361923317251"/>
    <n v="1.945346697342812"/>
    <n v="4.7328725368945284"/>
    <n v="4.7328725368945284"/>
    <n v="5.2898435169324056"/>
    <n v="5.9960569489762356"/>
    <m/>
  </r>
  <r>
    <s v="NSE"/>
    <n v="19103"/>
    <s v="Upper Chatham"/>
    <x v="3"/>
    <x v="18"/>
    <d v="2015-09-02T00:00:00"/>
    <s v="UCB"/>
    <s v="NW Explorer"/>
    <n v="1.89569657705785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20010"/>
    <s v="Icy Strait"/>
    <x v="1"/>
    <x v="19"/>
    <d v="2016-06-25T00:00:00"/>
    <s v="ISA"/>
    <s v="NW Explorer"/>
    <n v="1.6333070537954599"/>
    <n v="20"/>
    <n v="38"/>
    <n v="38"/>
    <n v="3.6635616461296463"/>
    <n v="0.66168199563289887"/>
    <n v="0.66168199563289887"/>
    <n v="0.69681555292314135"/>
    <n v="0.73713696004717688"/>
    <n v="2.4241127811352126"/>
    <n v="2.4241127811352126"/>
    <n v="2.5528267341158433"/>
    <n v="2.7005466947734384"/>
    <n v="10.292206315125664"/>
    <n v="10.292206315125664"/>
    <n v="11.843357275202655"/>
    <n v="13.887868620433466"/>
    <s v="Yes"/>
  </r>
  <r>
    <s v="NSE"/>
    <n v="20011"/>
    <s v="Icy Strait"/>
    <x v="1"/>
    <x v="19"/>
    <d v="2016-06-25T00:00:00"/>
    <s v="ISB"/>
    <s v="NW Explorer"/>
    <n v="1.75790305218451"/>
    <n v="20"/>
    <n v="271"/>
    <n v="271"/>
    <n v="5.6058020662959978"/>
    <n v="0.66168199563289887"/>
    <n v="0.66168199563289887"/>
    <n v="0.69681555292314135"/>
    <n v="0.73713696004717688"/>
    <n v="3.7092582983497637"/>
    <n v="3.7092582983497637"/>
    <n v="3.9062100664037338"/>
    <n v="4.1322438937756143"/>
    <n v="39.823516425768396"/>
    <n v="39.823516425768396"/>
    <n v="48.710196170818527"/>
    <n v="61.31760024092673"/>
    <s v="Yes"/>
  </r>
  <r>
    <s v="NSE"/>
    <n v="20012"/>
    <s v="Icy Strait"/>
    <x v="1"/>
    <x v="19"/>
    <d v="2016-06-26T00:00:00"/>
    <s v="ISC"/>
    <s v="NW Explorer"/>
    <n v="2.0715727044805998"/>
    <n v="20"/>
    <n v="1135"/>
    <n v="1135"/>
    <n v="7.035268599281097"/>
    <n v="0.66168199563289887"/>
    <n v="0.66168199563289887"/>
    <n v="0.69681555292314135"/>
    <n v="0.73713696004717688"/>
    <n v="4.655110566585785"/>
    <n v="4.655110566585785"/>
    <n v="4.902284578970872"/>
    <n v="5.1859565083894283"/>
    <n v="104.12084220899165"/>
    <n v="104.12084220899165"/>
    <n v="133.59692600803135"/>
    <n v="177.74433850789612"/>
    <s v="Yes"/>
  </r>
  <r>
    <s v="NSE"/>
    <n v="20013"/>
    <s v="Icy Strait"/>
    <x v="1"/>
    <x v="19"/>
    <d v="2016-06-26T00:00:00"/>
    <s v="ISD"/>
    <s v="NW Explorer"/>
    <n v="1.8263325703782201"/>
    <n v="20"/>
    <n v="1308"/>
    <n v="1308"/>
    <n v="7.1770187659099003"/>
    <n v="0.66168199563289887"/>
    <n v="0.66168199563289887"/>
    <n v="0.69681555292314135"/>
    <n v="0.73713696004717688"/>
    <n v="4.7489040997220275"/>
    <n v="4.7489040997220275"/>
    <n v="5.0010582997072683"/>
    <n v="5.2904457953043647"/>
    <n v="114.4576850605109"/>
    <n v="114.4576850605109"/>
    <n v="147.570307845977"/>
    <n v="197.43186568874623"/>
    <s v="Yes"/>
  </r>
  <r>
    <s v="NSE"/>
    <n v="20014"/>
    <s v="Icy Strait"/>
    <x v="1"/>
    <x v="19"/>
    <d v="2016-06-26T00:00:00"/>
    <s v="ISB"/>
    <s v="NW Explorer"/>
    <n v="1.86389024044055"/>
    <n v="20"/>
    <n v="537"/>
    <n v="537"/>
    <n v="6.2878585601617845"/>
    <n v="0.66168199563289887"/>
    <n v="0.66168199563289887"/>
    <n v="0.69681555292314135"/>
    <n v="0.73713696004717688"/>
    <n v="4.1605628003452555"/>
    <n v="4.1605628003452555"/>
    <n v="4.3814776393016412"/>
    <n v="4.6350129442442762"/>
    <n v="63.107592224023293"/>
    <n v="63.107592224023293"/>
    <n v="78.956092423851629"/>
    <n v="102.02925162239848"/>
    <s v="Yes"/>
  </r>
  <r>
    <s v="NSE"/>
    <n v="20015"/>
    <s v="Icy Strait"/>
    <x v="1"/>
    <x v="19"/>
    <d v="2016-06-26T00:00:00"/>
    <s v="ISA"/>
    <s v="NW Explorer"/>
    <n v="1.8253965955942899"/>
    <n v="20"/>
    <n v="58"/>
    <n v="58"/>
    <n v="4.0775374439057197"/>
    <n v="0.66168199563289887"/>
    <n v="0.66168199563289887"/>
    <n v="0.69681555292314135"/>
    <n v="0.73713696004717688"/>
    <n v="2.6980331131514061"/>
    <n v="2.6980331131514061"/>
    <n v="2.8412915085399764"/>
    <n v="3.0057035558791982"/>
    <n v="13.850493739562916"/>
    <n v="13.850493739562916"/>
    <n v="16.137884975152286"/>
    <n v="19.200423224168759"/>
    <s v="Yes"/>
  </r>
  <r>
    <s v="NSE"/>
    <n v="20016"/>
    <s v="Icy Strait"/>
    <x v="1"/>
    <x v="19"/>
    <d v="2016-06-27T00:00:00"/>
    <s v="ISC"/>
    <s v="NW Explorer"/>
    <n v="2.15329274663888"/>
    <n v="20"/>
    <n v="1700"/>
    <n v="1700"/>
    <n v="7.4389715923958617"/>
    <n v="0.66168199563289887"/>
    <n v="0.66168199563289887"/>
    <n v="0.69681555292314135"/>
    <n v="0.73713696004717688"/>
    <n v="4.9222335687129375"/>
    <n v="4.9222335687129375"/>
    <n v="5.1835911033348641"/>
    <n v="5.4835409054959925"/>
    <n v="136.30895993276761"/>
    <n v="136.30895993276761"/>
    <n v="177.3220354019692"/>
    <n v="239.69748727528233"/>
    <s v="Yes"/>
  </r>
  <r>
    <s v="NSE"/>
    <n v="20017"/>
    <s v="Icy Strait"/>
    <x v="1"/>
    <x v="19"/>
    <d v="2016-06-27T00:00:00"/>
    <s v="ISD"/>
    <s v="NW Explorer"/>
    <n v="1.9328020006264"/>
    <n v="20"/>
    <n v="2800"/>
    <n v="2800"/>
    <n v="7.9377317752601089"/>
    <n v="0.66168199563289887"/>
    <n v="0.66168199563289887"/>
    <n v="0.69681555292314135"/>
    <n v="0.73713696004717688"/>
    <n v="5.2522542018527822"/>
    <n v="5.2522542018527822"/>
    <n v="5.5311349559334611"/>
    <n v="5.8511954704851172"/>
    <n v="189.99632783227611"/>
    <n v="189.99632783227611"/>
    <n v="251.43024570930402"/>
    <n v="346.64973715587178"/>
    <s v="Yes"/>
  </r>
  <r>
    <s v="NSE"/>
    <n v="20018"/>
    <s v="Icy Strait"/>
    <x v="1"/>
    <x v="19"/>
    <d v="2016-06-27T00:00:00"/>
    <s v="ISA"/>
    <s v="NW Explorer"/>
    <n v="2.0304457427275602"/>
    <n v="20"/>
    <n v="121"/>
    <n v="121"/>
    <n v="4.8040210447332568"/>
    <n v="0.66168199563289887"/>
    <n v="0.66168199563289887"/>
    <n v="0.69681555292314135"/>
    <n v="0.73713696004717688"/>
    <n v="3.178734231941545"/>
    <n v="3.178734231941545"/>
    <n v="3.3475165805402116"/>
    <n v="3.5412214689173358"/>
    <n v="23.016335194862499"/>
    <n v="23.016335194862499"/>
    <n v="27.432037221149272"/>
    <n v="33.509045183883273"/>
    <s v="Yes"/>
  </r>
  <r>
    <s v="NSE"/>
    <n v="20019"/>
    <s v="Icy Strait"/>
    <x v="1"/>
    <x v="19"/>
    <d v="2016-06-27T00:00:00"/>
    <s v="ISB"/>
    <s v="NW Explorer"/>
    <n v="1.99548797535767"/>
    <n v="20"/>
    <n v="336"/>
    <n v="336"/>
    <n v="5.8200829303523616"/>
    <n v="0.66168199563289887"/>
    <n v="0.66168199563289887"/>
    <n v="0.69681555292314135"/>
    <n v="0.73713696004717688"/>
    <n v="3.8510440881045205"/>
    <n v="3.8510440881045205"/>
    <n v="4.0555243051720176"/>
    <n v="4.2901982385024047"/>
    <n v="46.042153752849458"/>
    <n v="46.042153752849458"/>
    <n v="56.715415555564292"/>
    <n v="71.980934696905194"/>
    <s v="Yes"/>
  </r>
  <r>
    <s v="NSE"/>
    <n v="20020"/>
    <s v="Icy Strait"/>
    <x v="1"/>
    <x v="19"/>
    <d v="2016-06-27T00:00:00"/>
    <s v="ISC"/>
    <s v="NW Explorer"/>
    <n v="1.8307803648232699"/>
    <n v="20"/>
    <n v="859"/>
    <n v="859"/>
    <n v="6.7569323892475532"/>
    <n v="0.66168199563289887"/>
    <n v="0.66168199563289887"/>
    <n v="0.69681555292314135"/>
    <n v="0.73713696004717688"/>
    <n v="4.4709405076738928"/>
    <n v="4.4709405076738928"/>
    <n v="4.7083355788778167"/>
    <n v="4.9807846006542489"/>
    <n v="86.438921329815869"/>
    <n v="86.438921329815869"/>
    <n v="109.86747608355108"/>
    <n v="144.58856573722758"/>
    <s v="Yes"/>
  </r>
  <r>
    <s v="NSE"/>
    <n v="20021"/>
    <s v="Icy Strait"/>
    <x v="1"/>
    <x v="19"/>
    <d v="2016-06-27T00:00:00"/>
    <s v="ISD"/>
    <s v="NW Explorer"/>
    <n v="1.89069785229584"/>
    <n v="20"/>
    <n v="347"/>
    <n v="347"/>
    <n v="5.8522024797744745"/>
    <n v="0.66168199563289887"/>
    <n v="0.66168199563289887"/>
    <n v="0.69681555292314135"/>
    <n v="0.73713696004717688"/>
    <n v="3.8722970156649739"/>
    <n v="3.8722970156649739"/>
    <n v="4.0779057067622295"/>
    <n v="4.3138747455215061"/>
    <n v="47.052637068309529"/>
    <n v="47.052637068309529"/>
    <n v="58.021731509742423"/>
    <n v="73.729486425766382"/>
    <s v="Yes"/>
  </r>
  <r>
    <s v="NSE"/>
    <n v="20022"/>
    <s v="Upper Chatham"/>
    <x v="1"/>
    <x v="19"/>
    <d v="2016-06-28T00:00:00"/>
    <s v="UCD"/>
    <s v="NW Explorer"/>
    <n v="2.30039867197998"/>
    <n v="20"/>
    <n v="378"/>
    <n v="378"/>
    <n v="5.9375362050824263"/>
    <n v="0.66168199563289887"/>
    <n v="0.66168199563289887"/>
    <n v="0.69681555292314135"/>
    <n v="0.73713696004717688"/>
    <n v="3.928760805321529"/>
    <n v="3.928760805321529"/>
    <n v="4.1373675737456814"/>
    <n v="4.3767773883845109"/>
    <n v="49.843933083701771"/>
    <n v="49.843933083701771"/>
    <n v="61.637715063709834"/>
    <n v="78.581160554298648"/>
    <s v="Yes"/>
  </r>
  <r>
    <s v="NSE"/>
    <n v="20023"/>
    <s v="Upper Chatham"/>
    <x v="1"/>
    <x v="19"/>
    <d v="2016-06-28T00:00:00"/>
    <s v="UCC"/>
    <s v="NW Explorer"/>
    <n v="0.68161425744882398"/>
    <n v="20"/>
    <n v="387"/>
    <n v="387"/>
    <n v="5.9610053396232736"/>
    <n v="0.66168199563289887"/>
    <n v="0.66168199563289887"/>
    <n v="0.69681555292314135"/>
    <n v="0.73713696004717688"/>
    <n v="3.9442899091002936"/>
    <n v="3.9442899091002936"/>
    <n v="4.1537212317073893"/>
    <n v="4.3940773548748888"/>
    <n v="50.639656239956615"/>
    <n v="50.639656239956615"/>
    <n v="62.67049265989327"/>
    <n v="79.969889814225795"/>
    <s v="Yes"/>
  </r>
  <r>
    <s v="NSE"/>
    <n v="20024"/>
    <s v="Upper Chatham"/>
    <x v="1"/>
    <x v="19"/>
    <d v="2016-06-28T00:00:00"/>
    <s v="UCB"/>
    <s v="NW Explorer"/>
    <n v="1.98952931465219"/>
    <n v="20"/>
    <n v="455"/>
    <n v="455"/>
    <n v="6.1224928095143865"/>
    <n v="0.66168199563289887"/>
    <n v="0.66168199563289887"/>
    <n v="0.69681555292314135"/>
    <n v="0.73713696004717688"/>
    <n v="4.051143260447553"/>
    <n v="4.051143260447553"/>
    <n v="4.2662482123297245"/>
    <n v="4.5131157375161344"/>
    <n v="56.463114812689092"/>
    <n v="56.463114812689092"/>
    <n v="70.253804365706415"/>
    <n v="90.205548816543896"/>
    <s v="Yes"/>
  </r>
  <r>
    <s v="NSE"/>
    <n v="20025"/>
    <s v="Upper Chatham"/>
    <x v="1"/>
    <x v="19"/>
    <d v="2016-06-28T00:00:00"/>
    <s v="UCA"/>
    <s v="NW Explorer"/>
    <n v="1.62861919981571"/>
    <n v="20"/>
    <n v="577"/>
    <n v="577"/>
    <n v="6.3595738686723777"/>
    <n v="0.66168199563289887"/>
    <n v="0.66168199563289887"/>
    <n v="0.69681555292314135"/>
    <n v="0.73713696004717688"/>
    <n v="4.2080155287979739"/>
    <n v="4.2080155287979739"/>
    <n v="4.4314499816545041"/>
    <n v="4.6878769487486203"/>
    <n v="66.223005238174522"/>
    <n v="66.223005238174522"/>
    <n v="83.053204198354393"/>
    <n v="107.62232407379848"/>
    <s v="Yes"/>
  </r>
  <r>
    <s v="NSE"/>
    <n v="20026"/>
    <s v="Upper Chatham"/>
    <x v="1"/>
    <x v="19"/>
    <d v="2016-06-28T00:00:00"/>
    <s v="UCD"/>
    <s v="NW Explorer"/>
    <n v="1.9363606628383101"/>
    <n v="20"/>
    <n v="541"/>
    <n v="541"/>
    <n v="6.2952660014396464"/>
    <n v="0.66168199563289887"/>
    <n v="0.66168199563289887"/>
    <n v="0.69681555292314135"/>
    <n v="0.73713696004717688"/>
    <n v="4.1654641708725251"/>
    <n v="4.1654641708725251"/>
    <n v="4.3866392595914201"/>
    <n v="4.6404732429895672"/>
    <n v="63.422578588979619"/>
    <n v="63.422578588979619"/>
    <n v="79.369862355787021"/>
    <n v="102.59336081655391"/>
    <s v="Yes"/>
  </r>
  <r>
    <s v="NSE"/>
    <n v="20031"/>
    <s v="Icy Strait"/>
    <x v="1"/>
    <x v="19"/>
    <d v="2016-06-30T00:00:00"/>
    <s v="ISB"/>
    <s v="NW Explorer"/>
    <n v="1.9790273136579499"/>
    <n v="20"/>
    <n v="91"/>
    <n v="91"/>
    <n v="4.5217885770490405"/>
    <n v="0.66168199563289887"/>
    <n v="0.66168199563289887"/>
    <n v="0.69681555292314135"/>
    <n v="0.73713696004717688"/>
    <n v="2.9919860894918551"/>
    <n v="2.9919860894918551"/>
    <n v="3.1508526075179715"/>
    <n v="3.3331774856619791"/>
    <n v="18.925216482626379"/>
    <n v="18.925216482626379"/>
    <n v="22.35596956940989"/>
    <n v="27.027256571467376"/>
    <s v="Yes"/>
  </r>
  <r>
    <s v="NSE"/>
    <n v="20032"/>
    <s v="Upper Chatham"/>
    <x v="1"/>
    <x v="19"/>
    <d v="2016-06-30T00:00:00"/>
    <s v="UCA"/>
    <s v="NW Explorer"/>
    <n v="1.9209923783523399"/>
    <n v="20"/>
    <n v="1241"/>
    <n v="1241"/>
    <n v="7.1244782624934242"/>
    <n v="0.66168199563289887"/>
    <n v="0.66168199563289887"/>
    <n v="0.69681555292314135"/>
    <n v="0.73713696004717688"/>
    <n v="4.7141389945698569"/>
    <n v="4.7141389945698569"/>
    <n v="4.9644472597682565"/>
    <n v="5.2517162483365958"/>
    <n v="110.51275673886465"/>
    <n v="110.51275673886465"/>
    <n v="142.22935975996256"/>
    <n v="189.89360831777924"/>
    <s v="Yes"/>
  </r>
  <r>
    <s v="NSE"/>
    <n v="20033"/>
    <s v="Upper Chatham"/>
    <x v="1"/>
    <x v="19"/>
    <d v="2016-06-30T00:00:00"/>
    <s v="UCB"/>
    <s v="NW Explorer"/>
    <n v="1.9691016114090201"/>
    <n v="20"/>
    <n v="163"/>
    <n v="163"/>
    <n v="5.0998664278241987"/>
    <n v="0.66168199563289887"/>
    <n v="0.66168199563289887"/>
    <n v="0.69681555292314135"/>
    <n v="0.73713696004717688"/>
    <n v="3.3744897954239392"/>
    <n v="3.3744897954239392"/>
    <n v="3.5536662447384848"/>
    <n v="3.7593000352529851"/>
    <n v="28.209377220938652"/>
    <n v="28.209377220938652"/>
    <n v="33.94118588486252"/>
    <n v="41.918374113488241"/>
    <s v="Yes"/>
  </r>
  <r>
    <s v="NSE"/>
    <n v="20034"/>
    <s v="Upper Chatham"/>
    <x v="1"/>
    <x v="19"/>
    <d v="2016-06-30T00:00:00"/>
    <s v="UCC"/>
    <s v="NW Explorer"/>
    <n v="1.7499939863810701"/>
    <n v="20"/>
    <n v="58"/>
    <n v="58"/>
    <n v="4.0775374439057197"/>
    <n v="0.66168199563289887"/>
    <n v="0.66168199563289887"/>
    <n v="0.69681555292314135"/>
    <n v="0.73713696004717688"/>
    <n v="2.6980331131514061"/>
    <n v="2.6980331131514061"/>
    <n v="2.8412915085399764"/>
    <n v="3.0057035558791982"/>
    <n v="13.850493739562916"/>
    <n v="13.850493739562916"/>
    <n v="16.137884975152286"/>
    <n v="19.200423224168759"/>
    <s v="Yes"/>
  </r>
  <r>
    <s v="NSE"/>
    <n v="20036"/>
    <s v="Icy Strait"/>
    <x v="2"/>
    <x v="19"/>
    <d v="2016-07-27T00:00:00"/>
    <s v="ISA"/>
    <s v="NW Explorer"/>
    <n v="2.13788193649395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0037"/>
    <s v="Icy Strait"/>
    <x v="2"/>
    <x v="19"/>
    <d v="2016-07-27T00:00:00"/>
    <s v="ISB"/>
    <s v="NW Explorer"/>
    <n v="2.50764530699308"/>
    <n v="20"/>
    <n v="22"/>
    <n v="22"/>
    <n v="3.1354942159291497"/>
    <n v="0.66168199563289887"/>
    <n v="0.66168199563289887"/>
    <n v="0.69681555292314135"/>
    <n v="0.73713696004717688"/>
    <n v="2.0747000700914113"/>
    <n v="2.0747000700914113"/>
    <n v="2.1848611357599821"/>
    <n v="2.3112886745755197"/>
    <n v="6.9621580115446866"/>
    <n v="6.9621580115446866"/>
    <n v="7.8894140459331936"/>
    <n v="9.0874156787326488"/>
    <m/>
  </r>
  <r>
    <s v="NSE"/>
    <n v="20038"/>
    <s v="Icy Strait"/>
    <x v="2"/>
    <x v="19"/>
    <d v="2016-07-27T00:00:00"/>
    <s v="ISC"/>
    <s v="NW Explorer"/>
    <n v="2.0102644004091199"/>
    <n v="20"/>
    <n v="248"/>
    <n v="248"/>
    <n v="5.5174528964647074"/>
    <n v="0.66168199563289887"/>
    <n v="0.66168199563289887"/>
    <n v="0.69681555292314135"/>
    <n v="0.73713696004717688"/>
    <n v="3.6507992433432856"/>
    <n v="3.6507992433432856"/>
    <n v="3.8446469907774428"/>
    <n v="4.0671184553034854"/>
    <n v="37.505428961645926"/>
    <n v="37.505428961645926"/>
    <n v="45.742181017187555"/>
    <n v="57.388470961559953"/>
    <m/>
  </r>
  <r>
    <s v="NSE"/>
    <n v="20039"/>
    <s v="Icy Strait"/>
    <x v="2"/>
    <x v="19"/>
    <d v="2016-07-27T00:00:00"/>
    <s v="ISD"/>
    <s v="NW Explorer"/>
    <n v="2.0033361335359601"/>
    <n v="20"/>
    <n v="205"/>
    <n v="205"/>
    <n v="5.3278761687895813"/>
    <n v="0.66168199563289887"/>
    <n v="0.66168199563289887"/>
    <n v="0.69681555292314135"/>
    <n v="0.73713696004717688"/>
    <n v="3.5253597358496536"/>
    <n v="3.5253597358496536"/>
    <n v="3.7125469784611402"/>
    <n v="3.9273744425693513"/>
    <n v="32.965990203088708"/>
    <n v="32.965990203088708"/>
    <n v="39.957992916192438"/>
    <n v="49.77349378719083"/>
    <m/>
  </r>
  <r>
    <s v="NSE"/>
    <n v="20040"/>
    <s v="Icy Strait"/>
    <x v="2"/>
    <x v="19"/>
    <d v="2016-07-28T00:00:00"/>
    <s v="ISD"/>
    <s v="NW Explorer"/>
    <n v="1.9498711305994101"/>
    <n v="20"/>
    <n v="739"/>
    <n v="739"/>
    <n v="6.6066501861982152"/>
    <n v="0.66168199563289887"/>
    <n v="0.66168199563289887"/>
    <n v="0.69681555292314135"/>
    <n v="0.73713696004717688"/>
    <n v="4.3715014796520979"/>
    <n v="4.3715014796520979"/>
    <n v="4.6036166024654843"/>
    <n v="4.8700060343492675"/>
    <n v="78.162403248407557"/>
    <n v="78.162403248407557"/>
    <n v="98.844762266355602"/>
    <n v="129.32170330076096"/>
    <m/>
  </r>
  <r>
    <s v="NSE"/>
    <n v="20041"/>
    <s v="Icy Strait"/>
    <x v="2"/>
    <x v="19"/>
    <d v="2016-07-28T00:00:00"/>
    <s v="ISC"/>
    <s v="NW Explorer"/>
    <n v="2.1883423515555598"/>
    <n v="20"/>
    <n v="763"/>
    <n v="763"/>
    <n v="6.6385677891665207"/>
    <n v="0.66168199563289887"/>
    <n v="0.66168199563289887"/>
    <n v="0.69681555292314135"/>
    <n v="0.73713696004717688"/>
    <n v="4.3926207828799848"/>
    <n v="4.3926207828799848"/>
    <n v="4.625857284625825"/>
    <n v="4.8935336791733173"/>
    <n v="79.852037191543161"/>
    <n v="79.852037191543161"/>
    <n v="101.09025598537087"/>
    <n v="132.42422039377286"/>
    <m/>
  </r>
  <r>
    <s v="NSE"/>
    <n v="20042"/>
    <s v="Icy Strait"/>
    <x v="2"/>
    <x v="19"/>
    <d v="2016-07-28T00:00:00"/>
    <s v="ISB"/>
    <s v="NW Explorer"/>
    <n v="2.4408181114471499"/>
    <n v="20"/>
    <n v="65"/>
    <n v="65"/>
    <n v="4.1896547420264252"/>
    <n v="0.66168199563289887"/>
    <n v="0.66168199563289887"/>
    <n v="0.69681555292314135"/>
    <n v="0.73713696004717688"/>
    <n v="2.772219110716883"/>
    <n v="2.772219110716883"/>
    <n v="2.9194165856222045"/>
    <n v="3.0883493601845982"/>
    <n v="14.994087308400413"/>
    <n v="14.994087308400413"/>
    <n v="17.530473360917121"/>
    <n v="20.940831658867111"/>
    <m/>
  </r>
  <r>
    <s v="NSE"/>
    <n v="20043"/>
    <s v="Icy Strait"/>
    <x v="2"/>
    <x v="19"/>
    <d v="2016-07-28T00:00:00"/>
    <s v="ISA"/>
    <s v="NW Explorer"/>
    <n v="1.91501777739957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0044"/>
    <s v="Icy Strait"/>
    <x v="2"/>
    <x v="19"/>
    <d v="2016-07-28T00:00:00"/>
    <s v="ISB"/>
    <s v="NW Explorer"/>
    <n v="2.07474664072606"/>
    <n v="20"/>
    <n v="84"/>
    <n v="84"/>
    <n v="4.4426512564903167"/>
    <n v="0.66168199563289887"/>
    <n v="0.66168199563289887"/>
    <n v="0.69681555292314135"/>
    <n v="0.73713696004717688"/>
    <n v="2.9396223492955182"/>
    <n v="2.9396223492955182"/>
    <n v="3.0957084917359885"/>
    <n v="3.2748424417590427"/>
    <n v="17.908704078289077"/>
    <n v="17.908704078289077"/>
    <n v="21.102892708290767"/>
    <n v="25.439059460674841"/>
    <m/>
  </r>
  <r>
    <s v="NSE"/>
    <n v="20045"/>
    <s v="Icy Strait"/>
    <x v="2"/>
    <x v="19"/>
    <d v="2016-07-28T00:00:00"/>
    <s v="ISA"/>
    <s v="NW Explorer"/>
    <n v="1.6869842383918401"/>
    <n v="20"/>
    <n v="40"/>
    <n v="40"/>
    <n v="3.713572066704308"/>
    <n v="0.66168199563289887"/>
    <n v="0.66168199563289887"/>
    <n v="0.69681555292314135"/>
    <n v="0.73713696004717688"/>
    <n v="2.457203776023495"/>
    <n v="2.457203776023495"/>
    <n v="2.587674772980495"/>
    <n v="2.7374112241665256"/>
    <n v="10.672127981882385"/>
    <n v="10.672127981882385"/>
    <n v="12.298812865096018"/>
    <n v="14.446944613867652"/>
    <m/>
  </r>
  <r>
    <s v="NSE"/>
    <n v="20046"/>
    <s v="Icy Strait"/>
    <x v="2"/>
    <x v="19"/>
    <d v="2016-07-29T00:00:00"/>
    <s v="ISA"/>
    <s v="NW Explorer"/>
    <n v="2.016393269437210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0047"/>
    <s v="Icy Strait"/>
    <x v="2"/>
    <x v="19"/>
    <d v="2016-07-29T00:00:00"/>
    <s v="ISB"/>
    <s v="NW Explorer"/>
    <n v="2.1831082029751601"/>
    <n v="20"/>
    <n v="1188"/>
    <n v="1188"/>
    <n v="7.0808678966907816"/>
    <n v="0.66168199563289887"/>
    <n v="0.66168199563289887"/>
    <n v="0.69681555292314135"/>
    <n v="0.73713696004717688"/>
    <n v="4.6852828006952834"/>
    <n v="4.6852828006952834"/>
    <n v="4.9340588786083082"/>
    <n v="5.2195694358622902"/>
    <n v="107.340906860031"/>
    <n v="107.340906860031"/>
    <n v="137.94231939251523"/>
    <n v="183.8545751827819"/>
    <m/>
  </r>
  <r>
    <s v="NSE"/>
    <n v="20048"/>
    <s v="Icy Strait"/>
    <x v="2"/>
    <x v="19"/>
    <d v="2016-07-29T00:00:00"/>
    <s v="ISC"/>
    <s v="NW Explorer"/>
    <n v="1.9773491088134201"/>
    <n v="20"/>
    <n v="445"/>
    <n v="445"/>
    <n v="6.1003189520200642"/>
    <n v="0.66168199563289887"/>
    <n v="0.66168199563289887"/>
    <n v="0.69681555292314135"/>
    <n v="0.73713696004717688"/>
    <n v="4.0364712181698303"/>
    <n v="4.0364712181698303"/>
    <n v="4.2507971235593791"/>
    <n v="4.4967705676102501"/>
    <n v="55.626168433065445"/>
    <n v="55.626168433065445"/>
    <n v="69.161317301127326"/>
    <n v="88.726895961014861"/>
    <m/>
  </r>
  <r>
    <s v="NSE"/>
    <n v="20049"/>
    <s v="Icy Strait"/>
    <x v="2"/>
    <x v="19"/>
    <d v="2016-07-29T00:00:00"/>
    <s v="ISD"/>
    <s v="NW Explorer"/>
    <n v="3.8818919633474498"/>
    <n v="20"/>
    <n v="316"/>
    <n v="316"/>
    <n v="5.7589017738772803"/>
    <n v="0.66168199563289887"/>
    <n v="0.66168199563289887"/>
    <n v="0.69681555292314135"/>
    <n v="0.73713696004717688"/>
    <n v="3.8105616183929603"/>
    <n v="3.8105616183929603"/>
    <n v="4.0128923237943566"/>
    <n v="4.2450993468061933"/>
    <n v="44.175803305137258"/>
    <n v="44.175803305137258"/>
    <n v="54.306604058518381"/>
    <n v="68.762690500135719"/>
    <m/>
  </r>
  <r>
    <s v="NSE"/>
    <n v="20050"/>
    <s v="Icy Strait"/>
    <x v="2"/>
    <x v="19"/>
    <d v="2016-07-29T00:00:00"/>
    <s v="ISC"/>
    <s v="NW Explorer"/>
    <n v="1.96443552514314"/>
    <n v="20"/>
    <n v="655"/>
    <n v="655"/>
    <n v="6.4861607889440887"/>
    <n v="0.66168199563289887"/>
    <n v="0.66168199563289887"/>
    <n v="0.69681555292314135"/>
    <n v="0.73713696004717688"/>
    <n v="4.2917758148243825"/>
    <n v="4.2917758148243825"/>
    <n v="4.5196577164964742"/>
    <n v="4.7811888463394441"/>
    <n v="72.096158554756855"/>
    <n v="72.096158554756855"/>
    <n v="90.804169546956032"/>
    <n v="118.24603101714202"/>
    <m/>
  </r>
  <r>
    <s v="NSE"/>
    <n v="20051"/>
    <s v="Icy Strait"/>
    <x v="2"/>
    <x v="19"/>
    <d v="2016-07-29T00:00:00"/>
    <s v="ISD"/>
    <s v="NW Explorer"/>
    <n v="1.9468429011575401"/>
    <n v="20"/>
    <n v="503"/>
    <n v="503"/>
    <n v="6.2225762680713688"/>
    <n v="0.66168199563289887"/>
    <n v="0.66168199563289887"/>
    <n v="0.69681555292314135"/>
    <n v="0.73713696004717688"/>
    <n v="4.1173666830353799"/>
    <n v="4.1173666830353799"/>
    <n v="4.335987922842568"/>
    <n v="4.5868909539078357"/>
    <n v="60.397350517137994"/>
    <n v="60.397350517137994"/>
    <n v="75.400399318638662"/>
    <n v="97.188681977634587"/>
    <m/>
  </r>
  <r>
    <s v="NSE"/>
    <n v="20056"/>
    <s v="Upper Chatham"/>
    <x v="2"/>
    <x v="19"/>
    <d v="2016-07-31T00:00:00"/>
    <s v="UCD"/>
    <s v="NW Explorer"/>
    <n v="2.8599187420827601"/>
    <n v="20"/>
    <n v="477"/>
    <n v="477"/>
    <n v="6.1696107324914564"/>
    <n v="0.66168199563289887"/>
    <n v="0.66168199563289887"/>
    <n v="0.69681555292314135"/>
    <n v="0.73713696004717688"/>
    <n v="4.082320341753098"/>
    <n v="4.082320341753098"/>
    <n v="4.2990807138815814"/>
    <n v="4.5478481000231881"/>
    <n v="58.282866895487075"/>
    <n v="58.282866895487075"/>
    <n v="72.632073634144618"/>
    <n v="93.428987786478586"/>
    <m/>
  </r>
  <r>
    <s v="NSE"/>
    <n v="20057"/>
    <s v="Upper Chatham"/>
    <x v="2"/>
    <x v="19"/>
    <d v="2016-07-31T00:00:00"/>
    <s v="UCC"/>
    <s v="NW Explorer"/>
    <n v="2.3141949531813499"/>
    <n v="20"/>
    <n v="287"/>
    <n v="287"/>
    <n v="5.6629604801359461"/>
    <n v="0.66168199563289887"/>
    <n v="0.66168199563289887"/>
    <n v="0.69681555292314135"/>
    <n v="0.73713696004717688"/>
    <n v="3.7470789916865921"/>
    <n v="3.7470789916865921"/>
    <n v="3.9460389381478271"/>
    <n v="4.1743774731947125"/>
    <n v="41.397058790641871"/>
    <n v="41.397058790641871"/>
    <n v="50.73005453029797"/>
    <n v="63.999363217559093"/>
    <m/>
  </r>
  <r>
    <s v="NSE"/>
    <n v="20058"/>
    <s v="Upper Chatham"/>
    <x v="2"/>
    <x v="19"/>
    <d v="2016-07-31T00:00:00"/>
    <s v="UCB"/>
    <s v="NW Explorer"/>
    <n v="2.1587935964671501"/>
    <n v="20"/>
    <n v="29"/>
    <n v="29"/>
    <n v="3.4011973816621555"/>
    <n v="0.66168199563289887"/>
    <n v="0.66168199563289887"/>
    <n v="0.69681555292314135"/>
    <n v="0.73713696004717688"/>
    <n v="2.2505110710396052"/>
    <n v="2.2505110710396052"/>
    <n v="2.3700072341036553"/>
    <n v="2.5071482984388589"/>
    <n v="8.4925859826549992"/>
    <n v="8.4925859826549992"/>
    <n v="9.6974696704355878"/>
    <n v="11.269890057808354"/>
    <m/>
  </r>
  <r>
    <s v="NSE"/>
    <n v="20059"/>
    <s v="Upper Chatham"/>
    <x v="2"/>
    <x v="19"/>
    <d v="2016-07-31T00:00:00"/>
    <s v="UCA"/>
    <s v="NW Explorer"/>
    <n v="1.82196904471124"/>
    <n v="20"/>
    <n v="32"/>
    <n v="32"/>
    <n v="3.4965075614664802"/>
    <n v="0.66168199563289887"/>
    <n v="0.66168199563289887"/>
    <n v="0.69681555292314135"/>
    <n v="0.73713696004717688"/>
    <n v="2.3135761010166616"/>
    <n v="2.3135761010166616"/>
    <n v="2.43642084974321"/>
    <n v="2.5774049546413687"/>
    <n v="9.1105163105044422"/>
    <n v="9.1105163105044422"/>
    <n v="10.43205040512116"/>
    <n v="12.162935385599154"/>
    <m/>
  </r>
  <r>
    <s v="NSE"/>
    <n v="20060"/>
    <s v="Upper Chatham"/>
    <x v="2"/>
    <x v="19"/>
    <d v="2016-07-31T00:00:00"/>
    <s v="UCB"/>
    <s v="NW Explorer"/>
    <n v="1.98389398311892"/>
    <n v="20"/>
    <n v="57"/>
    <n v="57"/>
    <n v="4.0604430105464191"/>
    <n v="0.66168199563289887"/>
    <n v="0.66168199563289887"/>
    <n v="0.69681555292314135"/>
    <n v="0.73713696004717688"/>
    <n v="2.6867220343720106"/>
    <n v="2.6867220343720106"/>
    <n v="2.8293798415068077"/>
    <n v="2.9931026172389945"/>
    <n v="13.68346505308477"/>
    <n v="13.68346505308477"/>
    <n v="15.934955210999053"/>
    <n v="18.947475964048859"/>
    <m/>
  </r>
  <r>
    <s v="NSE"/>
    <n v="20061"/>
    <s v="Upper Chatham"/>
    <x v="2"/>
    <x v="19"/>
    <d v="2016-07-31T00:00:00"/>
    <s v="UCA"/>
    <s v="NW Explorer"/>
    <n v="1.6781556574051499"/>
    <n v="20"/>
    <n v="64"/>
    <n v="64"/>
    <n v="4.1743872698956368"/>
    <n v="0.66168199563289887"/>
    <n v="0.66168199563289887"/>
    <n v="0.69681555292314135"/>
    <n v="0.73713696004717688"/>
    <n v="2.7621168992891132"/>
    <n v="2.7621168992891132"/>
    <n v="2.9087779735876507"/>
    <n v="3.0770951421905037"/>
    <n v="14.833325051182099"/>
    <n v="14.833325051182099"/>
    <n v="17.334379775290586"/>
    <n v="20.695289043112865"/>
    <m/>
  </r>
  <r>
    <s v="NSE"/>
    <n v="20062"/>
    <s v="Upper Chatham"/>
    <x v="2"/>
    <x v="19"/>
    <d v="2016-08-01T00:00:00"/>
    <s v="UCA"/>
    <s v="NW Explorer"/>
    <n v="1.8869362771519"/>
    <n v="20"/>
    <n v="307"/>
    <n v="307"/>
    <n v="5.730099782973574"/>
    <n v="0.66168199563289887"/>
    <n v="0.66168199563289887"/>
    <n v="0.69681555292314135"/>
    <n v="0.73713696004717688"/>
    <n v="3.791503859573595"/>
    <n v="3.791503859573595"/>
    <n v="3.9928226485775031"/>
    <n v="4.2238683347881283"/>
    <n v="43.32300575732377"/>
    <n v="43.32300575732377"/>
    <n v="53.207682859621023"/>
    <n v="67.29717026745837"/>
    <m/>
  </r>
  <r>
    <s v="NSE"/>
    <n v="20063"/>
    <s v="Upper Chatham"/>
    <x v="2"/>
    <x v="19"/>
    <d v="2016-08-01T00:00:00"/>
    <s v="UCB"/>
    <s v="NW Explorer"/>
    <n v="1.9676326418218999"/>
    <n v="20"/>
    <n v="360"/>
    <n v="360"/>
    <n v="5.8888779583328805"/>
    <n v="0.66168199563289887"/>
    <n v="0.66168199563289887"/>
    <n v="0.69681555292314135"/>
    <n v="0.73713696004717688"/>
    <n v="3.8965645195082916"/>
    <n v="3.8965645195082916"/>
    <n v="4.1034617506326256"/>
    <n v="4.3409095962943249"/>
    <n v="48.23301915866584"/>
    <n v="48.23301915866584"/>
    <n v="59.549532594163942"/>
    <n v="75.777343974030657"/>
    <m/>
  </r>
  <r>
    <s v="NSE"/>
    <n v="20064"/>
    <s v="Upper Chatham"/>
    <x v="2"/>
    <x v="19"/>
    <d v="2016-08-01T00:00:00"/>
    <s v="UCC"/>
    <s v="NW Explorer"/>
    <n v="1.9036222152219999"/>
    <n v="20"/>
    <n v="104"/>
    <n v="104"/>
    <n v="4.6539603501575231"/>
    <n v="0.66168199563289887"/>
    <n v="0.66168199563289887"/>
    <n v="0.69681555292314135"/>
    <n v="0.73713696004717688"/>
    <n v="3.0794417720886145"/>
    <n v="3.0794417720886145"/>
    <n v="3.2429519546773911"/>
    <n v="3.4306061846952116"/>
    <n v="20.746259638200907"/>
    <n v="20.746259638200907"/>
    <n v="24.60920749713544"/>
    <n v="29.895365372061665"/>
    <m/>
  </r>
  <r>
    <s v="NSE"/>
    <n v="20065"/>
    <s v="Upper Chatham"/>
    <x v="2"/>
    <x v="19"/>
    <d v="2016-08-01T00:00:00"/>
    <s v="UCD"/>
    <s v="NW Explorer"/>
    <n v="1.9295914082191199"/>
    <n v="20"/>
    <n v="316"/>
    <n v="316"/>
    <n v="5.7589017738772803"/>
    <n v="0.66168199563289887"/>
    <n v="0.66168199563289887"/>
    <n v="0.69681555292314135"/>
    <n v="0.73713696004717688"/>
    <n v="3.8105616183929603"/>
    <n v="3.8105616183929603"/>
    <n v="4.0128923237943566"/>
    <n v="4.2450993468061933"/>
    <n v="44.175803305137258"/>
    <n v="44.175803305137258"/>
    <n v="54.306604058518381"/>
    <n v="68.762690500135719"/>
    <m/>
  </r>
  <r>
    <s v="NSE"/>
    <n v="20066"/>
    <s v="Upper Chatham"/>
    <x v="2"/>
    <x v="19"/>
    <d v="2016-08-01T00:00:00"/>
    <s v="UCC"/>
    <s v="NW Explorer"/>
    <n v="1.3208946129646399"/>
    <n v="20"/>
    <n v="32"/>
    <n v="32"/>
    <n v="3.4965075614664802"/>
    <n v="0.66168199563289887"/>
    <n v="0.66168199563289887"/>
    <n v="0.69681555292314135"/>
    <n v="0.73713696004717688"/>
    <n v="2.3135761010166616"/>
    <n v="2.3135761010166616"/>
    <n v="2.43642084974321"/>
    <n v="2.5774049546413687"/>
    <n v="9.1105163105044422"/>
    <n v="9.1105163105044422"/>
    <n v="10.43205040512116"/>
    <n v="12.162935385599154"/>
    <m/>
  </r>
  <r>
    <s v="NSE"/>
    <n v="20067"/>
    <s v="Upper Chatham"/>
    <x v="2"/>
    <x v="19"/>
    <d v="2016-08-01T00:00:00"/>
    <s v="UCD"/>
    <s v="NW Explorer"/>
    <n v="1.90270709930967"/>
    <n v="20"/>
    <n v="302"/>
    <n v="302"/>
    <n v="5.7137328055093688"/>
    <n v="0.66168199563289887"/>
    <n v="0.66168199563289887"/>
    <n v="0.69681555292314135"/>
    <n v="0.73713696004717688"/>
    <n v="3.780674125262601"/>
    <n v="3.780674125262601"/>
    <n v="3.9814178841261025"/>
    <n v="4.2118036307750035"/>
    <n v="42.845589194440365"/>
    <n v="42.845589194440365"/>
    <n v="52.592969001432124"/>
    <n v="66.478135762353162"/>
    <m/>
  </r>
  <r>
    <s v="NSE"/>
    <n v="20070"/>
    <s v="Icy Strait"/>
    <x v="3"/>
    <x v="19"/>
    <d v="2016-08-23T00:00:00"/>
    <s v="ISB"/>
    <s v="NW Explorer"/>
    <n v="1.83775276203947"/>
    <n v="20"/>
    <n v="25"/>
    <n v="25"/>
    <n v="3.2580965380214821"/>
    <n v="0.66168199563289887"/>
    <n v="0.66168199563289887"/>
    <n v="0.69681555292314135"/>
    <n v="0.73713696004717688"/>
    <n v="2.1558238192426931"/>
    <n v="2.1558238192426931"/>
    <n v="2.2702923406184117"/>
    <n v="2.4016633775773868"/>
    <n v="7.6350009295064307"/>
    <n v="7.6350009295064307"/>
    <n v="8.6822309097484851"/>
    <n v="10.04152734312334"/>
    <m/>
  </r>
  <r>
    <s v="NSE"/>
    <n v="20071"/>
    <s v="Icy Strait"/>
    <x v="3"/>
    <x v="19"/>
    <d v="2016-08-23T00:00:00"/>
    <s v="ISC"/>
    <s v="NW Explorer"/>
    <n v="1.8535751276003001"/>
    <n v="20"/>
    <n v="14"/>
    <n v="14"/>
    <n v="2.7080502011022101"/>
    <n v="0.66168199563289887"/>
    <n v="0.66168199563289887"/>
    <n v="0.69681555292314135"/>
    <n v="0.73713696004717688"/>
    <n v="1.7918680613393834"/>
    <n v="1.7918680613393834"/>
    <n v="1.8870114982246606"/>
    <n v="1.9962038928956292"/>
    <n v="5.000651588045991"/>
    <n v="5.000651588045991"/>
    <n v="5.5996162158278411"/>
    <n v="6.3610596230095702"/>
    <m/>
  </r>
  <r>
    <s v="NSE"/>
    <n v="20072"/>
    <s v="Icy Strait"/>
    <x v="3"/>
    <x v="19"/>
    <d v="2016-08-23T00:00:00"/>
    <s v="ISD"/>
    <s v="NW Explorer"/>
    <n v="1.72610190477797"/>
    <n v="20"/>
    <n v="106"/>
    <n v="106"/>
    <n v="4.6728288344619058"/>
    <n v="0.66168199563289887"/>
    <n v="0.66168199563289887"/>
    <n v="0.69681555292314135"/>
    <n v="0.73713696004717688"/>
    <n v="3.0919267084377067"/>
    <n v="3.0919267084377067"/>
    <n v="3.256099808000771"/>
    <n v="3.4445148418560421"/>
    <n v="21.019462215259811"/>
    <n v="21.019462215259811"/>
    <n v="24.948136815081906"/>
    <n v="30.328080685616715"/>
    <m/>
  </r>
  <r>
    <s v="NSE"/>
    <n v="20073"/>
    <s v="Icy Strait"/>
    <x v="3"/>
    <x v="19"/>
    <d v="2016-08-23T00:00:00"/>
    <s v="ISC"/>
    <s v="NW Explorer"/>
    <n v="2.1840523689197799"/>
    <n v="20"/>
    <n v="95"/>
    <n v="95"/>
    <n v="4.5643481914678361"/>
    <n v="0.66168199563289887"/>
    <n v="0.66168199563289887"/>
    <n v="0.69681555292314135"/>
    <n v="0.73713696004717688"/>
    <n v="3.0201470200938507"/>
    <n v="3.0201470200938507"/>
    <n v="3.1805088087714006"/>
    <n v="3.3645497504554305"/>
    <n v="19.494304537289018"/>
    <n v="19.494304537289018"/>
    <n v="23.058991864411801"/>
    <n v="27.920472937394941"/>
    <m/>
  </r>
  <r>
    <s v="NSE"/>
    <n v="20078"/>
    <s v="Icy Strait"/>
    <x v="3"/>
    <x v="19"/>
    <d v="2016-08-25T00:00:00"/>
    <s v="ISA"/>
    <s v="NW Explorer"/>
    <n v="2.0824667208838701"/>
    <n v="20"/>
    <n v="19"/>
    <n v="19"/>
    <n v="2.9957322735539909"/>
    <n v="0.66168199563289887"/>
    <n v="0.66168199563289887"/>
    <n v="0.69681555292314135"/>
    <n v="0.73713696004717688"/>
    <n v="1.982222109147086"/>
    <n v="1.982222109147086"/>
    <n v="2.0874728406062233"/>
    <n v="2.2082649812428063"/>
    <n v="6.2588550453466878"/>
    <n v="6.2588550453466878"/>
    <n v="7.0645090905605166"/>
    <n v="8.09991416665682"/>
    <m/>
  </r>
  <r>
    <s v="NSE"/>
    <n v="20079"/>
    <s v="Icy Strait"/>
    <x v="3"/>
    <x v="19"/>
    <d v="2016-08-25T00:00:00"/>
    <s v="ISB"/>
    <s v="NW Explorer"/>
    <n v="2.0581797026825601"/>
    <n v="20"/>
    <n v="30"/>
    <n v="30"/>
    <n v="3.4339872044851463"/>
    <n v="0.66168199563289887"/>
    <n v="0.66168199563289887"/>
    <n v="0.69681555292314135"/>
    <n v="0.73713696004717688"/>
    <n v="2.2722075064415712"/>
    <n v="2.2722075064415712"/>
    <n v="2.3928556926243099"/>
    <n v="2.5313188887550839"/>
    <n v="8.7007917553541354"/>
    <n v="8.7007917553541354"/>
    <n v="9.9447040692543549"/>
    <n v="11.570073737758582"/>
    <m/>
  </r>
  <r>
    <s v="NSE"/>
    <n v="20080"/>
    <s v="Icy Strait"/>
    <x v="3"/>
    <x v="19"/>
    <d v="2016-08-25T00:00:00"/>
    <s v="ISA"/>
    <s v="NW Explorer"/>
    <n v="1.9518914681511701"/>
    <n v="20"/>
    <n v="37"/>
    <n v="37"/>
    <n v="3.6375861597263857"/>
    <n v="0.66168199563289887"/>
    <n v="0.66168199563289887"/>
    <n v="0.69681555292314135"/>
    <n v="0.73713696004717688"/>
    <n v="2.4069252694543675"/>
    <n v="2.4069252694543675"/>
    <n v="2.5347266111953077"/>
    <n v="2.6813992036903924"/>
    <n v="10.099779790794834"/>
    <n v="10.099779790794834"/>
    <n v="11.612982128530005"/>
    <n v="13.605515096042412"/>
    <m/>
  </r>
  <r>
    <s v="NSE"/>
    <n v="20081"/>
    <s v="Icy Strait"/>
    <x v="3"/>
    <x v="19"/>
    <d v="2016-08-25T00:00:00"/>
    <s v="ISB"/>
    <s v="NW Explorer"/>
    <n v="1.73385341294728"/>
    <n v="20"/>
    <n v="23"/>
    <n v="23"/>
    <n v="3.1780538303479458"/>
    <n v="0.66168199563289887"/>
    <n v="0.66168199563289887"/>
    <n v="0.69681555292314135"/>
    <n v="0.73713696004717688"/>
    <n v="2.102861000693407"/>
    <n v="2.102861000693407"/>
    <n v="2.2145173370134112"/>
    <n v="2.342660939368971"/>
    <n v="7.1895667836228938"/>
    <n v="7.1895667836228938"/>
    <n v="8.1569883054912005"/>
    <n v="9.4088971891039144"/>
    <m/>
  </r>
  <r>
    <s v="NSE"/>
    <n v="20082"/>
    <s v="Icy Strait"/>
    <x v="3"/>
    <x v="19"/>
    <d v="2016-08-25T00:00:00"/>
    <s v="ISC"/>
    <s v="NW Explorer"/>
    <n v="1.66610369222591"/>
    <n v="20"/>
    <n v="128"/>
    <n v="128"/>
    <n v="4.8598124043616719"/>
    <n v="0.66168199563289887"/>
    <n v="0.66168199563289887"/>
    <n v="0.69681555292314135"/>
    <n v="0.73713696004717688"/>
    <n v="3.2156503701195476"/>
    <n v="3.2156503701195476"/>
    <n v="3.3863928676480195"/>
    <n v="3.5823473421507246"/>
    <n v="23.91949353605801"/>
    <n v="23.91949353605801"/>
    <n v="28.559136020177075"/>
    <n v="34.957847230842134"/>
    <m/>
  </r>
  <r>
    <s v="NSE"/>
    <n v="20083"/>
    <s v="Icy Strait"/>
    <x v="3"/>
    <x v="19"/>
    <d v="2016-08-25T00:00:00"/>
    <s v="ISD"/>
    <s v="NW Explorer"/>
    <n v="1.48881189833426"/>
    <n v="20"/>
    <n v="26"/>
    <n v="26"/>
    <n v="3.2958368660043291"/>
    <n v="0.66168199563289887"/>
    <n v="0.66168199563289887"/>
    <n v="0.69681555292314135"/>
    <n v="0.73713696004717688"/>
    <n v="2.1807959147782237"/>
    <n v="2.1807959147782237"/>
    <n v="2.29659038812928"/>
    <n v="2.4294831682178457"/>
    <n v="7.8533499673289402"/>
    <n v="7.8533499673289402"/>
    <n v="8.9402322752741554"/>
    <n v="10.353012965535857"/>
    <m/>
  </r>
  <r>
    <s v="NSE"/>
    <n v="20084"/>
    <s v="Icy Strait"/>
    <x v="3"/>
    <x v="19"/>
    <d v="2016-08-26T00:00:00"/>
    <s v="ISD"/>
    <s v="NW Explorer"/>
    <n v="2.082885619622"/>
    <n v="20"/>
    <n v="15"/>
    <n v="15"/>
    <n v="2.7725887222397811"/>
    <n v="0.66168199563289887"/>
    <n v="0.66168199563289887"/>
    <n v="0.69681555292314135"/>
    <n v="0.73713696004717688"/>
    <n v="1.8345720388008875"/>
    <n v="1.8345720388008875"/>
    <n v="1.931982943515979"/>
    <n v="2.0437776221729189"/>
    <n v="5.2624534847645243"/>
    <n v="5.2624534847645243"/>
    <n v="5.9031853052015393"/>
    <n v="6.7197163580225263"/>
    <m/>
  </r>
  <r>
    <s v="NSE"/>
    <n v="20085"/>
    <s v="Icy Strait"/>
    <x v="3"/>
    <x v="19"/>
    <d v="2016-08-26T00:00:00"/>
    <s v="ISC"/>
    <s v="NW Explorer"/>
    <n v="1.5386510080445599"/>
    <n v="20"/>
    <n v="12"/>
    <n v="12"/>
    <n v="2.5649493574615367"/>
    <n v="0.66168199563289887"/>
    <n v="0.66168199563289887"/>
    <n v="0.69681555292314135"/>
    <n v="0.73713696004717688"/>
    <n v="1.6971808095424714"/>
    <n v="1.6971808095424714"/>
    <n v="1.7872966047394168"/>
    <n v="1.8907189720341568"/>
    <n v="4.4585370240627489"/>
    <n v="4.4585370240627489"/>
    <n v="4.9732824757580039"/>
    <n v="5.6241295332632415"/>
    <m/>
  </r>
  <r>
    <s v="NSE"/>
    <n v="20086"/>
    <s v="Icy Strait"/>
    <x v="3"/>
    <x v="19"/>
    <d v="2016-08-26T00:00:00"/>
    <s v="ISD"/>
    <s v="NW Explorer"/>
    <n v="2.0347503937800502"/>
    <n v="20"/>
    <n v="25"/>
    <n v="25"/>
    <n v="3.2580965380214821"/>
    <n v="0.66168199563289887"/>
    <n v="0.66168199563289887"/>
    <n v="0.69681555292314135"/>
    <n v="0.73713696004717688"/>
    <n v="2.1558238192426931"/>
    <n v="2.1558238192426931"/>
    <n v="2.2702923406184117"/>
    <n v="2.4016633775773868"/>
    <n v="7.6350009295064307"/>
    <n v="7.6350009295064307"/>
    <n v="8.6822309097484851"/>
    <n v="10.04152734312334"/>
    <m/>
  </r>
  <r>
    <s v="NSE"/>
    <n v="20087"/>
    <s v="Icy Strait"/>
    <x v="3"/>
    <x v="19"/>
    <d v="2016-08-26T00:00:00"/>
    <s v="ISA"/>
    <s v="NW Explorer"/>
    <n v="2.0230988198384399"/>
    <n v="20"/>
    <n v="59"/>
    <n v="59"/>
    <n v="4.0943445622221004"/>
    <n v="0.66168199563289887"/>
    <n v="0.66168199563289887"/>
    <n v="0.69681555292314135"/>
    <n v="0.73713696004717688"/>
    <n v="2.7091540807398271"/>
    <n v="2.7091540807398271"/>
    <n v="2.8530029699826498"/>
    <n v="3.0180927039820884"/>
    <n v="14.016567337054923"/>
    <n v="14.016567337054923"/>
    <n v="16.339774557714136"/>
    <n v="19.452245972863317"/>
    <m/>
  </r>
  <r>
    <s v="NSE"/>
    <n v="20088"/>
    <s v="Icy Strait"/>
    <x v="3"/>
    <x v="19"/>
    <d v="2016-08-26T00:00:00"/>
    <s v="ISB"/>
    <s v="NW Explorer"/>
    <n v="2.0000671295406298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m/>
  </r>
  <r>
    <s v="NSE"/>
    <n v="20089"/>
    <s v="Icy Strait"/>
    <x v="3"/>
    <x v="19"/>
    <d v="2016-08-26T00:00:00"/>
    <s v="ISA"/>
    <s v="NW Explorer"/>
    <n v="2.2816301537964598"/>
    <n v="20"/>
    <n v="76"/>
    <n v="76"/>
    <n v="4.3438054218536841"/>
    <n v="0.66168199563289887"/>
    <n v="0.66168199563289887"/>
    <n v="0.69681555292314135"/>
    <n v="0.73713696004717688"/>
    <n v="2.8742178401731517"/>
    <n v="2.8742178401731517"/>
    <n v="3.0268311768195142"/>
    <n v="3.2019795237016693"/>
    <n v="16.711565427363407"/>
    <n v="16.711565427363407"/>
    <n v="19.631750524325692"/>
    <n v="23.581141019360331"/>
    <m/>
  </r>
  <r>
    <s v="NSE"/>
    <n v="20090"/>
    <s v="Upper Chatham"/>
    <x v="3"/>
    <x v="19"/>
    <d v="2016-08-27T00:00:00"/>
    <s v="UCA"/>
    <s v="NW Explorer"/>
    <n v="1.97693513283463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0091"/>
    <s v="Upper Chatham"/>
    <x v="3"/>
    <x v="19"/>
    <d v="2016-08-27T00:00:00"/>
    <s v="UCB"/>
    <s v="NW Explorer"/>
    <n v="1.9910828195324799"/>
    <n v="20"/>
    <n v="31"/>
    <n v="31"/>
    <n v="3.4657359027997265"/>
    <n v="0.66168199563289887"/>
    <n v="0.66168199563289887"/>
    <n v="0.69681555292314135"/>
    <n v="0.73713696004717688"/>
    <n v="2.2932150485011094"/>
    <n v="2.2932150485011094"/>
    <n v="2.4149786793949737"/>
    <n v="2.5547220277161484"/>
    <n v="8.9067371758310223"/>
    <n v="8.9067371758310223"/>
    <n v="10.189531787421815"/>
    <n v="11.867722290187725"/>
    <m/>
  </r>
  <r>
    <s v="NSE"/>
    <n v="20092"/>
    <s v="Upper Chatham"/>
    <x v="3"/>
    <x v="19"/>
    <d v="2016-08-27T00:00:00"/>
    <s v="UCC"/>
    <s v="NW Explorer"/>
    <n v="2.18252313656407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m/>
  </r>
  <r>
    <s v="NSE"/>
    <n v="20093"/>
    <s v="Upper Chatham"/>
    <x v="3"/>
    <x v="19"/>
    <d v="2016-08-27T00:00:00"/>
    <s v="UCD"/>
    <s v="NW Explorer"/>
    <n v="2.1921891374112499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20094"/>
    <s v="Upper Chatham"/>
    <x v="3"/>
    <x v="19"/>
    <d v="2016-08-27T00:00:00"/>
    <s v="UCC"/>
    <s v="NW Explorer"/>
    <n v="2.1196864597494498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m/>
  </r>
  <r>
    <s v="NSE"/>
    <n v="20095"/>
    <s v="Upper Chatham"/>
    <x v="3"/>
    <x v="19"/>
    <d v="2016-08-27T00:00:00"/>
    <s v="UCD"/>
    <s v="NW Explorer"/>
    <n v="2.0894240224913401"/>
    <n v="20"/>
    <n v="42"/>
    <n v="42"/>
    <n v="3.7612001156935624"/>
    <n v="0.66168199563289887"/>
    <n v="0.66168199563289887"/>
    <n v="0.69681555292314135"/>
    <n v="0.73713696004717688"/>
    <n v="2.4887183985268067"/>
    <n v="2.4887183985268067"/>
    <n v="2.620862738271593"/>
    <n v="2.7725196194114425"/>
    <n v="11.045828272307057"/>
    <n v="11.045828272307057"/>
    <n v="12.747579032841699"/>
    <n v="14.998894392947308"/>
    <m/>
  </r>
  <r>
    <s v="NSE"/>
    <n v="20096"/>
    <s v="Upper Chatham"/>
    <x v="3"/>
    <x v="19"/>
    <d v="2016-08-28T00:00:00"/>
    <s v="UCD"/>
    <s v="NW Explorer"/>
    <n v="2.0106405515755701"/>
    <n v="20"/>
    <n v="39"/>
    <n v="39"/>
    <n v="3.6888794541139363"/>
    <n v="0.66168199563289887"/>
    <n v="0.66168199563289887"/>
    <n v="0.69681555292314135"/>
    <n v="0.73713696004717688"/>
    <n v="2.4408651188473081"/>
    <n v="2.4408651188473081"/>
    <n v="2.5704685764852182"/>
    <n v="2.7192093867860363"/>
    <n v="10.482970581203221"/>
    <n v="10.482970581203221"/>
    <n v="12.07194821364347"/>
    <n v="14.168325224721084"/>
    <m/>
  </r>
  <r>
    <s v="NSE"/>
    <n v="20097"/>
    <s v="Upper Chatham"/>
    <x v="3"/>
    <x v="19"/>
    <d v="2016-08-28T00:00:00"/>
    <s v="UCC"/>
    <s v="NW Explorer"/>
    <n v="1.93486921410186"/>
    <n v="20"/>
    <n v="69"/>
    <n v="69"/>
    <n v="4.2484952420493594"/>
    <n v="0.66168199563289887"/>
    <n v="0.66168199563289887"/>
    <n v="0.69681555292314135"/>
    <n v="0.73713696004717688"/>
    <n v="2.8111528101960959"/>
    <n v="2.8111528101960959"/>
    <n v="2.9604175611799595"/>
    <n v="3.1317228674991595"/>
    <n v="15.629077343160773"/>
    <n v="15.629077343160773"/>
    <n v="18.306031521965501"/>
    <n v="21.913422345976649"/>
    <m/>
  </r>
  <r>
    <s v="NSE"/>
    <n v="20098"/>
    <s v="Upper Chatham"/>
    <x v="3"/>
    <x v="19"/>
    <d v="2016-08-28T00:00:00"/>
    <s v="UCB"/>
    <s v="NW Explorer"/>
    <n v="1.92832851384712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20099"/>
    <s v="Upper Chatham"/>
    <x v="3"/>
    <x v="19"/>
    <d v="2016-08-28T00:00:00"/>
    <s v="UCA"/>
    <s v="NW Explorer"/>
    <n v="1.93578767934603"/>
    <n v="20"/>
    <n v="13"/>
    <n v="13"/>
    <n v="2.6390573296152584"/>
    <n v="0.66168199563289887"/>
    <n v="0.66168199563289887"/>
    <n v="0.69681555292314135"/>
    <n v="0.73713696004717688"/>
    <n v="1.7462167204494532"/>
    <n v="1.7462167204494532"/>
    <n v="1.8389361923317251"/>
    <n v="1.945346697342812"/>
    <n v="4.7328725368945284"/>
    <n v="4.7328725368945284"/>
    <n v="5.2898435169324056"/>
    <n v="5.9960569489762356"/>
    <m/>
  </r>
  <r>
    <s v="NSE"/>
    <n v="20100"/>
    <s v="Upper Chatham"/>
    <x v="3"/>
    <x v="19"/>
    <d v="2016-08-28T00:00:00"/>
    <s v="UCB"/>
    <s v="NW Explorer"/>
    <n v="1.92582307641523"/>
    <n v="20"/>
    <n v="18"/>
    <n v="18"/>
    <n v="2.9444389791664403"/>
    <n v="0.66168199563289887"/>
    <n v="0.66168199563289887"/>
    <n v="0.69681555292314135"/>
    <n v="0.73713696004717688"/>
    <n v="1.9482822597541458"/>
    <n v="1.9482822597541458"/>
    <n v="2.0517308753163128"/>
    <n v="2.1704547981471625"/>
    <n v="6.0166244846554129"/>
    <n v="6.0166244846554129"/>
    <n v="6.7813580173491532"/>
    <n v="7.7622681980198855"/>
    <m/>
  </r>
  <r>
    <s v="NSE"/>
    <n v="20101"/>
    <s v="Upper Chatham"/>
    <x v="3"/>
    <x v="19"/>
    <d v="2016-08-28T00:00:00"/>
    <s v="UCA"/>
    <s v="NW Explorer"/>
    <n v="2.0732782990324798"/>
    <n v="20"/>
    <n v="12"/>
    <n v="12"/>
    <n v="2.5649493574615367"/>
    <n v="0.66168199563289887"/>
    <n v="0.66168199563289887"/>
    <n v="0.69681555292314135"/>
    <n v="0.73713696004717688"/>
    <n v="1.6971808095424714"/>
    <n v="1.6971808095424714"/>
    <n v="1.7872966047394168"/>
    <n v="1.8907189720341568"/>
    <n v="4.4585370240627489"/>
    <n v="4.4585370240627489"/>
    <n v="4.9732824757580039"/>
    <n v="5.6241295332632415"/>
    <m/>
  </r>
  <r>
    <s v="NSE"/>
    <n v="21012"/>
    <s v="Upper Chatham"/>
    <x v="1"/>
    <x v="20"/>
    <d v="2017-07-01T00:00:00"/>
    <s v="UCD"/>
    <s v="NW Explorer"/>
    <n v="2.05438755123324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13"/>
    <s v="Upper Chatham"/>
    <x v="1"/>
    <x v="20"/>
    <d v="2017-07-01T00:00:00"/>
    <s v="UCC"/>
    <s v="NW Explorer"/>
    <n v="2.03333836895841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14"/>
    <s v="Upper Chatham"/>
    <x v="1"/>
    <x v="20"/>
    <d v="2017-07-01T00:00:00"/>
    <s v="UCB"/>
    <s v="NW Explorer"/>
    <n v="1.7814110158601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15"/>
    <s v="Upper Chatham"/>
    <x v="1"/>
    <x v="20"/>
    <d v="2017-07-01T00:00:00"/>
    <s v="UCA"/>
    <s v="NW Explorer"/>
    <n v="1.82347884803483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16"/>
    <s v="Icy Strait"/>
    <x v="1"/>
    <x v="20"/>
    <d v="2017-07-02T00:00:00"/>
    <s v="ISA"/>
    <s v="NW Explorer"/>
    <n v="1.84439275269643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17"/>
    <s v="Icy Strait"/>
    <x v="1"/>
    <x v="20"/>
    <d v="2017-07-02T00:00:00"/>
    <s v="ISA"/>
    <s v="NW Explorer"/>
    <n v="1.7760523105201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18"/>
    <s v="Icy Strait"/>
    <x v="1"/>
    <x v="20"/>
    <d v="2017-07-02T00:00:00"/>
    <s v="ISA"/>
    <s v="NW Explorer"/>
    <n v="1.8638321708559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19"/>
    <s v="Icy Strait"/>
    <x v="1"/>
    <x v="20"/>
    <d v="2017-07-02T00:00:00"/>
    <s v="ISB"/>
    <s v="NW Explorer"/>
    <n v="1.99773508229171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0"/>
    <s v="Icy Strait"/>
    <x v="1"/>
    <x v="20"/>
    <d v="2017-07-02T00:00:00"/>
    <s v="ISB"/>
    <s v="NW Explorer"/>
    <n v="1.9779164909391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1"/>
    <s v="Icy Strait"/>
    <x v="1"/>
    <x v="20"/>
    <d v="2017-07-02T00:00:00"/>
    <s v="ISB"/>
    <s v="NW Explorer"/>
    <n v="2.00133693529951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2"/>
    <s v="Icy Strait"/>
    <x v="1"/>
    <x v="20"/>
    <d v="2017-07-02T00:00:00"/>
    <s v="ISC"/>
    <s v="NW Explorer"/>
    <n v="1.95965144349985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3"/>
    <s v="Icy Strait"/>
    <x v="1"/>
    <x v="20"/>
    <d v="2017-07-02T00:00:00"/>
    <s v="ISC"/>
    <s v="NW Explorer"/>
    <n v="1.9095659477760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4"/>
    <s v="Icy Strait"/>
    <x v="1"/>
    <x v="20"/>
    <d v="2017-07-02T00:00:00"/>
    <s v="ISC"/>
    <s v="NW Explorer"/>
    <n v="1.1601191469894701"/>
    <n v="14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5"/>
    <s v="Icy Strait"/>
    <x v="1"/>
    <x v="20"/>
    <d v="2017-07-03T00:00:00"/>
    <s v="ISD"/>
    <s v="NW Explorer"/>
    <n v="1.9258347364170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6"/>
    <s v="Icy Strait"/>
    <x v="1"/>
    <x v="20"/>
    <d v="2017-07-03T00:00:00"/>
    <s v="ISD"/>
    <s v="NW Explorer"/>
    <n v="2.038808413675030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7"/>
    <s v="Icy Strait"/>
    <x v="1"/>
    <x v="20"/>
    <d v="2017-07-03T00:00:00"/>
    <s v="ISD"/>
    <s v="NW Explorer"/>
    <n v="1.96913538987635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8"/>
    <s v="Icy Strait"/>
    <x v="2"/>
    <x v="20"/>
    <d v="2017-07-28T00:00:00"/>
    <s v="ISD"/>
    <s v="NW Explorer"/>
    <n v="1.94341798559905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0"/>
    <s v="Icy Strait"/>
    <x v="2"/>
    <x v="20"/>
    <d v="2017-07-28T00:00:00"/>
    <s v="ISD"/>
    <s v="NW Explorer"/>
    <n v="1.96693080473927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1"/>
    <s v="Icy Strait"/>
    <x v="2"/>
    <x v="20"/>
    <d v="2017-07-28T00:00:00"/>
    <s v="ISD"/>
    <s v="NW Explorer"/>
    <n v="2.047678062171289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2"/>
    <s v="Icy Strait"/>
    <x v="2"/>
    <x v="20"/>
    <d v="2017-07-28T00:00:00"/>
    <s v="ISC"/>
    <s v="NW Explorer"/>
    <n v="1.8387550939641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3"/>
    <s v="Icy Strait"/>
    <x v="2"/>
    <x v="20"/>
    <d v="2017-07-28T00:00:00"/>
    <s v="ISC"/>
    <s v="NW Explorer"/>
    <n v="1.8900076074577601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21034"/>
    <s v="Icy Strait"/>
    <x v="2"/>
    <x v="20"/>
    <d v="2017-07-28T00:00:00"/>
    <s v="ISC"/>
    <s v="NW Explorer"/>
    <n v="1.8122633278466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5"/>
    <s v="Icy Strait"/>
    <x v="2"/>
    <x v="20"/>
    <d v="2017-07-29T00:00:00"/>
    <s v="ISB"/>
    <s v="NW Explorer"/>
    <n v="2.072421642550129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6"/>
    <s v="Icy Strait"/>
    <x v="2"/>
    <x v="20"/>
    <d v="2017-07-29T00:00:00"/>
    <s v="ISB"/>
    <s v="NW Explorer"/>
    <n v="1.9682757489800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7"/>
    <s v="Icy Strait"/>
    <x v="2"/>
    <x v="20"/>
    <d v="2017-07-29T00:00:00"/>
    <s v="ISB"/>
    <s v="NW Explorer"/>
    <n v="1.83721221740542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8"/>
    <s v="Icy Strait"/>
    <x v="2"/>
    <x v="20"/>
    <d v="2017-07-29T00:00:00"/>
    <s v="ISA"/>
    <s v="NW Explorer"/>
    <n v="1.83630816912884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9"/>
    <s v="Icy Strait"/>
    <x v="2"/>
    <x v="20"/>
    <d v="2017-07-29T00:00:00"/>
    <s v="ISA"/>
    <s v="NW Explorer"/>
    <n v="1.72839712420482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40"/>
    <s v="Icy Strait"/>
    <x v="2"/>
    <x v="20"/>
    <d v="2017-07-29T00:00:00"/>
    <s v="ISA"/>
    <s v="NW Explorer"/>
    <n v="1.6486844261721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41"/>
    <s v="Upper Chatham"/>
    <x v="2"/>
    <x v="20"/>
    <d v="2017-07-30T00:00:00"/>
    <s v="UCA"/>
    <s v="NW Explorer"/>
    <n v="1.7077148278868799"/>
    <n v="20"/>
    <n v="12"/>
    <n v="12"/>
    <n v="2.5649493574615367"/>
    <n v="0.66168199563289887"/>
    <n v="0.66168199563289887"/>
    <n v="0.69681555292314135"/>
    <n v="0.73713696004717688"/>
    <n v="1.6971808095424714"/>
    <n v="1.6971808095424714"/>
    <n v="1.7872966047394168"/>
    <n v="1.8907189720341568"/>
    <n v="4.4585370240627489"/>
    <n v="4.4585370240627489"/>
    <n v="4.9732824757580039"/>
    <n v="5.6241295332632415"/>
    <s v="Yes"/>
  </r>
  <r>
    <s v="NSE"/>
    <n v="21042"/>
    <s v="Upper Chatham"/>
    <x v="2"/>
    <x v="20"/>
    <d v="2017-07-30T00:00:00"/>
    <s v="UCB"/>
    <s v="NW Explorer"/>
    <n v="2.1077248073109098"/>
    <n v="20"/>
    <n v="34"/>
    <n v="34"/>
    <n v="3.5553480614894135"/>
    <n v="0.66168199563289887"/>
    <n v="0.66168199563289887"/>
    <n v="0.69681555292314135"/>
    <n v="0.73713696004717688"/>
    <n v="2.3525098004958735"/>
    <n v="2.3525098004958735"/>
    <n v="2.4774218253009646"/>
    <n v="2.6207784619559296"/>
    <n v="9.5119194652865406"/>
    <n v="9.5119194652865406"/>
    <n v="10.910517404669481"/>
    <n v="12.746420486351219"/>
    <s v="Yes"/>
  </r>
  <r>
    <s v="NSE"/>
    <n v="21043"/>
    <s v="Upper Chatham"/>
    <x v="2"/>
    <x v="20"/>
    <d v="2017-07-30T00:00:00"/>
    <s v="UCC"/>
    <s v="NW Explorer"/>
    <n v="2.0926535884373001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21044"/>
    <s v="Upper Chatham"/>
    <x v="2"/>
    <x v="20"/>
    <d v="2017-07-30T00:00:00"/>
    <s v="UCD"/>
    <s v="NW Explorer"/>
    <n v="1.6512937324931001"/>
    <n v="17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2021"/>
    <s v="Icy Strait"/>
    <x v="1"/>
    <x v="21"/>
    <d v="2018-06-21T00:00:00"/>
    <s v="ISC"/>
    <s v="Medeia"/>
    <n v="1.14586444672903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2"/>
    <s v="Icy Strait"/>
    <x v="1"/>
    <x v="21"/>
    <d v="2018-06-21T00:00:00"/>
    <s v="ISD"/>
    <s v="Medeia"/>
    <n v="1.55177865777108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3"/>
    <s v="Icy Strait"/>
    <x v="1"/>
    <x v="21"/>
    <d v="2018-06-21T00:00:00"/>
    <s v="ISB"/>
    <s v="Medeia"/>
    <n v="1.420741503897060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4"/>
    <s v="Icy Strait"/>
    <x v="1"/>
    <x v="21"/>
    <d v="2018-06-21T00:00:00"/>
    <s v="ISA"/>
    <s v="Medeia"/>
    <n v="1.59726751531924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5"/>
    <s v="Icy Strait"/>
    <x v="1"/>
    <x v="21"/>
    <d v="2018-06-21T00:00:00"/>
    <s v="ISB"/>
    <s v="Medeia"/>
    <n v="1.52317530857882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6"/>
    <s v="Icy Strait"/>
    <x v="1"/>
    <x v="21"/>
    <d v="2018-06-21T00:00:00"/>
    <s v="ISA"/>
    <s v="Medeia"/>
    <n v="1.66858200240976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7"/>
    <s v="Icy Strait"/>
    <x v="1"/>
    <x v="21"/>
    <d v="2018-06-22T00:00:00"/>
    <s v="ISD"/>
    <s v="Medeia"/>
    <n v="1.388803165005320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8"/>
    <s v="Icy Strait"/>
    <x v="1"/>
    <x v="21"/>
    <d v="2018-06-22T00:00:00"/>
    <s v="ISC"/>
    <s v="Medeia"/>
    <n v="1.47510295232348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9"/>
    <s v="Upper Chatham"/>
    <x v="1"/>
    <x v="21"/>
    <d v="2018-06-22T00:00:00"/>
    <s v="UCD"/>
    <s v="Medeia"/>
    <n v="1.41165455374457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30"/>
    <s v="Upper Chatham"/>
    <x v="1"/>
    <x v="21"/>
    <d v="2018-06-22T00:00:00"/>
    <s v="UCC"/>
    <s v="Medeia"/>
    <n v="1.59808925867201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31"/>
    <s v="Upper Chatham"/>
    <x v="1"/>
    <x v="21"/>
    <d v="2018-06-22T00:00:00"/>
    <s v="UCB"/>
    <s v="Medeia"/>
    <n v="1.62813268943854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32"/>
    <s v="Upper Chatham"/>
    <x v="1"/>
    <x v="21"/>
    <d v="2018-06-22T00:00:00"/>
    <s v="UCA"/>
    <s v="Medeia"/>
    <n v="1.54717300924430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33"/>
    <s v="Upper Chatham"/>
    <x v="1"/>
    <x v="21"/>
    <d v="2018-06-23T00:00:00"/>
    <s v="UCA"/>
    <s v="Medeia"/>
    <n v="1.57095119212547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34"/>
    <s v="Upper Chatham"/>
    <x v="1"/>
    <x v="21"/>
    <d v="2018-06-23T00:00:00"/>
    <s v="UCB"/>
    <s v="Medeia"/>
    <n v="1.443240830606800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35"/>
    <s v="Upper Chatham"/>
    <x v="1"/>
    <x v="21"/>
    <d v="2018-06-23T00:00:00"/>
    <s v="UCC"/>
    <s v="Medeia"/>
    <n v="1.677108981425460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36"/>
    <s v="Upper Chatham"/>
    <x v="1"/>
    <x v="21"/>
    <d v="2018-06-23T00:00:00"/>
    <s v="UCD"/>
    <s v="Medeia"/>
    <n v="1.37737793971325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47"/>
    <s v="Icy Strait"/>
    <x v="2"/>
    <x v="21"/>
    <d v="2018-07-28T00:00:00"/>
    <s v="ISC"/>
    <s v="Medeia"/>
    <n v="2.1416699333184299"/>
    <n v="20"/>
    <n v="28"/>
    <n v="28"/>
    <n v="3.3672958299864741"/>
    <n v="0.88495575221238942"/>
    <n v="0.84033613445378152"/>
    <n v="0.88495575221238942"/>
    <n v="0.84033613445378152"/>
    <n v="2.9799078141473223"/>
    <n v="2.8296603613331714"/>
    <n v="2.9799078141473223"/>
    <n v="2.8296603613331714"/>
    <n v="18.686001790250881"/>
    <n v="15.939706468074068"/>
    <n v="18.686001790250881"/>
    <n v="15.939706468074068"/>
    <s v="Yes"/>
  </r>
  <r>
    <s v="NSE"/>
    <n v="22048"/>
    <s v="Icy Strait"/>
    <x v="2"/>
    <x v="21"/>
    <d v="2018-07-28T00:00:00"/>
    <s v="ISD"/>
    <s v="Medeia"/>
    <n v="1.87795403632832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s v="Yes"/>
  </r>
  <r>
    <s v="NSE"/>
    <n v="22049"/>
    <s v="Icy Strait"/>
    <x v="2"/>
    <x v="21"/>
    <d v="2018-07-28T00:00:00"/>
    <s v="ISB"/>
    <s v="Medeia"/>
    <n v="1.36650017211847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s v="Yes"/>
  </r>
  <r>
    <s v="NSE"/>
    <n v="22050"/>
    <s v="Icy Strait"/>
    <x v="2"/>
    <x v="21"/>
    <d v="2018-07-28T00:00:00"/>
    <s v="ISA"/>
    <s v="Medeia"/>
    <n v="1.2703928308760899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s v="Yes"/>
  </r>
  <r>
    <s v="NSE"/>
    <n v="22051"/>
    <s v="Icy Strait"/>
    <x v="2"/>
    <x v="21"/>
    <d v="2018-07-28T00:00:00"/>
    <s v="ISB"/>
    <s v="Medeia"/>
    <n v="1.2906701468866399"/>
    <n v="20"/>
    <n v="50"/>
    <n v="50"/>
    <n v="3.9318256327243257"/>
    <n v="0.88495575221238942"/>
    <n v="0.84033613445378152"/>
    <n v="0.88495575221238942"/>
    <n v="0.84033613445378152"/>
    <n v="3.4794917103755099"/>
    <n v="3.3040551535498537"/>
    <n v="3.4794917103755099"/>
    <n v="3.3040551535498537"/>
    <n v="31.443227328328447"/>
    <n v="26.222808060040336"/>
    <n v="31.443227328328447"/>
    <n v="26.222808060040336"/>
    <s v="Yes"/>
  </r>
  <r>
    <s v="NSE"/>
    <n v="22052"/>
    <s v="Icy Strait"/>
    <x v="2"/>
    <x v="21"/>
    <d v="2018-07-28T00:00:00"/>
    <s v="ISA"/>
    <s v="Medeia"/>
    <n v="1.1125553493254501"/>
    <n v="20"/>
    <n v="10"/>
    <n v="10"/>
    <n v="2.3978952727983707"/>
    <n v="0.88495575221238942"/>
    <n v="0.84033613445378152"/>
    <n v="0.88495575221238942"/>
    <n v="0.84033613445378152"/>
    <n v="2.1220312148658147"/>
    <n v="2.0150380443683789"/>
    <n v="2.1220312148658147"/>
    <n v="2.0150380443683789"/>
    <n v="7.3480770160886433"/>
    <n v="6.5010127470668087"/>
    <n v="7.3480770160886433"/>
    <n v="6.5010127470668087"/>
    <s v="Yes"/>
  </r>
  <r>
    <s v="NSE"/>
    <n v="22053"/>
    <s v="Icy Strait"/>
    <x v="2"/>
    <x v="21"/>
    <d v="2018-07-29T00:00:00"/>
    <s v="ISD"/>
    <s v="Medeia"/>
    <n v="1.91513694274313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2054"/>
    <s v="Icy Strait"/>
    <x v="2"/>
    <x v="21"/>
    <d v="2018-07-29T00:00:00"/>
    <s v="ISC"/>
    <s v="Medeia"/>
    <n v="2.0368199080247398"/>
    <n v="20"/>
    <n v="10"/>
    <n v="10"/>
    <n v="2.3978952727983707"/>
    <n v="0.88495575221238942"/>
    <n v="0.84033613445378152"/>
    <n v="0.88495575221238942"/>
    <n v="0.84033613445378152"/>
    <n v="2.1220312148658147"/>
    <n v="2.0150380443683789"/>
    <n v="2.1220312148658147"/>
    <n v="2.0150380443683789"/>
    <n v="7.3480770160886433"/>
    <n v="6.5010127470668087"/>
    <n v="7.3480770160886433"/>
    <n v="6.5010127470668087"/>
    <s v="Yes"/>
  </r>
  <r>
    <s v="NSE"/>
    <n v="22055"/>
    <s v="Upper Chatham"/>
    <x v="2"/>
    <x v="21"/>
    <d v="2018-07-29T00:00:00"/>
    <s v="UCD"/>
    <s v="Medeia"/>
    <n v="1.57854386425196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s v="Yes"/>
  </r>
  <r>
    <s v="NSE"/>
    <n v="22056"/>
    <s v="Upper Chatham"/>
    <x v="2"/>
    <x v="21"/>
    <d v="2018-07-29T00:00:00"/>
    <s v="UCC"/>
    <s v="Medeia"/>
    <n v="1.9440628236163999"/>
    <n v="20"/>
    <n v="6"/>
    <n v="6"/>
    <n v="1.9459101490553132"/>
    <n v="0.88495575221238942"/>
    <n v="0.84033613445378152"/>
    <n v="0.88495575221238942"/>
    <n v="0.84033613445378152"/>
    <n v="1.7220443796949676"/>
    <n v="1.6352186126515238"/>
    <n v="1.7220443796949676"/>
    <n v="1.6352186126515238"/>
    <n v="4.595957039067045"/>
    <n v="4.1305794840219274"/>
    <n v="4.595957039067045"/>
    <n v="4.1305794840219274"/>
    <s v="Yes"/>
  </r>
  <r>
    <s v="NSE"/>
    <n v="22057"/>
    <s v="Upper Chatham"/>
    <x v="2"/>
    <x v="21"/>
    <d v="2018-07-29T00:00:00"/>
    <s v="UCB"/>
    <s v="Medeia"/>
    <n v="1.7889595793470801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s v="Yes"/>
  </r>
  <r>
    <s v="NSE"/>
    <n v="22058"/>
    <s v="Upper Chatham"/>
    <x v="2"/>
    <x v="21"/>
    <d v="2018-07-29T00:00:00"/>
    <s v="UCA"/>
    <s v="Medeia"/>
    <n v="1.53469179304382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s v="Yes"/>
  </r>
  <r>
    <s v="NSE"/>
    <n v="22059"/>
    <s v="Upper Chatham"/>
    <x v="2"/>
    <x v="21"/>
    <d v="2018-07-30T00:00:00"/>
    <s v="UCA"/>
    <s v="Medeia"/>
    <n v="1.8555256692045301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s v="Yes"/>
  </r>
  <r>
    <s v="NSE"/>
    <n v="22060"/>
    <s v="Upper Chatham"/>
    <x v="2"/>
    <x v="21"/>
    <d v="2018-07-30T00:00:00"/>
    <s v="UCB"/>
    <s v="Medeia"/>
    <n v="1.838151028369620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2061"/>
    <s v="Upper Chatham"/>
    <x v="2"/>
    <x v="21"/>
    <d v="2018-07-30T00:00:00"/>
    <s v="UCC"/>
    <s v="Medeia"/>
    <n v="2.0427581403099899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s v="Yes"/>
  </r>
  <r>
    <s v="NSE"/>
    <n v="22062"/>
    <s v="Upper Chatham"/>
    <x v="2"/>
    <x v="21"/>
    <d v="2018-07-30T00:00:00"/>
    <s v="UCD"/>
    <s v="Medeia"/>
    <n v="1.52353527145817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s v="Yes"/>
  </r>
  <r>
    <s v="NSE"/>
    <n v="22072"/>
    <s v="Icy Strait"/>
    <x v="3"/>
    <x v="21"/>
    <d v="2018-08-22T00:00:00"/>
    <s v="ISD"/>
    <s v="Medeia"/>
    <n v="1.506405963940520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73"/>
    <s v="Icy Strait"/>
    <x v="3"/>
    <x v="21"/>
    <d v="2018-08-22T00:00:00"/>
    <s v="ISC"/>
    <s v="Medeia"/>
    <n v="1.6502497131453699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2074"/>
    <s v="Icy Strait"/>
    <x v="3"/>
    <x v="21"/>
    <d v="2018-08-22T00:00:00"/>
    <s v="ISB"/>
    <s v="Medeia"/>
    <n v="1.910214631257260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75"/>
    <s v="Icy Strait"/>
    <x v="3"/>
    <x v="21"/>
    <d v="2018-08-22T00:00:00"/>
    <s v="ISA"/>
    <s v="Medeia"/>
    <n v="1.80882261982186"/>
    <n v="20"/>
    <n v="5"/>
    <n v="5"/>
    <n v="1.791759469228055"/>
    <n v="0.88495575221238942"/>
    <n v="0.84033613445378152"/>
    <n v="0.88495575221238942"/>
    <n v="0.84033613445378152"/>
    <n v="1.5856278488743849"/>
    <n v="1.505680226242063"/>
    <n v="1.5856278488743849"/>
    <n v="1.505680226242063"/>
    <n v="3.8823557980080272"/>
    <n v="3.5072185160757812"/>
    <n v="3.8823557980080272"/>
    <n v="3.5072185160757812"/>
    <m/>
  </r>
  <r>
    <s v="NSE"/>
    <n v="22076"/>
    <s v="Icy Strait"/>
    <x v="3"/>
    <x v="21"/>
    <d v="2018-08-22T00:00:00"/>
    <s v="ISB"/>
    <s v="Medeia"/>
    <n v="1.63218360947757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77"/>
    <s v="Icy Strait"/>
    <x v="3"/>
    <x v="21"/>
    <d v="2018-08-22T00:00:00"/>
    <s v="ISA"/>
    <s v="Medeia"/>
    <n v="1.3855292856413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2078"/>
    <s v="Icy Strait"/>
    <x v="3"/>
    <x v="21"/>
    <d v="2018-08-23T00:00:00"/>
    <s v="ISD"/>
    <s v="Medeia"/>
    <n v="1.93145348594458"/>
    <n v="20"/>
    <n v="18"/>
    <n v="18"/>
    <n v="2.9444389791664403"/>
    <n v="0.88495575221238942"/>
    <n v="0.84033613445378152"/>
    <n v="0.88495575221238942"/>
    <n v="0.84033613445378152"/>
    <n v="2.6056982116517173"/>
    <n v="2.4743184698877649"/>
    <n v="2.6056982116517173"/>
    <n v="2.4743184698877649"/>
    <n v="12.540676260916651"/>
    <n v="10.873612130717522"/>
    <n v="12.540676260916651"/>
    <n v="10.873612130717522"/>
    <m/>
  </r>
  <r>
    <s v="NSE"/>
    <n v="22079"/>
    <s v="Icy Strait"/>
    <x v="3"/>
    <x v="21"/>
    <d v="2018-08-23T00:00:00"/>
    <s v="ISC"/>
    <s v="Medeia"/>
    <n v="1.68548339717009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2080"/>
    <s v="Upper Chatham"/>
    <x v="3"/>
    <x v="21"/>
    <d v="2018-08-23T00:00:00"/>
    <s v="UCD"/>
    <s v="Medeia"/>
    <n v="1.63998343710384"/>
    <n v="20"/>
    <n v="6"/>
    <n v="6"/>
    <n v="1.9459101490553132"/>
    <n v="0.88495575221238942"/>
    <n v="0.84033613445378152"/>
    <n v="0.88495575221238942"/>
    <n v="0.84033613445378152"/>
    <n v="1.7220443796949676"/>
    <n v="1.6352186126515238"/>
    <n v="1.7220443796949676"/>
    <n v="1.6352186126515238"/>
    <n v="4.595957039067045"/>
    <n v="4.1305794840219274"/>
    <n v="4.595957039067045"/>
    <n v="4.1305794840219274"/>
    <m/>
  </r>
  <r>
    <s v="NSE"/>
    <n v="22081"/>
    <s v="Upper Chatham"/>
    <x v="3"/>
    <x v="21"/>
    <d v="2018-08-23T00:00:00"/>
    <s v="UCC"/>
    <s v="Medeia"/>
    <n v="1.64977825404050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82"/>
    <s v="Upper Chatham"/>
    <x v="3"/>
    <x v="21"/>
    <d v="2018-08-23T00:00:00"/>
    <s v="UCB"/>
    <s v="Medeia"/>
    <n v="1.60095500752097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2083"/>
    <s v="Upper Chatham"/>
    <x v="3"/>
    <x v="21"/>
    <d v="2018-08-23T00:00:00"/>
    <s v="UCA"/>
    <s v="Medeia"/>
    <n v="1.63241692783562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2084"/>
    <s v="Upper Chatham"/>
    <x v="3"/>
    <x v="21"/>
    <d v="2018-08-24T00:00:00"/>
    <s v="UCA"/>
    <s v="Medeia"/>
    <n v="1.52383403308700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85"/>
    <s v="Upper Chatham"/>
    <x v="3"/>
    <x v="21"/>
    <d v="2018-08-24T00:00:00"/>
    <s v="UCB"/>
    <s v="Medeia"/>
    <n v="1.60099987467680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86"/>
    <s v="Upper Chatham"/>
    <x v="3"/>
    <x v="21"/>
    <d v="2018-08-24T00:00:00"/>
    <s v="UCC"/>
    <s v="Medeia"/>
    <n v="1.4727389057836899"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22087"/>
    <s v="Upper Chatham"/>
    <x v="3"/>
    <x v="21"/>
    <d v="2018-08-24T00:00:00"/>
    <s v="UCD"/>
    <s v="Medeia"/>
    <n v="0.95490992220391102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17"/>
    <s v="Icy Strait"/>
    <x v="1"/>
    <x v="22"/>
    <d v="2019-06-20T00:00:00"/>
    <s v="ISD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18"/>
    <s v="Icy Strait"/>
    <x v="1"/>
    <x v="22"/>
    <d v="2019-06-20T00:00:00"/>
    <s v="ISC"/>
    <s v="Medeia"/>
    <m/>
    <n v="20"/>
    <n v="101"/>
    <n v="101"/>
    <n v="4.6249728132842707"/>
    <n v="0.88495575221238942"/>
    <n v="0.84033613445378152"/>
    <n v="0.88495575221238942"/>
    <n v="0.84033613445378152"/>
    <n v="4.0928962949418324"/>
    <n v="3.8865317758691349"/>
    <n v="4.0928962949418324"/>
    <n v="3.8865317758691349"/>
    <n v="58.913166857161258"/>
    <n v="47.741546431269121"/>
    <n v="58.913166857161258"/>
    <n v="47.741546431269121"/>
    <m/>
  </r>
  <r>
    <s v="NSE"/>
    <n v="23019"/>
    <s v="Icy Strait"/>
    <x v="1"/>
    <x v="22"/>
    <d v="2019-06-20T00:00:00"/>
    <s v="IS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20"/>
    <s v="Icy Strait"/>
    <x v="1"/>
    <x v="22"/>
    <d v="2019-06-20T00:00:00"/>
    <s v="ISA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21"/>
    <s v="Icy Strait"/>
    <x v="1"/>
    <x v="22"/>
    <d v="2019-06-20T00:00:00"/>
    <s v="ISB"/>
    <s v="Medeia"/>
    <m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23022"/>
    <s v="Icy Strait"/>
    <x v="1"/>
    <x v="22"/>
    <d v="2019-06-20T00:00:00"/>
    <s v="ISA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23"/>
    <s v="Icy Strait"/>
    <x v="1"/>
    <x v="22"/>
    <d v="2019-06-21T00:00:00"/>
    <s v="ISD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3024"/>
    <s v="Icy Strait"/>
    <x v="1"/>
    <x v="22"/>
    <d v="2019-06-21T00:00:00"/>
    <s v="ISC"/>
    <s v="Medeia"/>
    <m/>
    <n v="20"/>
    <n v="203"/>
    <n v="203"/>
    <n v="5.3181199938442161"/>
    <n v="0.88495575221238942"/>
    <n v="0.84033613445378152"/>
    <n v="0.88495575221238942"/>
    <n v="0.84033613445378152"/>
    <n v="4.7063008795081558"/>
    <n v="4.469008398188417"/>
    <n v="4.7063008795081558"/>
    <n v="4.469008398188417"/>
    <n v="109.64212344003552"/>
    <n v="86.270142862258638"/>
    <n v="109.64212344003552"/>
    <n v="86.270142862258638"/>
    <m/>
  </r>
  <r>
    <s v="NSE"/>
    <n v="23025"/>
    <s v="Upper Chatham"/>
    <x v="1"/>
    <x v="22"/>
    <d v="2019-06-21T00:00:00"/>
    <s v="UCD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26"/>
    <s v="Upper Chatham"/>
    <x v="1"/>
    <x v="22"/>
    <d v="2019-06-21T00:00:00"/>
    <s v="UCC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27"/>
    <s v="Upper Chatham"/>
    <x v="1"/>
    <x v="22"/>
    <d v="2019-06-21T00:00:00"/>
    <s v="UC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28"/>
    <s v="Upper Chatham"/>
    <x v="1"/>
    <x v="22"/>
    <d v="2019-06-21T00:00:00"/>
    <s v="UCA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29"/>
    <s v="Upper Chatham"/>
    <x v="1"/>
    <x v="22"/>
    <d v="2019-06-22T00:00:00"/>
    <s v="UCA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30"/>
    <s v="Upper Chatham"/>
    <x v="1"/>
    <x v="22"/>
    <d v="2019-06-22T00:00:00"/>
    <s v="UC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31"/>
    <s v="Upper Chatham"/>
    <x v="1"/>
    <x v="22"/>
    <d v="2019-06-22T00:00:00"/>
    <s v="UCC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32"/>
    <s v="Upper Chatham"/>
    <x v="1"/>
    <x v="22"/>
    <d v="2019-06-22T00:00:00"/>
    <s v="UCD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41"/>
    <s v="Icy Strait"/>
    <x v="2"/>
    <x v="22"/>
    <d v="2019-07-28T00:00:00"/>
    <s v="ISC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s v="Yes"/>
  </r>
  <r>
    <s v="NSE"/>
    <n v="23042"/>
    <s v="Icy Strait"/>
    <x v="2"/>
    <x v="22"/>
    <d v="2019-07-28T00:00:00"/>
    <s v="ISD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3043"/>
    <s v="Icy Strait"/>
    <x v="2"/>
    <x v="22"/>
    <d v="2019-07-28T00:00:00"/>
    <s v="IS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3044"/>
    <s v="Icy Strait"/>
    <x v="2"/>
    <x v="22"/>
    <d v="2019-07-28T00:00:00"/>
    <s v="ISA"/>
    <s v="Medeia"/>
    <m/>
    <n v="20"/>
    <n v="13"/>
    <n v="13"/>
    <n v="2.6390573296152584"/>
    <n v="0.88495575221238942"/>
    <n v="0.84033613445378152"/>
    <n v="0.88495575221238942"/>
    <n v="0.84033613445378152"/>
    <n v="2.3354489642612908"/>
    <n v="2.2176952349708055"/>
    <n v="2.3354489642612908"/>
    <n v="2.2176952349708055"/>
    <n v="9.3340985289210483"/>
    <n v="8.1861345673169748"/>
    <n v="9.3340985289210483"/>
    <n v="8.1861345673169748"/>
    <s v="Yes"/>
  </r>
  <r>
    <s v="NSE"/>
    <n v="23045"/>
    <s v="Icy Strait"/>
    <x v="2"/>
    <x v="22"/>
    <d v="2019-07-28T00:00:00"/>
    <s v="ISB"/>
    <s v="Medeia"/>
    <m/>
    <n v="20"/>
    <n v="22"/>
    <n v="22"/>
    <n v="3.1354942159291497"/>
    <n v="0.88495575221238942"/>
    <n v="0.84033613445378152"/>
    <n v="0.88495575221238942"/>
    <n v="0.84033613445378152"/>
    <n v="2.7747736424151768"/>
    <n v="2.6348690890160924"/>
    <n v="2.7747736424151768"/>
    <n v="2.6348690890160924"/>
    <n v="15.03499694164568"/>
    <n v="12.941487249882218"/>
    <n v="15.03499694164568"/>
    <n v="12.941487249882218"/>
    <s v="Yes"/>
  </r>
  <r>
    <s v="NSE"/>
    <n v="23046"/>
    <s v="Icy Strait"/>
    <x v="2"/>
    <x v="22"/>
    <d v="2019-07-28T00:00:00"/>
    <s v="ISA"/>
    <s v="Medeia"/>
    <m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s v="Yes"/>
  </r>
  <r>
    <s v="NSE"/>
    <n v="23047"/>
    <s v="Icy Strait"/>
    <x v="2"/>
    <x v="22"/>
    <d v="2019-07-29T00:00:00"/>
    <s v="ISD"/>
    <s v="Medeia"/>
    <m/>
    <n v="20"/>
    <n v="22"/>
    <n v="22"/>
    <n v="3.1354942159291497"/>
    <n v="0.88495575221238942"/>
    <n v="0.84033613445378152"/>
    <n v="0.88495575221238942"/>
    <n v="0.84033613445378152"/>
    <n v="2.7747736424151768"/>
    <n v="2.6348690890160924"/>
    <n v="2.7747736424151768"/>
    <n v="2.6348690890160924"/>
    <n v="15.03499694164568"/>
    <n v="12.941487249882218"/>
    <n v="15.03499694164568"/>
    <n v="12.941487249882218"/>
    <s v="Yes"/>
  </r>
  <r>
    <s v="NSE"/>
    <n v="23048"/>
    <s v="Icy Strait"/>
    <x v="2"/>
    <x v="22"/>
    <d v="2019-07-29T00:00:00"/>
    <s v="ISC"/>
    <s v="Medeia"/>
    <m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s v="Yes"/>
  </r>
  <r>
    <s v="NSE"/>
    <n v="23049"/>
    <s v="Upper Chatham"/>
    <x v="2"/>
    <x v="22"/>
    <d v="2019-07-29T00:00:00"/>
    <s v="UCD"/>
    <s v="Medeia"/>
    <m/>
    <n v="20"/>
    <n v="23"/>
    <n v="23"/>
    <n v="3.1780538303479458"/>
    <n v="0.88495575221238942"/>
    <n v="0.84033613445378152"/>
    <n v="0.88495575221238942"/>
    <n v="0.84033613445378152"/>
    <n v="2.8124370180070319"/>
    <n v="2.6706334708806265"/>
    <n v="2.8124370180070319"/>
    <n v="2.6706334708806265"/>
    <n v="15.650446252296749"/>
    <n v="13.449119390689637"/>
    <n v="15.650446252296749"/>
    <n v="13.449119390689637"/>
    <s v="Yes"/>
  </r>
  <r>
    <s v="NSE"/>
    <n v="23050"/>
    <s v="Upper Chatham"/>
    <x v="2"/>
    <x v="22"/>
    <d v="2019-07-29T00:00:00"/>
    <s v="UCC"/>
    <s v="Medeia"/>
    <m/>
    <n v="20"/>
    <n v="12"/>
    <n v="12"/>
    <n v="2.5649493574615367"/>
    <n v="0.88495575221238942"/>
    <n v="0.84033613445378152"/>
    <n v="0.88495575221238942"/>
    <n v="0.84033613445378152"/>
    <n v="2.269866688019059"/>
    <n v="2.1554196281189384"/>
    <n v="2.269866688019059"/>
    <n v="2.1554196281189384"/>
    <n v="8.6781105199837363"/>
    <n v="7.6315114440341461"/>
    <n v="8.6781105199837363"/>
    <n v="7.6315114440341461"/>
    <s v="Yes"/>
  </r>
  <r>
    <s v="NSE"/>
    <n v="23051"/>
    <s v="Upper Chatham"/>
    <x v="2"/>
    <x v="22"/>
    <d v="2019-07-29T00:00:00"/>
    <s v="UCB"/>
    <s v="Medeia"/>
    <m/>
    <n v="20"/>
    <n v="4"/>
    <n v="4"/>
    <n v="1.6094379124341003"/>
    <n v="0.88495575221238942"/>
    <n v="0.84033613445378152"/>
    <n v="0.88495575221238942"/>
    <n v="0.84033613445378152"/>
    <n v="1.424281338437257"/>
    <n v="1.3524688339782356"/>
    <n v="1.424281338437257"/>
    <n v="1.3524688339782356"/>
    <n v="3.1548708235975571"/>
    <n v="2.8669606393726625"/>
    <n v="3.1548708235975571"/>
    <n v="2.8669606393726625"/>
    <s v="Yes"/>
  </r>
  <r>
    <s v="NSE"/>
    <n v="23052"/>
    <s v="Upper Chatham"/>
    <x v="2"/>
    <x v="22"/>
    <d v="2019-07-29T00:00:00"/>
    <s v="UCA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3053"/>
    <s v="Upper Chatham"/>
    <x v="2"/>
    <x v="22"/>
    <d v="2019-07-30T00:00:00"/>
    <s v="UCA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s v="Yes"/>
  </r>
  <r>
    <s v="NSE"/>
    <n v="23054"/>
    <s v="Upper Chatham"/>
    <x v="2"/>
    <x v="22"/>
    <d v="2019-07-30T00:00:00"/>
    <s v="UC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3055"/>
    <s v="Upper Chatham"/>
    <x v="2"/>
    <x v="22"/>
    <d v="2019-07-30T00:00:00"/>
    <s v="UCC"/>
    <s v="Medeia"/>
    <m/>
    <n v="20"/>
    <n v="4"/>
    <n v="4"/>
    <n v="1.6094379124341003"/>
    <n v="0.88495575221238942"/>
    <n v="0.84033613445378152"/>
    <n v="0.88495575221238942"/>
    <n v="0.84033613445378152"/>
    <n v="1.424281338437257"/>
    <n v="1.3524688339782356"/>
    <n v="1.424281338437257"/>
    <n v="1.3524688339782356"/>
    <n v="3.1548708235975571"/>
    <n v="2.8669606393726625"/>
    <n v="3.1548708235975571"/>
    <n v="2.8669606393726625"/>
    <s v="Yes"/>
  </r>
  <r>
    <s v="NSE"/>
    <n v="23056"/>
    <s v="Upper Chatham"/>
    <x v="2"/>
    <x v="22"/>
    <d v="2019-07-30T00:00:00"/>
    <s v="UCD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3070"/>
    <s v="Icy Strait"/>
    <x v="3"/>
    <x v="22"/>
    <d v="2019-08-22T00:00:00"/>
    <s v="ISD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3071"/>
    <s v="Icy Strait"/>
    <x v="3"/>
    <x v="22"/>
    <d v="2019-08-22T00:00:00"/>
    <s v="ISC"/>
    <s v="Medeia"/>
    <m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23072"/>
    <s v="Icy Strait"/>
    <x v="3"/>
    <x v="22"/>
    <d v="2019-08-22T00:00:00"/>
    <s v="IS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73"/>
    <s v="Icy Strait"/>
    <x v="3"/>
    <x v="22"/>
    <d v="2019-08-22T00:00:00"/>
    <s v="ISA"/>
    <s v="Medeia"/>
    <m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3074"/>
    <s v="Icy Strait"/>
    <x v="3"/>
    <x v="22"/>
    <d v="2019-08-22T00:00:00"/>
    <s v="IS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75"/>
    <s v="Icy Strait"/>
    <x v="3"/>
    <x v="22"/>
    <d v="2019-08-22T00:00:00"/>
    <s v="ISA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76"/>
    <s v="Icy Strait"/>
    <x v="3"/>
    <x v="22"/>
    <d v="2019-08-23T00:00:00"/>
    <s v="ISD"/>
    <s v="Medeia"/>
    <m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3077"/>
    <s v="Icy Strait"/>
    <x v="3"/>
    <x v="22"/>
    <d v="2019-08-23T00:00:00"/>
    <s v="ISC"/>
    <s v="Medeia"/>
    <m/>
    <n v="20"/>
    <n v="6"/>
    <n v="6"/>
    <n v="1.9459101490553132"/>
    <n v="0.88495575221238942"/>
    <n v="0.84033613445378152"/>
    <n v="0.88495575221238942"/>
    <n v="0.84033613445378152"/>
    <n v="1.7220443796949676"/>
    <n v="1.6352186126515238"/>
    <n v="1.7220443796949676"/>
    <n v="1.6352186126515238"/>
    <n v="4.595957039067045"/>
    <n v="4.1305794840219274"/>
    <n v="4.595957039067045"/>
    <n v="4.1305794840219274"/>
    <m/>
  </r>
  <r>
    <s v="NSE"/>
    <n v="23078"/>
    <s v="Upper Chatham"/>
    <x v="3"/>
    <x v="22"/>
    <d v="2019-08-23T00:00:00"/>
    <s v="UCD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79"/>
    <s v="Upper Chatham"/>
    <x v="3"/>
    <x v="22"/>
    <d v="2019-08-23T00:00:00"/>
    <s v="UCC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80"/>
    <s v="Upper Chatham"/>
    <x v="3"/>
    <x v="22"/>
    <d v="2019-08-23T00:00:00"/>
    <s v="UC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81"/>
    <s v="Upper Chatham"/>
    <x v="3"/>
    <x v="22"/>
    <d v="2019-08-23T00:00:00"/>
    <s v="UCA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3082"/>
    <s v="Upper Chatham"/>
    <x v="3"/>
    <x v="22"/>
    <d v="2019-08-24T00:00:00"/>
    <s v="UCA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3083"/>
    <s v="Upper Chatham"/>
    <x v="3"/>
    <x v="22"/>
    <d v="2019-08-24T00:00:00"/>
    <s v="UC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84"/>
    <s v="Upper Chatham"/>
    <x v="3"/>
    <x v="22"/>
    <d v="2019-08-24T00:00:00"/>
    <s v="UCC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85"/>
    <s v="Upper Chatham"/>
    <x v="3"/>
    <x v="22"/>
    <d v="2019-08-24T00:00:00"/>
    <s v="UCD"/>
    <s v="Medeia"/>
    <m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24017"/>
    <s v="Icy Strait"/>
    <x v="1"/>
    <x v="23"/>
    <d v="2020-06-21T00:00:00"/>
    <s v="ISD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4018"/>
    <s v="Icy Strait"/>
    <x v="1"/>
    <x v="23"/>
    <d v="2020-06-21T00:00:00"/>
    <s v="ISC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4019"/>
    <s v="Icy Strait"/>
    <x v="1"/>
    <x v="23"/>
    <d v="2020-06-21T00:00:00"/>
    <s v="ISB"/>
    <s v="Medeia"/>
    <m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24020"/>
    <s v="Icy Strait"/>
    <x v="1"/>
    <x v="23"/>
    <d v="2020-06-21T00:00:00"/>
    <s v="ISA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4021"/>
    <s v="Icy Strait"/>
    <x v="1"/>
    <x v="23"/>
    <d v="2020-06-21T00:00:00"/>
    <s v="ISA"/>
    <s v="Medeia"/>
    <m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4022"/>
    <s v="Icy Strait"/>
    <x v="1"/>
    <x v="23"/>
    <d v="2020-06-21T00:00:00"/>
    <s v="ISB"/>
    <s v="Medeia"/>
    <m/>
    <n v="20"/>
    <n v="25"/>
    <n v="25"/>
    <n v="3.2580965380214821"/>
    <n v="0.88495575221238942"/>
    <n v="0.84033613445378152"/>
    <n v="0.88495575221238942"/>
    <n v="0.84033613445378152"/>
    <n v="2.8832712725853824"/>
    <n v="2.7378962504382205"/>
    <n v="2.8832712725853824"/>
    <n v="2.7378962504382205"/>
    <n v="16.872643944381252"/>
    <n v="14.454438605067185"/>
    <n v="16.872643944381252"/>
    <n v="14.454438605067185"/>
    <m/>
  </r>
  <r>
    <s v="NSE"/>
    <n v="24023"/>
    <s v="Icy Strait"/>
    <x v="1"/>
    <x v="23"/>
    <d v="2020-06-21T00:00:00"/>
    <s v="ISC"/>
    <s v="Medeia"/>
    <m/>
    <n v="20"/>
    <n v="4"/>
    <n v="4"/>
    <n v="1.6094379124341003"/>
    <n v="0.88495575221238942"/>
    <n v="0.84033613445378152"/>
    <n v="0.88495575221238942"/>
    <n v="0.84033613445378152"/>
    <n v="1.424281338437257"/>
    <n v="1.3524688339782356"/>
    <n v="1.424281338437257"/>
    <n v="1.3524688339782356"/>
    <n v="3.1548708235975571"/>
    <n v="2.8669606393726625"/>
    <n v="3.1548708235975571"/>
    <n v="2.8669606393726625"/>
    <m/>
  </r>
  <r>
    <s v="NSE"/>
    <n v="24024"/>
    <s v="Icy Strait"/>
    <x v="1"/>
    <x v="23"/>
    <d v="2020-06-22T00:00:00"/>
    <s v="ISD"/>
    <s v="Medeia"/>
    <m/>
    <n v="33"/>
    <n v="21"/>
    <n v="12.727272727272727"/>
    <n v="2.6193845640165536"/>
    <n v="0.88495575221238942"/>
    <n v="0.84033613445378152"/>
    <n v="0.88495575221238942"/>
    <n v="0.84033613445378152"/>
    <n v="2.318039437182791"/>
    <n v="2.2011634991735747"/>
    <n v="2.318039437182791"/>
    <n v="2.2011634991735747"/>
    <n v="9.1557438012762198"/>
    <n v="8.0355202062693021"/>
    <n v="9.1557438012762198"/>
    <n v="8.0355202062693021"/>
    <m/>
  </r>
  <r>
    <s v="NSE"/>
    <n v="24025"/>
    <s v="Upper Chatham"/>
    <x v="1"/>
    <x v="23"/>
    <d v="2020-06-22T00:00:00"/>
    <s v="UCD"/>
    <s v="Medeia"/>
    <m/>
    <n v="21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4026"/>
    <s v="Upper Chatham"/>
    <x v="1"/>
    <x v="23"/>
    <d v="2020-06-22T00:00:00"/>
    <s v="UCC"/>
    <s v="Medeia"/>
    <m/>
    <n v="21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4027"/>
    <s v="Upper Chatham"/>
    <x v="1"/>
    <x v="23"/>
    <d v="2020-06-22T00:00:00"/>
    <s v="UC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4028"/>
    <s v="Upper Chatham"/>
    <x v="1"/>
    <x v="23"/>
    <d v="2020-06-23T00:00:00"/>
    <s v="UCA"/>
    <s v="Medeia"/>
    <m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4029"/>
    <s v="Upper Chatham"/>
    <x v="1"/>
    <x v="23"/>
    <d v="2020-06-23T00:00:00"/>
    <s v="UCA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4030"/>
    <s v="Upper Chatham"/>
    <x v="1"/>
    <x v="23"/>
    <d v="2020-06-23T00:00:00"/>
    <s v="UCB"/>
    <s v="Medeia"/>
    <m/>
    <n v="20"/>
    <n v="12"/>
    <n v="12"/>
    <n v="2.5649493574615367"/>
    <n v="0.88495575221238942"/>
    <n v="0.84033613445378152"/>
    <n v="0.88495575221238942"/>
    <n v="0.84033613445378152"/>
    <n v="2.269866688019059"/>
    <n v="2.1554196281189384"/>
    <n v="2.269866688019059"/>
    <n v="2.1554196281189384"/>
    <n v="8.6781105199837363"/>
    <n v="7.6315114440341461"/>
    <n v="8.6781105199837363"/>
    <n v="7.6315114440341461"/>
    <m/>
  </r>
  <r>
    <s v="NSE"/>
    <n v="24031"/>
    <s v="Upper Chatham"/>
    <x v="1"/>
    <x v="23"/>
    <d v="2020-06-23T00:00:00"/>
    <s v="UCC"/>
    <s v="Medeia"/>
    <m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24032"/>
    <s v="Upper Chatham"/>
    <x v="1"/>
    <x v="23"/>
    <d v="2020-06-23T00:00:00"/>
    <s v="UCD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4041"/>
    <s v="Icy Strait"/>
    <x v="2"/>
    <x v="23"/>
    <d v="2020-07-28T00:00:00"/>
    <s v="ISD"/>
    <s v="Medeia"/>
    <m/>
    <n v="20"/>
    <n v="21"/>
    <n v="21"/>
    <n v="3.0910424533583161"/>
    <n v="0.88495575221238942"/>
    <n v="0.84033613445378152"/>
    <n v="0.88495575221238942"/>
    <n v="0.84033613445378152"/>
    <n v="2.7354357994321381"/>
    <n v="2.5975146666876605"/>
    <n v="2.7354357994321381"/>
    <n v="2.5975146666876605"/>
    <n v="14.416460456898745"/>
    <n v="12.430317705886102"/>
    <n v="14.416460456898745"/>
    <n v="12.430317705886102"/>
    <s v="Yes"/>
  </r>
  <r>
    <s v="NSE"/>
    <n v="24042"/>
    <s v="Icy Strait"/>
    <x v="2"/>
    <x v="23"/>
    <d v="2020-07-28T00:00:00"/>
    <s v="ISC"/>
    <s v="Medeia"/>
    <m/>
    <n v="20"/>
    <n v="11"/>
    <n v="11"/>
    <n v="2.4849066497880004"/>
    <n v="0.88495575221238942"/>
    <n v="0.84033613445378152"/>
    <n v="0.88495575221238942"/>
    <n v="0.84033613445378152"/>
    <n v="2.1990324334407085"/>
    <n v="2.0881568485613449"/>
    <n v="2.1990324334407085"/>
    <n v="2.0881568485613449"/>
    <n v="8.0162854213540768"/>
    <n v="7.0700271659211875"/>
    <n v="8.0162854213540768"/>
    <n v="7.0700271659211875"/>
    <s v="Yes"/>
  </r>
  <r>
    <s v="NSE"/>
    <n v="24043"/>
    <s v="Icy Strait"/>
    <x v="2"/>
    <x v="23"/>
    <d v="2020-07-28T00:00:00"/>
    <s v="ISB"/>
    <s v="Medeia"/>
    <m/>
    <n v="20"/>
    <n v="35"/>
    <n v="35"/>
    <n v="3.5835189384561099"/>
    <n v="0.88495575221238942"/>
    <n v="0.84033613445378152"/>
    <n v="0.88495575221238942"/>
    <n v="0.84033613445378152"/>
    <n v="3.1712556977487698"/>
    <n v="3.011360452484126"/>
    <n v="3.1712556977487698"/>
    <n v="3.011360452484126"/>
    <n v="22.8373981383426"/>
    <n v="19.315018751656371"/>
    <n v="22.8373981383426"/>
    <n v="19.315018751656371"/>
    <s v="Yes"/>
  </r>
  <r>
    <s v="NSE"/>
    <n v="24044"/>
    <s v="Icy Strait"/>
    <x v="2"/>
    <x v="23"/>
    <d v="2020-07-28T00:00:00"/>
    <s v="ISA"/>
    <s v="Medeia"/>
    <m/>
    <n v="20"/>
    <n v="19"/>
    <n v="19"/>
    <n v="2.9957322735539909"/>
    <n v="0.88495575221238942"/>
    <n v="0.84033613445378152"/>
    <n v="0.88495575221238942"/>
    <n v="0.84033613445378152"/>
    <n v="2.6510905075699034"/>
    <n v="2.5174220786167991"/>
    <n v="2.6510905075699034"/>
    <n v="2.5174220786167991"/>
    <n v="13.169482150762596"/>
    <n v="11.396597981240122"/>
    <n v="13.169482150762596"/>
    <n v="11.396597981240122"/>
    <s v="Yes"/>
  </r>
  <r>
    <s v="NSE"/>
    <n v="24045"/>
    <s v="Icy Strait"/>
    <x v="2"/>
    <x v="23"/>
    <d v="2020-07-28T00:00:00"/>
    <s v="ISA"/>
    <s v="Medeia"/>
    <m/>
    <n v="20"/>
    <n v="5"/>
    <n v="5"/>
    <n v="1.791759469228055"/>
    <n v="0.88495575221238942"/>
    <n v="0.84033613445378152"/>
    <n v="0.88495575221238942"/>
    <n v="0.84033613445378152"/>
    <n v="1.5856278488743849"/>
    <n v="1.505680226242063"/>
    <n v="1.5856278488743849"/>
    <n v="1.505680226242063"/>
    <n v="3.8823557980080272"/>
    <n v="3.5072185160757812"/>
    <n v="3.8823557980080272"/>
    <n v="3.5072185160757812"/>
    <s v="Yes"/>
  </r>
  <r>
    <s v="NSE"/>
    <n v="24046"/>
    <s v="Icy Strait"/>
    <x v="2"/>
    <x v="23"/>
    <d v="2020-07-28T00:00:00"/>
    <s v="ISB"/>
    <s v="Medeia"/>
    <m/>
    <n v="20"/>
    <n v="23"/>
    <n v="23"/>
    <n v="3.1780538303479458"/>
    <n v="0.88495575221238942"/>
    <n v="0.84033613445378152"/>
    <n v="0.88495575221238942"/>
    <n v="0.84033613445378152"/>
    <n v="2.8124370180070319"/>
    <n v="2.6706334708806265"/>
    <n v="2.8124370180070319"/>
    <n v="2.6706334708806265"/>
    <n v="15.650446252296749"/>
    <n v="13.449119390689637"/>
    <n v="15.650446252296749"/>
    <n v="13.449119390689637"/>
    <s v="Yes"/>
  </r>
  <r>
    <s v="NSE"/>
    <n v="24047"/>
    <s v="Icy Strait"/>
    <x v="2"/>
    <x v="23"/>
    <d v="2020-07-29T00:00:00"/>
    <s v="ISC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4048"/>
    <s v="Icy Strait"/>
    <x v="2"/>
    <x v="23"/>
    <d v="2020-07-29T00:00:00"/>
    <s v="ISD"/>
    <s v="Medeia"/>
    <m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s v="Yes"/>
  </r>
  <r>
    <s v="NSE"/>
    <n v="24049"/>
    <s v="Upper Chatham"/>
    <x v="2"/>
    <x v="23"/>
    <d v="2020-07-29T00:00:00"/>
    <s v="UCD"/>
    <s v="Medeia"/>
    <m/>
    <n v="20"/>
    <n v="30"/>
    <n v="30"/>
    <n v="3.4339872044851463"/>
    <n v="0.88495575221238942"/>
    <n v="0.84033613445378152"/>
    <n v="0.88495575221238942"/>
    <n v="0.84033613445378152"/>
    <n v="3.0389267296328728"/>
    <n v="2.8857035331807954"/>
    <n v="3.0389267296328728"/>
    <n v="2.8857035331807954"/>
    <n v="19.882818293176392"/>
    <n v="16.916167781182772"/>
    <n v="19.882818293176392"/>
    <n v="16.916167781182772"/>
    <s v="Yes"/>
  </r>
  <r>
    <s v="NSE"/>
    <n v="24050"/>
    <s v="Upper Chatham"/>
    <x v="2"/>
    <x v="23"/>
    <d v="2020-07-29T00:00:00"/>
    <s v="UCC"/>
    <s v="Medeia"/>
    <m/>
    <n v="20"/>
    <n v="16"/>
    <n v="16"/>
    <n v="2.8332133440562162"/>
    <n v="0.88495575221238942"/>
    <n v="0.84033613445378152"/>
    <n v="0.88495575221238942"/>
    <n v="0.84033613445378152"/>
    <n v="2.5072684460674481"/>
    <n v="2.3808515496270726"/>
    <n v="2.5072684460674481"/>
    <n v="2.3808515496270726"/>
    <n v="11.271364344566106"/>
    <n v="9.8141076935639848"/>
    <n v="11.271364344566106"/>
    <n v="9.8141076935639848"/>
    <s v="Yes"/>
  </r>
  <r>
    <s v="NSE"/>
    <n v="24051"/>
    <s v="Upper Chatham"/>
    <x v="2"/>
    <x v="23"/>
    <d v="2020-07-29T00:00:00"/>
    <s v="UCB"/>
    <s v="Medeia"/>
    <m/>
    <n v="20"/>
    <n v="7"/>
    <n v="7"/>
    <n v="2.0794415416798357"/>
    <n v="0.88495575221238942"/>
    <n v="0.84033613445378152"/>
    <n v="0.88495575221238942"/>
    <n v="0.84033613445378152"/>
    <n v="1.8402137536989698"/>
    <n v="1.7474298669578452"/>
    <n v="1.8402137536989698"/>
    <n v="1.7474298669578452"/>
    <n v="5.2978843132273497"/>
    <n v="4.7398315715065067"/>
    <n v="5.2978843132273497"/>
    <n v="4.7398315715065067"/>
    <s v="Yes"/>
  </r>
  <r>
    <s v="NSE"/>
    <n v="24052"/>
    <s v="Upper Chatham"/>
    <x v="2"/>
    <x v="23"/>
    <d v="2020-07-29T00:00:00"/>
    <s v="UCA"/>
    <s v="Medeia"/>
    <m/>
    <n v="20"/>
    <n v="81"/>
    <n v="81"/>
    <n v="4.4067192472642533"/>
    <n v="0.88495575221238942"/>
    <n v="0.84033613445378152"/>
    <n v="0.88495575221238942"/>
    <n v="0.84033613445378152"/>
    <n v="3.8997515462515517"/>
    <n v="3.7031254178691206"/>
    <n v="3.8997515462515517"/>
    <n v="3.7031254178691206"/>
    <n v="48.390176406529548"/>
    <n v="39.573916843265785"/>
    <n v="48.390176406529548"/>
    <n v="39.573916843265785"/>
    <s v="Yes"/>
  </r>
  <r>
    <s v="NSE"/>
    <n v="24053"/>
    <s v="Upper Chatham"/>
    <x v="2"/>
    <x v="23"/>
    <d v="2020-07-30T00:00:00"/>
    <s v="UCA"/>
    <s v="Medeia"/>
    <m/>
    <n v="20"/>
    <n v="7"/>
    <n v="7"/>
    <n v="2.0794415416798357"/>
    <n v="0.88495575221238942"/>
    <n v="0.84033613445378152"/>
    <n v="0.88495575221238942"/>
    <n v="0.84033613445378152"/>
    <n v="1.8402137536989698"/>
    <n v="1.7474298669578452"/>
    <n v="1.8402137536989698"/>
    <n v="1.7474298669578452"/>
    <n v="5.2978843132273497"/>
    <n v="4.7398315715065067"/>
    <n v="5.2978843132273497"/>
    <n v="4.7398315715065067"/>
    <s v="Yes"/>
  </r>
  <r>
    <s v="NSE"/>
    <n v="24054"/>
    <s v="Upper Chatham"/>
    <x v="2"/>
    <x v="23"/>
    <d v="2020-07-30T00:00:00"/>
    <s v="UCB"/>
    <s v="Medeia"/>
    <m/>
    <n v="20"/>
    <n v="5"/>
    <n v="5"/>
    <n v="1.791759469228055"/>
    <n v="0.88495575221238942"/>
    <n v="0.84033613445378152"/>
    <n v="0.88495575221238942"/>
    <n v="0.84033613445378152"/>
    <n v="1.5856278488743849"/>
    <n v="1.505680226242063"/>
    <n v="1.5856278488743849"/>
    <n v="1.505680226242063"/>
    <n v="3.8823557980080272"/>
    <n v="3.5072185160757812"/>
    <n v="3.8823557980080272"/>
    <n v="3.5072185160757812"/>
    <s v="Yes"/>
  </r>
  <r>
    <s v="NSE"/>
    <n v="24055"/>
    <s v="Upper Chatham"/>
    <x v="2"/>
    <x v="23"/>
    <d v="2020-07-30T00:00:00"/>
    <s v="UCC"/>
    <s v="Medeia"/>
    <m/>
    <n v="20"/>
    <n v="20"/>
    <n v="20"/>
    <n v="3.044522437723423"/>
    <n v="0.88495575221238942"/>
    <n v="0.84033613445378152"/>
    <n v="0.88495575221238942"/>
    <n v="0.84033613445378152"/>
    <n v="2.6942676440030295"/>
    <n v="2.5584222165743049"/>
    <n v="2.6942676440030295"/>
    <n v="2.5584222165743049"/>
    <n v="13.794679812306661"/>
    <n v="11.91542349013535"/>
    <n v="13.794679812306661"/>
    <n v="11.91542349013535"/>
    <s v="Yes"/>
  </r>
  <r>
    <s v="NSE"/>
    <n v="24056"/>
    <s v="Upper Chatham"/>
    <x v="2"/>
    <x v="23"/>
    <d v="2020-07-30T00:00:00"/>
    <s v="UCD"/>
    <s v="Medeia"/>
    <m/>
    <n v="20"/>
    <n v="19"/>
    <n v="19"/>
    <n v="2.9957322735539909"/>
    <n v="0.88495575221238942"/>
    <n v="0.84033613445378152"/>
    <n v="0.88495575221238942"/>
    <n v="0.84033613445378152"/>
    <n v="2.6510905075699034"/>
    <n v="2.5174220786167991"/>
    <n v="2.6510905075699034"/>
    <n v="2.5174220786167991"/>
    <n v="13.169482150762596"/>
    <n v="11.396597981240122"/>
    <n v="13.169482150762596"/>
    <n v="11.396597981240122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9" firstHeaderRow="1" firstDataRow="2" firstDataCol="1"/>
  <pivotFields count="26"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LN_Pink_Cal_pool" fld="20" subtotal="average" baseField="4" baseItem="2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30"/>
  <sheetViews>
    <sheetView topLeftCell="M1" zoomScale="98" workbookViewId="0">
      <selection activeCell="Z1" sqref="A1:Z1048576"/>
    </sheetView>
  </sheetViews>
  <sheetFormatPr defaultRowHeight="15" x14ac:dyDescent="0.25"/>
  <cols>
    <col min="3" max="3" width="14.140625" bestFit="1" customWidth="1"/>
    <col min="6" max="6" width="9.42578125" customWidth="1"/>
    <col min="7" max="9" width="8.7109375" customWidth="1"/>
    <col min="10" max="10" width="13.7109375" customWidth="1"/>
    <col min="11" max="11" width="14.85546875" bestFit="1" customWidth="1"/>
    <col min="12" max="12" width="12.42578125" bestFit="1" customWidth="1"/>
    <col min="13" max="13" width="15.140625" customWidth="1"/>
    <col min="14" max="14" width="22.140625" bestFit="1" customWidth="1"/>
    <col min="15" max="15" width="22.85546875" bestFit="1" customWidth="1"/>
    <col min="16" max="16" width="20.140625" bestFit="1" customWidth="1"/>
    <col min="17" max="17" width="21.85546875" bestFit="1" customWidth="1"/>
    <col min="18" max="19" width="21.85546875" customWidth="1"/>
    <col min="20" max="21" width="18.28515625" bestFit="1" customWidth="1"/>
    <col min="22" max="23" width="18.28515625" customWidth="1"/>
    <col min="24" max="24" width="13.28515625" bestFit="1" customWidth="1"/>
    <col min="25" max="25" width="15.140625" bestFit="1" customWidth="1"/>
    <col min="26" max="26" width="9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</v>
      </c>
      <c r="L1" t="s">
        <v>11</v>
      </c>
      <c r="M1" t="s">
        <v>29</v>
      </c>
      <c r="N1" t="s">
        <v>57</v>
      </c>
      <c r="O1" t="s">
        <v>58</v>
      </c>
      <c r="P1" t="s">
        <v>49</v>
      </c>
      <c r="Q1" t="s">
        <v>50</v>
      </c>
      <c r="R1" t="s">
        <v>59</v>
      </c>
      <c r="S1" t="s">
        <v>60</v>
      </c>
      <c r="T1" t="s">
        <v>45</v>
      </c>
      <c r="U1" t="s">
        <v>46</v>
      </c>
      <c r="V1" t="s">
        <v>61</v>
      </c>
      <c r="W1" t="s">
        <v>62</v>
      </c>
      <c r="X1" t="s">
        <v>47</v>
      </c>
      <c r="Y1" t="s">
        <v>48</v>
      </c>
      <c r="Z1" t="s">
        <v>35</v>
      </c>
    </row>
    <row r="2" spans="1:26" x14ac:dyDescent="0.25">
      <c r="A2" t="s">
        <v>12</v>
      </c>
      <c r="B2">
        <v>1004</v>
      </c>
      <c r="C2" t="s">
        <v>13</v>
      </c>
      <c r="D2">
        <v>5</v>
      </c>
      <c r="E2">
        <v>1997</v>
      </c>
      <c r="F2" s="1">
        <v>35571</v>
      </c>
      <c r="G2" t="s">
        <v>14</v>
      </c>
      <c r="H2" t="s">
        <v>15</v>
      </c>
      <c r="I2">
        <v>1.04</v>
      </c>
      <c r="J2">
        <v>20</v>
      </c>
      <c r="K2">
        <v>0</v>
      </c>
      <c r="L2">
        <f t="shared" ref="L2:L65" si="0">K2*20/J2</f>
        <v>0</v>
      </c>
      <c r="M2">
        <f>LN(L2+1)</f>
        <v>0</v>
      </c>
      <c r="N2">
        <f>'vessel calibrations'!$B$16</f>
        <v>1</v>
      </c>
      <c r="O2" s="16">
        <f>'vessel calibrations'!$C$16</f>
        <v>1</v>
      </c>
      <c r="P2" s="16">
        <f>'vessel calibrations'!$D$16</f>
        <v>1</v>
      </c>
      <c r="Q2">
        <f>'vessel calibrations'!$E$16</f>
        <v>1</v>
      </c>
      <c r="R2">
        <f>N2*M2</f>
        <v>0</v>
      </c>
      <c r="S2">
        <f>O2*M2</f>
        <v>0</v>
      </c>
      <c r="T2">
        <f t="shared" ref="T2:T65" si="1">M2*P2</f>
        <v>0</v>
      </c>
      <c r="U2">
        <f t="shared" ref="U2:U65" si="2">M2*Q2</f>
        <v>0</v>
      </c>
      <c r="V2">
        <f>EXP(R2)-1</f>
        <v>0</v>
      </c>
      <c r="W2">
        <f>EXP(S2)-1</f>
        <v>0</v>
      </c>
      <c r="X2">
        <f>EXP(T2)-1</f>
        <v>0</v>
      </c>
      <c r="Y2">
        <f>EXP(U2)-1</f>
        <v>0</v>
      </c>
    </row>
    <row r="3" spans="1:26" x14ac:dyDescent="0.25">
      <c r="A3" t="s">
        <v>12</v>
      </c>
      <c r="B3">
        <v>1005</v>
      </c>
      <c r="C3" t="s">
        <v>13</v>
      </c>
      <c r="D3">
        <v>5</v>
      </c>
      <c r="E3">
        <v>1997</v>
      </c>
      <c r="F3" s="1">
        <v>35571</v>
      </c>
      <c r="G3" t="s">
        <v>16</v>
      </c>
      <c r="H3" t="s">
        <v>15</v>
      </c>
      <c r="I3">
        <v>1.68</v>
      </c>
      <c r="J3">
        <v>20</v>
      </c>
      <c r="K3">
        <v>0</v>
      </c>
      <c r="L3">
        <f t="shared" si="0"/>
        <v>0</v>
      </c>
      <c r="M3">
        <f t="shared" ref="M3:M66" si="3">LN(L3+1)</f>
        <v>0</v>
      </c>
      <c r="N3">
        <f>'vessel calibrations'!$B$16</f>
        <v>1</v>
      </c>
      <c r="O3" s="16">
        <f>'vessel calibrations'!$C$16</f>
        <v>1</v>
      </c>
      <c r="P3">
        <f>'vessel calibrations'!$D$16</f>
        <v>1</v>
      </c>
      <c r="Q3">
        <f>'vessel calibrations'!$E$16</f>
        <v>1</v>
      </c>
      <c r="R3">
        <f t="shared" ref="R3:R65" si="4">N3*M3</f>
        <v>0</v>
      </c>
      <c r="S3">
        <f t="shared" ref="S3:S66" si="5">O3*M3</f>
        <v>0</v>
      </c>
      <c r="T3">
        <f t="shared" si="1"/>
        <v>0</v>
      </c>
      <c r="U3">
        <f t="shared" si="2"/>
        <v>0</v>
      </c>
      <c r="V3">
        <f t="shared" ref="V3:W66" si="6">EXP(R3)-1</f>
        <v>0</v>
      </c>
      <c r="W3">
        <f t="shared" si="6"/>
        <v>0</v>
      </c>
      <c r="X3">
        <f t="shared" ref="X3:Y66" si="7">EXP(T3)-1</f>
        <v>0</v>
      </c>
      <c r="Y3">
        <f t="shared" si="7"/>
        <v>0</v>
      </c>
    </row>
    <row r="4" spans="1:26" x14ac:dyDescent="0.25">
      <c r="A4" t="s">
        <v>12</v>
      </c>
      <c r="B4">
        <v>1006</v>
      </c>
      <c r="C4" t="s">
        <v>13</v>
      </c>
      <c r="D4">
        <v>5</v>
      </c>
      <c r="E4">
        <v>1997</v>
      </c>
      <c r="F4" s="1">
        <v>35571</v>
      </c>
      <c r="G4" t="s">
        <v>17</v>
      </c>
      <c r="H4" t="s">
        <v>15</v>
      </c>
      <c r="I4">
        <v>1.1399999999999999</v>
      </c>
      <c r="J4">
        <v>20</v>
      </c>
      <c r="K4">
        <v>0</v>
      </c>
      <c r="L4">
        <f t="shared" si="0"/>
        <v>0</v>
      </c>
      <c r="M4">
        <f t="shared" si="3"/>
        <v>0</v>
      </c>
      <c r="N4">
        <f>'vessel calibrations'!$B$16</f>
        <v>1</v>
      </c>
      <c r="O4" s="16">
        <f>'vessel calibrations'!$C$16</f>
        <v>1</v>
      </c>
      <c r="P4">
        <f>'vessel calibrations'!$D$16</f>
        <v>1</v>
      </c>
      <c r="Q4">
        <f>'vessel calibrations'!$E$16</f>
        <v>1</v>
      </c>
      <c r="R4">
        <f t="shared" si="4"/>
        <v>0</v>
      </c>
      <c r="S4">
        <f t="shared" si="5"/>
        <v>0</v>
      </c>
      <c r="T4">
        <f t="shared" si="1"/>
        <v>0</v>
      </c>
      <c r="U4">
        <f t="shared" si="2"/>
        <v>0</v>
      </c>
      <c r="V4">
        <f t="shared" si="6"/>
        <v>0</v>
      </c>
      <c r="W4">
        <f t="shared" si="6"/>
        <v>0</v>
      </c>
      <c r="X4">
        <f t="shared" si="7"/>
        <v>0</v>
      </c>
      <c r="Y4">
        <f t="shared" si="7"/>
        <v>0</v>
      </c>
    </row>
    <row r="5" spans="1:26" x14ac:dyDescent="0.25">
      <c r="A5" t="s">
        <v>12</v>
      </c>
      <c r="B5">
        <v>1007</v>
      </c>
      <c r="C5" t="s">
        <v>13</v>
      </c>
      <c r="D5">
        <v>5</v>
      </c>
      <c r="E5">
        <v>1997</v>
      </c>
      <c r="F5" s="1">
        <v>35571</v>
      </c>
      <c r="G5" t="s">
        <v>18</v>
      </c>
      <c r="H5" t="s">
        <v>15</v>
      </c>
      <c r="I5">
        <v>1.18</v>
      </c>
      <c r="J5">
        <v>20</v>
      </c>
      <c r="K5">
        <v>0</v>
      </c>
      <c r="L5">
        <f t="shared" si="0"/>
        <v>0</v>
      </c>
      <c r="M5">
        <f t="shared" si="3"/>
        <v>0</v>
      </c>
      <c r="N5">
        <f>'vessel calibrations'!$B$16</f>
        <v>1</v>
      </c>
      <c r="O5" s="16">
        <f>'vessel calibrations'!$C$16</f>
        <v>1</v>
      </c>
      <c r="P5">
        <f>'vessel calibrations'!$D$16</f>
        <v>1</v>
      </c>
      <c r="Q5">
        <f>'vessel calibrations'!$E$16</f>
        <v>1</v>
      </c>
      <c r="R5">
        <f t="shared" si="4"/>
        <v>0</v>
      </c>
      <c r="S5">
        <f t="shared" si="5"/>
        <v>0</v>
      </c>
      <c r="T5">
        <f t="shared" si="1"/>
        <v>0</v>
      </c>
      <c r="U5">
        <f t="shared" si="2"/>
        <v>0</v>
      </c>
      <c r="V5">
        <f t="shared" si="6"/>
        <v>0</v>
      </c>
      <c r="W5">
        <f t="shared" si="6"/>
        <v>0</v>
      </c>
      <c r="X5">
        <f t="shared" si="7"/>
        <v>0</v>
      </c>
      <c r="Y5">
        <f t="shared" si="7"/>
        <v>0</v>
      </c>
    </row>
    <row r="6" spans="1:26" x14ac:dyDescent="0.25">
      <c r="A6" t="s">
        <v>12</v>
      </c>
      <c r="B6">
        <v>1016</v>
      </c>
      <c r="C6" t="s">
        <v>19</v>
      </c>
      <c r="D6">
        <v>5</v>
      </c>
      <c r="E6">
        <v>1997</v>
      </c>
      <c r="F6" s="1">
        <v>35574</v>
      </c>
      <c r="G6" t="s">
        <v>20</v>
      </c>
      <c r="H6" t="s">
        <v>15</v>
      </c>
      <c r="I6">
        <v>1.46</v>
      </c>
      <c r="J6">
        <v>20</v>
      </c>
      <c r="K6">
        <v>0</v>
      </c>
      <c r="L6">
        <f t="shared" si="0"/>
        <v>0</v>
      </c>
      <c r="M6">
        <f t="shared" si="3"/>
        <v>0</v>
      </c>
      <c r="N6">
        <f>'vessel calibrations'!$B$16</f>
        <v>1</v>
      </c>
      <c r="O6" s="16">
        <f>'vessel calibrations'!$C$16</f>
        <v>1</v>
      </c>
      <c r="P6">
        <f>'vessel calibrations'!$D$16</f>
        <v>1</v>
      </c>
      <c r="Q6">
        <f>'vessel calibrations'!$E$16</f>
        <v>1</v>
      </c>
      <c r="R6">
        <f t="shared" si="4"/>
        <v>0</v>
      </c>
      <c r="S6">
        <f t="shared" si="5"/>
        <v>0</v>
      </c>
      <c r="T6">
        <f t="shared" si="1"/>
        <v>0</v>
      </c>
      <c r="U6">
        <f t="shared" si="2"/>
        <v>0</v>
      </c>
      <c r="V6">
        <f t="shared" si="6"/>
        <v>0</v>
      </c>
      <c r="W6">
        <f t="shared" si="6"/>
        <v>0</v>
      </c>
      <c r="X6">
        <f t="shared" si="7"/>
        <v>0</v>
      </c>
      <c r="Y6">
        <f t="shared" si="7"/>
        <v>0</v>
      </c>
    </row>
    <row r="7" spans="1:26" x14ac:dyDescent="0.25">
      <c r="A7" t="s">
        <v>12</v>
      </c>
      <c r="B7">
        <v>1017</v>
      </c>
      <c r="C7" t="s">
        <v>19</v>
      </c>
      <c r="D7">
        <v>5</v>
      </c>
      <c r="E7">
        <v>1997</v>
      </c>
      <c r="F7" s="1">
        <v>35574</v>
      </c>
      <c r="G7" t="s">
        <v>21</v>
      </c>
      <c r="H7" t="s">
        <v>15</v>
      </c>
      <c r="I7">
        <v>1.07</v>
      </c>
      <c r="J7">
        <v>20</v>
      </c>
      <c r="K7">
        <v>0</v>
      </c>
      <c r="L7">
        <f t="shared" si="0"/>
        <v>0</v>
      </c>
      <c r="M7">
        <f t="shared" si="3"/>
        <v>0</v>
      </c>
      <c r="N7">
        <f>'vessel calibrations'!$B$16</f>
        <v>1</v>
      </c>
      <c r="O7" s="16">
        <f>'vessel calibrations'!$C$16</f>
        <v>1</v>
      </c>
      <c r="P7">
        <f>'vessel calibrations'!$D$16</f>
        <v>1</v>
      </c>
      <c r="Q7">
        <f>'vessel calibrations'!$E$16</f>
        <v>1</v>
      </c>
      <c r="R7">
        <f t="shared" si="4"/>
        <v>0</v>
      </c>
      <c r="S7">
        <f t="shared" si="5"/>
        <v>0</v>
      </c>
      <c r="T7">
        <f t="shared" si="1"/>
        <v>0</v>
      </c>
      <c r="U7">
        <f t="shared" si="2"/>
        <v>0</v>
      </c>
      <c r="V7">
        <f t="shared" si="6"/>
        <v>0</v>
      </c>
      <c r="W7">
        <f t="shared" si="6"/>
        <v>0</v>
      </c>
      <c r="X7">
        <f t="shared" si="7"/>
        <v>0</v>
      </c>
      <c r="Y7">
        <f t="shared" si="7"/>
        <v>0</v>
      </c>
    </row>
    <row r="8" spans="1:26" x14ac:dyDescent="0.25">
      <c r="A8" t="s">
        <v>12</v>
      </c>
      <c r="B8">
        <v>1018</v>
      </c>
      <c r="C8" t="s">
        <v>19</v>
      </c>
      <c r="D8">
        <v>5</v>
      </c>
      <c r="E8">
        <v>1997</v>
      </c>
      <c r="F8" s="1">
        <v>35574</v>
      </c>
      <c r="G8" t="s">
        <v>22</v>
      </c>
      <c r="H8" t="s">
        <v>15</v>
      </c>
      <c r="I8">
        <v>1.32</v>
      </c>
      <c r="J8">
        <v>20</v>
      </c>
      <c r="K8">
        <v>0</v>
      </c>
      <c r="L8">
        <f t="shared" si="0"/>
        <v>0</v>
      </c>
      <c r="M8">
        <f t="shared" si="3"/>
        <v>0</v>
      </c>
      <c r="N8">
        <f>'vessel calibrations'!$B$16</f>
        <v>1</v>
      </c>
      <c r="O8" s="16">
        <f>'vessel calibrations'!$C$16</f>
        <v>1</v>
      </c>
      <c r="P8">
        <f>'vessel calibrations'!$D$16</f>
        <v>1</v>
      </c>
      <c r="Q8">
        <f>'vessel calibrations'!$E$16</f>
        <v>1</v>
      </c>
      <c r="R8">
        <f t="shared" si="4"/>
        <v>0</v>
      </c>
      <c r="S8">
        <f t="shared" si="5"/>
        <v>0</v>
      </c>
      <c r="T8">
        <f t="shared" si="1"/>
        <v>0</v>
      </c>
      <c r="U8">
        <f t="shared" si="2"/>
        <v>0</v>
      </c>
      <c r="V8">
        <f t="shared" si="6"/>
        <v>0</v>
      </c>
      <c r="W8">
        <f t="shared" si="6"/>
        <v>0</v>
      </c>
      <c r="X8">
        <f t="shared" si="7"/>
        <v>0</v>
      </c>
      <c r="Y8">
        <f t="shared" si="7"/>
        <v>0</v>
      </c>
    </row>
    <row r="9" spans="1:26" x14ac:dyDescent="0.25">
      <c r="A9" t="s">
        <v>12</v>
      </c>
      <c r="B9">
        <v>1019</v>
      </c>
      <c r="C9" t="s">
        <v>19</v>
      </c>
      <c r="D9">
        <v>5</v>
      </c>
      <c r="E9">
        <v>1997</v>
      </c>
      <c r="F9" s="1">
        <v>35574</v>
      </c>
      <c r="G9" t="s">
        <v>23</v>
      </c>
      <c r="H9" t="s">
        <v>15</v>
      </c>
      <c r="I9">
        <v>1.35</v>
      </c>
      <c r="J9">
        <v>20</v>
      </c>
      <c r="K9">
        <v>0</v>
      </c>
      <c r="L9">
        <f t="shared" si="0"/>
        <v>0</v>
      </c>
      <c r="M9">
        <f t="shared" si="3"/>
        <v>0</v>
      </c>
      <c r="N9">
        <f>'vessel calibrations'!$B$16</f>
        <v>1</v>
      </c>
      <c r="O9" s="16">
        <f>'vessel calibrations'!$C$16</f>
        <v>1</v>
      </c>
      <c r="P9">
        <f>'vessel calibrations'!$D$16</f>
        <v>1</v>
      </c>
      <c r="Q9">
        <f>'vessel calibrations'!$E$16</f>
        <v>1</v>
      </c>
      <c r="R9">
        <f t="shared" si="4"/>
        <v>0</v>
      </c>
      <c r="S9">
        <f t="shared" si="5"/>
        <v>0</v>
      </c>
      <c r="T9">
        <f t="shared" si="1"/>
        <v>0</v>
      </c>
      <c r="U9">
        <f t="shared" si="2"/>
        <v>0</v>
      </c>
      <c r="V9">
        <f t="shared" si="6"/>
        <v>0</v>
      </c>
      <c r="W9">
        <f t="shared" si="6"/>
        <v>0</v>
      </c>
      <c r="X9">
        <f t="shared" si="7"/>
        <v>0</v>
      </c>
      <c r="Y9">
        <f t="shared" si="7"/>
        <v>0</v>
      </c>
    </row>
    <row r="10" spans="1:26" x14ac:dyDescent="0.25">
      <c r="A10" t="s">
        <v>12</v>
      </c>
      <c r="B10">
        <v>1024</v>
      </c>
      <c r="C10" t="s">
        <v>13</v>
      </c>
      <c r="D10">
        <v>6</v>
      </c>
      <c r="E10">
        <v>1997</v>
      </c>
      <c r="F10" s="1">
        <v>35604</v>
      </c>
      <c r="G10" t="s">
        <v>14</v>
      </c>
      <c r="H10" t="s">
        <v>15</v>
      </c>
      <c r="I10">
        <v>1.04</v>
      </c>
      <c r="J10">
        <v>20</v>
      </c>
      <c r="K10">
        <v>0</v>
      </c>
      <c r="L10">
        <f t="shared" si="0"/>
        <v>0</v>
      </c>
      <c r="M10">
        <f t="shared" si="3"/>
        <v>0</v>
      </c>
      <c r="N10">
        <f>'vessel calibrations'!$B$16</f>
        <v>1</v>
      </c>
      <c r="O10" s="16">
        <f>'vessel calibrations'!$C$16</f>
        <v>1</v>
      </c>
      <c r="P10">
        <f>'vessel calibrations'!$D$16</f>
        <v>1</v>
      </c>
      <c r="Q10">
        <f>'vessel calibrations'!$E$16</f>
        <v>1</v>
      </c>
      <c r="R10">
        <f t="shared" si="4"/>
        <v>0</v>
      </c>
      <c r="S10">
        <f t="shared" si="5"/>
        <v>0</v>
      </c>
      <c r="T10">
        <f t="shared" si="1"/>
        <v>0</v>
      </c>
      <c r="U10">
        <f t="shared" si="2"/>
        <v>0</v>
      </c>
      <c r="V10">
        <f t="shared" si="6"/>
        <v>0</v>
      </c>
      <c r="W10">
        <f t="shared" si="6"/>
        <v>0</v>
      </c>
      <c r="X10">
        <f t="shared" si="7"/>
        <v>0</v>
      </c>
      <c r="Y10">
        <f t="shared" si="7"/>
        <v>0</v>
      </c>
    </row>
    <row r="11" spans="1:26" x14ac:dyDescent="0.25">
      <c r="A11" t="s">
        <v>12</v>
      </c>
      <c r="B11">
        <v>1025</v>
      </c>
      <c r="C11" t="s">
        <v>13</v>
      </c>
      <c r="D11">
        <v>6</v>
      </c>
      <c r="E11">
        <v>1997</v>
      </c>
      <c r="F11" s="1">
        <v>35604</v>
      </c>
      <c r="G11" t="s">
        <v>16</v>
      </c>
      <c r="H11" t="s">
        <v>15</v>
      </c>
      <c r="I11">
        <v>1.1599999999999999</v>
      </c>
      <c r="J11">
        <v>20</v>
      </c>
      <c r="K11">
        <v>3</v>
      </c>
      <c r="L11">
        <f t="shared" si="0"/>
        <v>3</v>
      </c>
      <c r="M11">
        <f t="shared" si="3"/>
        <v>1.3862943611198906</v>
      </c>
      <c r="N11">
        <f>'vessel calibrations'!$B$16</f>
        <v>1</v>
      </c>
      <c r="O11" s="16">
        <f>'vessel calibrations'!$C$16</f>
        <v>1</v>
      </c>
      <c r="P11">
        <f>'vessel calibrations'!$D$16</f>
        <v>1</v>
      </c>
      <c r="Q11">
        <f>'vessel calibrations'!$E$16</f>
        <v>1</v>
      </c>
      <c r="R11">
        <f t="shared" si="4"/>
        <v>1.3862943611198906</v>
      </c>
      <c r="S11">
        <f t="shared" si="5"/>
        <v>1.3862943611198906</v>
      </c>
      <c r="T11">
        <f t="shared" si="1"/>
        <v>1.3862943611198906</v>
      </c>
      <c r="U11">
        <f t="shared" si="2"/>
        <v>1.3862943611198906</v>
      </c>
      <c r="V11">
        <f t="shared" si="6"/>
        <v>3</v>
      </c>
      <c r="W11">
        <f t="shared" si="6"/>
        <v>3</v>
      </c>
      <c r="X11">
        <f t="shared" si="7"/>
        <v>3</v>
      </c>
      <c r="Y11">
        <f t="shared" si="7"/>
        <v>3</v>
      </c>
    </row>
    <row r="12" spans="1:26" x14ac:dyDescent="0.25">
      <c r="A12" t="s">
        <v>12</v>
      </c>
      <c r="B12">
        <v>1026</v>
      </c>
      <c r="C12" t="s">
        <v>13</v>
      </c>
      <c r="D12">
        <v>6</v>
      </c>
      <c r="E12">
        <v>1997</v>
      </c>
      <c r="F12" s="1">
        <v>35604</v>
      </c>
      <c r="G12" t="s">
        <v>17</v>
      </c>
      <c r="H12" t="s">
        <v>15</v>
      </c>
      <c r="I12">
        <v>1.04</v>
      </c>
      <c r="J12">
        <v>20</v>
      </c>
      <c r="K12">
        <v>59</v>
      </c>
      <c r="L12">
        <f t="shared" si="0"/>
        <v>59</v>
      </c>
      <c r="M12">
        <f t="shared" si="3"/>
        <v>4.0943445622221004</v>
      </c>
      <c r="N12">
        <f>'vessel calibrations'!$B$16</f>
        <v>1</v>
      </c>
      <c r="O12" s="16">
        <f>'vessel calibrations'!$C$16</f>
        <v>1</v>
      </c>
      <c r="P12">
        <f>'vessel calibrations'!$D$16</f>
        <v>1</v>
      </c>
      <c r="Q12">
        <f>'vessel calibrations'!$E$16</f>
        <v>1</v>
      </c>
      <c r="R12">
        <f t="shared" si="4"/>
        <v>4.0943445622221004</v>
      </c>
      <c r="S12">
        <f t="shared" si="5"/>
        <v>4.0943445622221004</v>
      </c>
      <c r="T12">
        <f t="shared" si="1"/>
        <v>4.0943445622221004</v>
      </c>
      <c r="U12">
        <f t="shared" si="2"/>
        <v>4.0943445622221004</v>
      </c>
      <c r="V12">
        <f t="shared" si="6"/>
        <v>58.999999999999986</v>
      </c>
      <c r="W12">
        <f t="shared" si="6"/>
        <v>58.999999999999986</v>
      </c>
      <c r="X12">
        <f t="shared" si="7"/>
        <v>58.999999999999986</v>
      </c>
      <c r="Y12">
        <f t="shared" si="7"/>
        <v>58.999999999999986</v>
      </c>
    </row>
    <row r="13" spans="1:26" x14ac:dyDescent="0.25">
      <c r="A13" t="s">
        <v>12</v>
      </c>
      <c r="B13">
        <v>1027</v>
      </c>
      <c r="C13" t="s">
        <v>13</v>
      </c>
      <c r="D13">
        <v>6</v>
      </c>
      <c r="E13">
        <v>1997</v>
      </c>
      <c r="F13" s="1">
        <v>35604</v>
      </c>
      <c r="G13" t="s">
        <v>18</v>
      </c>
      <c r="H13" t="s">
        <v>15</v>
      </c>
      <c r="I13">
        <v>1.36</v>
      </c>
      <c r="J13">
        <v>20</v>
      </c>
      <c r="K13">
        <v>6</v>
      </c>
      <c r="L13">
        <f t="shared" si="0"/>
        <v>6</v>
      </c>
      <c r="M13">
        <f t="shared" si="3"/>
        <v>1.9459101490553132</v>
      </c>
      <c r="N13">
        <f>'vessel calibrations'!$B$16</f>
        <v>1</v>
      </c>
      <c r="O13" s="16">
        <f>'vessel calibrations'!$C$16</f>
        <v>1</v>
      </c>
      <c r="P13">
        <f>'vessel calibrations'!$D$16</f>
        <v>1</v>
      </c>
      <c r="Q13">
        <f>'vessel calibrations'!$E$16</f>
        <v>1</v>
      </c>
      <c r="R13">
        <f t="shared" si="4"/>
        <v>1.9459101490553132</v>
      </c>
      <c r="S13">
        <f t="shared" si="5"/>
        <v>1.9459101490553132</v>
      </c>
      <c r="T13">
        <f t="shared" si="1"/>
        <v>1.9459101490553132</v>
      </c>
      <c r="U13">
        <f t="shared" si="2"/>
        <v>1.9459101490553132</v>
      </c>
      <c r="V13">
        <f t="shared" si="6"/>
        <v>5.9999999999999991</v>
      </c>
      <c r="W13">
        <f t="shared" si="6"/>
        <v>5.9999999999999991</v>
      </c>
      <c r="X13">
        <f t="shared" si="7"/>
        <v>5.9999999999999991</v>
      </c>
      <c r="Y13">
        <f t="shared" si="7"/>
        <v>5.9999999999999991</v>
      </c>
    </row>
    <row r="14" spans="1:26" x14ac:dyDescent="0.25">
      <c r="A14" t="s">
        <v>12</v>
      </c>
      <c r="B14">
        <v>1036</v>
      </c>
      <c r="C14" t="s">
        <v>19</v>
      </c>
      <c r="D14">
        <v>6</v>
      </c>
      <c r="E14">
        <v>1997</v>
      </c>
      <c r="F14" s="1">
        <v>35607</v>
      </c>
      <c r="G14" t="s">
        <v>20</v>
      </c>
      <c r="H14" t="s">
        <v>15</v>
      </c>
      <c r="I14">
        <v>1.36</v>
      </c>
      <c r="J14">
        <v>20</v>
      </c>
      <c r="K14">
        <v>1</v>
      </c>
      <c r="L14">
        <f t="shared" si="0"/>
        <v>1</v>
      </c>
      <c r="M14">
        <f t="shared" si="3"/>
        <v>0.69314718055994529</v>
      </c>
      <c r="N14">
        <f>'vessel calibrations'!$B$16</f>
        <v>1</v>
      </c>
      <c r="O14" s="16">
        <f>'vessel calibrations'!$C$16</f>
        <v>1</v>
      </c>
      <c r="P14">
        <f>'vessel calibrations'!$D$16</f>
        <v>1</v>
      </c>
      <c r="Q14">
        <f>'vessel calibrations'!$E$16</f>
        <v>1</v>
      </c>
      <c r="R14">
        <f t="shared" si="4"/>
        <v>0.69314718055994529</v>
      </c>
      <c r="S14">
        <f t="shared" si="5"/>
        <v>0.69314718055994529</v>
      </c>
      <c r="T14">
        <f t="shared" si="1"/>
        <v>0.69314718055994529</v>
      </c>
      <c r="U14">
        <f t="shared" si="2"/>
        <v>0.69314718055994529</v>
      </c>
      <c r="V14">
        <f t="shared" si="6"/>
        <v>1</v>
      </c>
      <c r="W14">
        <f t="shared" si="6"/>
        <v>1</v>
      </c>
      <c r="X14">
        <f t="shared" si="7"/>
        <v>1</v>
      </c>
      <c r="Y14">
        <f t="shared" si="7"/>
        <v>1</v>
      </c>
    </row>
    <row r="15" spans="1:26" x14ac:dyDescent="0.25">
      <c r="A15" t="s">
        <v>12</v>
      </c>
      <c r="B15">
        <v>1037</v>
      </c>
      <c r="C15" t="s">
        <v>19</v>
      </c>
      <c r="D15">
        <v>6</v>
      </c>
      <c r="E15">
        <v>1997</v>
      </c>
      <c r="F15" s="1">
        <v>35607</v>
      </c>
      <c r="G15" t="s">
        <v>21</v>
      </c>
      <c r="H15" t="s">
        <v>15</v>
      </c>
      <c r="I15">
        <v>1.43</v>
      </c>
      <c r="J15">
        <v>20</v>
      </c>
      <c r="K15">
        <v>1</v>
      </c>
      <c r="L15">
        <f t="shared" si="0"/>
        <v>1</v>
      </c>
      <c r="M15">
        <f t="shared" si="3"/>
        <v>0.69314718055994529</v>
      </c>
      <c r="N15">
        <f>'vessel calibrations'!$B$16</f>
        <v>1</v>
      </c>
      <c r="O15" s="16">
        <f>'vessel calibrations'!$C$16</f>
        <v>1</v>
      </c>
      <c r="P15">
        <f>'vessel calibrations'!$D$16</f>
        <v>1</v>
      </c>
      <c r="Q15">
        <f>'vessel calibrations'!$E$16</f>
        <v>1</v>
      </c>
      <c r="R15">
        <f t="shared" si="4"/>
        <v>0.69314718055994529</v>
      </c>
      <c r="S15">
        <f t="shared" si="5"/>
        <v>0.69314718055994529</v>
      </c>
      <c r="T15">
        <f t="shared" si="1"/>
        <v>0.69314718055994529</v>
      </c>
      <c r="U15">
        <f t="shared" si="2"/>
        <v>0.69314718055994529</v>
      </c>
      <c r="V15">
        <f t="shared" si="6"/>
        <v>1</v>
      </c>
      <c r="W15">
        <f t="shared" si="6"/>
        <v>1</v>
      </c>
      <c r="X15">
        <f t="shared" si="7"/>
        <v>1</v>
      </c>
      <c r="Y15">
        <f t="shared" si="7"/>
        <v>1</v>
      </c>
    </row>
    <row r="16" spans="1:26" x14ac:dyDescent="0.25">
      <c r="A16" t="s">
        <v>12</v>
      </c>
      <c r="B16">
        <v>1038</v>
      </c>
      <c r="C16" t="s">
        <v>19</v>
      </c>
      <c r="D16">
        <v>6</v>
      </c>
      <c r="E16">
        <v>1997</v>
      </c>
      <c r="F16" s="1">
        <v>35607</v>
      </c>
      <c r="G16" t="s">
        <v>22</v>
      </c>
      <c r="H16" t="s">
        <v>15</v>
      </c>
      <c r="I16">
        <v>1.57</v>
      </c>
      <c r="J16">
        <v>20</v>
      </c>
      <c r="K16">
        <v>33</v>
      </c>
      <c r="L16">
        <f t="shared" si="0"/>
        <v>33</v>
      </c>
      <c r="M16">
        <f t="shared" si="3"/>
        <v>3.5263605246161616</v>
      </c>
      <c r="N16">
        <f>'vessel calibrations'!$B$16</f>
        <v>1</v>
      </c>
      <c r="O16" s="16">
        <f>'vessel calibrations'!$C$16</f>
        <v>1</v>
      </c>
      <c r="P16">
        <f>'vessel calibrations'!$D$16</f>
        <v>1</v>
      </c>
      <c r="Q16">
        <f>'vessel calibrations'!$E$16</f>
        <v>1</v>
      </c>
      <c r="R16">
        <f t="shared" si="4"/>
        <v>3.5263605246161616</v>
      </c>
      <c r="S16">
        <f t="shared" si="5"/>
        <v>3.5263605246161616</v>
      </c>
      <c r="T16">
        <f t="shared" si="1"/>
        <v>3.5263605246161616</v>
      </c>
      <c r="U16">
        <f t="shared" si="2"/>
        <v>3.5263605246161616</v>
      </c>
      <c r="V16">
        <f t="shared" si="6"/>
        <v>33.000000000000007</v>
      </c>
      <c r="W16">
        <f t="shared" si="6"/>
        <v>33.000000000000007</v>
      </c>
      <c r="X16">
        <f t="shared" si="7"/>
        <v>33.000000000000007</v>
      </c>
      <c r="Y16">
        <f t="shared" si="7"/>
        <v>33.000000000000007</v>
      </c>
    </row>
    <row r="17" spans="1:26" x14ac:dyDescent="0.25">
      <c r="A17" t="s">
        <v>12</v>
      </c>
      <c r="B17">
        <v>1039</v>
      </c>
      <c r="C17" t="s">
        <v>19</v>
      </c>
      <c r="D17">
        <v>6</v>
      </c>
      <c r="E17">
        <v>1997</v>
      </c>
      <c r="F17" s="1">
        <v>35607</v>
      </c>
      <c r="G17" t="s">
        <v>23</v>
      </c>
      <c r="H17" t="s">
        <v>15</v>
      </c>
      <c r="I17">
        <v>1.45</v>
      </c>
      <c r="J17">
        <v>20</v>
      </c>
      <c r="K17">
        <v>20</v>
      </c>
      <c r="L17">
        <f t="shared" si="0"/>
        <v>20</v>
      </c>
      <c r="M17">
        <f t="shared" si="3"/>
        <v>3.044522437723423</v>
      </c>
      <c r="N17">
        <f>'vessel calibrations'!$B$16</f>
        <v>1</v>
      </c>
      <c r="O17" s="16">
        <f>'vessel calibrations'!$C$16</f>
        <v>1</v>
      </c>
      <c r="P17">
        <f>'vessel calibrations'!$D$16</f>
        <v>1</v>
      </c>
      <c r="Q17">
        <f>'vessel calibrations'!$E$16</f>
        <v>1</v>
      </c>
      <c r="R17">
        <f t="shared" si="4"/>
        <v>3.044522437723423</v>
      </c>
      <c r="S17">
        <f t="shared" si="5"/>
        <v>3.044522437723423</v>
      </c>
      <c r="T17">
        <f t="shared" si="1"/>
        <v>3.044522437723423</v>
      </c>
      <c r="U17">
        <f t="shared" si="2"/>
        <v>3.044522437723423</v>
      </c>
      <c r="V17">
        <f t="shared" si="6"/>
        <v>20</v>
      </c>
      <c r="W17">
        <f t="shared" si="6"/>
        <v>20</v>
      </c>
      <c r="X17">
        <f t="shared" si="7"/>
        <v>20</v>
      </c>
      <c r="Y17">
        <f t="shared" si="7"/>
        <v>20</v>
      </c>
    </row>
    <row r="18" spans="1:26" x14ac:dyDescent="0.25">
      <c r="A18" t="s">
        <v>12</v>
      </c>
      <c r="B18">
        <v>1041</v>
      </c>
      <c r="C18" t="s">
        <v>13</v>
      </c>
      <c r="D18">
        <v>7</v>
      </c>
      <c r="E18">
        <v>1997</v>
      </c>
      <c r="F18" s="1">
        <v>35630</v>
      </c>
      <c r="G18" t="s">
        <v>18</v>
      </c>
      <c r="H18" t="s">
        <v>15</v>
      </c>
      <c r="I18">
        <v>1.64</v>
      </c>
      <c r="J18">
        <v>20</v>
      </c>
      <c r="K18">
        <v>45</v>
      </c>
      <c r="L18">
        <f t="shared" si="0"/>
        <v>45</v>
      </c>
      <c r="M18">
        <f t="shared" si="3"/>
        <v>3.8286413964890951</v>
      </c>
      <c r="N18">
        <f>'vessel calibrations'!$B$16</f>
        <v>1</v>
      </c>
      <c r="O18" s="16">
        <f>'vessel calibrations'!$C$16</f>
        <v>1</v>
      </c>
      <c r="P18">
        <f>'vessel calibrations'!$D$16</f>
        <v>1</v>
      </c>
      <c r="Q18">
        <f>'vessel calibrations'!$E$16</f>
        <v>1</v>
      </c>
      <c r="R18">
        <f t="shared" si="4"/>
        <v>3.8286413964890951</v>
      </c>
      <c r="S18">
        <f t="shared" si="5"/>
        <v>3.8286413964890951</v>
      </c>
      <c r="T18">
        <f t="shared" si="1"/>
        <v>3.8286413964890951</v>
      </c>
      <c r="U18">
        <f t="shared" si="2"/>
        <v>3.8286413964890951</v>
      </c>
      <c r="V18">
        <f t="shared" si="6"/>
        <v>45</v>
      </c>
      <c r="W18">
        <f t="shared" si="6"/>
        <v>45</v>
      </c>
      <c r="X18">
        <f t="shared" si="7"/>
        <v>45</v>
      </c>
      <c r="Y18">
        <f t="shared" si="7"/>
        <v>45</v>
      </c>
      <c r="Z18" t="s">
        <v>34</v>
      </c>
    </row>
    <row r="19" spans="1:26" x14ac:dyDescent="0.25">
      <c r="A19" t="s">
        <v>12</v>
      </c>
      <c r="B19">
        <v>1042</v>
      </c>
      <c r="C19" t="s">
        <v>13</v>
      </c>
      <c r="D19">
        <v>7</v>
      </c>
      <c r="E19">
        <v>1997</v>
      </c>
      <c r="F19" s="1">
        <v>35630</v>
      </c>
      <c r="G19" t="s">
        <v>14</v>
      </c>
      <c r="H19" t="s">
        <v>15</v>
      </c>
      <c r="I19">
        <v>1.1100000000000001</v>
      </c>
      <c r="J19">
        <v>20</v>
      </c>
      <c r="K19">
        <v>2</v>
      </c>
      <c r="L19">
        <f t="shared" si="0"/>
        <v>2</v>
      </c>
      <c r="M19">
        <f t="shared" si="3"/>
        <v>1.0986122886681098</v>
      </c>
      <c r="N19">
        <f>'vessel calibrations'!$B$16</f>
        <v>1</v>
      </c>
      <c r="O19" s="16">
        <f>'vessel calibrations'!$C$16</f>
        <v>1</v>
      </c>
      <c r="P19">
        <f>'vessel calibrations'!$D$16</f>
        <v>1</v>
      </c>
      <c r="Q19">
        <f>'vessel calibrations'!$E$16</f>
        <v>1</v>
      </c>
      <c r="R19">
        <f t="shared" si="4"/>
        <v>1.0986122886681098</v>
      </c>
      <c r="S19">
        <f t="shared" si="5"/>
        <v>1.0986122886681098</v>
      </c>
      <c r="T19">
        <f t="shared" si="1"/>
        <v>1.0986122886681098</v>
      </c>
      <c r="U19">
        <f t="shared" si="2"/>
        <v>1.0986122886681098</v>
      </c>
      <c r="V19">
        <f t="shared" si="6"/>
        <v>2.0000000000000004</v>
      </c>
      <c r="W19">
        <f t="shared" si="6"/>
        <v>2.0000000000000004</v>
      </c>
      <c r="X19">
        <f t="shared" si="7"/>
        <v>2.0000000000000004</v>
      </c>
      <c r="Y19">
        <f t="shared" si="7"/>
        <v>2.0000000000000004</v>
      </c>
      <c r="Z19" t="s">
        <v>34</v>
      </c>
    </row>
    <row r="20" spans="1:26" x14ac:dyDescent="0.25">
      <c r="A20" t="s">
        <v>12</v>
      </c>
      <c r="B20">
        <v>1044</v>
      </c>
      <c r="C20" t="s">
        <v>13</v>
      </c>
      <c r="D20">
        <v>7</v>
      </c>
      <c r="E20">
        <v>1997</v>
      </c>
      <c r="F20" s="1">
        <v>35631</v>
      </c>
      <c r="G20" t="s">
        <v>17</v>
      </c>
      <c r="H20" t="s">
        <v>15</v>
      </c>
      <c r="I20">
        <v>1.63</v>
      </c>
      <c r="J20">
        <v>20</v>
      </c>
      <c r="K20">
        <v>102</v>
      </c>
      <c r="L20">
        <f t="shared" si="0"/>
        <v>102</v>
      </c>
      <c r="M20">
        <f t="shared" si="3"/>
        <v>4.6347289882296359</v>
      </c>
      <c r="N20">
        <f>'vessel calibrations'!$B$16</f>
        <v>1</v>
      </c>
      <c r="O20" s="16">
        <f>'vessel calibrations'!$C$16</f>
        <v>1</v>
      </c>
      <c r="P20">
        <f>'vessel calibrations'!$D$16</f>
        <v>1</v>
      </c>
      <c r="Q20">
        <f>'vessel calibrations'!$E$16</f>
        <v>1</v>
      </c>
      <c r="R20">
        <f t="shared" si="4"/>
        <v>4.6347289882296359</v>
      </c>
      <c r="S20">
        <f t="shared" si="5"/>
        <v>4.6347289882296359</v>
      </c>
      <c r="T20">
        <f t="shared" si="1"/>
        <v>4.6347289882296359</v>
      </c>
      <c r="U20">
        <f t="shared" si="2"/>
        <v>4.6347289882296359</v>
      </c>
      <c r="V20">
        <f t="shared" si="6"/>
        <v>102.00000000000001</v>
      </c>
      <c r="W20">
        <f t="shared" si="6"/>
        <v>102.00000000000001</v>
      </c>
      <c r="X20">
        <f t="shared" si="7"/>
        <v>102.00000000000001</v>
      </c>
      <c r="Y20">
        <f t="shared" si="7"/>
        <v>102.00000000000001</v>
      </c>
      <c r="Z20" t="s">
        <v>34</v>
      </c>
    </row>
    <row r="21" spans="1:26" x14ac:dyDescent="0.25">
      <c r="A21" t="s">
        <v>12</v>
      </c>
      <c r="B21">
        <v>1045</v>
      </c>
      <c r="C21" t="s">
        <v>19</v>
      </c>
      <c r="D21">
        <v>7</v>
      </c>
      <c r="E21">
        <v>1997</v>
      </c>
      <c r="F21" s="1">
        <v>35632</v>
      </c>
      <c r="G21" t="s">
        <v>20</v>
      </c>
      <c r="H21" t="s">
        <v>15</v>
      </c>
      <c r="I21">
        <v>1.64</v>
      </c>
      <c r="J21">
        <v>20</v>
      </c>
      <c r="K21">
        <v>0</v>
      </c>
      <c r="L21">
        <f t="shared" si="0"/>
        <v>0</v>
      </c>
      <c r="M21">
        <f t="shared" si="3"/>
        <v>0</v>
      </c>
      <c r="N21">
        <f>'vessel calibrations'!$B$16</f>
        <v>1</v>
      </c>
      <c r="O21" s="16">
        <f>'vessel calibrations'!$C$16</f>
        <v>1</v>
      </c>
      <c r="P21">
        <f>'vessel calibrations'!$D$16</f>
        <v>1</v>
      </c>
      <c r="Q21">
        <f>'vessel calibrations'!$E$16</f>
        <v>1</v>
      </c>
      <c r="R21">
        <f t="shared" si="4"/>
        <v>0</v>
      </c>
      <c r="S21">
        <f t="shared" si="5"/>
        <v>0</v>
      </c>
      <c r="T21">
        <f t="shared" si="1"/>
        <v>0</v>
      </c>
      <c r="U21">
        <f t="shared" si="2"/>
        <v>0</v>
      </c>
      <c r="V21">
        <f t="shared" si="6"/>
        <v>0</v>
      </c>
      <c r="W21">
        <f t="shared" si="6"/>
        <v>0</v>
      </c>
      <c r="X21">
        <f t="shared" si="7"/>
        <v>0</v>
      </c>
      <c r="Y21">
        <f t="shared" si="7"/>
        <v>0</v>
      </c>
      <c r="Z21" t="s">
        <v>34</v>
      </c>
    </row>
    <row r="22" spans="1:26" x14ac:dyDescent="0.25">
      <c r="A22" t="s">
        <v>12</v>
      </c>
      <c r="B22">
        <v>1046</v>
      </c>
      <c r="C22" t="s">
        <v>19</v>
      </c>
      <c r="D22">
        <v>7</v>
      </c>
      <c r="E22">
        <v>1997</v>
      </c>
      <c r="F22" s="1">
        <v>35632</v>
      </c>
      <c r="G22" t="s">
        <v>21</v>
      </c>
      <c r="H22" t="s">
        <v>15</v>
      </c>
      <c r="I22">
        <v>1.33</v>
      </c>
      <c r="J22">
        <v>20</v>
      </c>
      <c r="K22">
        <v>0</v>
      </c>
      <c r="L22">
        <f t="shared" si="0"/>
        <v>0</v>
      </c>
      <c r="M22">
        <f t="shared" si="3"/>
        <v>0</v>
      </c>
      <c r="N22">
        <f>'vessel calibrations'!$B$16</f>
        <v>1</v>
      </c>
      <c r="O22" s="16">
        <f>'vessel calibrations'!$C$16</f>
        <v>1</v>
      </c>
      <c r="P22">
        <f>'vessel calibrations'!$D$16</f>
        <v>1</v>
      </c>
      <c r="Q22">
        <f>'vessel calibrations'!$E$16</f>
        <v>1</v>
      </c>
      <c r="R22">
        <f t="shared" si="4"/>
        <v>0</v>
      </c>
      <c r="S22">
        <f t="shared" si="5"/>
        <v>0</v>
      </c>
      <c r="T22">
        <f t="shared" si="1"/>
        <v>0</v>
      </c>
      <c r="U22">
        <f t="shared" si="2"/>
        <v>0</v>
      </c>
      <c r="V22">
        <f t="shared" si="6"/>
        <v>0</v>
      </c>
      <c r="W22">
        <f t="shared" si="6"/>
        <v>0</v>
      </c>
      <c r="X22">
        <f t="shared" si="7"/>
        <v>0</v>
      </c>
      <c r="Y22">
        <f t="shared" si="7"/>
        <v>0</v>
      </c>
      <c r="Z22" t="s">
        <v>34</v>
      </c>
    </row>
    <row r="23" spans="1:26" x14ac:dyDescent="0.25">
      <c r="A23" t="s">
        <v>12</v>
      </c>
      <c r="B23">
        <v>1047</v>
      </c>
      <c r="C23" t="s">
        <v>19</v>
      </c>
      <c r="D23">
        <v>7</v>
      </c>
      <c r="E23">
        <v>1997</v>
      </c>
      <c r="F23" s="1">
        <v>35632</v>
      </c>
      <c r="G23" t="s">
        <v>22</v>
      </c>
      <c r="H23" t="s">
        <v>15</v>
      </c>
      <c r="I23">
        <v>1.64</v>
      </c>
      <c r="J23">
        <v>20</v>
      </c>
      <c r="K23">
        <v>68</v>
      </c>
      <c r="L23">
        <f t="shared" si="0"/>
        <v>68</v>
      </c>
      <c r="M23">
        <f t="shared" si="3"/>
        <v>4.2341065045972597</v>
      </c>
      <c r="N23">
        <f>'vessel calibrations'!$B$16</f>
        <v>1</v>
      </c>
      <c r="O23" s="16">
        <f>'vessel calibrations'!$C$16</f>
        <v>1</v>
      </c>
      <c r="P23">
        <f>'vessel calibrations'!$D$16</f>
        <v>1</v>
      </c>
      <c r="Q23">
        <f>'vessel calibrations'!$E$16</f>
        <v>1</v>
      </c>
      <c r="R23">
        <f t="shared" si="4"/>
        <v>4.2341065045972597</v>
      </c>
      <c r="S23">
        <f t="shared" si="5"/>
        <v>4.2341065045972597</v>
      </c>
      <c r="T23">
        <f t="shared" si="1"/>
        <v>4.2341065045972597</v>
      </c>
      <c r="U23">
        <f t="shared" si="2"/>
        <v>4.2341065045972597</v>
      </c>
      <c r="V23">
        <f t="shared" si="6"/>
        <v>68.000000000000014</v>
      </c>
      <c r="W23">
        <f t="shared" si="6"/>
        <v>68.000000000000014</v>
      </c>
      <c r="X23">
        <f t="shared" si="7"/>
        <v>68.000000000000014</v>
      </c>
      <c r="Y23">
        <f t="shared" si="7"/>
        <v>68.000000000000014</v>
      </c>
      <c r="Z23" t="s">
        <v>34</v>
      </c>
    </row>
    <row r="24" spans="1:26" x14ac:dyDescent="0.25">
      <c r="A24" t="s">
        <v>12</v>
      </c>
      <c r="B24">
        <v>1048</v>
      </c>
      <c r="C24" t="s">
        <v>19</v>
      </c>
      <c r="D24">
        <v>7</v>
      </c>
      <c r="E24">
        <v>1997</v>
      </c>
      <c r="F24" s="1">
        <v>35632</v>
      </c>
      <c r="G24" t="s">
        <v>23</v>
      </c>
      <c r="H24" t="s">
        <v>15</v>
      </c>
      <c r="I24">
        <v>1.53</v>
      </c>
      <c r="J24">
        <v>20</v>
      </c>
      <c r="K24">
        <v>206</v>
      </c>
      <c r="L24">
        <f t="shared" si="0"/>
        <v>206</v>
      </c>
      <c r="M24">
        <f t="shared" si="3"/>
        <v>5.3327187932653688</v>
      </c>
      <c r="N24">
        <f>'vessel calibrations'!$B$16</f>
        <v>1</v>
      </c>
      <c r="O24" s="16">
        <f>'vessel calibrations'!$C$16</f>
        <v>1</v>
      </c>
      <c r="P24">
        <f>'vessel calibrations'!$D$16</f>
        <v>1</v>
      </c>
      <c r="Q24">
        <f>'vessel calibrations'!$E$16</f>
        <v>1</v>
      </c>
      <c r="R24">
        <f t="shared" si="4"/>
        <v>5.3327187932653688</v>
      </c>
      <c r="S24">
        <f t="shared" si="5"/>
        <v>5.3327187932653688</v>
      </c>
      <c r="T24">
        <f t="shared" si="1"/>
        <v>5.3327187932653688</v>
      </c>
      <c r="U24">
        <f t="shared" si="2"/>
        <v>5.3327187932653688</v>
      </c>
      <c r="V24">
        <f t="shared" si="6"/>
        <v>205.99999999999994</v>
      </c>
      <c r="W24">
        <f t="shared" si="6"/>
        <v>205.99999999999994</v>
      </c>
      <c r="X24">
        <f t="shared" si="7"/>
        <v>205.99999999999994</v>
      </c>
      <c r="Y24">
        <f t="shared" si="7"/>
        <v>205.99999999999994</v>
      </c>
      <c r="Z24" t="s">
        <v>34</v>
      </c>
    </row>
    <row r="25" spans="1:26" x14ac:dyDescent="0.25">
      <c r="A25" t="s">
        <v>12</v>
      </c>
      <c r="B25">
        <v>1049</v>
      </c>
      <c r="C25" t="s">
        <v>13</v>
      </c>
      <c r="D25">
        <v>7</v>
      </c>
      <c r="E25">
        <v>1997</v>
      </c>
      <c r="F25" s="1">
        <v>35633</v>
      </c>
      <c r="G25" t="s">
        <v>16</v>
      </c>
      <c r="H25" t="s">
        <v>15</v>
      </c>
      <c r="I25">
        <v>1.23</v>
      </c>
      <c r="J25">
        <v>20</v>
      </c>
      <c r="K25">
        <v>1</v>
      </c>
      <c r="L25">
        <f t="shared" si="0"/>
        <v>1</v>
      </c>
      <c r="M25">
        <f t="shared" si="3"/>
        <v>0.69314718055994529</v>
      </c>
      <c r="N25">
        <f>'vessel calibrations'!$B$16</f>
        <v>1</v>
      </c>
      <c r="O25" s="16">
        <f>'vessel calibrations'!$C$16</f>
        <v>1</v>
      </c>
      <c r="P25">
        <f>'vessel calibrations'!$D$16</f>
        <v>1</v>
      </c>
      <c r="Q25">
        <f>'vessel calibrations'!$E$16</f>
        <v>1</v>
      </c>
      <c r="R25">
        <f t="shared" si="4"/>
        <v>0.69314718055994529</v>
      </c>
      <c r="S25">
        <f t="shared" si="5"/>
        <v>0.69314718055994529</v>
      </c>
      <c r="T25">
        <f t="shared" si="1"/>
        <v>0.69314718055994529</v>
      </c>
      <c r="U25">
        <f t="shared" si="2"/>
        <v>0.69314718055994529</v>
      </c>
      <c r="V25">
        <f t="shared" si="6"/>
        <v>1</v>
      </c>
      <c r="W25">
        <f t="shared" si="6"/>
        <v>1</v>
      </c>
      <c r="X25">
        <f t="shared" si="7"/>
        <v>1</v>
      </c>
      <c r="Y25">
        <f t="shared" si="7"/>
        <v>1</v>
      </c>
      <c r="Z25" t="s">
        <v>34</v>
      </c>
    </row>
    <row r="26" spans="1:26" x14ac:dyDescent="0.25">
      <c r="A26" t="s">
        <v>12</v>
      </c>
      <c r="B26">
        <v>1063</v>
      </c>
      <c r="C26" t="s">
        <v>19</v>
      </c>
      <c r="D26">
        <v>8</v>
      </c>
      <c r="E26">
        <v>1997</v>
      </c>
      <c r="F26" s="1">
        <v>35664</v>
      </c>
      <c r="G26" t="s">
        <v>20</v>
      </c>
      <c r="H26" t="s">
        <v>15</v>
      </c>
      <c r="I26">
        <v>1.42</v>
      </c>
      <c r="J26">
        <v>20</v>
      </c>
      <c r="K26">
        <v>0</v>
      </c>
      <c r="L26">
        <f t="shared" si="0"/>
        <v>0</v>
      </c>
      <c r="M26">
        <f t="shared" si="3"/>
        <v>0</v>
      </c>
      <c r="N26">
        <f>'vessel calibrations'!$B$16</f>
        <v>1</v>
      </c>
      <c r="O26" s="16">
        <f>'vessel calibrations'!$C$16</f>
        <v>1</v>
      </c>
      <c r="P26">
        <f>'vessel calibrations'!$D$16</f>
        <v>1</v>
      </c>
      <c r="Q26">
        <f>'vessel calibrations'!$E$16</f>
        <v>1</v>
      </c>
      <c r="R26">
        <f t="shared" si="4"/>
        <v>0</v>
      </c>
      <c r="S26">
        <f t="shared" si="5"/>
        <v>0</v>
      </c>
      <c r="T26">
        <f t="shared" si="1"/>
        <v>0</v>
      </c>
      <c r="U26">
        <f t="shared" si="2"/>
        <v>0</v>
      </c>
      <c r="V26">
        <f t="shared" si="6"/>
        <v>0</v>
      </c>
      <c r="W26">
        <f t="shared" si="6"/>
        <v>0</v>
      </c>
      <c r="X26">
        <f t="shared" si="7"/>
        <v>0</v>
      </c>
      <c r="Y26">
        <f t="shared" si="7"/>
        <v>0</v>
      </c>
    </row>
    <row r="27" spans="1:26" x14ac:dyDescent="0.25">
      <c r="A27" t="s">
        <v>12</v>
      </c>
      <c r="B27">
        <v>1064</v>
      </c>
      <c r="C27" t="s">
        <v>19</v>
      </c>
      <c r="D27">
        <v>8</v>
      </c>
      <c r="E27">
        <v>1997</v>
      </c>
      <c r="F27" s="1">
        <v>35664</v>
      </c>
      <c r="G27" t="s">
        <v>21</v>
      </c>
      <c r="H27" t="s">
        <v>15</v>
      </c>
      <c r="I27">
        <v>1.58</v>
      </c>
      <c r="J27">
        <v>20</v>
      </c>
      <c r="K27">
        <v>161</v>
      </c>
      <c r="L27">
        <f t="shared" si="0"/>
        <v>161</v>
      </c>
      <c r="M27">
        <f t="shared" si="3"/>
        <v>5.0875963352323836</v>
      </c>
      <c r="N27">
        <f>'vessel calibrations'!$B$16</f>
        <v>1</v>
      </c>
      <c r="O27" s="16">
        <f>'vessel calibrations'!$C$16</f>
        <v>1</v>
      </c>
      <c r="P27">
        <f>'vessel calibrations'!$D$16</f>
        <v>1</v>
      </c>
      <c r="Q27">
        <f>'vessel calibrations'!$E$16</f>
        <v>1</v>
      </c>
      <c r="R27">
        <f t="shared" si="4"/>
        <v>5.0875963352323836</v>
      </c>
      <c r="S27">
        <f t="shared" si="5"/>
        <v>5.0875963352323836</v>
      </c>
      <c r="T27">
        <f t="shared" si="1"/>
        <v>5.0875963352323836</v>
      </c>
      <c r="U27">
        <f t="shared" si="2"/>
        <v>5.0875963352323836</v>
      </c>
      <c r="V27">
        <f t="shared" si="6"/>
        <v>160.99999999999994</v>
      </c>
      <c r="W27">
        <f t="shared" si="6"/>
        <v>160.99999999999994</v>
      </c>
      <c r="X27">
        <f t="shared" si="7"/>
        <v>160.99999999999994</v>
      </c>
      <c r="Y27">
        <f t="shared" si="7"/>
        <v>160.99999999999994</v>
      </c>
    </row>
    <row r="28" spans="1:26" x14ac:dyDescent="0.25">
      <c r="A28" t="s">
        <v>12</v>
      </c>
      <c r="B28">
        <v>1065</v>
      </c>
      <c r="C28" t="s">
        <v>19</v>
      </c>
      <c r="D28">
        <v>8</v>
      </c>
      <c r="E28">
        <v>1997</v>
      </c>
      <c r="F28" s="1">
        <v>35664</v>
      </c>
      <c r="G28" t="s">
        <v>22</v>
      </c>
      <c r="H28" t="s">
        <v>15</v>
      </c>
      <c r="I28">
        <v>1.84</v>
      </c>
      <c r="J28">
        <v>20</v>
      </c>
      <c r="K28">
        <v>41</v>
      </c>
      <c r="L28">
        <f t="shared" si="0"/>
        <v>41</v>
      </c>
      <c r="M28">
        <f t="shared" si="3"/>
        <v>3.7376696182833684</v>
      </c>
      <c r="N28">
        <f>'vessel calibrations'!$B$16</f>
        <v>1</v>
      </c>
      <c r="O28" s="16">
        <f>'vessel calibrations'!$C$16</f>
        <v>1</v>
      </c>
      <c r="P28">
        <f>'vessel calibrations'!$D$16</f>
        <v>1</v>
      </c>
      <c r="Q28">
        <f>'vessel calibrations'!$E$16</f>
        <v>1</v>
      </c>
      <c r="R28">
        <f t="shared" si="4"/>
        <v>3.7376696182833684</v>
      </c>
      <c r="S28">
        <f t="shared" si="5"/>
        <v>3.7376696182833684</v>
      </c>
      <c r="T28">
        <f t="shared" si="1"/>
        <v>3.7376696182833684</v>
      </c>
      <c r="U28">
        <f t="shared" si="2"/>
        <v>3.7376696182833684</v>
      </c>
      <c r="V28">
        <f t="shared" si="6"/>
        <v>41.000000000000007</v>
      </c>
      <c r="W28">
        <f t="shared" si="6"/>
        <v>41.000000000000007</v>
      </c>
      <c r="X28">
        <f t="shared" si="7"/>
        <v>41.000000000000007</v>
      </c>
      <c r="Y28">
        <f t="shared" si="7"/>
        <v>41.000000000000007</v>
      </c>
    </row>
    <row r="29" spans="1:26" x14ac:dyDescent="0.25">
      <c r="A29" t="s">
        <v>12</v>
      </c>
      <c r="B29">
        <v>1066</v>
      </c>
      <c r="C29" t="s">
        <v>19</v>
      </c>
      <c r="D29">
        <v>8</v>
      </c>
      <c r="E29">
        <v>1997</v>
      </c>
      <c r="F29" s="1">
        <v>35664</v>
      </c>
      <c r="G29" t="s">
        <v>23</v>
      </c>
      <c r="H29" t="s">
        <v>15</v>
      </c>
      <c r="I29">
        <v>2.3199999999999998</v>
      </c>
      <c r="J29">
        <v>20</v>
      </c>
      <c r="K29">
        <v>9</v>
      </c>
      <c r="L29">
        <f t="shared" si="0"/>
        <v>9</v>
      </c>
      <c r="M29">
        <f t="shared" si="3"/>
        <v>2.3025850929940459</v>
      </c>
      <c r="N29">
        <f>'vessel calibrations'!$B$16</f>
        <v>1</v>
      </c>
      <c r="O29" s="16">
        <f>'vessel calibrations'!$C$16</f>
        <v>1</v>
      </c>
      <c r="P29">
        <f>'vessel calibrations'!$D$16</f>
        <v>1</v>
      </c>
      <c r="Q29">
        <f>'vessel calibrations'!$E$16</f>
        <v>1</v>
      </c>
      <c r="R29">
        <f t="shared" si="4"/>
        <v>2.3025850929940459</v>
      </c>
      <c r="S29">
        <f t="shared" si="5"/>
        <v>2.3025850929940459</v>
      </c>
      <c r="T29">
        <f t="shared" si="1"/>
        <v>2.3025850929940459</v>
      </c>
      <c r="U29">
        <f t="shared" si="2"/>
        <v>2.3025850929940459</v>
      </c>
      <c r="V29">
        <f t="shared" si="6"/>
        <v>9.0000000000000018</v>
      </c>
      <c r="W29">
        <f t="shared" si="6"/>
        <v>9.0000000000000018</v>
      </c>
      <c r="X29">
        <f t="shared" si="7"/>
        <v>9.0000000000000018</v>
      </c>
      <c r="Y29">
        <f t="shared" si="7"/>
        <v>9.0000000000000018</v>
      </c>
    </row>
    <row r="30" spans="1:26" x14ac:dyDescent="0.25">
      <c r="A30" t="s">
        <v>12</v>
      </c>
      <c r="B30">
        <v>1068</v>
      </c>
      <c r="C30" t="s">
        <v>13</v>
      </c>
      <c r="D30">
        <v>8</v>
      </c>
      <c r="E30">
        <v>1997</v>
      </c>
      <c r="F30" s="1">
        <v>35665</v>
      </c>
      <c r="G30" t="s">
        <v>16</v>
      </c>
      <c r="H30" t="s">
        <v>15</v>
      </c>
      <c r="I30">
        <v>1.71</v>
      </c>
      <c r="J30">
        <v>20</v>
      </c>
      <c r="K30">
        <v>5</v>
      </c>
      <c r="L30">
        <f t="shared" si="0"/>
        <v>5</v>
      </c>
      <c r="M30">
        <f t="shared" si="3"/>
        <v>1.791759469228055</v>
      </c>
      <c r="N30">
        <f>'vessel calibrations'!$B$16</f>
        <v>1</v>
      </c>
      <c r="O30" s="16">
        <f>'vessel calibrations'!$C$16</f>
        <v>1</v>
      </c>
      <c r="P30">
        <f>'vessel calibrations'!$D$16</f>
        <v>1</v>
      </c>
      <c r="Q30">
        <f>'vessel calibrations'!$E$16</f>
        <v>1</v>
      </c>
      <c r="R30">
        <f t="shared" si="4"/>
        <v>1.791759469228055</v>
      </c>
      <c r="S30">
        <f t="shared" si="5"/>
        <v>1.791759469228055</v>
      </c>
      <c r="T30">
        <f t="shared" si="1"/>
        <v>1.791759469228055</v>
      </c>
      <c r="U30">
        <f t="shared" si="2"/>
        <v>1.791759469228055</v>
      </c>
      <c r="V30">
        <f t="shared" si="6"/>
        <v>5</v>
      </c>
      <c r="W30">
        <f t="shared" si="6"/>
        <v>5</v>
      </c>
      <c r="X30">
        <f t="shared" si="7"/>
        <v>5</v>
      </c>
      <c r="Y30">
        <f t="shared" si="7"/>
        <v>5</v>
      </c>
    </row>
    <row r="31" spans="1:26" x14ac:dyDescent="0.25">
      <c r="A31" t="s">
        <v>12</v>
      </c>
      <c r="B31">
        <v>1069</v>
      </c>
      <c r="C31" t="s">
        <v>13</v>
      </c>
      <c r="D31">
        <v>8</v>
      </c>
      <c r="E31">
        <v>1997</v>
      </c>
      <c r="F31" s="1">
        <v>35665</v>
      </c>
      <c r="G31" t="s">
        <v>17</v>
      </c>
      <c r="H31" t="s">
        <v>15</v>
      </c>
      <c r="I31">
        <v>1.68</v>
      </c>
      <c r="J31">
        <v>20</v>
      </c>
      <c r="K31">
        <v>12</v>
      </c>
      <c r="L31">
        <f t="shared" si="0"/>
        <v>12</v>
      </c>
      <c r="M31">
        <f t="shared" si="3"/>
        <v>2.5649493574615367</v>
      </c>
      <c r="N31">
        <f>'vessel calibrations'!$B$16</f>
        <v>1</v>
      </c>
      <c r="O31" s="16">
        <f>'vessel calibrations'!$C$16</f>
        <v>1</v>
      </c>
      <c r="P31">
        <f>'vessel calibrations'!$D$16</f>
        <v>1</v>
      </c>
      <c r="Q31">
        <f>'vessel calibrations'!$E$16</f>
        <v>1</v>
      </c>
      <c r="R31">
        <f t="shared" si="4"/>
        <v>2.5649493574615367</v>
      </c>
      <c r="S31">
        <f t="shared" si="5"/>
        <v>2.5649493574615367</v>
      </c>
      <c r="T31">
        <f t="shared" si="1"/>
        <v>2.5649493574615367</v>
      </c>
      <c r="U31">
        <f t="shared" si="2"/>
        <v>2.5649493574615367</v>
      </c>
      <c r="V31">
        <f t="shared" si="6"/>
        <v>12</v>
      </c>
      <c r="W31">
        <f t="shared" si="6"/>
        <v>12</v>
      </c>
      <c r="X31">
        <f t="shared" si="7"/>
        <v>12</v>
      </c>
      <c r="Y31">
        <f t="shared" si="7"/>
        <v>12</v>
      </c>
    </row>
    <row r="32" spans="1:26" x14ac:dyDescent="0.25">
      <c r="A32" t="s">
        <v>12</v>
      </c>
      <c r="B32">
        <v>1070</v>
      </c>
      <c r="C32" t="s">
        <v>13</v>
      </c>
      <c r="D32">
        <v>8</v>
      </c>
      <c r="E32">
        <v>1997</v>
      </c>
      <c r="F32" s="1">
        <v>35665</v>
      </c>
      <c r="G32" t="s">
        <v>18</v>
      </c>
      <c r="H32" t="s">
        <v>15</v>
      </c>
      <c r="I32">
        <v>1.58</v>
      </c>
      <c r="J32">
        <v>20</v>
      </c>
      <c r="K32">
        <v>0</v>
      </c>
      <c r="L32">
        <f t="shared" si="0"/>
        <v>0</v>
      </c>
      <c r="M32">
        <f t="shared" si="3"/>
        <v>0</v>
      </c>
      <c r="N32">
        <f>'vessel calibrations'!$B$16</f>
        <v>1</v>
      </c>
      <c r="O32" s="16">
        <f>'vessel calibrations'!$C$16</f>
        <v>1</v>
      </c>
      <c r="P32">
        <f>'vessel calibrations'!$D$16</f>
        <v>1</v>
      </c>
      <c r="Q32">
        <f>'vessel calibrations'!$E$16</f>
        <v>1</v>
      </c>
      <c r="R32">
        <f t="shared" si="4"/>
        <v>0</v>
      </c>
      <c r="S32">
        <f t="shared" si="5"/>
        <v>0</v>
      </c>
      <c r="T32">
        <f t="shared" si="1"/>
        <v>0</v>
      </c>
      <c r="U32">
        <f t="shared" si="2"/>
        <v>0</v>
      </c>
      <c r="V32">
        <f t="shared" si="6"/>
        <v>0</v>
      </c>
      <c r="W32">
        <f t="shared" si="6"/>
        <v>0</v>
      </c>
      <c r="X32">
        <f t="shared" si="7"/>
        <v>0</v>
      </c>
      <c r="Y32">
        <f t="shared" si="7"/>
        <v>0</v>
      </c>
    </row>
    <row r="33" spans="1:26" x14ac:dyDescent="0.25">
      <c r="A33" t="s">
        <v>12</v>
      </c>
      <c r="B33">
        <v>1071</v>
      </c>
      <c r="C33" t="s">
        <v>13</v>
      </c>
      <c r="D33">
        <v>8</v>
      </c>
      <c r="E33">
        <v>1997</v>
      </c>
      <c r="F33" s="1">
        <v>35666</v>
      </c>
      <c r="G33" t="s">
        <v>14</v>
      </c>
      <c r="H33" t="s">
        <v>15</v>
      </c>
      <c r="I33">
        <v>1.97</v>
      </c>
      <c r="J33">
        <v>20</v>
      </c>
      <c r="K33">
        <v>22</v>
      </c>
      <c r="L33">
        <f t="shared" si="0"/>
        <v>22</v>
      </c>
      <c r="M33">
        <f t="shared" si="3"/>
        <v>3.1354942159291497</v>
      </c>
      <c r="N33">
        <f>'vessel calibrations'!$B$16</f>
        <v>1</v>
      </c>
      <c r="O33" s="16">
        <f>'vessel calibrations'!$C$16</f>
        <v>1</v>
      </c>
      <c r="P33">
        <f>'vessel calibrations'!$D$16</f>
        <v>1</v>
      </c>
      <c r="Q33">
        <f>'vessel calibrations'!$E$16</f>
        <v>1</v>
      </c>
      <c r="R33">
        <f t="shared" si="4"/>
        <v>3.1354942159291497</v>
      </c>
      <c r="S33">
        <f t="shared" si="5"/>
        <v>3.1354942159291497</v>
      </c>
      <c r="T33">
        <f t="shared" si="1"/>
        <v>3.1354942159291497</v>
      </c>
      <c r="U33">
        <f t="shared" si="2"/>
        <v>3.1354942159291497</v>
      </c>
      <c r="V33">
        <f t="shared" si="6"/>
        <v>22</v>
      </c>
      <c r="W33">
        <f t="shared" si="6"/>
        <v>22</v>
      </c>
      <c r="X33">
        <f t="shared" si="7"/>
        <v>22</v>
      </c>
      <c r="Y33">
        <f t="shared" si="7"/>
        <v>22</v>
      </c>
    </row>
    <row r="34" spans="1:26" x14ac:dyDescent="0.25">
      <c r="A34" t="s">
        <v>12</v>
      </c>
      <c r="B34">
        <v>1093</v>
      </c>
      <c r="C34" t="s">
        <v>19</v>
      </c>
      <c r="D34">
        <v>9</v>
      </c>
      <c r="E34">
        <v>1997</v>
      </c>
      <c r="F34" s="1">
        <v>35708</v>
      </c>
      <c r="G34" t="s">
        <v>20</v>
      </c>
      <c r="H34" t="s">
        <v>15</v>
      </c>
      <c r="I34">
        <v>1.84</v>
      </c>
      <c r="J34">
        <v>20</v>
      </c>
      <c r="K34">
        <v>4</v>
      </c>
      <c r="L34">
        <f t="shared" si="0"/>
        <v>4</v>
      </c>
      <c r="M34">
        <f t="shared" si="3"/>
        <v>1.6094379124341003</v>
      </c>
      <c r="N34">
        <f>'vessel calibrations'!$B$16</f>
        <v>1</v>
      </c>
      <c r="O34" s="16">
        <f>'vessel calibrations'!$C$16</f>
        <v>1</v>
      </c>
      <c r="P34">
        <f>'vessel calibrations'!$D$16</f>
        <v>1</v>
      </c>
      <c r="Q34">
        <f>'vessel calibrations'!$E$16</f>
        <v>1</v>
      </c>
      <c r="R34">
        <f t="shared" si="4"/>
        <v>1.6094379124341003</v>
      </c>
      <c r="S34">
        <f t="shared" si="5"/>
        <v>1.6094379124341003</v>
      </c>
      <c r="T34">
        <f t="shared" si="1"/>
        <v>1.6094379124341003</v>
      </c>
      <c r="U34">
        <f t="shared" si="2"/>
        <v>1.6094379124341003</v>
      </c>
      <c r="V34">
        <f t="shared" si="6"/>
        <v>3.9999999999999991</v>
      </c>
      <c r="W34">
        <f t="shared" si="6"/>
        <v>3.9999999999999991</v>
      </c>
      <c r="X34">
        <f t="shared" si="7"/>
        <v>3.9999999999999991</v>
      </c>
      <c r="Y34">
        <f t="shared" si="7"/>
        <v>3.9999999999999991</v>
      </c>
    </row>
    <row r="35" spans="1:26" x14ac:dyDescent="0.25">
      <c r="A35" t="s">
        <v>12</v>
      </c>
      <c r="B35">
        <v>1094</v>
      </c>
      <c r="C35" t="s">
        <v>19</v>
      </c>
      <c r="D35">
        <v>9</v>
      </c>
      <c r="E35">
        <v>1997</v>
      </c>
      <c r="F35" s="1">
        <v>35708</v>
      </c>
      <c r="G35" t="s">
        <v>21</v>
      </c>
      <c r="H35" t="s">
        <v>15</v>
      </c>
      <c r="I35">
        <v>1.71</v>
      </c>
      <c r="J35">
        <v>20</v>
      </c>
      <c r="K35">
        <v>0</v>
      </c>
      <c r="L35">
        <f t="shared" si="0"/>
        <v>0</v>
      </c>
      <c r="M35">
        <f t="shared" si="3"/>
        <v>0</v>
      </c>
      <c r="N35">
        <f>'vessel calibrations'!$B$16</f>
        <v>1</v>
      </c>
      <c r="O35" s="16">
        <f>'vessel calibrations'!$C$16</f>
        <v>1</v>
      </c>
      <c r="P35">
        <f>'vessel calibrations'!$D$16</f>
        <v>1</v>
      </c>
      <c r="Q35">
        <f>'vessel calibrations'!$E$16</f>
        <v>1</v>
      </c>
      <c r="R35">
        <f t="shared" si="4"/>
        <v>0</v>
      </c>
      <c r="S35">
        <f t="shared" si="5"/>
        <v>0</v>
      </c>
      <c r="T35">
        <f t="shared" si="1"/>
        <v>0</v>
      </c>
      <c r="U35">
        <f t="shared" si="2"/>
        <v>0</v>
      </c>
      <c r="V35">
        <f t="shared" si="6"/>
        <v>0</v>
      </c>
      <c r="W35">
        <f t="shared" si="6"/>
        <v>0</v>
      </c>
      <c r="X35">
        <f t="shared" si="7"/>
        <v>0</v>
      </c>
      <c r="Y35">
        <f t="shared" si="7"/>
        <v>0</v>
      </c>
    </row>
    <row r="36" spans="1:26" x14ac:dyDescent="0.25">
      <c r="A36" t="s">
        <v>12</v>
      </c>
      <c r="B36">
        <v>1095</v>
      </c>
      <c r="C36" t="s">
        <v>19</v>
      </c>
      <c r="D36">
        <v>9</v>
      </c>
      <c r="E36">
        <v>1997</v>
      </c>
      <c r="F36" s="1">
        <v>35708</v>
      </c>
      <c r="G36" t="s">
        <v>22</v>
      </c>
      <c r="H36" t="s">
        <v>15</v>
      </c>
      <c r="I36">
        <v>1.76</v>
      </c>
      <c r="J36">
        <v>20</v>
      </c>
      <c r="K36">
        <v>9</v>
      </c>
      <c r="L36">
        <f t="shared" si="0"/>
        <v>9</v>
      </c>
      <c r="M36">
        <f t="shared" si="3"/>
        <v>2.3025850929940459</v>
      </c>
      <c r="N36">
        <f>'vessel calibrations'!$B$16</f>
        <v>1</v>
      </c>
      <c r="O36" s="16">
        <f>'vessel calibrations'!$C$16</f>
        <v>1</v>
      </c>
      <c r="P36">
        <f>'vessel calibrations'!$D$16</f>
        <v>1</v>
      </c>
      <c r="Q36">
        <f>'vessel calibrations'!$E$16</f>
        <v>1</v>
      </c>
      <c r="R36">
        <f t="shared" si="4"/>
        <v>2.3025850929940459</v>
      </c>
      <c r="S36">
        <f t="shared" si="5"/>
        <v>2.3025850929940459</v>
      </c>
      <c r="T36">
        <f t="shared" si="1"/>
        <v>2.3025850929940459</v>
      </c>
      <c r="U36">
        <f t="shared" si="2"/>
        <v>2.3025850929940459</v>
      </c>
      <c r="V36">
        <f t="shared" si="6"/>
        <v>9.0000000000000018</v>
      </c>
      <c r="W36">
        <f t="shared" si="6"/>
        <v>9.0000000000000018</v>
      </c>
      <c r="X36">
        <f t="shared" si="7"/>
        <v>9.0000000000000018</v>
      </c>
      <c r="Y36">
        <f t="shared" si="7"/>
        <v>9.0000000000000018</v>
      </c>
    </row>
    <row r="37" spans="1:26" x14ac:dyDescent="0.25">
      <c r="A37" t="s">
        <v>12</v>
      </c>
      <c r="B37">
        <v>1096</v>
      </c>
      <c r="C37" t="s">
        <v>19</v>
      </c>
      <c r="D37">
        <v>9</v>
      </c>
      <c r="E37">
        <v>1997</v>
      </c>
      <c r="F37" s="1">
        <v>35708</v>
      </c>
      <c r="G37" t="s">
        <v>23</v>
      </c>
      <c r="H37" t="s">
        <v>15</v>
      </c>
      <c r="I37">
        <v>1.52</v>
      </c>
      <c r="J37">
        <v>20</v>
      </c>
      <c r="K37">
        <v>6</v>
      </c>
      <c r="L37">
        <f t="shared" si="0"/>
        <v>6</v>
      </c>
      <c r="M37">
        <f t="shared" si="3"/>
        <v>1.9459101490553132</v>
      </c>
      <c r="N37">
        <f>'vessel calibrations'!$B$16</f>
        <v>1</v>
      </c>
      <c r="O37" s="16">
        <f>'vessel calibrations'!$C$16</f>
        <v>1</v>
      </c>
      <c r="P37">
        <f>'vessel calibrations'!$D$16</f>
        <v>1</v>
      </c>
      <c r="Q37">
        <f>'vessel calibrations'!$E$16</f>
        <v>1</v>
      </c>
      <c r="R37">
        <f t="shared" si="4"/>
        <v>1.9459101490553132</v>
      </c>
      <c r="S37">
        <f t="shared" si="5"/>
        <v>1.9459101490553132</v>
      </c>
      <c r="T37">
        <f t="shared" si="1"/>
        <v>1.9459101490553132</v>
      </c>
      <c r="U37">
        <f t="shared" si="2"/>
        <v>1.9459101490553132</v>
      </c>
      <c r="V37">
        <f t="shared" si="6"/>
        <v>5.9999999999999991</v>
      </c>
      <c r="W37">
        <f t="shared" si="6"/>
        <v>5.9999999999999991</v>
      </c>
      <c r="X37">
        <f t="shared" si="7"/>
        <v>5.9999999999999991</v>
      </c>
      <c r="Y37">
        <f t="shared" si="7"/>
        <v>5.9999999999999991</v>
      </c>
    </row>
    <row r="38" spans="1:26" x14ac:dyDescent="0.25">
      <c r="A38" t="s">
        <v>12</v>
      </c>
      <c r="B38">
        <v>2003</v>
      </c>
      <c r="C38" t="s">
        <v>19</v>
      </c>
      <c r="D38">
        <v>5</v>
      </c>
      <c r="E38">
        <v>1998</v>
      </c>
      <c r="F38" s="1">
        <v>35931</v>
      </c>
      <c r="G38" t="s">
        <v>21</v>
      </c>
      <c r="H38" t="s">
        <v>15</v>
      </c>
      <c r="I38">
        <v>2.0099999999999998</v>
      </c>
      <c r="J38">
        <v>20</v>
      </c>
      <c r="K38">
        <v>0</v>
      </c>
      <c r="L38">
        <f t="shared" si="0"/>
        <v>0</v>
      </c>
      <c r="M38">
        <f t="shared" si="3"/>
        <v>0</v>
      </c>
      <c r="N38">
        <f>'vessel calibrations'!$B$16</f>
        <v>1</v>
      </c>
      <c r="O38" s="16">
        <f>'vessel calibrations'!$C$16</f>
        <v>1</v>
      </c>
      <c r="P38">
        <f>'vessel calibrations'!$D$16</f>
        <v>1</v>
      </c>
      <c r="Q38">
        <f>'vessel calibrations'!$E$16</f>
        <v>1</v>
      </c>
      <c r="R38">
        <f t="shared" si="4"/>
        <v>0</v>
      </c>
      <c r="S38">
        <f t="shared" si="5"/>
        <v>0</v>
      </c>
      <c r="T38">
        <f t="shared" si="1"/>
        <v>0</v>
      </c>
      <c r="U38">
        <f t="shared" si="2"/>
        <v>0</v>
      </c>
      <c r="V38">
        <f t="shared" si="6"/>
        <v>0</v>
      </c>
      <c r="W38">
        <f t="shared" si="6"/>
        <v>0</v>
      </c>
      <c r="X38">
        <f t="shared" si="7"/>
        <v>0</v>
      </c>
      <c r="Y38">
        <f t="shared" si="7"/>
        <v>0</v>
      </c>
    </row>
    <row r="39" spans="1:26" x14ac:dyDescent="0.25">
      <c r="A39" t="s">
        <v>12</v>
      </c>
      <c r="B39">
        <v>2004</v>
      </c>
      <c r="C39" t="s">
        <v>19</v>
      </c>
      <c r="D39">
        <v>5</v>
      </c>
      <c r="E39">
        <v>1998</v>
      </c>
      <c r="F39" s="1">
        <v>35931</v>
      </c>
      <c r="G39" t="s">
        <v>20</v>
      </c>
      <c r="H39" t="s">
        <v>15</v>
      </c>
      <c r="I39">
        <v>1.81</v>
      </c>
      <c r="J39">
        <v>20</v>
      </c>
      <c r="K39">
        <v>0</v>
      </c>
      <c r="L39">
        <f t="shared" si="0"/>
        <v>0</v>
      </c>
      <c r="M39">
        <f t="shared" si="3"/>
        <v>0</v>
      </c>
      <c r="N39">
        <f>'vessel calibrations'!$B$16</f>
        <v>1</v>
      </c>
      <c r="O39" s="16">
        <f>'vessel calibrations'!$C$16</f>
        <v>1</v>
      </c>
      <c r="P39">
        <f>'vessel calibrations'!$D$16</f>
        <v>1</v>
      </c>
      <c r="Q39">
        <f>'vessel calibrations'!$E$16</f>
        <v>1</v>
      </c>
      <c r="R39">
        <f t="shared" si="4"/>
        <v>0</v>
      </c>
      <c r="S39">
        <f t="shared" si="5"/>
        <v>0</v>
      </c>
      <c r="T39">
        <f t="shared" si="1"/>
        <v>0</v>
      </c>
      <c r="U39">
        <f t="shared" si="2"/>
        <v>0</v>
      </c>
      <c r="V39">
        <f t="shared" si="6"/>
        <v>0</v>
      </c>
      <c r="W39">
        <f t="shared" si="6"/>
        <v>0</v>
      </c>
      <c r="X39">
        <f t="shared" si="7"/>
        <v>0</v>
      </c>
      <c r="Y39">
        <f t="shared" si="7"/>
        <v>0</v>
      </c>
    </row>
    <row r="40" spans="1:26" x14ac:dyDescent="0.25">
      <c r="A40" t="s">
        <v>12</v>
      </c>
      <c r="B40">
        <v>2005</v>
      </c>
      <c r="C40" t="s">
        <v>19</v>
      </c>
      <c r="D40">
        <v>5</v>
      </c>
      <c r="E40">
        <v>1998</v>
      </c>
      <c r="F40" s="1">
        <v>35931</v>
      </c>
      <c r="G40" t="s">
        <v>22</v>
      </c>
      <c r="H40" t="s">
        <v>15</v>
      </c>
      <c r="I40">
        <v>1.64</v>
      </c>
      <c r="J40">
        <v>20</v>
      </c>
      <c r="K40">
        <v>0</v>
      </c>
      <c r="L40">
        <f t="shared" si="0"/>
        <v>0</v>
      </c>
      <c r="M40">
        <f t="shared" si="3"/>
        <v>0</v>
      </c>
      <c r="N40">
        <f>'vessel calibrations'!$B$16</f>
        <v>1</v>
      </c>
      <c r="O40" s="16">
        <f>'vessel calibrations'!$C$16</f>
        <v>1</v>
      </c>
      <c r="P40">
        <f>'vessel calibrations'!$D$16</f>
        <v>1</v>
      </c>
      <c r="Q40">
        <f>'vessel calibrations'!$E$16</f>
        <v>1</v>
      </c>
      <c r="R40">
        <f t="shared" si="4"/>
        <v>0</v>
      </c>
      <c r="S40">
        <f t="shared" si="5"/>
        <v>0</v>
      </c>
      <c r="T40">
        <f t="shared" si="1"/>
        <v>0</v>
      </c>
      <c r="U40">
        <f t="shared" si="2"/>
        <v>0</v>
      </c>
      <c r="V40">
        <f t="shared" si="6"/>
        <v>0</v>
      </c>
      <c r="W40">
        <f t="shared" si="6"/>
        <v>0</v>
      </c>
      <c r="X40">
        <f t="shared" si="7"/>
        <v>0</v>
      </c>
      <c r="Y40">
        <f t="shared" si="7"/>
        <v>0</v>
      </c>
    </row>
    <row r="41" spans="1:26" x14ac:dyDescent="0.25">
      <c r="A41" t="s">
        <v>12</v>
      </c>
      <c r="B41">
        <v>2006</v>
      </c>
      <c r="C41" t="s">
        <v>19</v>
      </c>
      <c r="D41">
        <v>5</v>
      </c>
      <c r="E41">
        <v>1998</v>
      </c>
      <c r="F41" s="1">
        <v>35931</v>
      </c>
      <c r="G41" t="s">
        <v>23</v>
      </c>
      <c r="H41" t="s">
        <v>15</v>
      </c>
      <c r="I41">
        <v>1.4</v>
      </c>
      <c r="J41">
        <v>20</v>
      </c>
      <c r="K41">
        <v>0</v>
      </c>
      <c r="L41">
        <f t="shared" si="0"/>
        <v>0</v>
      </c>
      <c r="M41">
        <f t="shared" si="3"/>
        <v>0</v>
      </c>
      <c r="N41">
        <f>'vessel calibrations'!$B$16</f>
        <v>1</v>
      </c>
      <c r="O41" s="16">
        <f>'vessel calibrations'!$C$16</f>
        <v>1</v>
      </c>
      <c r="P41">
        <f>'vessel calibrations'!$D$16</f>
        <v>1</v>
      </c>
      <c r="Q41">
        <f>'vessel calibrations'!$E$16</f>
        <v>1</v>
      </c>
      <c r="R41">
        <f t="shared" si="4"/>
        <v>0</v>
      </c>
      <c r="S41">
        <f t="shared" si="5"/>
        <v>0</v>
      </c>
      <c r="T41">
        <f t="shared" si="1"/>
        <v>0</v>
      </c>
      <c r="U41">
        <f t="shared" si="2"/>
        <v>0</v>
      </c>
      <c r="V41">
        <f t="shared" si="6"/>
        <v>0</v>
      </c>
      <c r="W41">
        <f t="shared" si="6"/>
        <v>0</v>
      </c>
      <c r="X41">
        <f t="shared" si="7"/>
        <v>0</v>
      </c>
      <c r="Y41">
        <f t="shared" si="7"/>
        <v>0</v>
      </c>
    </row>
    <row r="42" spans="1:26" x14ac:dyDescent="0.25">
      <c r="A42" t="s">
        <v>12</v>
      </c>
      <c r="B42">
        <v>2007</v>
      </c>
      <c r="C42" t="s">
        <v>13</v>
      </c>
      <c r="D42">
        <v>5</v>
      </c>
      <c r="E42">
        <v>1998</v>
      </c>
      <c r="F42" s="1">
        <v>35932</v>
      </c>
      <c r="G42" t="s">
        <v>18</v>
      </c>
      <c r="H42" t="s">
        <v>15</v>
      </c>
      <c r="I42">
        <v>1.58</v>
      </c>
      <c r="J42">
        <v>20</v>
      </c>
      <c r="K42">
        <v>0</v>
      </c>
      <c r="L42">
        <f t="shared" si="0"/>
        <v>0</v>
      </c>
      <c r="M42">
        <f t="shared" si="3"/>
        <v>0</v>
      </c>
      <c r="N42">
        <f>'vessel calibrations'!$B$16</f>
        <v>1</v>
      </c>
      <c r="O42" s="16">
        <f>'vessel calibrations'!$C$16</f>
        <v>1</v>
      </c>
      <c r="P42">
        <f>'vessel calibrations'!$D$16</f>
        <v>1</v>
      </c>
      <c r="Q42">
        <f>'vessel calibrations'!$E$16</f>
        <v>1</v>
      </c>
      <c r="R42">
        <f t="shared" si="4"/>
        <v>0</v>
      </c>
      <c r="S42">
        <f t="shared" si="5"/>
        <v>0</v>
      </c>
      <c r="T42">
        <f t="shared" si="1"/>
        <v>0</v>
      </c>
      <c r="U42">
        <f t="shared" si="2"/>
        <v>0</v>
      </c>
      <c r="V42">
        <f t="shared" si="6"/>
        <v>0</v>
      </c>
      <c r="W42">
        <f t="shared" si="6"/>
        <v>0</v>
      </c>
      <c r="X42">
        <f t="shared" si="7"/>
        <v>0</v>
      </c>
      <c r="Y42">
        <f t="shared" si="7"/>
        <v>0</v>
      </c>
    </row>
    <row r="43" spans="1:26" x14ac:dyDescent="0.25">
      <c r="A43" t="s">
        <v>12</v>
      </c>
      <c r="B43">
        <v>2008</v>
      </c>
      <c r="C43" t="s">
        <v>13</v>
      </c>
      <c r="D43">
        <v>5</v>
      </c>
      <c r="E43">
        <v>1998</v>
      </c>
      <c r="F43" s="1">
        <v>35932</v>
      </c>
      <c r="G43" t="s">
        <v>17</v>
      </c>
      <c r="H43" t="s">
        <v>15</v>
      </c>
      <c r="I43">
        <v>1.63</v>
      </c>
      <c r="J43">
        <v>20</v>
      </c>
      <c r="K43">
        <v>0</v>
      </c>
      <c r="L43">
        <f t="shared" si="0"/>
        <v>0</v>
      </c>
      <c r="M43">
        <f t="shared" si="3"/>
        <v>0</v>
      </c>
      <c r="N43">
        <f>'vessel calibrations'!$B$16</f>
        <v>1</v>
      </c>
      <c r="O43" s="16">
        <f>'vessel calibrations'!$C$16</f>
        <v>1</v>
      </c>
      <c r="P43">
        <f>'vessel calibrations'!$D$16</f>
        <v>1</v>
      </c>
      <c r="Q43">
        <f>'vessel calibrations'!$E$16</f>
        <v>1</v>
      </c>
      <c r="R43">
        <f t="shared" si="4"/>
        <v>0</v>
      </c>
      <c r="S43">
        <f t="shared" si="5"/>
        <v>0</v>
      </c>
      <c r="T43">
        <f t="shared" si="1"/>
        <v>0</v>
      </c>
      <c r="U43">
        <f t="shared" si="2"/>
        <v>0</v>
      </c>
      <c r="V43">
        <f t="shared" si="6"/>
        <v>0</v>
      </c>
      <c r="W43">
        <f t="shared" si="6"/>
        <v>0</v>
      </c>
      <c r="X43">
        <f t="shared" si="7"/>
        <v>0</v>
      </c>
      <c r="Y43">
        <f t="shared" si="7"/>
        <v>0</v>
      </c>
    </row>
    <row r="44" spans="1:26" x14ac:dyDescent="0.25">
      <c r="A44" t="s">
        <v>12</v>
      </c>
      <c r="B44">
        <v>2009</v>
      </c>
      <c r="C44" t="s">
        <v>13</v>
      </c>
      <c r="D44">
        <v>5</v>
      </c>
      <c r="E44">
        <v>1998</v>
      </c>
      <c r="F44" s="1">
        <v>35932</v>
      </c>
      <c r="G44" t="s">
        <v>16</v>
      </c>
      <c r="H44" t="s">
        <v>15</v>
      </c>
      <c r="I44">
        <v>1.67</v>
      </c>
      <c r="J44">
        <v>20</v>
      </c>
      <c r="K44">
        <v>0</v>
      </c>
      <c r="L44">
        <f t="shared" si="0"/>
        <v>0</v>
      </c>
      <c r="M44">
        <f t="shared" si="3"/>
        <v>0</v>
      </c>
      <c r="N44">
        <f>'vessel calibrations'!$B$16</f>
        <v>1</v>
      </c>
      <c r="O44" s="16">
        <f>'vessel calibrations'!$C$16</f>
        <v>1</v>
      </c>
      <c r="P44">
        <f>'vessel calibrations'!$D$16</f>
        <v>1</v>
      </c>
      <c r="Q44">
        <f>'vessel calibrations'!$E$16</f>
        <v>1</v>
      </c>
      <c r="R44">
        <f t="shared" si="4"/>
        <v>0</v>
      </c>
      <c r="S44">
        <f t="shared" si="5"/>
        <v>0</v>
      </c>
      <c r="T44">
        <f t="shared" si="1"/>
        <v>0</v>
      </c>
      <c r="U44">
        <f t="shared" si="2"/>
        <v>0</v>
      </c>
      <c r="V44">
        <f t="shared" si="6"/>
        <v>0</v>
      </c>
      <c r="W44">
        <f t="shared" si="6"/>
        <v>0</v>
      </c>
      <c r="X44">
        <f t="shared" si="7"/>
        <v>0</v>
      </c>
      <c r="Y44">
        <f t="shared" si="7"/>
        <v>0</v>
      </c>
    </row>
    <row r="45" spans="1:26" x14ac:dyDescent="0.25">
      <c r="A45" t="s">
        <v>12</v>
      </c>
      <c r="B45">
        <v>2010</v>
      </c>
      <c r="C45" t="s">
        <v>13</v>
      </c>
      <c r="D45">
        <v>5</v>
      </c>
      <c r="E45">
        <v>1998</v>
      </c>
      <c r="F45" s="1">
        <v>35932</v>
      </c>
      <c r="G45" t="s">
        <v>14</v>
      </c>
      <c r="H45" t="s">
        <v>15</v>
      </c>
      <c r="I45">
        <v>1.85</v>
      </c>
      <c r="J45">
        <v>20</v>
      </c>
      <c r="K45">
        <v>0</v>
      </c>
      <c r="L45">
        <f t="shared" si="0"/>
        <v>0</v>
      </c>
      <c r="M45">
        <f t="shared" si="3"/>
        <v>0</v>
      </c>
      <c r="N45">
        <f>'vessel calibrations'!$B$16</f>
        <v>1</v>
      </c>
      <c r="O45" s="16">
        <f>'vessel calibrations'!$C$16</f>
        <v>1</v>
      </c>
      <c r="P45">
        <f>'vessel calibrations'!$D$16</f>
        <v>1</v>
      </c>
      <c r="Q45">
        <f>'vessel calibrations'!$E$16</f>
        <v>1</v>
      </c>
      <c r="R45">
        <f t="shared" si="4"/>
        <v>0</v>
      </c>
      <c r="S45">
        <f t="shared" si="5"/>
        <v>0</v>
      </c>
      <c r="T45">
        <f t="shared" si="1"/>
        <v>0</v>
      </c>
      <c r="U45">
        <f t="shared" si="2"/>
        <v>0</v>
      </c>
      <c r="V45">
        <f t="shared" si="6"/>
        <v>0</v>
      </c>
      <c r="W45">
        <f t="shared" si="6"/>
        <v>0</v>
      </c>
      <c r="X45">
        <f t="shared" si="7"/>
        <v>0</v>
      </c>
      <c r="Y45">
        <f t="shared" si="7"/>
        <v>0</v>
      </c>
    </row>
    <row r="46" spans="1:26" x14ac:dyDescent="0.25">
      <c r="A46" t="s">
        <v>12</v>
      </c>
      <c r="B46">
        <v>2016</v>
      </c>
      <c r="C46" t="s">
        <v>19</v>
      </c>
      <c r="D46">
        <v>6</v>
      </c>
      <c r="E46">
        <v>1998</v>
      </c>
      <c r="F46" s="1">
        <v>35971</v>
      </c>
      <c r="G46" t="s">
        <v>20</v>
      </c>
      <c r="H46" t="s">
        <v>15</v>
      </c>
      <c r="I46">
        <v>1.5</v>
      </c>
      <c r="J46">
        <v>20</v>
      </c>
      <c r="K46">
        <v>1</v>
      </c>
      <c r="L46">
        <f t="shared" si="0"/>
        <v>1</v>
      </c>
      <c r="M46">
        <f t="shared" si="3"/>
        <v>0.69314718055994529</v>
      </c>
      <c r="N46">
        <f>'vessel calibrations'!$B$16</f>
        <v>1</v>
      </c>
      <c r="O46" s="16">
        <f>'vessel calibrations'!$C$16</f>
        <v>1</v>
      </c>
      <c r="P46">
        <f>'vessel calibrations'!$D$16</f>
        <v>1</v>
      </c>
      <c r="Q46">
        <f>'vessel calibrations'!$E$16</f>
        <v>1</v>
      </c>
      <c r="R46">
        <f t="shared" si="4"/>
        <v>0.69314718055994529</v>
      </c>
      <c r="S46">
        <f t="shared" si="5"/>
        <v>0.69314718055994529</v>
      </c>
      <c r="T46">
        <f t="shared" si="1"/>
        <v>0.69314718055994529</v>
      </c>
      <c r="U46">
        <f t="shared" si="2"/>
        <v>0.69314718055994529</v>
      </c>
      <c r="V46">
        <f t="shared" si="6"/>
        <v>1</v>
      </c>
      <c r="W46">
        <f t="shared" si="6"/>
        <v>1</v>
      </c>
      <c r="X46">
        <f t="shared" si="7"/>
        <v>1</v>
      </c>
      <c r="Y46">
        <f t="shared" si="7"/>
        <v>1</v>
      </c>
      <c r="Z46" t="s">
        <v>34</v>
      </c>
    </row>
    <row r="47" spans="1:26" x14ac:dyDescent="0.25">
      <c r="A47" t="s">
        <v>12</v>
      </c>
      <c r="B47">
        <v>2017</v>
      </c>
      <c r="C47" t="s">
        <v>19</v>
      </c>
      <c r="D47">
        <v>6</v>
      </c>
      <c r="E47">
        <v>1998</v>
      </c>
      <c r="F47" s="1">
        <v>35971</v>
      </c>
      <c r="G47" t="s">
        <v>21</v>
      </c>
      <c r="H47" t="s">
        <v>15</v>
      </c>
      <c r="I47">
        <v>1.44</v>
      </c>
      <c r="J47">
        <v>20</v>
      </c>
      <c r="K47">
        <v>1262</v>
      </c>
      <c r="L47">
        <f t="shared" si="0"/>
        <v>1262</v>
      </c>
      <c r="M47">
        <f t="shared" si="3"/>
        <v>7.1412451223504911</v>
      </c>
      <c r="N47">
        <f>'vessel calibrations'!$B$16</f>
        <v>1</v>
      </c>
      <c r="O47" s="16">
        <f>'vessel calibrations'!$C$16</f>
        <v>1</v>
      </c>
      <c r="P47">
        <f>'vessel calibrations'!$D$16</f>
        <v>1</v>
      </c>
      <c r="Q47">
        <f>'vessel calibrations'!$E$16</f>
        <v>1</v>
      </c>
      <c r="R47">
        <f t="shared" si="4"/>
        <v>7.1412451223504911</v>
      </c>
      <c r="S47">
        <f t="shared" si="5"/>
        <v>7.1412451223504911</v>
      </c>
      <c r="T47">
        <f t="shared" si="1"/>
        <v>7.1412451223504911</v>
      </c>
      <c r="U47">
        <f t="shared" si="2"/>
        <v>7.1412451223504911</v>
      </c>
      <c r="V47">
        <f t="shared" si="6"/>
        <v>1262</v>
      </c>
      <c r="W47">
        <f t="shared" si="6"/>
        <v>1262</v>
      </c>
      <c r="X47">
        <f t="shared" si="7"/>
        <v>1262</v>
      </c>
      <c r="Y47">
        <f t="shared" si="7"/>
        <v>1262</v>
      </c>
      <c r="Z47" t="s">
        <v>34</v>
      </c>
    </row>
    <row r="48" spans="1:26" x14ac:dyDescent="0.25">
      <c r="A48" t="s">
        <v>12</v>
      </c>
      <c r="B48">
        <v>2018</v>
      </c>
      <c r="C48" t="s">
        <v>19</v>
      </c>
      <c r="D48">
        <v>6</v>
      </c>
      <c r="E48">
        <v>1998</v>
      </c>
      <c r="F48" s="1">
        <v>35971</v>
      </c>
      <c r="G48" t="s">
        <v>22</v>
      </c>
      <c r="H48" t="s">
        <v>15</v>
      </c>
      <c r="I48">
        <v>1.61</v>
      </c>
      <c r="J48">
        <v>20</v>
      </c>
      <c r="K48">
        <v>363</v>
      </c>
      <c r="L48">
        <f t="shared" si="0"/>
        <v>363</v>
      </c>
      <c r="M48">
        <f t="shared" si="3"/>
        <v>5.8971538676367405</v>
      </c>
      <c r="N48">
        <f>'vessel calibrations'!$B$16</f>
        <v>1</v>
      </c>
      <c r="O48" s="16">
        <f>'vessel calibrations'!$C$16</f>
        <v>1</v>
      </c>
      <c r="P48">
        <f>'vessel calibrations'!$D$16</f>
        <v>1</v>
      </c>
      <c r="Q48">
        <f>'vessel calibrations'!$E$16</f>
        <v>1</v>
      </c>
      <c r="R48">
        <f t="shared" si="4"/>
        <v>5.8971538676367405</v>
      </c>
      <c r="S48">
        <f t="shared" si="5"/>
        <v>5.8971538676367405</v>
      </c>
      <c r="T48">
        <f t="shared" si="1"/>
        <v>5.8971538676367405</v>
      </c>
      <c r="U48">
        <f t="shared" si="2"/>
        <v>5.8971538676367405</v>
      </c>
      <c r="V48">
        <f t="shared" si="6"/>
        <v>362.99999999999994</v>
      </c>
      <c r="W48">
        <f t="shared" si="6"/>
        <v>362.99999999999994</v>
      </c>
      <c r="X48">
        <f t="shared" si="7"/>
        <v>362.99999999999994</v>
      </c>
      <c r="Y48">
        <f t="shared" si="7"/>
        <v>362.99999999999994</v>
      </c>
      <c r="Z48" t="s">
        <v>34</v>
      </c>
    </row>
    <row r="49" spans="1:26" x14ac:dyDescent="0.25">
      <c r="A49" t="s">
        <v>12</v>
      </c>
      <c r="B49">
        <v>2019</v>
      </c>
      <c r="C49" t="s">
        <v>19</v>
      </c>
      <c r="D49">
        <v>6</v>
      </c>
      <c r="E49">
        <v>1998</v>
      </c>
      <c r="F49" s="1">
        <v>35971</v>
      </c>
      <c r="G49" t="s">
        <v>23</v>
      </c>
      <c r="H49" t="s">
        <v>15</v>
      </c>
      <c r="I49">
        <v>1.18</v>
      </c>
      <c r="J49">
        <v>20</v>
      </c>
      <c r="K49">
        <v>511</v>
      </c>
      <c r="L49">
        <f t="shared" si="0"/>
        <v>511</v>
      </c>
      <c r="M49">
        <f t="shared" si="3"/>
        <v>6.2383246250395077</v>
      </c>
      <c r="N49">
        <f>'vessel calibrations'!$B$16</f>
        <v>1</v>
      </c>
      <c r="O49" s="16">
        <f>'vessel calibrations'!$C$16</f>
        <v>1</v>
      </c>
      <c r="P49">
        <f>'vessel calibrations'!$D$16</f>
        <v>1</v>
      </c>
      <c r="Q49">
        <f>'vessel calibrations'!$E$16</f>
        <v>1</v>
      </c>
      <c r="R49">
        <f t="shared" si="4"/>
        <v>6.2383246250395077</v>
      </c>
      <c r="S49">
        <f t="shared" si="5"/>
        <v>6.2383246250395077</v>
      </c>
      <c r="T49">
        <f t="shared" si="1"/>
        <v>6.2383246250395077</v>
      </c>
      <c r="U49">
        <f t="shared" si="2"/>
        <v>6.2383246250395077</v>
      </c>
      <c r="V49">
        <f t="shared" si="6"/>
        <v>510.99999999999994</v>
      </c>
      <c r="W49">
        <f t="shared" si="6"/>
        <v>510.99999999999994</v>
      </c>
      <c r="X49">
        <f t="shared" si="7"/>
        <v>510.99999999999994</v>
      </c>
      <c r="Y49">
        <f t="shared" si="7"/>
        <v>510.99999999999994</v>
      </c>
      <c r="Z49" t="s">
        <v>34</v>
      </c>
    </row>
    <row r="50" spans="1:26" x14ac:dyDescent="0.25">
      <c r="A50" t="s">
        <v>12</v>
      </c>
      <c r="B50">
        <v>2032</v>
      </c>
      <c r="C50" t="s">
        <v>13</v>
      </c>
      <c r="D50">
        <v>6</v>
      </c>
      <c r="E50">
        <v>1998</v>
      </c>
      <c r="F50" s="1">
        <v>35975</v>
      </c>
      <c r="G50" t="s">
        <v>18</v>
      </c>
      <c r="H50" t="s">
        <v>15</v>
      </c>
      <c r="I50">
        <v>1.63</v>
      </c>
      <c r="J50">
        <v>20</v>
      </c>
      <c r="K50">
        <v>732</v>
      </c>
      <c r="L50">
        <f t="shared" si="0"/>
        <v>732</v>
      </c>
      <c r="M50">
        <f t="shared" si="3"/>
        <v>6.5971457018866513</v>
      </c>
      <c r="N50">
        <f>'vessel calibrations'!$B$16</f>
        <v>1</v>
      </c>
      <c r="O50" s="16">
        <f>'vessel calibrations'!$C$16</f>
        <v>1</v>
      </c>
      <c r="P50">
        <f>'vessel calibrations'!$D$16</f>
        <v>1</v>
      </c>
      <c r="Q50">
        <f>'vessel calibrations'!$E$16</f>
        <v>1</v>
      </c>
      <c r="R50">
        <f t="shared" si="4"/>
        <v>6.5971457018866513</v>
      </c>
      <c r="S50">
        <f t="shared" si="5"/>
        <v>6.5971457018866513</v>
      </c>
      <c r="T50">
        <f t="shared" si="1"/>
        <v>6.5971457018866513</v>
      </c>
      <c r="U50">
        <f t="shared" si="2"/>
        <v>6.5971457018866513</v>
      </c>
      <c r="V50">
        <f t="shared" si="6"/>
        <v>731.99999999999989</v>
      </c>
      <c r="W50">
        <f t="shared" si="6"/>
        <v>731.99999999999989</v>
      </c>
      <c r="X50">
        <f t="shared" si="7"/>
        <v>731.99999999999989</v>
      </c>
      <c r="Y50">
        <f t="shared" si="7"/>
        <v>731.99999999999989</v>
      </c>
      <c r="Z50" t="s">
        <v>34</v>
      </c>
    </row>
    <row r="51" spans="1:26" x14ac:dyDescent="0.25">
      <c r="A51" t="s">
        <v>12</v>
      </c>
      <c r="B51">
        <v>2033</v>
      </c>
      <c r="C51" t="s">
        <v>13</v>
      </c>
      <c r="D51">
        <v>6</v>
      </c>
      <c r="E51">
        <v>1998</v>
      </c>
      <c r="F51" s="1">
        <v>35975</v>
      </c>
      <c r="G51" t="s">
        <v>16</v>
      </c>
      <c r="H51" t="s">
        <v>15</v>
      </c>
      <c r="I51">
        <v>1.26</v>
      </c>
      <c r="J51">
        <v>20</v>
      </c>
      <c r="K51">
        <v>371</v>
      </c>
      <c r="L51">
        <f t="shared" si="0"/>
        <v>371</v>
      </c>
      <c r="M51">
        <f t="shared" si="3"/>
        <v>5.9188938542731462</v>
      </c>
      <c r="N51">
        <f>'vessel calibrations'!$B$16</f>
        <v>1</v>
      </c>
      <c r="O51" s="16">
        <f>'vessel calibrations'!$C$16</f>
        <v>1</v>
      </c>
      <c r="P51">
        <f>'vessel calibrations'!$D$16</f>
        <v>1</v>
      </c>
      <c r="Q51">
        <f>'vessel calibrations'!$E$16</f>
        <v>1</v>
      </c>
      <c r="R51">
        <f t="shared" si="4"/>
        <v>5.9188938542731462</v>
      </c>
      <c r="S51">
        <f t="shared" si="5"/>
        <v>5.9188938542731462</v>
      </c>
      <c r="T51">
        <f t="shared" si="1"/>
        <v>5.9188938542731462</v>
      </c>
      <c r="U51">
        <f t="shared" si="2"/>
        <v>5.9188938542731462</v>
      </c>
      <c r="V51">
        <f t="shared" si="6"/>
        <v>370.99999999999989</v>
      </c>
      <c r="W51">
        <f t="shared" si="6"/>
        <v>370.99999999999989</v>
      </c>
      <c r="X51">
        <f t="shared" si="7"/>
        <v>370.99999999999989</v>
      </c>
      <c r="Y51">
        <f t="shared" si="7"/>
        <v>370.99999999999989</v>
      </c>
      <c r="Z51" t="s">
        <v>34</v>
      </c>
    </row>
    <row r="52" spans="1:26" x14ac:dyDescent="0.25">
      <c r="A52" t="s">
        <v>12</v>
      </c>
      <c r="B52">
        <v>2034</v>
      </c>
      <c r="C52" t="s">
        <v>13</v>
      </c>
      <c r="D52">
        <v>6</v>
      </c>
      <c r="E52">
        <v>1998</v>
      </c>
      <c r="F52" s="1">
        <v>35975</v>
      </c>
      <c r="G52" t="s">
        <v>17</v>
      </c>
      <c r="H52" t="s">
        <v>15</v>
      </c>
      <c r="I52">
        <v>1.53</v>
      </c>
      <c r="J52">
        <v>20</v>
      </c>
      <c r="K52">
        <v>819</v>
      </c>
      <c r="L52">
        <f t="shared" si="0"/>
        <v>819</v>
      </c>
      <c r="M52">
        <f t="shared" si="3"/>
        <v>6.7093043402582984</v>
      </c>
      <c r="N52">
        <f>'vessel calibrations'!$B$16</f>
        <v>1</v>
      </c>
      <c r="O52" s="16">
        <f>'vessel calibrations'!$C$16</f>
        <v>1</v>
      </c>
      <c r="P52">
        <f>'vessel calibrations'!$D$16</f>
        <v>1</v>
      </c>
      <c r="Q52">
        <f>'vessel calibrations'!$E$16</f>
        <v>1</v>
      </c>
      <c r="R52">
        <f t="shared" si="4"/>
        <v>6.7093043402582984</v>
      </c>
      <c r="S52">
        <f t="shared" si="5"/>
        <v>6.7093043402582984</v>
      </c>
      <c r="T52">
        <f t="shared" si="1"/>
        <v>6.7093043402582984</v>
      </c>
      <c r="U52">
        <f t="shared" si="2"/>
        <v>6.7093043402582984</v>
      </c>
      <c r="V52">
        <f t="shared" si="6"/>
        <v>818.99999999999966</v>
      </c>
      <c r="W52">
        <f t="shared" si="6"/>
        <v>818.99999999999966</v>
      </c>
      <c r="X52">
        <f t="shared" si="7"/>
        <v>818.99999999999966</v>
      </c>
      <c r="Y52">
        <f t="shared" si="7"/>
        <v>818.99999999999966</v>
      </c>
      <c r="Z52" t="s">
        <v>34</v>
      </c>
    </row>
    <row r="53" spans="1:26" x14ac:dyDescent="0.25">
      <c r="A53" t="s">
        <v>12</v>
      </c>
      <c r="B53">
        <v>2035</v>
      </c>
      <c r="C53" t="s">
        <v>13</v>
      </c>
      <c r="D53">
        <v>6</v>
      </c>
      <c r="E53">
        <v>1998</v>
      </c>
      <c r="F53" s="1">
        <v>35975</v>
      </c>
      <c r="G53" t="s">
        <v>14</v>
      </c>
      <c r="H53" t="s">
        <v>15</v>
      </c>
      <c r="I53">
        <v>1.0900000000000001</v>
      </c>
      <c r="J53">
        <v>20</v>
      </c>
      <c r="K53">
        <v>324</v>
      </c>
      <c r="L53">
        <f t="shared" si="0"/>
        <v>324</v>
      </c>
      <c r="M53">
        <f t="shared" si="3"/>
        <v>5.7838251823297373</v>
      </c>
      <c r="N53">
        <f>'vessel calibrations'!$B$16</f>
        <v>1</v>
      </c>
      <c r="O53" s="16">
        <f>'vessel calibrations'!$C$16</f>
        <v>1</v>
      </c>
      <c r="P53">
        <f>'vessel calibrations'!$D$16</f>
        <v>1</v>
      </c>
      <c r="Q53">
        <f>'vessel calibrations'!$E$16</f>
        <v>1</v>
      </c>
      <c r="R53">
        <f t="shared" si="4"/>
        <v>5.7838251823297373</v>
      </c>
      <c r="S53">
        <f t="shared" si="5"/>
        <v>5.7838251823297373</v>
      </c>
      <c r="T53">
        <f t="shared" si="1"/>
        <v>5.7838251823297373</v>
      </c>
      <c r="U53">
        <f t="shared" si="2"/>
        <v>5.7838251823297373</v>
      </c>
      <c r="V53">
        <f t="shared" si="6"/>
        <v>323.99999999999994</v>
      </c>
      <c r="W53">
        <f t="shared" si="6"/>
        <v>323.99999999999994</v>
      </c>
      <c r="X53">
        <f t="shared" si="7"/>
        <v>323.99999999999994</v>
      </c>
      <c r="Y53">
        <f t="shared" si="7"/>
        <v>323.99999999999994</v>
      </c>
      <c r="Z53" t="s">
        <v>34</v>
      </c>
    </row>
    <row r="54" spans="1:26" x14ac:dyDescent="0.25">
      <c r="A54" t="s">
        <v>12</v>
      </c>
      <c r="B54">
        <v>2040</v>
      </c>
      <c r="C54" t="s">
        <v>19</v>
      </c>
      <c r="D54">
        <v>7</v>
      </c>
      <c r="E54">
        <v>1998</v>
      </c>
      <c r="F54" s="1">
        <v>35997</v>
      </c>
      <c r="G54" t="s">
        <v>20</v>
      </c>
      <c r="H54" t="s">
        <v>15</v>
      </c>
      <c r="I54">
        <v>1.07</v>
      </c>
      <c r="J54">
        <v>20</v>
      </c>
      <c r="K54">
        <v>107</v>
      </c>
      <c r="L54">
        <f t="shared" si="0"/>
        <v>107</v>
      </c>
      <c r="M54">
        <f t="shared" si="3"/>
        <v>4.6821312271242199</v>
      </c>
      <c r="N54">
        <f>'vessel calibrations'!$B$16</f>
        <v>1</v>
      </c>
      <c r="O54" s="16">
        <f>'vessel calibrations'!$C$16</f>
        <v>1</v>
      </c>
      <c r="P54">
        <f>'vessel calibrations'!$D$16</f>
        <v>1</v>
      </c>
      <c r="Q54">
        <f>'vessel calibrations'!$E$16</f>
        <v>1</v>
      </c>
      <c r="R54">
        <f t="shared" si="4"/>
        <v>4.6821312271242199</v>
      </c>
      <c r="S54">
        <f t="shared" si="5"/>
        <v>4.6821312271242199</v>
      </c>
      <c r="T54">
        <f t="shared" si="1"/>
        <v>4.6821312271242199</v>
      </c>
      <c r="U54">
        <f t="shared" si="2"/>
        <v>4.6821312271242199</v>
      </c>
      <c r="V54">
        <f t="shared" si="6"/>
        <v>107.00000000000003</v>
      </c>
      <c r="W54">
        <f t="shared" si="6"/>
        <v>107.00000000000003</v>
      </c>
      <c r="X54">
        <f t="shared" si="7"/>
        <v>107.00000000000003</v>
      </c>
      <c r="Y54">
        <f t="shared" si="7"/>
        <v>107.00000000000003</v>
      </c>
    </row>
    <row r="55" spans="1:26" x14ac:dyDescent="0.25">
      <c r="A55" t="s">
        <v>12</v>
      </c>
      <c r="B55">
        <v>2041</v>
      </c>
      <c r="C55" t="s">
        <v>19</v>
      </c>
      <c r="D55">
        <v>7</v>
      </c>
      <c r="E55">
        <v>1998</v>
      </c>
      <c r="F55" s="1">
        <v>35997</v>
      </c>
      <c r="G55" t="s">
        <v>21</v>
      </c>
      <c r="H55" t="s">
        <v>15</v>
      </c>
      <c r="I55">
        <v>1.73</v>
      </c>
      <c r="J55">
        <v>20</v>
      </c>
      <c r="K55">
        <v>135</v>
      </c>
      <c r="L55">
        <f t="shared" si="0"/>
        <v>135</v>
      </c>
      <c r="M55">
        <f t="shared" si="3"/>
        <v>4.9126548857360524</v>
      </c>
      <c r="N55">
        <f>'vessel calibrations'!$B$16</f>
        <v>1</v>
      </c>
      <c r="O55" s="16">
        <f>'vessel calibrations'!$C$16</f>
        <v>1</v>
      </c>
      <c r="P55">
        <f>'vessel calibrations'!$D$16</f>
        <v>1</v>
      </c>
      <c r="Q55">
        <f>'vessel calibrations'!$E$16</f>
        <v>1</v>
      </c>
      <c r="R55">
        <f t="shared" si="4"/>
        <v>4.9126548857360524</v>
      </c>
      <c r="S55">
        <f t="shared" si="5"/>
        <v>4.9126548857360524</v>
      </c>
      <c r="T55">
        <f t="shared" si="1"/>
        <v>4.9126548857360524</v>
      </c>
      <c r="U55">
        <f t="shared" si="2"/>
        <v>4.9126548857360524</v>
      </c>
      <c r="V55">
        <f t="shared" si="6"/>
        <v>135.00000000000006</v>
      </c>
      <c r="W55">
        <f t="shared" si="6"/>
        <v>135.00000000000006</v>
      </c>
      <c r="X55">
        <f t="shared" si="7"/>
        <v>135.00000000000006</v>
      </c>
      <c r="Y55">
        <f t="shared" si="7"/>
        <v>135.00000000000006</v>
      </c>
    </row>
    <row r="56" spans="1:26" x14ac:dyDescent="0.25">
      <c r="A56" t="s">
        <v>12</v>
      </c>
      <c r="B56">
        <v>2042</v>
      </c>
      <c r="C56" t="s">
        <v>19</v>
      </c>
      <c r="D56">
        <v>7</v>
      </c>
      <c r="E56">
        <v>1998</v>
      </c>
      <c r="F56" s="1">
        <v>35997</v>
      </c>
      <c r="G56" t="s">
        <v>22</v>
      </c>
      <c r="H56" t="s">
        <v>15</v>
      </c>
      <c r="I56">
        <v>0.86</v>
      </c>
      <c r="J56">
        <v>20</v>
      </c>
      <c r="K56">
        <v>1</v>
      </c>
      <c r="L56">
        <f t="shared" si="0"/>
        <v>1</v>
      </c>
      <c r="M56">
        <f t="shared" si="3"/>
        <v>0.69314718055994529</v>
      </c>
      <c r="N56">
        <f>'vessel calibrations'!$B$16</f>
        <v>1</v>
      </c>
      <c r="O56" s="16">
        <f>'vessel calibrations'!$C$16</f>
        <v>1</v>
      </c>
      <c r="P56">
        <f>'vessel calibrations'!$D$16</f>
        <v>1</v>
      </c>
      <c r="Q56">
        <f>'vessel calibrations'!$E$16</f>
        <v>1</v>
      </c>
      <c r="R56">
        <f t="shared" si="4"/>
        <v>0.69314718055994529</v>
      </c>
      <c r="S56">
        <f t="shared" si="5"/>
        <v>0.69314718055994529</v>
      </c>
      <c r="T56">
        <f t="shared" si="1"/>
        <v>0.69314718055994529</v>
      </c>
      <c r="U56">
        <f t="shared" si="2"/>
        <v>0.69314718055994529</v>
      </c>
      <c r="V56">
        <f t="shared" si="6"/>
        <v>1</v>
      </c>
      <c r="W56">
        <f t="shared" si="6"/>
        <v>1</v>
      </c>
      <c r="X56">
        <f t="shared" si="7"/>
        <v>1</v>
      </c>
      <c r="Y56">
        <f t="shared" si="7"/>
        <v>1</v>
      </c>
    </row>
    <row r="57" spans="1:26" x14ac:dyDescent="0.25">
      <c r="A57" t="s">
        <v>12</v>
      </c>
      <c r="B57">
        <v>2043</v>
      </c>
      <c r="C57" t="s">
        <v>19</v>
      </c>
      <c r="D57">
        <v>7</v>
      </c>
      <c r="E57">
        <v>1998</v>
      </c>
      <c r="F57" s="1">
        <v>35997</v>
      </c>
      <c r="G57" t="s">
        <v>23</v>
      </c>
      <c r="H57" t="s">
        <v>15</v>
      </c>
      <c r="I57">
        <v>1.1599999999999999</v>
      </c>
      <c r="J57">
        <v>20</v>
      </c>
      <c r="K57">
        <v>89</v>
      </c>
      <c r="L57">
        <f t="shared" si="0"/>
        <v>89</v>
      </c>
      <c r="M57">
        <f t="shared" si="3"/>
        <v>4.499809670330265</v>
      </c>
      <c r="N57">
        <f>'vessel calibrations'!$B$16</f>
        <v>1</v>
      </c>
      <c r="O57" s="16">
        <f>'vessel calibrations'!$C$16</f>
        <v>1</v>
      </c>
      <c r="P57">
        <f>'vessel calibrations'!$D$16</f>
        <v>1</v>
      </c>
      <c r="Q57">
        <f>'vessel calibrations'!$E$16</f>
        <v>1</v>
      </c>
      <c r="R57">
        <f t="shared" si="4"/>
        <v>4.499809670330265</v>
      </c>
      <c r="S57">
        <f t="shared" si="5"/>
        <v>4.499809670330265</v>
      </c>
      <c r="T57">
        <f t="shared" si="1"/>
        <v>4.499809670330265</v>
      </c>
      <c r="U57">
        <f t="shared" si="2"/>
        <v>4.499809670330265</v>
      </c>
      <c r="V57">
        <f t="shared" si="6"/>
        <v>89</v>
      </c>
      <c r="W57">
        <f t="shared" si="6"/>
        <v>89</v>
      </c>
      <c r="X57">
        <f t="shared" si="7"/>
        <v>89</v>
      </c>
      <c r="Y57">
        <f t="shared" si="7"/>
        <v>89</v>
      </c>
    </row>
    <row r="58" spans="1:26" x14ac:dyDescent="0.25">
      <c r="A58" t="s">
        <v>12</v>
      </c>
      <c r="B58">
        <v>2044</v>
      </c>
      <c r="C58" t="s">
        <v>13</v>
      </c>
      <c r="D58">
        <v>7</v>
      </c>
      <c r="E58">
        <v>1998</v>
      </c>
      <c r="F58" s="1">
        <v>35998</v>
      </c>
      <c r="G58" t="s">
        <v>18</v>
      </c>
      <c r="H58" t="s">
        <v>15</v>
      </c>
      <c r="I58">
        <v>1.46</v>
      </c>
      <c r="J58">
        <v>20</v>
      </c>
      <c r="K58">
        <v>3</v>
      </c>
      <c r="L58">
        <f t="shared" si="0"/>
        <v>3</v>
      </c>
      <c r="M58">
        <f t="shared" si="3"/>
        <v>1.3862943611198906</v>
      </c>
      <c r="N58">
        <f>'vessel calibrations'!$B$16</f>
        <v>1</v>
      </c>
      <c r="O58" s="16">
        <f>'vessel calibrations'!$C$16</f>
        <v>1</v>
      </c>
      <c r="P58">
        <f>'vessel calibrations'!$D$16</f>
        <v>1</v>
      </c>
      <c r="Q58">
        <f>'vessel calibrations'!$E$16</f>
        <v>1</v>
      </c>
      <c r="R58">
        <f t="shared" si="4"/>
        <v>1.3862943611198906</v>
      </c>
      <c r="S58">
        <f t="shared" si="5"/>
        <v>1.3862943611198906</v>
      </c>
      <c r="T58">
        <f t="shared" si="1"/>
        <v>1.3862943611198906</v>
      </c>
      <c r="U58">
        <f t="shared" si="2"/>
        <v>1.3862943611198906</v>
      </c>
      <c r="V58">
        <f t="shared" si="6"/>
        <v>3</v>
      </c>
      <c r="W58">
        <f t="shared" si="6"/>
        <v>3</v>
      </c>
      <c r="X58">
        <f t="shared" si="7"/>
        <v>3</v>
      </c>
      <c r="Y58">
        <f t="shared" si="7"/>
        <v>3</v>
      </c>
    </row>
    <row r="59" spans="1:26" x14ac:dyDescent="0.25">
      <c r="A59" t="s">
        <v>12</v>
      </c>
      <c r="B59">
        <v>2045</v>
      </c>
      <c r="C59" t="s">
        <v>13</v>
      </c>
      <c r="D59">
        <v>7</v>
      </c>
      <c r="E59">
        <v>1998</v>
      </c>
      <c r="F59" s="1">
        <v>35998</v>
      </c>
      <c r="G59" t="s">
        <v>17</v>
      </c>
      <c r="H59" t="s">
        <v>15</v>
      </c>
      <c r="I59">
        <v>1.79</v>
      </c>
      <c r="J59">
        <v>20</v>
      </c>
      <c r="K59">
        <v>35</v>
      </c>
      <c r="L59">
        <f t="shared" si="0"/>
        <v>35</v>
      </c>
      <c r="M59">
        <f t="shared" si="3"/>
        <v>3.5835189384561099</v>
      </c>
      <c r="N59">
        <f>'vessel calibrations'!$B$16</f>
        <v>1</v>
      </c>
      <c r="O59" s="16">
        <f>'vessel calibrations'!$C$16</f>
        <v>1</v>
      </c>
      <c r="P59">
        <f>'vessel calibrations'!$D$16</f>
        <v>1</v>
      </c>
      <c r="Q59">
        <f>'vessel calibrations'!$E$16</f>
        <v>1</v>
      </c>
      <c r="R59">
        <f t="shared" si="4"/>
        <v>3.5835189384561099</v>
      </c>
      <c r="S59">
        <f t="shared" si="5"/>
        <v>3.5835189384561099</v>
      </c>
      <c r="T59">
        <f t="shared" si="1"/>
        <v>3.5835189384561099</v>
      </c>
      <c r="U59">
        <f t="shared" si="2"/>
        <v>3.5835189384561099</v>
      </c>
      <c r="V59">
        <f t="shared" si="6"/>
        <v>35</v>
      </c>
      <c r="W59">
        <f t="shared" si="6"/>
        <v>35</v>
      </c>
      <c r="X59">
        <f t="shared" si="7"/>
        <v>35</v>
      </c>
      <c r="Y59">
        <f t="shared" si="7"/>
        <v>35</v>
      </c>
    </row>
    <row r="60" spans="1:26" x14ac:dyDescent="0.25">
      <c r="A60" t="s">
        <v>12</v>
      </c>
      <c r="B60">
        <v>2046</v>
      </c>
      <c r="C60" t="s">
        <v>13</v>
      </c>
      <c r="D60">
        <v>7</v>
      </c>
      <c r="E60">
        <v>1998</v>
      </c>
      <c r="F60" s="1">
        <v>35998</v>
      </c>
      <c r="G60" t="s">
        <v>16</v>
      </c>
      <c r="H60" t="s">
        <v>15</v>
      </c>
      <c r="I60">
        <v>1.68</v>
      </c>
      <c r="J60">
        <v>20</v>
      </c>
      <c r="K60">
        <v>111</v>
      </c>
      <c r="L60">
        <f t="shared" si="0"/>
        <v>111</v>
      </c>
      <c r="M60">
        <f t="shared" si="3"/>
        <v>4.7184988712950942</v>
      </c>
      <c r="N60">
        <f>'vessel calibrations'!$B$16</f>
        <v>1</v>
      </c>
      <c r="O60" s="16">
        <f>'vessel calibrations'!$C$16</f>
        <v>1</v>
      </c>
      <c r="P60">
        <f>'vessel calibrations'!$D$16</f>
        <v>1</v>
      </c>
      <c r="Q60">
        <f>'vessel calibrations'!$E$16</f>
        <v>1</v>
      </c>
      <c r="R60">
        <f t="shared" si="4"/>
        <v>4.7184988712950942</v>
      </c>
      <c r="S60">
        <f t="shared" si="5"/>
        <v>4.7184988712950942</v>
      </c>
      <c r="T60">
        <f t="shared" si="1"/>
        <v>4.7184988712950942</v>
      </c>
      <c r="U60">
        <f t="shared" si="2"/>
        <v>4.7184988712950942</v>
      </c>
      <c r="V60">
        <f t="shared" si="6"/>
        <v>110.99999999999996</v>
      </c>
      <c r="W60">
        <f t="shared" si="6"/>
        <v>110.99999999999996</v>
      </c>
      <c r="X60">
        <f t="shared" si="7"/>
        <v>110.99999999999996</v>
      </c>
      <c r="Y60">
        <f t="shared" si="7"/>
        <v>110.99999999999996</v>
      </c>
    </row>
    <row r="61" spans="1:26" x14ac:dyDescent="0.25">
      <c r="A61" t="s">
        <v>12</v>
      </c>
      <c r="B61">
        <v>2047</v>
      </c>
      <c r="C61" t="s">
        <v>13</v>
      </c>
      <c r="D61">
        <v>7</v>
      </c>
      <c r="E61">
        <v>1998</v>
      </c>
      <c r="F61" s="1">
        <v>35998</v>
      </c>
      <c r="G61" t="s">
        <v>14</v>
      </c>
      <c r="H61" t="s">
        <v>15</v>
      </c>
      <c r="I61">
        <v>1.07</v>
      </c>
      <c r="J61">
        <v>20</v>
      </c>
      <c r="K61">
        <v>51</v>
      </c>
      <c r="L61">
        <f t="shared" si="0"/>
        <v>51</v>
      </c>
      <c r="M61">
        <f t="shared" si="3"/>
        <v>3.9512437185814275</v>
      </c>
      <c r="N61">
        <f>'vessel calibrations'!$B$16</f>
        <v>1</v>
      </c>
      <c r="O61" s="16">
        <f>'vessel calibrations'!$C$16</f>
        <v>1</v>
      </c>
      <c r="P61">
        <f>'vessel calibrations'!$D$16</f>
        <v>1</v>
      </c>
      <c r="Q61">
        <f>'vessel calibrations'!$E$16</f>
        <v>1</v>
      </c>
      <c r="R61">
        <f t="shared" si="4"/>
        <v>3.9512437185814275</v>
      </c>
      <c r="S61">
        <f t="shared" si="5"/>
        <v>3.9512437185814275</v>
      </c>
      <c r="T61">
        <f t="shared" si="1"/>
        <v>3.9512437185814275</v>
      </c>
      <c r="U61">
        <f t="shared" si="2"/>
        <v>3.9512437185814275</v>
      </c>
      <c r="V61">
        <f t="shared" si="6"/>
        <v>51.000000000000007</v>
      </c>
      <c r="W61">
        <f t="shared" si="6"/>
        <v>51.000000000000007</v>
      </c>
      <c r="X61">
        <f t="shared" si="7"/>
        <v>51.000000000000007</v>
      </c>
      <c r="Y61">
        <f t="shared" si="7"/>
        <v>51.000000000000007</v>
      </c>
    </row>
    <row r="62" spans="1:26" x14ac:dyDescent="0.25">
      <c r="A62" t="s">
        <v>12</v>
      </c>
      <c r="B62">
        <v>2048</v>
      </c>
      <c r="C62" t="s">
        <v>19</v>
      </c>
      <c r="D62">
        <v>7</v>
      </c>
      <c r="E62">
        <v>1998</v>
      </c>
      <c r="F62" s="1">
        <v>35999</v>
      </c>
      <c r="G62" t="s">
        <v>20</v>
      </c>
      <c r="H62" t="s">
        <v>15</v>
      </c>
      <c r="I62">
        <v>1</v>
      </c>
      <c r="J62">
        <v>20</v>
      </c>
      <c r="K62">
        <v>523</v>
      </c>
      <c r="L62">
        <f t="shared" si="0"/>
        <v>523</v>
      </c>
      <c r="M62">
        <f t="shared" si="3"/>
        <v>6.261491684321042</v>
      </c>
      <c r="N62">
        <f>'vessel calibrations'!$B$16</f>
        <v>1</v>
      </c>
      <c r="O62" s="16">
        <f>'vessel calibrations'!$C$16</f>
        <v>1</v>
      </c>
      <c r="P62">
        <f>'vessel calibrations'!$D$16</f>
        <v>1</v>
      </c>
      <c r="Q62">
        <f>'vessel calibrations'!$E$16</f>
        <v>1</v>
      </c>
      <c r="R62">
        <f t="shared" si="4"/>
        <v>6.261491684321042</v>
      </c>
      <c r="S62">
        <f t="shared" si="5"/>
        <v>6.261491684321042</v>
      </c>
      <c r="T62">
        <f t="shared" si="1"/>
        <v>6.261491684321042</v>
      </c>
      <c r="U62">
        <f t="shared" si="2"/>
        <v>6.261491684321042</v>
      </c>
      <c r="V62">
        <f t="shared" si="6"/>
        <v>522.99999999999989</v>
      </c>
      <c r="W62">
        <f t="shared" si="6"/>
        <v>522.99999999999989</v>
      </c>
      <c r="X62">
        <f t="shared" si="7"/>
        <v>522.99999999999989</v>
      </c>
      <c r="Y62">
        <f t="shared" si="7"/>
        <v>522.99999999999989</v>
      </c>
    </row>
    <row r="63" spans="1:26" x14ac:dyDescent="0.25">
      <c r="A63" t="s">
        <v>12</v>
      </c>
      <c r="B63">
        <v>2049</v>
      </c>
      <c r="C63" t="s">
        <v>19</v>
      </c>
      <c r="D63">
        <v>7</v>
      </c>
      <c r="E63">
        <v>1998</v>
      </c>
      <c r="F63" s="1">
        <v>35999</v>
      </c>
      <c r="G63" t="s">
        <v>21</v>
      </c>
      <c r="H63" t="s">
        <v>15</v>
      </c>
      <c r="I63">
        <v>1.1100000000000001</v>
      </c>
      <c r="J63">
        <v>20</v>
      </c>
      <c r="K63">
        <v>973</v>
      </c>
      <c r="L63">
        <f t="shared" si="0"/>
        <v>973</v>
      </c>
      <c r="M63">
        <f t="shared" si="3"/>
        <v>6.8814113036425351</v>
      </c>
      <c r="N63">
        <f>'vessel calibrations'!$B$16</f>
        <v>1</v>
      </c>
      <c r="O63" s="16">
        <f>'vessel calibrations'!$C$16</f>
        <v>1</v>
      </c>
      <c r="P63">
        <f>'vessel calibrations'!$D$16</f>
        <v>1</v>
      </c>
      <c r="Q63">
        <f>'vessel calibrations'!$E$16</f>
        <v>1</v>
      </c>
      <c r="R63">
        <f t="shared" si="4"/>
        <v>6.8814113036425351</v>
      </c>
      <c r="S63">
        <f t="shared" si="5"/>
        <v>6.8814113036425351</v>
      </c>
      <c r="T63">
        <f t="shared" si="1"/>
        <v>6.8814113036425351</v>
      </c>
      <c r="U63">
        <f t="shared" si="2"/>
        <v>6.8814113036425351</v>
      </c>
      <c r="V63">
        <f t="shared" si="6"/>
        <v>973</v>
      </c>
      <c r="W63">
        <f t="shared" si="6"/>
        <v>973</v>
      </c>
      <c r="X63">
        <f t="shared" si="7"/>
        <v>973</v>
      </c>
      <c r="Y63">
        <f t="shared" si="7"/>
        <v>973</v>
      </c>
    </row>
    <row r="64" spans="1:26" x14ac:dyDescent="0.25">
      <c r="A64" t="s">
        <v>12</v>
      </c>
      <c r="B64">
        <v>2050</v>
      </c>
      <c r="C64" t="s">
        <v>19</v>
      </c>
      <c r="D64">
        <v>7</v>
      </c>
      <c r="E64">
        <v>1998</v>
      </c>
      <c r="F64" s="1">
        <v>35999</v>
      </c>
      <c r="G64" t="s">
        <v>22</v>
      </c>
      <c r="H64" t="s">
        <v>15</v>
      </c>
      <c r="I64">
        <v>1.39</v>
      </c>
      <c r="J64">
        <v>20</v>
      </c>
      <c r="K64">
        <v>100</v>
      </c>
      <c r="L64">
        <f t="shared" si="0"/>
        <v>100</v>
      </c>
      <c r="M64">
        <f t="shared" si="3"/>
        <v>4.6151205168412597</v>
      </c>
      <c r="N64">
        <f>'vessel calibrations'!$B$16</f>
        <v>1</v>
      </c>
      <c r="O64" s="16">
        <f>'vessel calibrations'!$C$16</f>
        <v>1</v>
      </c>
      <c r="P64">
        <f>'vessel calibrations'!$D$16</f>
        <v>1</v>
      </c>
      <c r="Q64">
        <f>'vessel calibrations'!$E$16</f>
        <v>1</v>
      </c>
      <c r="R64">
        <f t="shared" si="4"/>
        <v>4.6151205168412597</v>
      </c>
      <c r="S64">
        <f t="shared" si="5"/>
        <v>4.6151205168412597</v>
      </c>
      <c r="T64">
        <f t="shared" si="1"/>
        <v>4.6151205168412597</v>
      </c>
      <c r="U64">
        <f t="shared" si="2"/>
        <v>4.6151205168412597</v>
      </c>
      <c r="V64">
        <f t="shared" si="6"/>
        <v>100.00000000000003</v>
      </c>
      <c r="W64">
        <f t="shared" si="6"/>
        <v>100.00000000000003</v>
      </c>
      <c r="X64">
        <f t="shared" si="7"/>
        <v>100.00000000000003</v>
      </c>
      <c r="Y64">
        <f t="shared" si="7"/>
        <v>100.00000000000003</v>
      </c>
    </row>
    <row r="65" spans="1:25" x14ac:dyDescent="0.25">
      <c r="A65" t="s">
        <v>12</v>
      </c>
      <c r="B65">
        <v>2051</v>
      </c>
      <c r="C65" t="s">
        <v>19</v>
      </c>
      <c r="D65">
        <v>7</v>
      </c>
      <c r="E65">
        <v>1998</v>
      </c>
      <c r="F65" s="1">
        <v>35999</v>
      </c>
      <c r="G65" t="s">
        <v>23</v>
      </c>
      <c r="H65" t="s">
        <v>15</v>
      </c>
      <c r="I65">
        <v>1.23</v>
      </c>
      <c r="J65">
        <v>20</v>
      </c>
      <c r="K65">
        <v>8</v>
      </c>
      <c r="L65">
        <f t="shared" si="0"/>
        <v>8</v>
      </c>
      <c r="M65">
        <f t="shared" si="3"/>
        <v>2.1972245773362196</v>
      </c>
      <c r="N65">
        <f>'vessel calibrations'!$B$16</f>
        <v>1</v>
      </c>
      <c r="O65" s="16">
        <f>'vessel calibrations'!$C$16</f>
        <v>1</v>
      </c>
      <c r="P65">
        <f>'vessel calibrations'!$D$16</f>
        <v>1</v>
      </c>
      <c r="Q65">
        <f>'vessel calibrations'!$E$16</f>
        <v>1</v>
      </c>
      <c r="R65">
        <f t="shared" si="4"/>
        <v>2.1972245773362196</v>
      </c>
      <c r="S65">
        <f t="shared" si="5"/>
        <v>2.1972245773362196</v>
      </c>
      <c r="T65">
        <f t="shared" si="1"/>
        <v>2.1972245773362196</v>
      </c>
      <c r="U65">
        <f t="shared" si="2"/>
        <v>2.1972245773362196</v>
      </c>
      <c r="V65">
        <f t="shared" si="6"/>
        <v>8.0000000000000018</v>
      </c>
      <c r="W65">
        <f t="shared" si="6"/>
        <v>8.0000000000000018</v>
      </c>
      <c r="X65">
        <f t="shared" si="7"/>
        <v>8.0000000000000018</v>
      </c>
      <c r="Y65">
        <f t="shared" si="7"/>
        <v>8.0000000000000018</v>
      </c>
    </row>
    <row r="66" spans="1:25" x14ac:dyDescent="0.25">
      <c r="A66" t="s">
        <v>12</v>
      </c>
      <c r="B66">
        <v>2072</v>
      </c>
      <c r="C66" t="s">
        <v>19</v>
      </c>
      <c r="D66">
        <v>8</v>
      </c>
      <c r="E66">
        <v>1998</v>
      </c>
      <c r="F66" s="1">
        <v>36032</v>
      </c>
      <c r="G66" t="s">
        <v>20</v>
      </c>
      <c r="H66" t="s">
        <v>15</v>
      </c>
      <c r="I66">
        <v>1.51</v>
      </c>
      <c r="J66">
        <v>20</v>
      </c>
      <c r="K66">
        <v>0</v>
      </c>
      <c r="L66">
        <f t="shared" ref="L66:L129" si="8">K66*20/J66</f>
        <v>0</v>
      </c>
      <c r="M66">
        <f t="shared" si="3"/>
        <v>0</v>
      </c>
      <c r="N66">
        <f>'vessel calibrations'!$B$16</f>
        <v>1</v>
      </c>
      <c r="O66" s="16">
        <f>'vessel calibrations'!$C$16</f>
        <v>1</v>
      </c>
      <c r="P66">
        <f>'vessel calibrations'!$D$16</f>
        <v>1</v>
      </c>
      <c r="Q66">
        <f>'vessel calibrations'!$E$16</f>
        <v>1</v>
      </c>
      <c r="R66">
        <f t="shared" ref="R66:R129" si="9">N66*M66</f>
        <v>0</v>
      </c>
      <c r="S66">
        <f t="shared" si="5"/>
        <v>0</v>
      </c>
      <c r="T66">
        <f t="shared" ref="T66:T129" si="10">M66*P66</f>
        <v>0</v>
      </c>
      <c r="U66">
        <f t="shared" ref="U66:U129" si="11">M66*Q66</f>
        <v>0</v>
      </c>
      <c r="V66">
        <f t="shared" si="6"/>
        <v>0</v>
      </c>
      <c r="W66">
        <f t="shared" si="6"/>
        <v>0</v>
      </c>
      <c r="X66">
        <f t="shared" si="7"/>
        <v>0</v>
      </c>
      <c r="Y66">
        <f t="shared" si="7"/>
        <v>0</v>
      </c>
    </row>
    <row r="67" spans="1:25" x14ac:dyDescent="0.25">
      <c r="A67" t="s">
        <v>12</v>
      </c>
      <c r="B67">
        <v>2073</v>
      </c>
      <c r="C67" t="s">
        <v>19</v>
      </c>
      <c r="D67">
        <v>8</v>
      </c>
      <c r="E67">
        <v>1998</v>
      </c>
      <c r="F67" s="1">
        <v>36032</v>
      </c>
      <c r="G67" t="s">
        <v>21</v>
      </c>
      <c r="H67" t="s">
        <v>15</v>
      </c>
      <c r="I67">
        <v>1.46</v>
      </c>
      <c r="J67">
        <v>20</v>
      </c>
      <c r="K67">
        <v>4</v>
      </c>
      <c r="L67">
        <f t="shared" si="8"/>
        <v>4</v>
      </c>
      <c r="M67">
        <f t="shared" ref="M67:M130" si="12">LN(L67+1)</f>
        <v>1.6094379124341003</v>
      </c>
      <c r="N67">
        <f>'vessel calibrations'!$B$16</f>
        <v>1</v>
      </c>
      <c r="O67" s="16">
        <f>'vessel calibrations'!$C$16</f>
        <v>1</v>
      </c>
      <c r="P67">
        <f>'vessel calibrations'!$D$16</f>
        <v>1</v>
      </c>
      <c r="Q67">
        <f>'vessel calibrations'!$E$16</f>
        <v>1</v>
      </c>
      <c r="R67">
        <f t="shared" si="9"/>
        <v>1.6094379124341003</v>
      </c>
      <c r="S67">
        <f t="shared" ref="S67:S130" si="13">O67*M67</f>
        <v>1.6094379124341003</v>
      </c>
      <c r="T67">
        <f t="shared" si="10"/>
        <v>1.6094379124341003</v>
      </c>
      <c r="U67">
        <f t="shared" si="11"/>
        <v>1.6094379124341003</v>
      </c>
      <c r="V67">
        <f t="shared" ref="V67:W130" si="14">EXP(R67)-1</f>
        <v>3.9999999999999991</v>
      </c>
      <c r="W67">
        <f t="shared" si="14"/>
        <v>3.9999999999999991</v>
      </c>
      <c r="X67">
        <f t="shared" ref="X67:Y130" si="15">EXP(T67)-1</f>
        <v>3.9999999999999991</v>
      </c>
      <c r="Y67">
        <f t="shared" si="15"/>
        <v>3.9999999999999991</v>
      </c>
    </row>
    <row r="68" spans="1:25" x14ac:dyDescent="0.25">
      <c r="A68" t="s">
        <v>12</v>
      </c>
      <c r="B68">
        <v>2074</v>
      </c>
      <c r="C68" t="s">
        <v>19</v>
      </c>
      <c r="D68">
        <v>8</v>
      </c>
      <c r="E68">
        <v>1998</v>
      </c>
      <c r="F68" s="1">
        <v>36032</v>
      </c>
      <c r="G68" t="s">
        <v>22</v>
      </c>
      <c r="H68" t="s">
        <v>15</v>
      </c>
      <c r="I68">
        <v>1.69</v>
      </c>
      <c r="J68">
        <v>20</v>
      </c>
      <c r="K68">
        <v>4</v>
      </c>
      <c r="L68">
        <f t="shared" si="8"/>
        <v>4</v>
      </c>
      <c r="M68">
        <f t="shared" si="12"/>
        <v>1.6094379124341003</v>
      </c>
      <c r="N68">
        <f>'vessel calibrations'!$B$16</f>
        <v>1</v>
      </c>
      <c r="O68" s="16">
        <f>'vessel calibrations'!$C$16</f>
        <v>1</v>
      </c>
      <c r="P68">
        <f>'vessel calibrations'!$D$16</f>
        <v>1</v>
      </c>
      <c r="Q68">
        <f>'vessel calibrations'!$E$16</f>
        <v>1</v>
      </c>
      <c r="R68">
        <f t="shared" si="9"/>
        <v>1.6094379124341003</v>
      </c>
      <c r="S68">
        <f t="shared" si="13"/>
        <v>1.6094379124341003</v>
      </c>
      <c r="T68">
        <f t="shared" si="10"/>
        <v>1.6094379124341003</v>
      </c>
      <c r="U68">
        <f t="shared" si="11"/>
        <v>1.6094379124341003</v>
      </c>
      <c r="V68">
        <f t="shared" si="14"/>
        <v>3.9999999999999991</v>
      </c>
      <c r="W68">
        <f t="shared" si="14"/>
        <v>3.9999999999999991</v>
      </c>
      <c r="X68">
        <f t="shared" si="15"/>
        <v>3.9999999999999991</v>
      </c>
      <c r="Y68">
        <f t="shared" si="15"/>
        <v>3.9999999999999991</v>
      </c>
    </row>
    <row r="69" spans="1:25" x14ac:dyDescent="0.25">
      <c r="A69" t="s">
        <v>12</v>
      </c>
      <c r="B69">
        <v>2075</v>
      </c>
      <c r="C69" t="s">
        <v>19</v>
      </c>
      <c r="D69">
        <v>8</v>
      </c>
      <c r="E69">
        <v>1998</v>
      </c>
      <c r="F69" s="1">
        <v>36032</v>
      </c>
      <c r="G69" t="s">
        <v>23</v>
      </c>
      <c r="H69" t="s">
        <v>15</v>
      </c>
      <c r="I69">
        <v>1.49</v>
      </c>
      <c r="J69">
        <v>20</v>
      </c>
      <c r="K69">
        <v>0</v>
      </c>
      <c r="L69">
        <f t="shared" si="8"/>
        <v>0</v>
      </c>
      <c r="M69">
        <f t="shared" si="12"/>
        <v>0</v>
      </c>
      <c r="N69">
        <f>'vessel calibrations'!$B$16</f>
        <v>1</v>
      </c>
      <c r="O69" s="16">
        <f>'vessel calibrations'!$C$16</f>
        <v>1</v>
      </c>
      <c r="P69">
        <f>'vessel calibrations'!$D$16</f>
        <v>1</v>
      </c>
      <c r="Q69">
        <f>'vessel calibrations'!$E$16</f>
        <v>1</v>
      </c>
      <c r="R69">
        <f t="shared" si="9"/>
        <v>0</v>
      </c>
      <c r="S69">
        <f t="shared" si="13"/>
        <v>0</v>
      </c>
      <c r="T69">
        <f t="shared" si="10"/>
        <v>0</v>
      </c>
      <c r="U69">
        <f t="shared" si="11"/>
        <v>0</v>
      </c>
      <c r="V69">
        <f t="shared" si="14"/>
        <v>0</v>
      </c>
      <c r="W69">
        <f t="shared" si="14"/>
        <v>0</v>
      </c>
      <c r="X69">
        <f t="shared" si="15"/>
        <v>0</v>
      </c>
      <c r="Y69">
        <f t="shared" si="15"/>
        <v>0</v>
      </c>
    </row>
    <row r="70" spans="1:25" x14ac:dyDescent="0.25">
      <c r="A70" t="s">
        <v>12</v>
      </c>
      <c r="B70">
        <v>2076</v>
      </c>
      <c r="C70" t="s">
        <v>13</v>
      </c>
      <c r="D70">
        <v>8</v>
      </c>
      <c r="E70">
        <v>1998</v>
      </c>
      <c r="F70" s="1">
        <v>36033</v>
      </c>
      <c r="G70" t="s">
        <v>18</v>
      </c>
      <c r="H70" t="s">
        <v>15</v>
      </c>
      <c r="I70">
        <v>1.42</v>
      </c>
      <c r="J70">
        <v>20</v>
      </c>
      <c r="K70">
        <v>0</v>
      </c>
      <c r="L70">
        <f t="shared" si="8"/>
        <v>0</v>
      </c>
      <c r="M70">
        <f t="shared" si="12"/>
        <v>0</v>
      </c>
      <c r="N70">
        <f>'vessel calibrations'!$B$16</f>
        <v>1</v>
      </c>
      <c r="O70" s="16">
        <f>'vessel calibrations'!$C$16</f>
        <v>1</v>
      </c>
      <c r="P70">
        <f>'vessel calibrations'!$D$16</f>
        <v>1</v>
      </c>
      <c r="Q70">
        <f>'vessel calibrations'!$E$16</f>
        <v>1</v>
      </c>
      <c r="R70">
        <f t="shared" si="9"/>
        <v>0</v>
      </c>
      <c r="S70">
        <f t="shared" si="13"/>
        <v>0</v>
      </c>
      <c r="T70">
        <f t="shared" si="10"/>
        <v>0</v>
      </c>
      <c r="U70">
        <f t="shared" si="11"/>
        <v>0</v>
      </c>
      <c r="V70">
        <f t="shared" si="14"/>
        <v>0</v>
      </c>
      <c r="W70">
        <f t="shared" si="14"/>
        <v>0</v>
      </c>
      <c r="X70">
        <f t="shared" si="15"/>
        <v>0</v>
      </c>
      <c r="Y70">
        <f t="shared" si="15"/>
        <v>0</v>
      </c>
    </row>
    <row r="71" spans="1:25" x14ac:dyDescent="0.25">
      <c r="A71" t="s">
        <v>12</v>
      </c>
      <c r="B71">
        <v>2077</v>
      </c>
      <c r="C71" t="s">
        <v>13</v>
      </c>
      <c r="D71">
        <v>8</v>
      </c>
      <c r="E71">
        <v>1998</v>
      </c>
      <c r="F71" s="1">
        <v>36033</v>
      </c>
      <c r="G71" t="s">
        <v>17</v>
      </c>
      <c r="H71" t="s">
        <v>15</v>
      </c>
      <c r="I71">
        <v>1.44</v>
      </c>
      <c r="J71">
        <v>20</v>
      </c>
      <c r="K71">
        <v>0</v>
      </c>
      <c r="L71">
        <f t="shared" si="8"/>
        <v>0</v>
      </c>
      <c r="M71">
        <f t="shared" si="12"/>
        <v>0</v>
      </c>
      <c r="N71">
        <f>'vessel calibrations'!$B$16</f>
        <v>1</v>
      </c>
      <c r="O71" s="16">
        <f>'vessel calibrations'!$C$16</f>
        <v>1</v>
      </c>
      <c r="P71">
        <f>'vessel calibrations'!$D$16</f>
        <v>1</v>
      </c>
      <c r="Q71">
        <f>'vessel calibrations'!$E$16</f>
        <v>1</v>
      </c>
      <c r="R71">
        <f t="shared" si="9"/>
        <v>0</v>
      </c>
      <c r="S71">
        <f t="shared" si="13"/>
        <v>0</v>
      </c>
      <c r="T71">
        <f t="shared" si="10"/>
        <v>0</v>
      </c>
      <c r="U71">
        <f t="shared" si="11"/>
        <v>0</v>
      </c>
      <c r="V71">
        <f t="shared" si="14"/>
        <v>0</v>
      </c>
      <c r="W71">
        <f t="shared" si="14"/>
        <v>0</v>
      </c>
      <c r="X71">
        <f t="shared" si="15"/>
        <v>0</v>
      </c>
      <c r="Y71">
        <f t="shared" si="15"/>
        <v>0</v>
      </c>
    </row>
    <row r="72" spans="1:25" x14ac:dyDescent="0.25">
      <c r="A72" t="s">
        <v>12</v>
      </c>
      <c r="B72">
        <v>2078</v>
      </c>
      <c r="C72" t="s">
        <v>13</v>
      </c>
      <c r="D72">
        <v>8</v>
      </c>
      <c r="E72">
        <v>1998</v>
      </c>
      <c r="F72" s="1">
        <v>36033</v>
      </c>
      <c r="G72" t="s">
        <v>16</v>
      </c>
      <c r="H72" t="s">
        <v>15</v>
      </c>
      <c r="I72">
        <v>1.45</v>
      </c>
      <c r="J72">
        <v>20</v>
      </c>
      <c r="K72">
        <v>0</v>
      </c>
      <c r="L72">
        <f t="shared" si="8"/>
        <v>0</v>
      </c>
      <c r="M72">
        <f t="shared" si="12"/>
        <v>0</v>
      </c>
      <c r="N72">
        <f>'vessel calibrations'!$B$16</f>
        <v>1</v>
      </c>
      <c r="O72" s="16">
        <f>'vessel calibrations'!$C$16</f>
        <v>1</v>
      </c>
      <c r="P72">
        <f>'vessel calibrations'!$D$16</f>
        <v>1</v>
      </c>
      <c r="Q72">
        <f>'vessel calibrations'!$E$16</f>
        <v>1</v>
      </c>
      <c r="R72">
        <f t="shared" si="9"/>
        <v>0</v>
      </c>
      <c r="S72">
        <f t="shared" si="13"/>
        <v>0</v>
      </c>
      <c r="T72">
        <f t="shared" si="10"/>
        <v>0</v>
      </c>
      <c r="U72">
        <f t="shared" si="11"/>
        <v>0</v>
      </c>
      <c r="V72">
        <f t="shared" si="14"/>
        <v>0</v>
      </c>
      <c r="W72">
        <f t="shared" si="14"/>
        <v>0</v>
      </c>
      <c r="X72">
        <f t="shared" si="15"/>
        <v>0</v>
      </c>
      <c r="Y72">
        <f t="shared" si="15"/>
        <v>0</v>
      </c>
    </row>
    <row r="73" spans="1:25" x14ac:dyDescent="0.25">
      <c r="A73" t="s">
        <v>12</v>
      </c>
      <c r="B73">
        <v>2079</v>
      </c>
      <c r="C73" t="s">
        <v>13</v>
      </c>
      <c r="D73">
        <v>8</v>
      </c>
      <c r="E73">
        <v>1998</v>
      </c>
      <c r="F73" s="1">
        <v>36033</v>
      </c>
      <c r="G73" t="s">
        <v>14</v>
      </c>
      <c r="H73" t="s">
        <v>15</v>
      </c>
      <c r="I73">
        <v>1.61</v>
      </c>
      <c r="J73">
        <v>20</v>
      </c>
      <c r="K73">
        <v>1</v>
      </c>
      <c r="L73">
        <f t="shared" si="8"/>
        <v>1</v>
      </c>
      <c r="M73">
        <f t="shared" si="12"/>
        <v>0.69314718055994529</v>
      </c>
      <c r="N73">
        <f>'vessel calibrations'!$B$16</f>
        <v>1</v>
      </c>
      <c r="O73" s="16">
        <f>'vessel calibrations'!$C$16</f>
        <v>1</v>
      </c>
      <c r="P73">
        <f>'vessel calibrations'!$D$16</f>
        <v>1</v>
      </c>
      <c r="Q73">
        <f>'vessel calibrations'!$E$16</f>
        <v>1</v>
      </c>
      <c r="R73">
        <f t="shared" si="9"/>
        <v>0.69314718055994529</v>
      </c>
      <c r="S73">
        <f t="shared" si="13"/>
        <v>0.69314718055994529</v>
      </c>
      <c r="T73">
        <f t="shared" si="10"/>
        <v>0.69314718055994529</v>
      </c>
      <c r="U73">
        <f t="shared" si="11"/>
        <v>0.69314718055994529</v>
      </c>
      <c r="V73">
        <f t="shared" si="14"/>
        <v>1</v>
      </c>
      <c r="W73">
        <f t="shared" si="14"/>
        <v>1</v>
      </c>
      <c r="X73">
        <f t="shared" si="15"/>
        <v>1</v>
      </c>
      <c r="Y73">
        <f t="shared" si="15"/>
        <v>1</v>
      </c>
    </row>
    <row r="74" spans="1:25" x14ac:dyDescent="0.25">
      <c r="A74" t="s">
        <v>12</v>
      </c>
      <c r="B74">
        <v>2080</v>
      </c>
      <c r="C74" t="s">
        <v>19</v>
      </c>
      <c r="D74">
        <v>8</v>
      </c>
      <c r="E74">
        <v>1998</v>
      </c>
      <c r="F74" s="1">
        <v>36034</v>
      </c>
      <c r="G74" t="s">
        <v>20</v>
      </c>
      <c r="H74" t="s">
        <v>15</v>
      </c>
      <c r="I74">
        <v>1.17</v>
      </c>
      <c r="J74">
        <v>20</v>
      </c>
      <c r="K74">
        <v>1</v>
      </c>
      <c r="L74">
        <f t="shared" si="8"/>
        <v>1</v>
      </c>
      <c r="M74">
        <f t="shared" si="12"/>
        <v>0.69314718055994529</v>
      </c>
      <c r="N74">
        <f>'vessel calibrations'!$B$16</f>
        <v>1</v>
      </c>
      <c r="O74" s="16">
        <f>'vessel calibrations'!$C$16</f>
        <v>1</v>
      </c>
      <c r="P74">
        <f>'vessel calibrations'!$D$16</f>
        <v>1</v>
      </c>
      <c r="Q74">
        <f>'vessel calibrations'!$E$16</f>
        <v>1</v>
      </c>
      <c r="R74">
        <f t="shared" si="9"/>
        <v>0.69314718055994529</v>
      </c>
      <c r="S74">
        <f t="shared" si="13"/>
        <v>0.69314718055994529</v>
      </c>
      <c r="T74">
        <f t="shared" si="10"/>
        <v>0.69314718055994529</v>
      </c>
      <c r="U74">
        <f t="shared" si="11"/>
        <v>0.69314718055994529</v>
      </c>
      <c r="V74">
        <f t="shared" si="14"/>
        <v>1</v>
      </c>
      <c r="W74">
        <f t="shared" si="14"/>
        <v>1</v>
      </c>
      <c r="X74">
        <f t="shared" si="15"/>
        <v>1</v>
      </c>
      <c r="Y74">
        <f t="shared" si="15"/>
        <v>1</v>
      </c>
    </row>
    <row r="75" spans="1:25" x14ac:dyDescent="0.25">
      <c r="A75" t="s">
        <v>12</v>
      </c>
      <c r="B75">
        <v>2081</v>
      </c>
      <c r="C75" t="s">
        <v>19</v>
      </c>
      <c r="D75">
        <v>8</v>
      </c>
      <c r="E75">
        <v>1998</v>
      </c>
      <c r="F75" s="1">
        <v>36034</v>
      </c>
      <c r="G75" t="s">
        <v>21</v>
      </c>
      <c r="H75" t="s">
        <v>15</v>
      </c>
      <c r="I75">
        <v>1.58</v>
      </c>
      <c r="J75">
        <v>20</v>
      </c>
      <c r="K75">
        <v>0</v>
      </c>
      <c r="L75">
        <f t="shared" si="8"/>
        <v>0</v>
      </c>
      <c r="M75">
        <f t="shared" si="12"/>
        <v>0</v>
      </c>
      <c r="N75">
        <f>'vessel calibrations'!$B$16</f>
        <v>1</v>
      </c>
      <c r="O75" s="16">
        <f>'vessel calibrations'!$C$16</f>
        <v>1</v>
      </c>
      <c r="P75">
        <f>'vessel calibrations'!$D$16</f>
        <v>1</v>
      </c>
      <c r="Q75">
        <f>'vessel calibrations'!$E$16</f>
        <v>1</v>
      </c>
      <c r="R75">
        <f t="shared" si="9"/>
        <v>0</v>
      </c>
      <c r="S75">
        <f t="shared" si="13"/>
        <v>0</v>
      </c>
      <c r="T75">
        <f t="shared" si="10"/>
        <v>0</v>
      </c>
      <c r="U75">
        <f t="shared" si="11"/>
        <v>0</v>
      </c>
      <c r="V75">
        <f t="shared" si="14"/>
        <v>0</v>
      </c>
      <c r="W75">
        <f t="shared" si="14"/>
        <v>0</v>
      </c>
      <c r="X75">
        <f t="shared" si="15"/>
        <v>0</v>
      </c>
      <c r="Y75">
        <f t="shared" si="15"/>
        <v>0</v>
      </c>
    </row>
    <row r="76" spans="1:25" x14ac:dyDescent="0.25">
      <c r="A76" t="s">
        <v>12</v>
      </c>
      <c r="B76">
        <v>2082</v>
      </c>
      <c r="C76" t="s">
        <v>19</v>
      </c>
      <c r="D76">
        <v>8</v>
      </c>
      <c r="E76">
        <v>1998</v>
      </c>
      <c r="F76" s="1">
        <v>36034</v>
      </c>
      <c r="G76" t="s">
        <v>22</v>
      </c>
      <c r="H76" t="s">
        <v>15</v>
      </c>
      <c r="I76">
        <v>1.28</v>
      </c>
      <c r="J76">
        <v>20</v>
      </c>
      <c r="K76">
        <v>6</v>
      </c>
      <c r="L76">
        <f t="shared" si="8"/>
        <v>6</v>
      </c>
      <c r="M76">
        <f t="shared" si="12"/>
        <v>1.9459101490553132</v>
      </c>
      <c r="N76">
        <f>'vessel calibrations'!$B$16</f>
        <v>1</v>
      </c>
      <c r="O76" s="16">
        <f>'vessel calibrations'!$C$16</f>
        <v>1</v>
      </c>
      <c r="P76">
        <f>'vessel calibrations'!$D$16</f>
        <v>1</v>
      </c>
      <c r="Q76">
        <f>'vessel calibrations'!$E$16</f>
        <v>1</v>
      </c>
      <c r="R76">
        <f t="shared" si="9"/>
        <v>1.9459101490553132</v>
      </c>
      <c r="S76">
        <f t="shared" si="13"/>
        <v>1.9459101490553132</v>
      </c>
      <c r="T76">
        <f t="shared" si="10"/>
        <v>1.9459101490553132</v>
      </c>
      <c r="U76">
        <f t="shared" si="11"/>
        <v>1.9459101490553132</v>
      </c>
      <c r="V76">
        <f t="shared" si="14"/>
        <v>5.9999999999999991</v>
      </c>
      <c r="W76">
        <f t="shared" si="14"/>
        <v>5.9999999999999991</v>
      </c>
      <c r="X76">
        <f t="shared" si="15"/>
        <v>5.9999999999999991</v>
      </c>
      <c r="Y76">
        <f t="shared" si="15"/>
        <v>5.9999999999999991</v>
      </c>
    </row>
    <row r="77" spans="1:25" x14ac:dyDescent="0.25">
      <c r="A77" t="s">
        <v>12</v>
      </c>
      <c r="B77">
        <v>2083</v>
      </c>
      <c r="C77" t="s">
        <v>19</v>
      </c>
      <c r="D77">
        <v>8</v>
      </c>
      <c r="E77">
        <v>1998</v>
      </c>
      <c r="F77" s="1">
        <v>36034</v>
      </c>
      <c r="G77" t="s">
        <v>23</v>
      </c>
      <c r="H77" t="s">
        <v>15</v>
      </c>
      <c r="I77">
        <v>1.72</v>
      </c>
      <c r="J77">
        <v>20</v>
      </c>
      <c r="K77">
        <v>1</v>
      </c>
      <c r="L77">
        <f t="shared" si="8"/>
        <v>1</v>
      </c>
      <c r="M77">
        <f t="shared" si="12"/>
        <v>0.69314718055994529</v>
      </c>
      <c r="N77">
        <f>'vessel calibrations'!$B$16</f>
        <v>1</v>
      </c>
      <c r="O77" s="16">
        <f>'vessel calibrations'!$C$16</f>
        <v>1</v>
      </c>
      <c r="P77">
        <f>'vessel calibrations'!$D$16</f>
        <v>1</v>
      </c>
      <c r="Q77">
        <f>'vessel calibrations'!$E$16</f>
        <v>1</v>
      </c>
      <c r="R77">
        <f t="shared" si="9"/>
        <v>0.69314718055994529</v>
      </c>
      <c r="S77">
        <f t="shared" si="13"/>
        <v>0.69314718055994529</v>
      </c>
      <c r="T77">
        <f t="shared" si="10"/>
        <v>0.69314718055994529</v>
      </c>
      <c r="U77">
        <f t="shared" si="11"/>
        <v>0.69314718055994529</v>
      </c>
      <c r="V77">
        <f t="shared" si="14"/>
        <v>1</v>
      </c>
      <c r="W77">
        <f t="shared" si="14"/>
        <v>1</v>
      </c>
      <c r="X77">
        <f t="shared" si="15"/>
        <v>1</v>
      </c>
      <c r="Y77">
        <f t="shared" si="15"/>
        <v>1</v>
      </c>
    </row>
    <row r="78" spans="1:25" x14ac:dyDescent="0.25">
      <c r="A78" t="s">
        <v>12</v>
      </c>
      <c r="B78">
        <v>2098</v>
      </c>
      <c r="C78" t="s">
        <v>19</v>
      </c>
      <c r="D78">
        <v>9</v>
      </c>
      <c r="E78">
        <v>1998</v>
      </c>
      <c r="F78" s="1">
        <v>36074</v>
      </c>
      <c r="G78" t="s">
        <v>20</v>
      </c>
      <c r="H78" t="s">
        <v>15</v>
      </c>
      <c r="I78">
        <v>1.54</v>
      </c>
      <c r="J78">
        <v>20</v>
      </c>
      <c r="K78">
        <v>0</v>
      </c>
      <c r="L78">
        <f t="shared" si="8"/>
        <v>0</v>
      </c>
      <c r="M78">
        <f t="shared" si="12"/>
        <v>0</v>
      </c>
      <c r="N78">
        <f>'vessel calibrations'!$B$16</f>
        <v>1</v>
      </c>
      <c r="O78" s="16">
        <f>'vessel calibrations'!$C$16</f>
        <v>1</v>
      </c>
      <c r="P78">
        <f>'vessel calibrations'!$D$16</f>
        <v>1</v>
      </c>
      <c r="Q78">
        <f>'vessel calibrations'!$E$16</f>
        <v>1</v>
      </c>
      <c r="R78">
        <f t="shared" si="9"/>
        <v>0</v>
      </c>
      <c r="S78">
        <f t="shared" si="13"/>
        <v>0</v>
      </c>
      <c r="T78">
        <f t="shared" si="10"/>
        <v>0</v>
      </c>
      <c r="U78">
        <f t="shared" si="11"/>
        <v>0</v>
      </c>
      <c r="V78">
        <f t="shared" si="14"/>
        <v>0</v>
      </c>
      <c r="W78">
        <f t="shared" si="14"/>
        <v>0</v>
      </c>
      <c r="X78">
        <f t="shared" si="15"/>
        <v>0</v>
      </c>
      <c r="Y78">
        <f t="shared" si="15"/>
        <v>0</v>
      </c>
    </row>
    <row r="79" spans="1:25" x14ac:dyDescent="0.25">
      <c r="A79" t="s">
        <v>12</v>
      </c>
      <c r="B79">
        <v>2099</v>
      </c>
      <c r="C79" t="s">
        <v>19</v>
      </c>
      <c r="D79">
        <v>9</v>
      </c>
      <c r="E79">
        <v>1998</v>
      </c>
      <c r="F79" s="1">
        <v>36074</v>
      </c>
      <c r="G79" t="s">
        <v>21</v>
      </c>
      <c r="H79" t="s">
        <v>15</v>
      </c>
      <c r="I79">
        <v>1.49</v>
      </c>
      <c r="J79">
        <v>20</v>
      </c>
      <c r="K79">
        <v>4</v>
      </c>
      <c r="L79">
        <f t="shared" si="8"/>
        <v>4</v>
      </c>
      <c r="M79">
        <f t="shared" si="12"/>
        <v>1.6094379124341003</v>
      </c>
      <c r="N79">
        <f>'vessel calibrations'!$B$16</f>
        <v>1</v>
      </c>
      <c r="O79" s="16">
        <f>'vessel calibrations'!$C$16</f>
        <v>1</v>
      </c>
      <c r="P79">
        <f>'vessel calibrations'!$D$16</f>
        <v>1</v>
      </c>
      <c r="Q79">
        <f>'vessel calibrations'!$E$16</f>
        <v>1</v>
      </c>
      <c r="R79">
        <f t="shared" si="9"/>
        <v>1.6094379124341003</v>
      </c>
      <c r="S79">
        <f t="shared" si="13"/>
        <v>1.6094379124341003</v>
      </c>
      <c r="T79">
        <f t="shared" si="10"/>
        <v>1.6094379124341003</v>
      </c>
      <c r="U79">
        <f t="shared" si="11"/>
        <v>1.6094379124341003</v>
      </c>
      <c r="V79">
        <f t="shared" si="14"/>
        <v>3.9999999999999991</v>
      </c>
      <c r="W79">
        <f t="shared" si="14"/>
        <v>3.9999999999999991</v>
      </c>
      <c r="X79">
        <f t="shared" si="15"/>
        <v>3.9999999999999991</v>
      </c>
      <c r="Y79">
        <f t="shared" si="15"/>
        <v>3.9999999999999991</v>
      </c>
    </row>
    <row r="80" spans="1:25" x14ac:dyDescent="0.25">
      <c r="A80" t="s">
        <v>12</v>
      </c>
      <c r="B80">
        <v>2100</v>
      </c>
      <c r="C80" t="s">
        <v>19</v>
      </c>
      <c r="D80">
        <v>9</v>
      </c>
      <c r="E80">
        <v>1998</v>
      </c>
      <c r="F80" s="1">
        <v>36074</v>
      </c>
      <c r="G80" t="s">
        <v>22</v>
      </c>
      <c r="H80" t="s">
        <v>15</v>
      </c>
      <c r="I80">
        <v>1.64</v>
      </c>
      <c r="J80">
        <v>20</v>
      </c>
      <c r="K80">
        <v>5</v>
      </c>
      <c r="L80">
        <f t="shared" si="8"/>
        <v>5</v>
      </c>
      <c r="M80">
        <f t="shared" si="12"/>
        <v>1.791759469228055</v>
      </c>
      <c r="N80">
        <f>'vessel calibrations'!$B$16</f>
        <v>1</v>
      </c>
      <c r="O80" s="16">
        <f>'vessel calibrations'!$C$16</f>
        <v>1</v>
      </c>
      <c r="P80">
        <f>'vessel calibrations'!$D$16</f>
        <v>1</v>
      </c>
      <c r="Q80">
        <f>'vessel calibrations'!$E$16</f>
        <v>1</v>
      </c>
      <c r="R80">
        <f t="shared" si="9"/>
        <v>1.791759469228055</v>
      </c>
      <c r="S80">
        <f t="shared" si="13"/>
        <v>1.791759469228055</v>
      </c>
      <c r="T80">
        <f t="shared" si="10"/>
        <v>1.791759469228055</v>
      </c>
      <c r="U80">
        <f t="shared" si="11"/>
        <v>1.791759469228055</v>
      </c>
      <c r="V80">
        <f t="shared" si="14"/>
        <v>5</v>
      </c>
      <c r="W80">
        <f t="shared" si="14"/>
        <v>5</v>
      </c>
      <c r="X80">
        <f t="shared" si="15"/>
        <v>5</v>
      </c>
      <c r="Y80">
        <f t="shared" si="15"/>
        <v>5</v>
      </c>
    </row>
    <row r="81" spans="1:26" x14ac:dyDescent="0.25">
      <c r="A81" t="s">
        <v>12</v>
      </c>
      <c r="B81">
        <v>2101</v>
      </c>
      <c r="C81" t="s">
        <v>19</v>
      </c>
      <c r="D81">
        <v>9</v>
      </c>
      <c r="E81">
        <v>1998</v>
      </c>
      <c r="F81" s="1">
        <v>36074</v>
      </c>
      <c r="G81" t="s">
        <v>23</v>
      </c>
      <c r="H81" t="s">
        <v>15</v>
      </c>
      <c r="I81">
        <v>1.32</v>
      </c>
      <c r="J81">
        <v>20</v>
      </c>
      <c r="K81">
        <v>4</v>
      </c>
      <c r="L81">
        <f t="shared" si="8"/>
        <v>4</v>
      </c>
      <c r="M81">
        <f t="shared" si="12"/>
        <v>1.6094379124341003</v>
      </c>
      <c r="N81">
        <f>'vessel calibrations'!$B$16</f>
        <v>1</v>
      </c>
      <c r="O81" s="16">
        <f>'vessel calibrations'!$C$16</f>
        <v>1</v>
      </c>
      <c r="P81">
        <f>'vessel calibrations'!$D$16</f>
        <v>1</v>
      </c>
      <c r="Q81">
        <f>'vessel calibrations'!$E$16</f>
        <v>1</v>
      </c>
      <c r="R81">
        <f t="shared" si="9"/>
        <v>1.6094379124341003</v>
      </c>
      <c r="S81">
        <f t="shared" si="13"/>
        <v>1.6094379124341003</v>
      </c>
      <c r="T81">
        <f t="shared" si="10"/>
        <v>1.6094379124341003</v>
      </c>
      <c r="U81">
        <f t="shared" si="11"/>
        <v>1.6094379124341003</v>
      </c>
      <c r="V81">
        <f t="shared" si="14"/>
        <v>3.9999999999999991</v>
      </c>
      <c r="W81">
        <f t="shared" si="14"/>
        <v>3.9999999999999991</v>
      </c>
      <c r="X81">
        <f t="shared" si="15"/>
        <v>3.9999999999999991</v>
      </c>
      <c r="Y81">
        <f t="shared" si="15"/>
        <v>3.9999999999999991</v>
      </c>
    </row>
    <row r="82" spans="1:26" x14ac:dyDescent="0.25">
      <c r="A82" t="s">
        <v>12</v>
      </c>
      <c r="B82">
        <v>3005</v>
      </c>
      <c r="C82" t="s">
        <v>19</v>
      </c>
      <c r="D82">
        <v>5</v>
      </c>
      <c r="E82">
        <v>1999</v>
      </c>
      <c r="F82" s="1">
        <v>36301</v>
      </c>
      <c r="G82" t="s">
        <v>20</v>
      </c>
      <c r="H82" t="s">
        <v>15</v>
      </c>
      <c r="I82">
        <v>1.33</v>
      </c>
      <c r="J82">
        <v>20</v>
      </c>
      <c r="K82">
        <v>0</v>
      </c>
      <c r="L82">
        <f t="shared" si="8"/>
        <v>0</v>
      </c>
      <c r="M82">
        <f t="shared" si="12"/>
        <v>0</v>
      </c>
      <c r="N82">
        <f>'vessel calibrations'!$B$16</f>
        <v>1</v>
      </c>
      <c r="O82" s="16">
        <f>'vessel calibrations'!$C$16</f>
        <v>1</v>
      </c>
      <c r="P82">
        <f>'vessel calibrations'!$D$16</f>
        <v>1</v>
      </c>
      <c r="Q82">
        <f>'vessel calibrations'!$E$16</f>
        <v>1</v>
      </c>
      <c r="R82">
        <f t="shared" si="9"/>
        <v>0</v>
      </c>
      <c r="S82">
        <f t="shared" si="13"/>
        <v>0</v>
      </c>
      <c r="T82">
        <f t="shared" si="10"/>
        <v>0</v>
      </c>
      <c r="U82">
        <f t="shared" si="11"/>
        <v>0</v>
      </c>
      <c r="V82">
        <f t="shared" si="14"/>
        <v>0</v>
      </c>
      <c r="W82">
        <f t="shared" si="14"/>
        <v>0</v>
      </c>
      <c r="X82">
        <f t="shared" si="15"/>
        <v>0</v>
      </c>
      <c r="Y82">
        <f t="shared" si="15"/>
        <v>0</v>
      </c>
    </row>
    <row r="83" spans="1:26" x14ac:dyDescent="0.25">
      <c r="A83" t="s">
        <v>12</v>
      </c>
      <c r="B83">
        <v>3006</v>
      </c>
      <c r="C83" t="s">
        <v>19</v>
      </c>
      <c r="D83">
        <v>5</v>
      </c>
      <c r="E83">
        <v>1999</v>
      </c>
      <c r="F83" s="1">
        <v>36301</v>
      </c>
      <c r="G83" t="s">
        <v>21</v>
      </c>
      <c r="H83" t="s">
        <v>15</v>
      </c>
      <c r="I83">
        <v>1.34</v>
      </c>
      <c r="J83">
        <v>20</v>
      </c>
      <c r="K83">
        <v>0</v>
      </c>
      <c r="L83">
        <f t="shared" si="8"/>
        <v>0</v>
      </c>
      <c r="M83">
        <f t="shared" si="12"/>
        <v>0</v>
      </c>
      <c r="N83">
        <f>'vessel calibrations'!$B$16</f>
        <v>1</v>
      </c>
      <c r="O83" s="16">
        <f>'vessel calibrations'!$C$16</f>
        <v>1</v>
      </c>
      <c r="P83">
        <f>'vessel calibrations'!$D$16</f>
        <v>1</v>
      </c>
      <c r="Q83">
        <f>'vessel calibrations'!$E$16</f>
        <v>1</v>
      </c>
      <c r="R83">
        <f t="shared" si="9"/>
        <v>0</v>
      </c>
      <c r="S83">
        <f t="shared" si="13"/>
        <v>0</v>
      </c>
      <c r="T83">
        <f t="shared" si="10"/>
        <v>0</v>
      </c>
      <c r="U83">
        <f t="shared" si="11"/>
        <v>0</v>
      </c>
      <c r="V83">
        <f t="shared" si="14"/>
        <v>0</v>
      </c>
      <c r="W83">
        <f t="shared" si="14"/>
        <v>0</v>
      </c>
      <c r="X83">
        <f t="shared" si="15"/>
        <v>0</v>
      </c>
      <c r="Y83">
        <f t="shared" si="15"/>
        <v>0</v>
      </c>
    </row>
    <row r="84" spans="1:26" x14ac:dyDescent="0.25">
      <c r="A84" t="s">
        <v>12</v>
      </c>
      <c r="B84">
        <v>3007</v>
      </c>
      <c r="C84" t="s">
        <v>19</v>
      </c>
      <c r="D84">
        <v>5</v>
      </c>
      <c r="E84">
        <v>1999</v>
      </c>
      <c r="F84" s="1">
        <v>36301</v>
      </c>
      <c r="G84" t="s">
        <v>22</v>
      </c>
      <c r="H84" t="s">
        <v>15</v>
      </c>
      <c r="I84">
        <v>1.55</v>
      </c>
      <c r="J84">
        <v>20</v>
      </c>
      <c r="K84">
        <v>0</v>
      </c>
      <c r="L84">
        <f t="shared" si="8"/>
        <v>0</v>
      </c>
      <c r="M84">
        <f t="shared" si="12"/>
        <v>0</v>
      </c>
      <c r="N84">
        <f>'vessel calibrations'!$B$16</f>
        <v>1</v>
      </c>
      <c r="O84" s="16">
        <f>'vessel calibrations'!$C$16</f>
        <v>1</v>
      </c>
      <c r="P84">
        <f>'vessel calibrations'!$D$16</f>
        <v>1</v>
      </c>
      <c r="Q84">
        <f>'vessel calibrations'!$E$16</f>
        <v>1</v>
      </c>
      <c r="R84">
        <f t="shared" si="9"/>
        <v>0</v>
      </c>
      <c r="S84">
        <f t="shared" si="13"/>
        <v>0</v>
      </c>
      <c r="T84">
        <f t="shared" si="10"/>
        <v>0</v>
      </c>
      <c r="U84">
        <f t="shared" si="11"/>
        <v>0</v>
      </c>
      <c r="V84">
        <f t="shared" si="14"/>
        <v>0</v>
      </c>
      <c r="W84">
        <f t="shared" si="14"/>
        <v>0</v>
      </c>
      <c r="X84">
        <f t="shared" si="15"/>
        <v>0</v>
      </c>
      <c r="Y84">
        <f t="shared" si="15"/>
        <v>0</v>
      </c>
    </row>
    <row r="85" spans="1:26" x14ac:dyDescent="0.25">
      <c r="A85" t="s">
        <v>12</v>
      </c>
      <c r="B85">
        <v>3008</v>
      </c>
      <c r="C85" t="s">
        <v>19</v>
      </c>
      <c r="D85">
        <v>5</v>
      </c>
      <c r="E85">
        <v>1999</v>
      </c>
      <c r="F85" s="1">
        <v>36301</v>
      </c>
      <c r="G85" t="s">
        <v>23</v>
      </c>
      <c r="H85" t="s">
        <v>15</v>
      </c>
      <c r="I85">
        <v>1.41</v>
      </c>
      <c r="J85">
        <v>19</v>
      </c>
      <c r="K85">
        <v>0</v>
      </c>
      <c r="L85">
        <f t="shared" si="8"/>
        <v>0</v>
      </c>
      <c r="M85">
        <f t="shared" si="12"/>
        <v>0</v>
      </c>
      <c r="N85">
        <f>'vessel calibrations'!$B$16</f>
        <v>1</v>
      </c>
      <c r="O85" s="16">
        <f>'vessel calibrations'!$C$16</f>
        <v>1</v>
      </c>
      <c r="P85">
        <f>'vessel calibrations'!$D$16</f>
        <v>1</v>
      </c>
      <c r="Q85">
        <f>'vessel calibrations'!$E$16</f>
        <v>1</v>
      </c>
      <c r="R85">
        <f t="shared" si="9"/>
        <v>0</v>
      </c>
      <c r="S85">
        <f t="shared" si="13"/>
        <v>0</v>
      </c>
      <c r="T85">
        <f t="shared" si="10"/>
        <v>0</v>
      </c>
      <c r="U85">
        <f t="shared" si="11"/>
        <v>0</v>
      </c>
      <c r="V85">
        <f t="shared" si="14"/>
        <v>0</v>
      </c>
      <c r="W85">
        <f t="shared" si="14"/>
        <v>0</v>
      </c>
      <c r="X85">
        <f t="shared" si="15"/>
        <v>0</v>
      </c>
      <c r="Y85">
        <f t="shared" si="15"/>
        <v>0</v>
      </c>
    </row>
    <row r="86" spans="1:26" x14ac:dyDescent="0.25">
      <c r="A86" t="s">
        <v>12</v>
      </c>
      <c r="B86">
        <v>3026</v>
      </c>
      <c r="C86" t="s">
        <v>19</v>
      </c>
      <c r="D86">
        <v>6</v>
      </c>
      <c r="E86">
        <v>1999</v>
      </c>
      <c r="F86" s="1">
        <v>36340</v>
      </c>
      <c r="G86" t="s">
        <v>20</v>
      </c>
      <c r="H86" t="s">
        <v>15</v>
      </c>
      <c r="I86">
        <v>1.41</v>
      </c>
      <c r="J86">
        <v>20</v>
      </c>
      <c r="K86">
        <v>0</v>
      </c>
      <c r="L86">
        <f t="shared" si="8"/>
        <v>0</v>
      </c>
      <c r="M86">
        <f t="shared" si="12"/>
        <v>0</v>
      </c>
      <c r="N86">
        <f>'vessel calibrations'!$B$16</f>
        <v>1</v>
      </c>
      <c r="O86" s="16">
        <f>'vessel calibrations'!$C$16</f>
        <v>1</v>
      </c>
      <c r="P86">
        <f>'vessel calibrations'!$D$16</f>
        <v>1</v>
      </c>
      <c r="Q86">
        <f>'vessel calibrations'!$E$16</f>
        <v>1</v>
      </c>
      <c r="R86">
        <f t="shared" si="9"/>
        <v>0</v>
      </c>
      <c r="S86">
        <f t="shared" si="13"/>
        <v>0</v>
      </c>
      <c r="T86">
        <f t="shared" si="10"/>
        <v>0</v>
      </c>
      <c r="U86">
        <f t="shared" si="11"/>
        <v>0</v>
      </c>
      <c r="V86">
        <f t="shared" si="14"/>
        <v>0</v>
      </c>
      <c r="W86">
        <f t="shared" si="14"/>
        <v>0</v>
      </c>
      <c r="X86">
        <f t="shared" si="15"/>
        <v>0</v>
      </c>
      <c r="Y86">
        <f t="shared" si="15"/>
        <v>0</v>
      </c>
    </row>
    <row r="87" spans="1:26" x14ac:dyDescent="0.25">
      <c r="A87" t="s">
        <v>12</v>
      </c>
      <c r="B87">
        <v>3027</v>
      </c>
      <c r="C87" t="s">
        <v>19</v>
      </c>
      <c r="D87">
        <v>6</v>
      </c>
      <c r="E87">
        <v>1999</v>
      </c>
      <c r="F87" s="1">
        <v>36340</v>
      </c>
      <c r="G87" t="s">
        <v>21</v>
      </c>
      <c r="H87" t="s">
        <v>15</v>
      </c>
      <c r="I87">
        <v>1.48</v>
      </c>
      <c r="J87">
        <v>20</v>
      </c>
      <c r="K87">
        <v>0</v>
      </c>
      <c r="L87">
        <f t="shared" si="8"/>
        <v>0</v>
      </c>
      <c r="M87">
        <f t="shared" si="12"/>
        <v>0</v>
      </c>
      <c r="N87">
        <f>'vessel calibrations'!$B$16</f>
        <v>1</v>
      </c>
      <c r="O87" s="16">
        <f>'vessel calibrations'!$C$16</f>
        <v>1</v>
      </c>
      <c r="P87">
        <f>'vessel calibrations'!$D$16</f>
        <v>1</v>
      </c>
      <c r="Q87">
        <f>'vessel calibrations'!$E$16</f>
        <v>1</v>
      </c>
      <c r="R87">
        <f t="shared" si="9"/>
        <v>0</v>
      </c>
      <c r="S87">
        <f t="shared" si="13"/>
        <v>0</v>
      </c>
      <c r="T87">
        <f t="shared" si="10"/>
        <v>0</v>
      </c>
      <c r="U87">
        <f t="shared" si="11"/>
        <v>0</v>
      </c>
      <c r="V87">
        <f t="shared" si="14"/>
        <v>0</v>
      </c>
      <c r="W87">
        <f t="shared" si="14"/>
        <v>0</v>
      </c>
      <c r="X87">
        <f t="shared" si="15"/>
        <v>0</v>
      </c>
      <c r="Y87">
        <f t="shared" si="15"/>
        <v>0</v>
      </c>
    </row>
    <row r="88" spans="1:26" x14ac:dyDescent="0.25">
      <c r="A88" t="s">
        <v>12</v>
      </c>
      <c r="B88">
        <v>3028</v>
      </c>
      <c r="C88" t="s">
        <v>19</v>
      </c>
      <c r="D88">
        <v>6</v>
      </c>
      <c r="E88">
        <v>1999</v>
      </c>
      <c r="F88" s="1">
        <v>36340</v>
      </c>
      <c r="G88" t="s">
        <v>22</v>
      </c>
      <c r="H88" t="s">
        <v>15</v>
      </c>
      <c r="I88">
        <v>1.61</v>
      </c>
      <c r="J88">
        <v>20</v>
      </c>
      <c r="K88">
        <v>8</v>
      </c>
      <c r="L88">
        <f t="shared" si="8"/>
        <v>8</v>
      </c>
      <c r="M88">
        <f t="shared" si="12"/>
        <v>2.1972245773362196</v>
      </c>
      <c r="N88">
        <f>'vessel calibrations'!$B$16</f>
        <v>1</v>
      </c>
      <c r="O88" s="16">
        <f>'vessel calibrations'!$C$16</f>
        <v>1</v>
      </c>
      <c r="P88">
        <f>'vessel calibrations'!$D$16</f>
        <v>1</v>
      </c>
      <c r="Q88">
        <f>'vessel calibrations'!$E$16</f>
        <v>1</v>
      </c>
      <c r="R88">
        <f t="shared" si="9"/>
        <v>2.1972245773362196</v>
      </c>
      <c r="S88">
        <f t="shared" si="13"/>
        <v>2.1972245773362196</v>
      </c>
      <c r="T88">
        <f t="shared" si="10"/>
        <v>2.1972245773362196</v>
      </c>
      <c r="U88">
        <f t="shared" si="11"/>
        <v>2.1972245773362196</v>
      </c>
      <c r="V88">
        <f t="shared" si="14"/>
        <v>8.0000000000000018</v>
      </c>
      <c r="W88">
        <f t="shared" si="14"/>
        <v>8.0000000000000018</v>
      </c>
      <c r="X88">
        <f t="shared" si="15"/>
        <v>8.0000000000000018</v>
      </c>
      <c r="Y88">
        <f t="shared" si="15"/>
        <v>8.0000000000000018</v>
      </c>
    </row>
    <row r="89" spans="1:26" x14ac:dyDescent="0.25">
      <c r="A89" t="s">
        <v>12</v>
      </c>
      <c r="B89">
        <v>3029</v>
      </c>
      <c r="C89" t="s">
        <v>19</v>
      </c>
      <c r="D89">
        <v>6</v>
      </c>
      <c r="E89">
        <v>1999</v>
      </c>
      <c r="F89" s="1">
        <v>36340</v>
      </c>
      <c r="G89" t="s">
        <v>23</v>
      </c>
      <c r="H89" t="s">
        <v>15</v>
      </c>
      <c r="I89">
        <v>1.73</v>
      </c>
      <c r="J89">
        <v>20</v>
      </c>
      <c r="K89">
        <v>3</v>
      </c>
      <c r="L89">
        <f t="shared" si="8"/>
        <v>3</v>
      </c>
      <c r="M89">
        <f t="shared" si="12"/>
        <v>1.3862943611198906</v>
      </c>
      <c r="N89">
        <f>'vessel calibrations'!$B$16</f>
        <v>1</v>
      </c>
      <c r="O89" s="16">
        <f>'vessel calibrations'!$C$16</f>
        <v>1</v>
      </c>
      <c r="P89">
        <f>'vessel calibrations'!$D$16</f>
        <v>1</v>
      </c>
      <c r="Q89">
        <f>'vessel calibrations'!$E$16</f>
        <v>1</v>
      </c>
      <c r="R89">
        <f t="shared" si="9"/>
        <v>1.3862943611198906</v>
      </c>
      <c r="S89">
        <f t="shared" si="13"/>
        <v>1.3862943611198906</v>
      </c>
      <c r="T89">
        <f t="shared" si="10"/>
        <v>1.3862943611198906</v>
      </c>
      <c r="U89">
        <f t="shared" si="11"/>
        <v>1.3862943611198906</v>
      </c>
      <c r="V89">
        <f t="shared" si="14"/>
        <v>3</v>
      </c>
      <c r="W89">
        <f t="shared" si="14"/>
        <v>3</v>
      </c>
      <c r="X89">
        <f t="shared" si="15"/>
        <v>3</v>
      </c>
      <c r="Y89">
        <f t="shared" si="15"/>
        <v>3</v>
      </c>
    </row>
    <row r="90" spans="1:26" x14ac:dyDescent="0.25">
      <c r="A90" t="s">
        <v>12</v>
      </c>
      <c r="B90">
        <v>3034</v>
      </c>
      <c r="C90" t="s">
        <v>13</v>
      </c>
      <c r="D90">
        <v>6</v>
      </c>
      <c r="E90">
        <v>1999</v>
      </c>
      <c r="F90" s="1">
        <v>36342</v>
      </c>
      <c r="G90" t="s">
        <v>18</v>
      </c>
      <c r="H90" t="s">
        <v>15</v>
      </c>
      <c r="I90">
        <v>1.61</v>
      </c>
      <c r="J90">
        <v>20</v>
      </c>
      <c r="K90">
        <v>0</v>
      </c>
      <c r="L90">
        <f t="shared" si="8"/>
        <v>0</v>
      </c>
      <c r="M90">
        <f t="shared" si="12"/>
        <v>0</v>
      </c>
      <c r="N90">
        <f>'vessel calibrations'!$B$16</f>
        <v>1</v>
      </c>
      <c r="O90" s="16">
        <f>'vessel calibrations'!$C$16</f>
        <v>1</v>
      </c>
      <c r="P90">
        <f>'vessel calibrations'!$D$16</f>
        <v>1</v>
      </c>
      <c r="Q90">
        <f>'vessel calibrations'!$E$16</f>
        <v>1</v>
      </c>
      <c r="R90">
        <f t="shared" si="9"/>
        <v>0</v>
      </c>
      <c r="S90">
        <f t="shared" si="13"/>
        <v>0</v>
      </c>
      <c r="T90">
        <f t="shared" si="10"/>
        <v>0</v>
      </c>
      <c r="U90">
        <f t="shared" si="11"/>
        <v>0</v>
      </c>
      <c r="V90">
        <f t="shared" si="14"/>
        <v>0</v>
      </c>
      <c r="W90">
        <f t="shared" si="14"/>
        <v>0</v>
      </c>
      <c r="X90">
        <f t="shared" si="15"/>
        <v>0</v>
      </c>
      <c r="Y90">
        <f t="shared" si="15"/>
        <v>0</v>
      </c>
    </row>
    <row r="91" spans="1:26" x14ac:dyDescent="0.25">
      <c r="A91" t="s">
        <v>12</v>
      </c>
      <c r="B91">
        <v>3035</v>
      </c>
      <c r="C91" t="s">
        <v>13</v>
      </c>
      <c r="D91">
        <v>6</v>
      </c>
      <c r="E91">
        <v>1999</v>
      </c>
      <c r="F91" s="1">
        <v>36342</v>
      </c>
      <c r="G91" t="s">
        <v>17</v>
      </c>
      <c r="H91" t="s">
        <v>15</v>
      </c>
      <c r="I91">
        <v>1.58</v>
      </c>
      <c r="J91">
        <v>20</v>
      </c>
      <c r="K91">
        <v>3</v>
      </c>
      <c r="L91">
        <f t="shared" si="8"/>
        <v>3</v>
      </c>
      <c r="M91">
        <f t="shared" si="12"/>
        <v>1.3862943611198906</v>
      </c>
      <c r="N91">
        <f>'vessel calibrations'!$B$16</f>
        <v>1</v>
      </c>
      <c r="O91" s="16">
        <f>'vessel calibrations'!$C$16</f>
        <v>1</v>
      </c>
      <c r="P91">
        <f>'vessel calibrations'!$D$16</f>
        <v>1</v>
      </c>
      <c r="Q91">
        <f>'vessel calibrations'!$E$16</f>
        <v>1</v>
      </c>
      <c r="R91">
        <f t="shared" si="9"/>
        <v>1.3862943611198906</v>
      </c>
      <c r="S91">
        <f t="shared" si="13"/>
        <v>1.3862943611198906</v>
      </c>
      <c r="T91">
        <f t="shared" si="10"/>
        <v>1.3862943611198906</v>
      </c>
      <c r="U91">
        <f t="shared" si="11"/>
        <v>1.3862943611198906</v>
      </c>
      <c r="V91">
        <f t="shared" si="14"/>
        <v>3</v>
      </c>
      <c r="W91">
        <f t="shared" si="14"/>
        <v>3</v>
      </c>
      <c r="X91">
        <f t="shared" si="15"/>
        <v>3</v>
      </c>
      <c r="Y91">
        <f t="shared" si="15"/>
        <v>3</v>
      </c>
    </row>
    <row r="92" spans="1:26" x14ac:dyDescent="0.25">
      <c r="A92" t="s">
        <v>12</v>
      </c>
      <c r="B92">
        <v>3036</v>
      </c>
      <c r="C92" t="s">
        <v>13</v>
      </c>
      <c r="D92">
        <v>6</v>
      </c>
      <c r="E92">
        <v>1999</v>
      </c>
      <c r="F92" s="1">
        <v>36342</v>
      </c>
      <c r="G92" t="s">
        <v>16</v>
      </c>
      <c r="H92" t="s">
        <v>15</v>
      </c>
      <c r="I92">
        <v>1.83</v>
      </c>
      <c r="J92">
        <v>20</v>
      </c>
      <c r="K92">
        <v>5</v>
      </c>
      <c r="L92">
        <f t="shared" si="8"/>
        <v>5</v>
      </c>
      <c r="M92">
        <f t="shared" si="12"/>
        <v>1.791759469228055</v>
      </c>
      <c r="N92">
        <f>'vessel calibrations'!$B$16</f>
        <v>1</v>
      </c>
      <c r="O92" s="16">
        <f>'vessel calibrations'!$C$16</f>
        <v>1</v>
      </c>
      <c r="P92">
        <f>'vessel calibrations'!$D$16</f>
        <v>1</v>
      </c>
      <c r="Q92">
        <f>'vessel calibrations'!$E$16</f>
        <v>1</v>
      </c>
      <c r="R92">
        <f t="shared" si="9"/>
        <v>1.791759469228055</v>
      </c>
      <c r="S92">
        <f t="shared" si="13"/>
        <v>1.791759469228055</v>
      </c>
      <c r="T92">
        <f t="shared" si="10"/>
        <v>1.791759469228055</v>
      </c>
      <c r="U92">
        <f t="shared" si="11"/>
        <v>1.791759469228055</v>
      </c>
      <c r="V92">
        <f t="shared" si="14"/>
        <v>5</v>
      </c>
      <c r="W92">
        <f t="shared" si="14"/>
        <v>5</v>
      </c>
      <c r="X92">
        <f t="shared" si="15"/>
        <v>5</v>
      </c>
      <c r="Y92">
        <f t="shared" si="15"/>
        <v>5</v>
      </c>
    </row>
    <row r="93" spans="1:26" x14ac:dyDescent="0.25">
      <c r="A93" t="s">
        <v>12</v>
      </c>
      <c r="B93">
        <v>3037</v>
      </c>
      <c r="C93" t="s">
        <v>13</v>
      </c>
      <c r="D93">
        <v>6</v>
      </c>
      <c r="E93">
        <v>1999</v>
      </c>
      <c r="F93" s="1">
        <v>36342</v>
      </c>
      <c r="G93" t="s">
        <v>14</v>
      </c>
      <c r="H93" t="s">
        <v>15</v>
      </c>
      <c r="I93">
        <v>1.73</v>
      </c>
      <c r="J93">
        <v>20</v>
      </c>
      <c r="K93">
        <v>13</v>
      </c>
      <c r="L93">
        <f t="shared" si="8"/>
        <v>13</v>
      </c>
      <c r="M93">
        <f t="shared" si="12"/>
        <v>2.6390573296152584</v>
      </c>
      <c r="N93">
        <f>'vessel calibrations'!$B$16</f>
        <v>1</v>
      </c>
      <c r="O93" s="16">
        <f>'vessel calibrations'!$C$16</f>
        <v>1</v>
      </c>
      <c r="P93">
        <f>'vessel calibrations'!$D$16</f>
        <v>1</v>
      </c>
      <c r="Q93">
        <f>'vessel calibrations'!$E$16</f>
        <v>1</v>
      </c>
      <c r="R93">
        <f t="shared" si="9"/>
        <v>2.6390573296152584</v>
      </c>
      <c r="S93">
        <f t="shared" si="13"/>
        <v>2.6390573296152584</v>
      </c>
      <c r="T93">
        <f t="shared" si="10"/>
        <v>2.6390573296152584</v>
      </c>
      <c r="U93">
        <f t="shared" si="11"/>
        <v>2.6390573296152584</v>
      </c>
      <c r="V93">
        <f t="shared" si="14"/>
        <v>12.999999999999996</v>
      </c>
      <c r="W93">
        <f t="shared" si="14"/>
        <v>12.999999999999996</v>
      </c>
      <c r="X93">
        <f t="shared" si="15"/>
        <v>12.999999999999996</v>
      </c>
      <c r="Y93">
        <f t="shared" si="15"/>
        <v>12.999999999999996</v>
      </c>
    </row>
    <row r="94" spans="1:26" x14ac:dyDescent="0.25">
      <c r="A94" t="s">
        <v>12</v>
      </c>
      <c r="B94">
        <v>3049</v>
      </c>
      <c r="C94" t="s">
        <v>19</v>
      </c>
      <c r="D94">
        <v>7</v>
      </c>
      <c r="E94">
        <v>1999</v>
      </c>
      <c r="F94" s="1">
        <v>36368</v>
      </c>
      <c r="G94" t="s">
        <v>20</v>
      </c>
      <c r="H94" t="s">
        <v>15</v>
      </c>
      <c r="I94">
        <v>1.35</v>
      </c>
      <c r="J94">
        <v>20</v>
      </c>
      <c r="K94">
        <v>0</v>
      </c>
      <c r="L94">
        <f t="shared" si="8"/>
        <v>0</v>
      </c>
      <c r="M94">
        <f t="shared" si="12"/>
        <v>0</v>
      </c>
      <c r="N94">
        <f>'vessel calibrations'!$B$16</f>
        <v>1</v>
      </c>
      <c r="O94" s="16">
        <f>'vessel calibrations'!$C$16</f>
        <v>1</v>
      </c>
      <c r="P94">
        <f>'vessel calibrations'!$D$16</f>
        <v>1</v>
      </c>
      <c r="Q94">
        <f>'vessel calibrations'!$E$16</f>
        <v>1</v>
      </c>
      <c r="R94">
        <f t="shared" si="9"/>
        <v>0</v>
      </c>
      <c r="S94">
        <f t="shared" si="13"/>
        <v>0</v>
      </c>
      <c r="T94">
        <f t="shared" si="10"/>
        <v>0</v>
      </c>
      <c r="U94">
        <f t="shared" si="11"/>
        <v>0</v>
      </c>
      <c r="V94">
        <f t="shared" si="14"/>
        <v>0</v>
      </c>
      <c r="W94">
        <f t="shared" si="14"/>
        <v>0</v>
      </c>
      <c r="X94">
        <f t="shared" si="15"/>
        <v>0</v>
      </c>
      <c r="Y94">
        <f t="shared" si="15"/>
        <v>0</v>
      </c>
      <c r="Z94" t="s">
        <v>34</v>
      </c>
    </row>
    <row r="95" spans="1:26" x14ac:dyDescent="0.25">
      <c r="A95" t="s">
        <v>12</v>
      </c>
      <c r="B95">
        <v>3050</v>
      </c>
      <c r="C95" t="s">
        <v>19</v>
      </c>
      <c r="D95">
        <v>7</v>
      </c>
      <c r="E95">
        <v>1999</v>
      </c>
      <c r="F95" s="1">
        <v>36368</v>
      </c>
      <c r="G95" t="s">
        <v>21</v>
      </c>
      <c r="H95" t="s">
        <v>15</v>
      </c>
      <c r="I95">
        <v>1.58</v>
      </c>
      <c r="J95">
        <v>20</v>
      </c>
      <c r="K95">
        <v>14</v>
      </c>
      <c r="L95">
        <f t="shared" si="8"/>
        <v>14</v>
      </c>
      <c r="M95">
        <f t="shared" si="12"/>
        <v>2.7080502011022101</v>
      </c>
      <c r="N95">
        <f>'vessel calibrations'!$B$16</f>
        <v>1</v>
      </c>
      <c r="O95" s="16">
        <f>'vessel calibrations'!$C$16</f>
        <v>1</v>
      </c>
      <c r="P95">
        <f>'vessel calibrations'!$D$16</f>
        <v>1</v>
      </c>
      <c r="Q95">
        <f>'vessel calibrations'!$E$16</f>
        <v>1</v>
      </c>
      <c r="R95">
        <f t="shared" si="9"/>
        <v>2.7080502011022101</v>
      </c>
      <c r="S95">
        <f t="shared" si="13"/>
        <v>2.7080502011022101</v>
      </c>
      <c r="T95">
        <f t="shared" si="10"/>
        <v>2.7080502011022101</v>
      </c>
      <c r="U95">
        <f t="shared" si="11"/>
        <v>2.7080502011022101</v>
      </c>
      <c r="V95">
        <f t="shared" si="14"/>
        <v>14</v>
      </c>
      <c r="W95">
        <f t="shared" si="14"/>
        <v>14</v>
      </c>
      <c r="X95">
        <f t="shared" si="15"/>
        <v>14</v>
      </c>
      <c r="Y95">
        <f t="shared" si="15"/>
        <v>14</v>
      </c>
      <c r="Z95" t="s">
        <v>34</v>
      </c>
    </row>
    <row r="96" spans="1:26" x14ac:dyDescent="0.25">
      <c r="A96" t="s">
        <v>12</v>
      </c>
      <c r="B96">
        <v>3051</v>
      </c>
      <c r="C96" t="s">
        <v>19</v>
      </c>
      <c r="D96">
        <v>7</v>
      </c>
      <c r="E96">
        <v>1999</v>
      </c>
      <c r="F96" s="1">
        <v>36368</v>
      </c>
      <c r="G96" t="s">
        <v>22</v>
      </c>
      <c r="H96" t="s">
        <v>15</v>
      </c>
      <c r="I96">
        <v>1.91</v>
      </c>
      <c r="J96">
        <v>20</v>
      </c>
      <c r="K96">
        <v>151</v>
      </c>
      <c r="L96">
        <f t="shared" si="8"/>
        <v>151</v>
      </c>
      <c r="M96">
        <f t="shared" si="12"/>
        <v>5.0238805208462765</v>
      </c>
      <c r="N96">
        <f>'vessel calibrations'!$B$16</f>
        <v>1</v>
      </c>
      <c r="O96" s="16">
        <f>'vessel calibrations'!$C$16</f>
        <v>1</v>
      </c>
      <c r="P96">
        <f>'vessel calibrations'!$D$16</f>
        <v>1</v>
      </c>
      <c r="Q96">
        <f>'vessel calibrations'!$E$16</f>
        <v>1</v>
      </c>
      <c r="R96">
        <f t="shared" si="9"/>
        <v>5.0238805208462765</v>
      </c>
      <c r="S96">
        <f t="shared" si="13"/>
        <v>5.0238805208462765</v>
      </c>
      <c r="T96">
        <f t="shared" si="10"/>
        <v>5.0238805208462765</v>
      </c>
      <c r="U96">
        <f t="shared" si="11"/>
        <v>5.0238805208462765</v>
      </c>
      <c r="V96">
        <f t="shared" si="14"/>
        <v>151</v>
      </c>
      <c r="W96">
        <f t="shared" si="14"/>
        <v>151</v>
      </c>
      <c r="X96">
        <f t="shared" si="15"/>
        <v>151</v>
      </c>
      <c r="Y96">
        <f t="shared" si="15"/>
        <v>151</v>
      </c>
      <c r="Z96" t="s">
        <v>34</v>
      </c>
    </row>
    <row r="97" spans="1:26" x14ac:dyDescent="0.25">
      <c r="A97" t="s">
        <v>12</v>
      </c>
      <c r="B97">
        <v>3052</v>
      </c>
      <c r="C97" t="s">
        <v>19</v>
      </c>
      <c r="D97">
        <v>7</v>
      </c>
      <c r="E97">
        <v>1999</v>
      </c>
      <c r="F97" s="1">
        <v>36368</v>
      </c>
      <c r="G97" t="s">
        <v>23</v>
      </c>
      <c r="H97" t="s">
        <v>15</v>
      </c>
      <c r="I97">
        <v>1.82</v>
      </c>
      <c r="J97">
        <v>20</v>
      </c>
      <c r="K97">
        <v>155</v>
      </c>
      <c r="L97">
        <f t="shared" si="8"/>
        <v>155</v>
      </c>
      <c r="M97">
        <f t="shared" si="12"/>
        <v>5.0498560072495371</v>
      </c>
      <c r="N97">
        <f>'vessel calibrations'!$B$16</f>
        <v>1</v>
      </c>
      <c r="O97" s="16">
        <f>'vessel calibrations'!$C$16</f>
        <v>1</v>
      </c>
      <c r="P97">
        <f>'vessel calibrations'!$D$16</f>
        <v>1</v>
      </c>
      <c r="Q97">
        <f>'vessel calibrations'!$E$16</f>
        <v>1</v>
      </c>
      <c r="R97">
        <f t="shared" si="9"/>
        <v>5.0498560072495371</v>
      </c>
      <c r="S97">
        <f t="shared" si="13"/>
        <v>5.0498560072495371</v>
      </c>
      <c r="T97">
        <f t="shared" si="10"/>
        <v>5.0498560072495371</v>
      </c>
      <c r="U97">
        <f t="shared" si="11"/>
        <v>5.0498560072495371</v>
      </c>
      <c r="V97">
        <f t="shared" si="14"/>
        <v>155</v>
      </c>
      <c r="W97">
        <f t="shared" si="14"/>
        <v>155</v>
      </c>
      <c r="X97">
        <f t="shared" si="15"/>
        <v>155</v>
      </c>
      <c r="Y97">
        <f t="shared" si="15"/>
        <v>155</v>
      </c>
      <c r="Z97" t="s">
        <v>34</v>
      </c>
    </row>
    <row r="98" spans="1:26" x14ac:dyDescent="0.25">
      <c r="A98" t="s">
        <v>12</v>
      </c>
      <c r="B98">
        <v>3057</v>
      </c>
      <c r="C98" t="s">
        <v>13</v>
      </c>
      <c r="D98">
        <v>7</v>
      </c>
      <c r="E98">
        <v>1999</v>
      </c>
      <c r="F98" s="1">
        <v>36370</v>
      </c>
      <c r="G98" t="s">
        <v>18</v>
      </c>
      <c r="H98" t="s">
        <v>15</v>
      </c>
      <c r="I98">
        <v>1.32</v>
      </c>
      <c r="J98">
        <v>20</v>
      </c>
      <c r="K98">
        <v>0</v>
      </c>
      <c r="L98">
        <f t="shared" si="8"/>
        <v>0</v>
      </c>
      <c r="M98">
        <f t="shared" si="12"/>
        <v>0</v>
      </c>
      <c r="N98">
        <f>'vessel calibrations'!$B$16</f>
        <v>1</v>
      </c>
      <c r="O98" s="16">
        <f>'vessel calibrations'!$C$16</f>
        <v>1</v>
      </c>
      <c r="P98">
        <f>'vessel calibrations'!$D$16</f>
        <v>1</v>
      </c>
      <c r="Q98">
        <f>'vessel calibrations'!$E$16</f>
        <v>1</v>
      </c>
      <c r="R98">
        <f t="shared" si="9"/>
        <v>0</v>
      </c>
      <c r="S98">
        <f t="shared" si="13"/>
        <v>0</v>
      </c>
      <c r="T98">
        <f t="shared" si="10"/>
        <v>0</v>
      </c>
      <c r="U98">
        <f t="shared" si="11"/>
        <v>0</v>
      </c>
      <c r="V98">
        <f t="shared" si="14"/>
        <v>0</v>
      </c>
      <c r="W98">
        <f t="shared" si="14"/>
        <v>0</v>
      </c>
      <c r="X98">
        <f t="shared" si="15"/>
        <v>0</v>
      </c>
      <c r="Y98">
        <f t="shared" si="15"/>
        <v>0</v>
      </c>
      <c r="Z98" t="s">
        <v>34</v>
      </c>
    </row>
    <row r="99" spans="1:26" x14ac:dyDescent="0.25">
      <c r="A99" t="s">
        <v>12</v>
      </c>
      <c r="B99">
        <v>3058</v>
      </c>
      <c r="C99" t="s">
        <v>13</v>
      </c>
      <c r="D99">
        <v>7</v>
      </c>
      <c r="E99">
        <v>1999</v>
      </c>
      <c r="F99" s="1">
        <v>36370</v>
      </c>
      <c r="G99" t="s">
        <v>17</v>
      </c>
      <c r="H99" t="s">
        <v>15</v>
      </c>
      <c r="I99">
        <v>1.43</v>
      </c>
      <c r="J99">
        <v>20</v>
      </c>
      <c r="K99">
        <v>0</v>
      </c>
      <c r="L99">
        <f t="shared" si="8"/>
        <v>0</v>
      </c>
      <c r="M99">
        <f t="shared" si="12"/>
        <v>0</v>
      </c>
      <c r="N99">
        <f>'vessel calibrations'!$B$16</f>
        <v>1</v>
      </c>
      <c r="O99" s="16">
        <f>'vessel calibrations'!$C$16</f>
        <v>1</v>
      </c>
      <c r="P99">
        <f>'vessel calibrations'!$D$16</f>
        <v>1</v>
      </c>
      <c r="Q99">
        <f>'vessel calibrations'!$E$16</f>
        <v>1</v>
      </c>
      <c r="R99">
        <f t="shared" si="9"/>
        <v>0</v>
      </c>
      <c r="S99">
        <f t="shared" si="13"/>
        <v>0</v>
      </c>
      <c r="T99">
        <f t="shared" si="10"/>
        <v>0</v>
      </c>
      <c r="U99">
        <f t="shared" si="11"/>
        <v>0</v>
      </c>
      <c r="V99">
        <f t="shared" si="14"/>
        <v>0</v>
      </c>
      <c r="W99">
        <f t="shared" si="14"/>
        <v>0</v>
      </c>
      <c r="X99">
        <f t="shared" si="15"/>
        <v>0</v>
      </c>
      <c r="Y99">
        <f t="shared" si="15"/>
        <v>0</v>
      </c>
      <c r="Z99" t="s">
        <v>34</v>
      </c>
    </row>
    <row r="100" spans="1:26" x14ac:dyDescent="0.25">
      <c r="A100" t="s">
        <v>12</v>
      </c>
      <c r="B100">
        <v>3059</v>
      </c>
      <c r="C100" t="s">
        <v>13</v>
      </c>
      <c r="D100">
        <v>7</v>
      </c>
      <c r="E100">
        <v>1999</v>
      </c>
      <c r="F100" s="1">
        <v>36370</v>
      </c>
      <c r="G100" t="s">
        <v>16</v>
      </c>
      <c r="H100" t="s">
        <v>15</v>
      </c>
      <c r="I100">
        <v>0.98</v>
      </c>
      <c r="J100">
        <v>20</v>
      </c>
      <c r="K100">
        <v>0</v>
      </c>
      <c r="L100">
        <f t="shared" si="8"/>
        <v>0</v>
      </c>
      <c r="M100">
        <f t="shared" si="12"/>
        <v>0</v>
      </c>
      <c r="N100">
        <f>'vessel calibrations'!$B$16</f>
        <v>1</v>
      </c>
      <c r="O100" s="16">
        <f>'vessel calibrations'!$C$16</f>
        <v>1</v>
      </c>
      <c r="P100">
        <f>'vessel calibrations'!$D$16</f>
        <v>1</v>
      </c>
      <c r="Q100">
        <f>'vessel calibrations'!$E$16</f>
        <v>1</v>
      </c>
      <c r="R100">
        <f t="shared" si="9"/>
        <v>0</v>
      </c>
      <c r="S100">
        <f t="shared" si="13"/>
        <v>0</v>
      </c>
      <c r="T100">
        <f t="shared" si="10"/>
        <v>0</v>
      </c>
      <c r="U100">
        <f t="shared" si="11"/>
        <v>0</v>
      </c>
      <c r="V100">
        <f t="shared" si="14"/>
        <v>0</v>
      </c>
      <c r="W100">
        <f t="shared" si="14"/>
        <v>0</v>
      </c>
      <c r="X100">
        <f t="shared" si="15"/>
        <v>0</v>
      </c>
      <c r="Y100">
        <f t="shared" si="15"/>
        <v>0</v>
      </c>
      <c r="Z100" t="s">
        <v>34</v>
      </c>
    </row>
    <row r="101" spans="1:26" x14ac:dyDescent="0.25">
      <c r="A101" t="s">
        <v>12</v>
      </c>
      <c r="B101">
        <v>3060</v>
      </c>
      <c r="C101" t="s">
        <v>13</v>
      </c>
      <c r="D101">
        <v>7</v>
      </c>
      <c r="E101">
        <v>1999</v>
      </c>
      <c r="F101" s="1">
        <v>36370</v>
      </c>
      <c r="G101" t="s">
        <v>14</v>
      </c>
      <c r="H101" t="s">
        <v>15</v>
      </c>
      <c r="I101">
        <v>0.77</v>
      </c>
      <c r="J101">
        <v>20</v>
      </c>
      <c r="K101">
        <v>0</v>
      </c>
      <c r="L101">
        <f t="shared" si="8"/>
        <v>0</v>
      </c>
      <c r="M101">
        <f t="shared" si="12"/>
        <v>0</v>
      </c>
      <c r="N101">
        <f>'vessel calibrations'!$B$16</f>
        <v>1</v>
      </c>
      <c r="O101" s="16">
        <f>'vessel calibrations'!$C$16</f>
        <v>1</v>
      </c>
      <c r="P101">
        <f>'vessel calibrations'!$D$16</f>
        <v>1</v>
      </c>
      <c r="Q101">
        <f>'vessel calibrations'!$E$16</f>
        <v>1</v>
      </c>
      <c r="R101">
        <f t="shared" si="9"/>
        <v>0</v>
      </c>
      <c r="S101">
        <f t="shared" si="13"/>
        <v>0</v>
      </c>
      <c r="T101">
        <f t="shared" si="10"/>
        <v>0</v>
      </c>
      <c r="U101">
        <f t="shared" si="11"/>
        <v>0</v>
      </c>
      <c r="V101">
        <f t="shared" si="14"/>
        <v>0</v>
      </c>
      <c r="W101">
        <f t="shared" si="14"/>
        <v>0</v>
      </c>
      <c r="X101">
        <f t="shared" si="15"/>
        <v>0</v>
      </c>
      <c r="Y101">
        <f t="shared" si="15"/>
        <v>0</v>
      </c>
      <c r="Z101" t="s">
        <v>34</v>
      </c>
    </row>
    <row r="102" spans="1:26" x14ac:dyDescent="0.25">
      <c r="A102" t="s">
        <v>12</v>
      </c>
      <c r="B102">
        <v>3066</v>
      </c>
      <c r="C102" t="s">
        <v>13</v>
      </c>
      <c r="D102">
        <v>8</v>
      </c>
      <c r="E102">
        <v>1999</v>
      </c>
      <c r="F102" s="1">
        <v>36393</v>
      </c>
      <c r="G102" t="s">
        <v>16</v>
      </c>
      <c r="H102" t="s">
        <v>15</v>
      </c>
      <c r="I102">
        <v>1.25</v>
      </c>
      <c r="J102">
        <v>20</v>
      </c>
      <c r="K102">
        <v>0</v>
      </c>
      <c r="L102">
        <f t="shared" si="8"/>
        <v>0</v>
      </c>
      <c r="M102">
        <f t="shared" si="12"/>
        <v>0</v>
      </c>
      <c r="N102">
        <f>'vessel calibrations'!$B$16</f>
        <v>1</v>
      </c>
      <c r="O102" s="16">
        <f>'vessel calibrations'!$C$16</f>
        <v>1</v>
      </c>
      <c r="P102">
        <f>'vessel calibrations'!$D$16</f>
        <v>1</v>
      </c>
      <c r="Q102">
        <f>'vessel calibrations'!$E$16</f>
        <v>1</v>
      </c>
      <c r="R102">
        <f t="shared" si="9"/>
        <v>0</v>
      </c>
      <c r="S102">
        <f t="shared" si="13"/>
        <v>0</v>
      </c>
      <c r="T102">
        <f t="shared" si="10"/>
        <v>0</v>
      </c>
      <c r="U102">
        <f t="shared" si="11"/>
        <v>0</v>
      </c>
      <c r="V102">
        <f t="shared" si="14"/>
        <v>0</v>
      </c>
      <c r="W102">
        <f t="shared" si="14"/>
        <v>0</v>
      </c>
      <c r="X102">
        <f t="shared" si="15"/>
        <v>0</v>
      </c>
      <c r="Y102">
        <f t="shared" si="15"/>
        <v>0</v>
      </c>
    </row>
    <row r="103" spans="1:26" x14ac:dyDescent="0.25">
      <c r="A103" t="s">
        <v>12</v>
      </c>
      <c r="B103">
        <v>3067</v>
      </c>
      <c r="C103" t="s">
        <v>13</v>
      </c>
      <c r="D103">
        <v>8</v>
      </c>
      <c r="E103">
        <v>1999</v>
      </c>
      <c r="F103" s="1">
        <v>36393</v>
      </c>
      <c r="G103" t="s">
        <v>17</v>
      </c>
      <c r="H103" t="s">
        <v>15</v>
      </c>
      <c r="I103">
        <v>1.58</v>
      </c>
      <c r="J103">
        <v>20</v>
      </c>
      <c r="K103">
        <v>0</v>
      </c>
      <c r="L103">
        <f t="shared" si="8"/>
        <v>0</v>
      </c>
      <c r="M103">
        <f t="shared" si="12"/>
        <v>0</v>
      </c>
      <c r="N103">
        <f>'vessel calibrations'!$B$16</f>
        <v>1</v>
      </c>
      <c r="O103" s="16">
        <f>'vessel calibrations'!$C$16</f>
        <v>1</v>
      </c>
      <c r="P103">
        <f>'vessel calibrations'!$D$16</f>
        <v>1</v>
      </c>
      <c r="Q103">
        <f>'vessel calibrations'!$E$16</f>
        <v>1</v>
      </c>
      <c r="R103">
        <f t="shared" si="9"/>
        <v>0</v>
      </c>
      <c r="S103">
        <f t="shared" si="13"/>
        <v>0</v>
      </c>
      <c r="T103">
        <f t="shared" si="10"/>
        <v>0</v>
      </c>
      <c r="U103">
        <f t="shared" si="11"/>
        <v>0</v>
      </c>
      <c r="V103">
        <f t="shared" si="14"/>
        <v>0</v>
      </c>
      <c r="W103">
        <f t="shared" si="14"/>
        <v>0</v>
      </c>
      <c r="X103">
        <f t="shared" si="15"/>
        <v>0</v>
      </c>
      <c r="Y103">
        <f t="shared" si="15"/>
        <v>0</v>
      </c>
    </row>
    <row r="104" spans="1:26" x14ac:dyDescent="0.25">
      <c r="A104" t="s">
        <v>12</v>
      </c>
      <c r="B104">
        <v>3068</v>
      </c>
      <c r="C104" t="s">
        <v>13</v>
      </c>
      <c r="D104">
        <v>8</v>
      </c>
      <c r="E104">
        <v>1999</v>
      </c>
      <c r="F104" s="1">
        <v>36393</v>
      </c>
      <c r="G104" t="s">
        <v>18</v>
      </c>
      <c r="H104" t="s">
        <v>15</v>
      </c>
      <c r="I104">
        <v>1.48</v>
      </c>
      <c r="J104">
        <v>20</v>
      </c>
      <c r="K104">
        <v>0</v>
      </c>
      <c r="L104">
        <f t="shared" si="8"/>
        <v>0</v>
      </c>
      <c r="M104">
        <f t="shared" si="12"/>
        <v>0</v>
      </c>
      <c r="N104">
        <f>'vessel calibrations'!$B$16</f>
        <v>1</v>
      </c>
      <c r="O104" s="16">
        <f>'vessel calibrations'!$C$16</f>
        <v>1</v>
      </c>
      <c r="P104">
        <f>'vessel calibrations'!$D$16</f>
        <v>1</v>
      </c>
      <c r="Q104">
        <f>'vessel calibrations'!$E$16</f>
        <v>1</v>
      </c>
      <c r="R104">
        <f t="shared" si="9"/>
        <v>0</v>
      </c>
      <c r="S104">
        <f t="shared" si="13"/>
        <v>0</v>
      </c>
      <c r="T104">
        <f t="shared" si="10"/>
        <v>0</v>
      </c>
      <c r="U104">
        <f t="shared" si="11"/>
        <v>0</v>
      </c>
      <c r="V104">
        <f t="shared" si="14"/>
        <v>0</v>
      </c>
      <c r="W104">
        <f t="shared" si="14"/>
        <v>0</v>
      </c>
      <c r="X104">
        <f t="shared" si="15"/>
        <v>0</v>
      </c>
      <c r="Y104">
        <f t="shared" si="15"/>
        <v>0</v>
      </c>
    </row>
    <row r="105" spans="1:26" x14ac:dyDescent="0.25">
      <c r="A105" t="s">
        <v>12</v>
      </c>
      <c r="B105">
        <v>3069</v>
      </c>
      <c r="C105" t="s">
        <v>13</v>
      </c>
      <c r="D105">
        <v>8</v>
      </c>
      <c r="E105">
        <v>1999</v>
      </c>
      <c r="F105" s="1">
        <v>36393</v>
      </c>
      <c r="G105" t="s">
        <v>14</v>
      </c>
      <c r="H105" t="s">
        <v>15</v>
      </c>
      <c r="I105">
        <v>1.24</v>
      </c>
      <c r="J105">
        <v>20</v>
      </c>
      <c r="K105">
        <v>0</v>
      </c>
      <c r="L105">
        <f t="shared" si="8"/>
        <v>0</v>
      </c>
      <c r="M105">
        <f t="shared" si="12"/>
        <v>0</v>
      </c>
      <c r="N105">
        <f>'vessel calibrations'!$B$16</f>
        <v>1</v>
      </c>
      <c r="O105" s="16">
        <f>'vessel calibrations'!$C$16</f>
        <v>1</v>
      </c>
      <c r="P105">
        <f>'vessel calibrations'!$D$16</f>
        <v>1</v>
      </c>
      <c r="Q105">
        <f>'vessel calibrations'!$E$16</f>
        <v>1</v>
      </c>
      <c r="R105">
        <f t="shared" si="9"/>
        <v>0</v>
      </c>
      <c r="S105">
        <f t="shared" si="13"/>
        <v>0</v>
      </c>
      <c r="T105">
        <f t="shared" si="10"/>
        <v>0</v>
      </c>
      <c r="U105">
        <f t="shared" si="11"/>
        <v>0</v>
      </c>
      <c r="V105">
        <f t="shared" si="14"/>
        <v>0</v>
      </c>
      <c r="W105">
        <f t="shared" si="14"/>
        <v>0</v>
      </c>
      <c r="X105">
        <f t="shared" si="15"/>
        <v>0</v>
      </c>
      <c r="Y105">
        <f t="shared" si="15"/>
        <v>0</v>
      </c>
    </row>
    <row r="106" spans="1:26" x14ac:dyDescent="0.25">
      <c r="A106" t="s">
        <v>12</v>
      </c>
      <c r="B106">
        <v>3070</v>
      </c>
      <c r="C106" t="s">
        <v>19</v>
      </c>
      <c r="D106">
        <v>8</v>
      </c>
      <c r="E106">
        <v>1999</v>
      </c>
      <c r="F106" s="1">
        <v>36394</v>
      </c>
      <c r="G106" t="s">
        <v>21</v>
      </c>
      <c r="H106" t="s">
        <v>15</v>
      </c>
      <c r="I106">
        <v>1.23</v>
      </c>
      <c r="J106">
        <v>20</v>
      </c>
      <c r="K106">
        <v>0</v>
      </c>
      <c r="L106">
        <f t="shared" si="8"/>
        <v>0</v>
      </c>
      <c r="M106">
        <f t="shared" si="12"/>
        <v>0</v>
      </c>
      <c r="N106">
        <f>'vessel calibrations'!$B$16</f>
        <v>1</v>
      </c>
      <c r="O106" s="16">
        <f>'vessel calibrations'!$C$16</f>
        <v>1</v>
      </c>
      <c r="P106">
        <f>'vessel calibrations'!$D$16</f>
        <v>1</v>
      </c>
      <c r="Q106">
        <f>'vessel calibrations'!$E$16</f>
        <v>1</v>
      </c>
      <c r="R106">
        <f t="shared" si="9"/>
        <v>0</v>
      </c>
      <c r="S106">
        <f t="shared" si="13"/>
        <v>0</v>
      </c>
      <c r="T106">
        <f t="shared" si="10"/>
        <v>0</v>
      </c>
      <c r="U106">
        <f t="shared" si="11"/>
        <v>0</v>
      </c>
      <c r="V106">
        <f t="shared" si="14"/>
        <v>0</v>
      </c>
      <c r="W106">
        <f t="shared" si="14"/>
        <v>0</v>
      </c>
      <c r="X106">
        <f t="shared" si="15"/>
        <v>0</v>
      </c>
      <c r="Y106">
        <f t="shared" si="15"/>
        <v>0</v>
      </c>
    </row>
    <row r="107" spans="1:26" x14ac:dyDescent="0.25">
      <c r="A107" t="s">
        <v>12</v>
      </c>
      <c r="B107">
        <v>3071</v>
      </c>
      <c r="C107" t="s">
        <v>19</v>
      </c>
      <c r="D107">
        <v>8</v>
      </c>
      <c r="E107">
        <v>1999</v>
      </c>
      <c r="F107" s="1">
        <v>36394</v>
      </c>
      <c r="G107" t="s">
        <v>22</v>
      </c>
      <c r="H107" t="s">
        <v>15</v>
      </c>
      <c r="I107">
        <v>1.4</v>
      </c>
      <c r="J107">
        <v>20</v>
      </c>
      <c r="K107">
        <v>5</v>
      </c>
      <c r="L107">
        <f t="shared" si="8"/>
        <v>5</v>
      </c>
      <c r="M107">
        <f t="shared" si="12"/>
        <v>1.791759469228055</v>
      </c>
      <c r="N107">
        <f>'vessel calibrations'!$B$16</f>
        <v>1</v>
      </c>
      <c r="O107" s="16">
        <f>'vessel calibrations'!$C$16</f>
        <v>1</v>
      </c>
      <c r="P107">
        <f>'vessel calibrations'!$D$16</f>
        <v>1</v>
      </c>
      <c r="Q107">
        <f>'vessel calibrations'!$E$16</f>
        <v>1</v>
      </c>
      <c r="R107">
        <f t="shared" si="9"/>
        <v>1.791759469228055</v>
      </c>
      <c r="S107">
        <f t="shared" si="13"/>
        <v>1.791759469228055</v>
      </c>
      <c r="T107">
        <f t="shared" si="10"/>
        <v>1.791759469228055</v>
      </c>
      <c r="U107">
        <f t="shared" si="11"/>
        <v>1.791759469228055</v>
      </c>
      <c r="V107">
        <f t="shared" si="14"/>
        <v>5</v>
      </c>
      <c r="W107">
        <f t="shared" si="14"/>
        <v>5</v>
      </c>
      <c r="X107">
        <f t="shared" si="15"/>
        <v>5</v>
      </c>
      <c r="Y107">
        <f t="shared" si="15"/>
        <v>5</v>
      </c>
    </row>
    <row r="108" spans="1:26" x14ac:dyDescent="0.25">
      <c r="A108" t="s">
        <v>12</v>
      </c>
      <c r="B108">
        <v>3072</v>
      </c>
      <c r="C108" t="s">
        <v>19</v>
      </c>
      <c r="D108">
        <v>8</v>
      </c>
      <c r="E108">
        <v>1999</v>
      </c>
      <c r="F108" s="1">
        <v>36394</v>
      </c>
      <c r="G108" t="s">
        <v>23</v>
      </c>
      <c r="H108" t="s">
        <v>15</v>
      </c>
      <c r="I108">
        <v>1.41</v>
      </c>
      <c r="J108">
        <v>20</v>
      </c>
      <c r="K108">
        <v>4</v>
      </c>
      <c r="L108">
        <f t="shared" si="8"/>
        <v>4</v>
      </c>
      <c r="M108">
        <f t="shared" si="12"/>
        <v>1.6094379124341003</v>
      </c>
      <c r="N108">
        <f>'vessel calibrations'!$B$16</f>
        <v>1</v>
      </c>
      <c r="O108" s="16">
        <f>'vessel calibrations'!$C$16</f>
        <v>1</v>
      </c>
      <c r="P108">
        <f>'vessel calibrations'!$D$16</f>
        <v>1</v>
      </c>
      <c r="Q108">
        <f>'vessel calibrations'!$E$16</f>
        <v>1</v>
      </c>
      <c r="R108">
        <f t="shared" si="9"/>
        <v>1.6094379124341003</v>
      </c>
      <c r="S108">
        <f t="shared" si="13"/>
        <v>1.6094379124341003</v>
      </c>
      <c r="T108">
        <f t="shared" si="10"/>
        <v>1.6094379124341003</v>
      </c>
      <c r="U108">
        <f t="shared" si="11"/>
        <v>1.6094379124341003</v>
      </c>
      <c r="V108">
        <f t="shared" si="14"/>
        <v>3.9999999999999991</v>
      </c>
      <c r="W108">
        <f t="shared" si="14"/>
        <v>3.9999999999999991</v>
      </c>
      <c r="X108">
        <f t="shared" si="15"/>
        <v>3.9999999999999991</v>
      </c>
      <c r="Y108">
        <f t="shared" si="15"/>
        <v>3.9999999999999991</v>
      </c>
    </row>
    <row r="109" spans="1:26" x14ac:dyDescent="0.25">
      <c r="A109" t="s">
        <v>12</v>
      </c>
      <c r="B109">
        <v>3073</v>
      </c>
      <c r="C109" t="s">
        <v>19</v>
      </c>
      <c r="D109">
        <v>8</v>
      </c>
      <c r="E109">
        <v>1999</v>
      </c>
      <c r="F109" s="1">
        <v>36394</v>
      </c>
      <c r="G109" t="s">
        <v>20</v>
      </c>
      <c r="H109" t="s">
        <v>15</v>
      </c>
      <c r="I109">
        <v>1.41</v>
      </c>
      <c r="J109">
        <v>20</v>
      </c>
      <c r="K109">
        <v>0</v>
      </c>
      <c r="L109">
        <f t="shared" si="8"/>
        <v>0</v>
      </c>
      <c r="M109">
        <f t="shared" si="12"/>
        <v>0</v>
      </c>
      <c r="N109">
        <f>'vessel calibrations'!$B$16</f>
        <v>1</v>
      </c>
      <c r="O109" s="16">
        <f>'vessel calibrations'!$C$16</f>
        <v>1</v>
      </c>
      <c r="P109">
        <f>'vessel calibrations'!$D$16</f>
        <v>1</v>
      </c>
      <c r="Q109">
        <f>'vessel calibrations'!$E$16</f>
        <v>1</v>
      </c>
      <c r="R109">
        <f t="shared" si="9"/>
        <v>0</v>
      </c>
      <c r="S109">
        <f t="shared" si="13"/>
        <v>0</v>
      </c>
      <c r="T109">
        <f t="shared" si="10"/>
        <v>0</v>
      </c>
      <c r="U109">
        <f t="shared" si="11"/>
        <v>0</v>
      </c>
      <c r="V109">
        <f t="shared" si="14"/>
        <v>0</v>
      </c>
      <c r="W109">
        <f t="shared" si="14"/>
        <v>0</v>
      </c>
      <c r="X109">
        <f t="shared" si="15"/>
        <v>0</v>
      </c>
      <c r="Y109">
        <f t="shared" si="15"/>
        <v>0</v>
      </c>
    </row>
    <row r="110" spans="1:26" x14ac:dyDescent="0.25">
      <c r="A110" t="s">
        <v>12</v>
      </c>
      <c r="B110">
        <v>3078</v>
      </c>
      <c r="C110" t="s">
        <v>19</v>
      </c>
      <c r="D110">
        <v>8</v>
      </c>
      <c r="E110">
        <v>1999</v>
      </c>
      <c r="F110" s="1">
        <v>36396</v>
      </c>
      <c r="G110" t="s">
        <v>22</v>
      </c>
      <c r="H110" t="s">
        <v>15</v>
      </c>
      <c r="I110">
        <v>1.37</v>
      </c>
      <c r="J110">
        <v>20</v>
      </c>
      <c r="K110">
        <v>2</v>
      </c>
      <c r="L110">
        <f t="shared" si="8"/>
        <v>2</v>
      </c>
      <c r="M110">
        <f t="shared" si="12"/>
        <v>1.0986122886681098</v>
      </c>
      <c r="N110">
        <f>'vessel calibrations'!$B$16</f>
        <v>1</v>
      </c>
      <c r="O110" s="16">
        <f>'vessel calibrations'!$C$16</f>
        <v>1</v>
      </c>
      <c r="P110">
        <f>'vessel calibrations'!$D$16</f>
        <v>1</v>
      </c>
      <c r="Q110">
        <f>'vessel calibrations'!$E$16</f>
        <v>1</v>
      </c>
      <c r="R110">
        <f t="shared" si="9"/>
        <v>1.0986122886681098</v>
      </c>
      <c r="S110">
        <f t="shared" si="13"/>
        <v>1.0986122886681098</v>
      </c>
      <c r="T110">
        <f t="shared" si="10"/>
        <v>1.0986122886681098</v>
      </c>
      <c r="U110">
        <f t="shared" si="11"/>
        <v>1.0986122886681098</v>
      </c>
      <c r="V110">
        <f t="shared" si="14"/>
        <v>2.0000000000000004</v>
      </c>
      <c r="W110">
        <f t="shared" si="14"/>
        <v>2.0000000000000004</v>
      </c>
      <c r="X110">
        <f t="shared" si="15"/>
        <v>2.0000000000000004</v>
      </c>
      <c r="Y110">
        <f t="shared" si="15"/>
        <v>2.0000000000000004</v>
      </c>
    </row>
    <row r="111" spans="1:26" x14ac:dyDescent="0.25">
      <c r="A111" t="s">
        <v>12</v>
      </c>
      <c r="B111">
        <v>3080</v>
      </c>
      <c r="C111" t="s">
        <v>19</v>
      </c>
      <c r="D111">
        <v>8</v>
      </c>
      <c r="E111">
        <v>1999</v>
      </c>
      <c r="F111" s="1">
        <v>36396</v>
      </c>
      <c r="G111" t="s">
        <v>23</v>
      </c>
      <c r="H111" t="s">
        <v>15</v>
      </c>
      <c r="I111">
        <v>1.75</v>
      </c>
      <c r="J111">
        <v>20</v>
      </c>
      <c r="K111">
        <v>0</v>
      </c>
      <c r="L111">
        <f t="shared" si="8"/>
        <v>0</v>
      </c>
      <c r="M111">
        <f t="shared" si="12"/>
        <v>0</v>
      </c>
      <c r="N111">
        <f>'vessel calibrations'!$B$16</f>
        <v>1</v>
      </c>
      <c r="O111" s="16">
        <f>'vessel calibrations'!$C$16</f>
        <v>1</v>
      </c>
      <c r="P111">
        <f>'vessel calibrations'!$D$16</f>
        <v>1</v>
      </c>
      <c r="Q111">
        <f>'vessel calibrations'!$E$16</f>
        <v>1</v>
      </c>
      <c r="R111">
        <f t="shared" si="9"/>
        <v>0</v>
      </c>
      <c r="S111">
        <f t="shared" si="13"/>
        <v>0</v>
      </c>
      <c r="T111">
        <f t="shared" si="10"/>
        <v>0</v>
      </c>
      <c r="U111">
        <f t="shared" si="11"/>
        <v>0</v>
      </c>
      <c r="V111">
        <f t="shared" si="14"/>
        <v>0</v>
      </c>
      <c r="W111">
        <f t="shared" si="14"/>
        <v>0</v>
      </c>
      <c r="X111">
        <f t="shared" si="15"/>
        <v>0</v>
      </c>
      <c r="Y111">
        <f t="shared" si="15"/>
        <v>0</v>
      </c>
    </row>
    <row r="112" spans="1:26" x14ac:dyDescent="0.25">
      <c r="A112" t="s">
        <v>12</v>
      </c>
      <c r="B112">
        <v>3091</v>
      </c>
      <c r="C112" t="s">
        <v>19</v>
      </c>
      <c r="D112">
        <v>9</v>
      </c>
      <c r="E112">
        <v>1999</v>
      </c>
      <c r="F112" s="1">
        <v>36430</v>
      </c>
      <c r="G112" t="s">
        <v>20</v>
      </c>
      <c r="H112" t="s">
        <v>15</v>
      </c>
      <c r="I112">
        <v>1.36</v>
      </c>
      <c r="J112">
        <v>20</v>
      </c>
      <c r="K112">
        <v>1</v>
      </c>
      <c r="L112">
        <f t="shared" si="8"/>
        <v>1</v>
      </c>
      <c r="M112">
        <f t="shared" si="12"/>
        <v>0.69314718055994529</v>
      </c>
      <c r="N112">
        <f>'vessel calibrations'!$B$16</f>
        <v>1</v>
      </c>
      <c r="O112" s="16">
        <f>'vessel calibrations'!$C$16</f>
        <v>1</v>
      </c>
      <c r="P112">
        <f>'vessel calibrations'!$D$16</f>
        <v>1</v>
      </c>
      <c r="Q112">
        <f>'vessel calibrations'!$E$16</f>
        <v>1</v>
      </c>
      <c r="R112">
        <f t="shared" si="9"/>
        <v>0.69314718055994529</v>
      </c>
      <c r="S112">
        <f t="shared" si="13"/>
        <v>0.69314718055994529</v>
      </c>
      <c r="T112">
        <f t="shared" si="10"/>
        <v>0.69314718055994529</v>
      </c>
      <c r="U112">
        <f t="shared" si="11"/>
        <v>0.69314718055994529</v>
      </c>
      <c r="V112">
        <f t="shared" si="14"/>
        <v>1</v>
      </c>
      <c r="W112">
        <f t="shared" si="14"/>
        <v>1</v>
      </c>
      <c r="X112">
        <f t="shared" si="15"/>
        <v>1</v>
      </c>
      <c r="Y112">
        <f t="shared" si="15"/>
        <v>1</v>
      </c>
    </row>
    <row r="113" spans="1:25" x14ac:dyDescent="0.25">
      <c r="A113" t="s">
        <v>12</v>
      </c>
      <c r="B113">
        <v>3092</v>
      </c>
      <c r="C113" t="s">
        <v>19</v>
      </c>
      <c r="D113">
        <v>9</v>
      </c>
      <c r="E113">
        <v>1999</v>
      </c>
      <c r="F113" s="1">
        <v>36430</v>
      </c>
      <c r="G113" t="s">
        <v>21</v>
      </c>
      <c r="H113" t="s">
        <v>15</v>
      </c>
      <c r="I113">
        <v>1.85</v>
      </c>
      <c r="J113">
        <v>20</v>
      </c>
      <c r="K113">
        <v>1</v>
      </c>
      <c r="L113">
        <f t="shared" si="8"/>
        <v>1</v>
      </c>
      <c r="M113">
        <f t="shared" si="12"/>
        <v>0.69314718055994529</v>
      </c>
      <c r="N113">
        <f>'vessel calibrations'!$B$16</f>
        <v>1</v>
      </c>
      <c r="O113" s="16">
        <f>'vessel calibrations'!$C$16</f>
        <v>1</v>
      </c>
      <c r="P113">
        <f>'vessel calibrations'!$D$16</f>
        <v>1</v>
      </c>
      <c r="Q113">
        <f>'vessel calibrations'!$E$16</f>
        <v>1</v>
      </c>
      <c r="R113">
        <f t="shared" si="9"/>
        <v>0.69314718055994529</v>
      </c>
      <c r="S113">
        <f t="shared" si="13"/>
        <v>0.69314718055994529</v>
      </c>
      <c r="T113">
        <f t="shared" si="10"/>
        <v>0.69314718055994529</v>
      </c>
      <c r="U113">
        <f t="shared" si="11"/>
        <v>0.69314718055994529</v>
      </c>
      <c r="V113">
        <f t="shared" si="14"/>
        <v>1</v>
      </c>
      <c r="W113">
        <f t="shared" si="14"/>
        <v>1</v>
      </c>
      <c r="X113">
        <f t="shared" si="15"/>
        <v>1</v>
      </c>
      <c r="Y113">
        <f t="shared" si="15"/>
        <v>1</v>
      </c>
    </row>
    <row r="114" spans="1:25" x14ac:dyDescent="0.25">
      <c r="A114" t="s">
        <v>12</v>
      </c>
      <c r="B114">
        <v>3093</v>
      </c>
      <c r="C114" t="s">
        <v>19</v>
      </c>
      <c r="D114">
        <v>9</v>
      </c>
      <c r="E114">
        <v>1999</v>
      </c>
      <c r="F114" s="1">
        <v>36430</v>
      </c>
      <c r="G114" t="s">
        <v>22</v>
      </c>
      <c r="H114" t="s">
        <v>15</v>
      </c>
      <c r="I114">
        <v>1.44</v>
      </c>
      <c r="J114">
        <v>20</v>
      </c>
      <c r="K114">
        <v>7</v>
      </c>
      <c r="L114">
        <f t="shared" si="8"/>
        <v>7</v>
      </c>
      <c r="M114">
        <f t="shared" si="12"/>
        <v>2.0794415416798357</v>
      </c>
      <c r="N114">
        <f>'vessel calibrations'!$B$16</f>
        <v>1</v>
      </c>
      <c r="O114" s="16">
        <f>'vessel calibrations'!$C$16</f>
        <v>1</v>
      </c>
      <c r="P114">
        <f>'vessel calibrations'!$D$16</f>
        <v>1</v>
      </c>
      <c r="Q114">
        <f>'vessel calibrations'!$E$16</f>
        <v>1</v>
      </c>
      <c r="R114">
        <f t="shared" si="9"/>
        <v>2.0794415416798357</v>
      </c>
      <c r="S114">
        <f t="shared" si="13"/>
        <v>2.0794415416798357</v>
      </c>
      <c r="T114">
        <f t="shared" si="10"/>
        <v>2.0794415416798357</v>
      </c>
      <c r="U114">
        <f t="shared" si="11"/>
        <v>2.0794415416798357</v>
      </c>
      <c r="V114">
        <f t="shared" si="14"/>
        <v>6.9999999999999982</v>
      </c>
      <c r="W114">
        <f t="shared" si="14"/>
        <v>6.9999999999999982</v>
      </c>
      <c r="X114">
        <f t="shared" si="15"/>
        <v>6.9999999999999982</v>
      </c>
      <c r="Y114">
        <f t="shared" si="15"/>
        <v>6.9999999999999982</v>
      </c>
    </row>
    <row r="115" spans="1:25" x14ac:dyDescent="0.25">
      <c r="A115" t="s">
        <v>12</v>
      </c>
      <c r="B115">
        <v>3094</v>
      </c>
      <c r="C115" t="s">
        <v>19</v>
      </c>
      <c r="D115">
        <v>9</v>
      </c>
      <c r="E115">
        <v>1999</v>
      </c>
      <c r="F115" s="1">
        <v>36430</v>
      </c>
      <c r="G115" t="s">
        <v>23</v>
      </c>
      <c r="H115" t="s">
        <v>15</v>
      </c>
      <c r="I115">
        <v>1.87</v>
      </c>
      <c r="J115">
        <v>20</v>
      </c>
      <c r="K115">
        <v>0</v>
      </c>
      <c r="L115">
        <f t="shared" si="8"/>
        <v>0</v>
      </c>
      <c r="M115">
        <f t="shared" si="12"/>
        <v>0</v>
      </c>
      <c r="N115">
        <f>'vessel calibrations'!$B$16</f>
        <v>1</v>
      </c>
      <c r="O115" s="16">
        <f>'vessel calibrations'!$C$16</f>
        <v>1</v>
      </c>
      <c r="P115">
        <f>'vessel calibrations'!$D$16</f>
        <v>1</v>
      </c>
      <c r="Q115">
        <f>'vessel calibrations'!$E$16</f>
        <v>1</v>
      </c>
      <c r="R115">
        <f t="shared" si="9"/>
        <v>0</v>
      </c>
      <c r="S115">
        <f t="shared" si="13"/>
        <v>0</v>
      </c>
      <c r="T115">
        <f t="shared" si="10"/>
        <v>0</v>
      </c>
      <c r="U115">
        <f t="shared" si="11"/>
        <v>0</v>
      </c>
      <c r="V115">
        <f t="shared" si="14"/>
        <v>0</v>
      </c>
      <c r="W115">
        <f t="shared" si="14"/>
        <v>0</v>
      </c>
      <c r="X115">
        <f t="shared" si="15"/>
        <v>0</v>
      </c>
      <c r="Y115">
        <f t="shared" si="15"/>
        <v>0</v>
      </c>
    </row>
    <row r="116" spans="1:25" x14ac:dyDescent="0.25">
      <c r="A116" t="s">
        <v>12</v>
      </c>
      <c r="B116">
        <v>3103</v>
      </c>
      <c r="C116" t="s">
        <v>13</v>
      </c>
      <c r="D116">
        <v>9</v>
      </c>
      <c r="E116">
        <v>1999</v>
      </c>
      <c r="F116" s="1">
        <v>36434</v>
      </c>
      <c r="G116" t="s">
        <v>18</v>
      </c>
      <c r="H116" t="s">
        <v>15</v>
      </c>
      <c r="I116">
        <v>1.62</v>
      </c>
      <c r="J116">
        <v>20</v>
      </c>
      <c r="K116">
        <v>0</v>
      </c>
      <c r="L116">
        <f t="shared" si="8"/>
        <v>0</v>
      </c>
      <c r="M116">
        <f t="shared" si="12"/>
        <v>0</v>
      </c>
      <c r="N116">
        <f>'vessel calibrations'!$B$16</f>
        <v>1</v>
      </c>
      <c r="O116" s="16">
        <f>'vessel calibrations'!$C$16</f>
        <v>1</v>
      </c>
      <c r="P116">
        <f>'vessel calibrations'!$D$16</f>
        <v>1</v>
      </c>
      <c r="Q116">
        <f>'vessel calibrations'!$E$16</f>
        <v>1</v>
      </c>
      <c r="R116">
        <f t="shared" si="9"/>
        <v>0</v>
      </c>
      <c r="S116">
        <f t="shared" si="13"/>
        <v>0</v>
      </c>
      <c r="T116">
        <f t="shared" si="10"/>
        <v>0</v>
      </c>
      <c r="U116">
        <f t="shared" si="11"/>
        <v>0</v>
      </c>
      <c r="V116">
        <f t="shared" si="14"/>
        <v>0</v>
      </c>
      <c r="W116">
        <f t="shared" si="14"/>
        <v>0</v>
      </c>
      <c r="X116">
        <f t="shared" si="15"/>
        <v>0</v>
      </c>
      <c r="Y116">
        <f t="shared" si="15"/>
        <v>0</v>
      </c>
    </row>
    <row r="117" spans="1:25" x14ac:dyDescent="0.25">
      <c r="A117" t="s">
        <v>12</v>
      </c>
      <c r="B117">
        <v>3104</v>
      </c>
      <c r="C117" t="s">
        <v>13</v>
      </c>
      <c r="D117">
        <v>9</v>
      </c>
      <c r="E117">
        <v>1999</v>
      </c>
      <c r="F117" s="1">
        <v>36434</v>
      </c>
      <c r="G117" t="s">
        <v>17</v>
      </c>
      <c r="H117" t="s">
        <v>15</v>
      </c>
      <c r="I117">
        <v>1.52</v>
      </c>
      <c r="J117">
        <v>20</v>
      </c>
      <c r="K117">
        <v>0</v>
      </c>
      <c r="L117">
        <f t="shared" si="8"/>
        <v>0</v>
      </c>
      <c r="M117">
        <f t="shared" si="12"/>
        <v>0</v>
      </c>
      <c r="N117">
        <f>'vessel calibrations'!$B$16</f>
        <v>1</v>
      </c>
      <c r="O117" s="16">
        <f>'vessel calibrations'!$C$16</f>
        <v>1</v>
      </c>
      <c r="P117">
        <f>'vessel calibrations'!$D$16</f>
        <v>1</v>
      </c>
      <c r="Q117">
        <f>'vessel calibrations'!$E$16</f>
        <v>1</v>
      </c>
      <c r="R117">
        <f t="shared" si="9"/>
        <v>0</v>
      </c>
      <c r="S117">
        <f t="shared" si="13"/>
        <v>0</v>
      </c>
      <c r="T117">
        <f t="shared" si="10"/>
        <v>0</v>
      </c>
      <c r="U117">
        <f t="shared" si="11"/>
        <v>0</v>
      </c>
      <c r="V117">
        <f t="shared" si="14"/>
        <v>0</v>
      </c>
      <c r="W117">
        <f t="shared" si="14"/>
        <v>0</v>
      </c>
      <c r="X117">
        <f t="shared" si="15"/>
        <v>0</v>
      </c>
      <c r="Y117">
        <f t="shared" si="15"/>
        <v>0</v>
      </c>
    </row>
    <row r="118" spans="1:25" x14ac:dyDescent="0.25">
      <c r="A118" t="s">
        <v>12</v>
      </c>
      <c r="B118">
        <v>3105</v>
      </c>
      <c r="C118" t="s">
        <v>13</v>
      </c>
      <c r="D118">
        <v>9</v>
      </c>
      <c r="E118">
        <v>1999</v>
      </c>
      <c r="F118" s="1">
        <v>36434</v>
      </c>
      <c r="G118" t="s">
        <v>16</v>
      </c>
      <c r="H118" t="s">
        <v>15</v>
      </c>
      <c r="I118">
        <v>1.54</v>
      </c>
      <c r="J118">
        <v>20</v>
      </c>
      <c r="K118">
        <v>0</v>
      </c>
      <c r="L118">
        <f t="shared" si="8"/>
        <v>0</v>
      </c>
      <c r="M118">
        <f t="shared" si="12"/>
        <v>0</v>
      </c>
      <c r="N118">
        <f>'vessel calibrations'!$B$16</f>
        <v>1</v>
      </c>
      <c r="O118" s="16">
        <f>'vessel calibrations'!$C$16</f>
        <v>1</v>
      </c>
      <c r="P118">
        <f>'vessel calibrations'!$D$16</f>
        <v>1</v>
      </c>
      <c r="Q118">
        <f>'vessel calibrations'!$E$16</f>
        <v>1</v>
      </c>
      <c r="R118">
        <f t="shared" si="9"/>
        <v>0</v>
      </c>
      <c r="S118">
        <f t="shared" si="13"/>
        <v>0</v>
      </c>
      <c r="T118">
        <f t="shared" si="10"/>
        <v>0</v>
      </c>
      <c r="U118">
        <f t="shared" si="11"/>
        <v>0</v>
      </c>
      <c r="V118">
        <f t="shared" si="14"/>
        <v>0</v>
      </c>
      <c r="W118">
        <f t="shared" si="14"/>
        <v>0</v>
      </c>
      <c r="X118">
        <f t="shared" si="15"/>
        <v>0</v>
      </c>
      <c r="Y118">
        <f t="shared" si="15"/>
        <v>0</v>
      </c>
    </row>
    <row r="119" spans="1:25" x14ac:dyDescent="0.25">
      <c r="A119" t="s">
        <v>12</v>
      </c>
      <c r="B119">
        <v>3106</v>
      </c>
      <c r="C119" t="s">
        <v>13</v>
      </c>
      <c r="D119">
        <v>9</v>
      </c>
      <c r="E119">
        <v>1999</v>
      </c>
      <c r="F119" s="1">
        <v>36434</v>
      </c>
      <c r="G119" t="s">
        <v>14</v>
      </c>
      <c r="H119" t="s">
        <v>15</v>
      </c>
      <c r="I119">
        <v>1.66</v>
      </c>
      <c r="J119">
        <v>20</v>
      </c>
      <c r="K119">
        <v>1</v>
      </c>
      <c r="L119">
        <f t="shared" si="8"/>
        <v>1</v>
      </c>
      <c r="M119">
        <f t="shared" si="12"/>
        <v>0.69314718055994529</v>
      </c>
      <c r="N119">
        <f>'vessel calibrations'!$B$16</f>
        <v>1</v>
      </c>
      <c r="O119" s="16">
        <f>'vessel calibrations'!$C$16</f>
        <v>1</v>
      </c>
      <c r="P119">
        <f>'vessel calibrations'!$D$16</f>
        <v>1</v>
      </c>
      <c r="Q119">
        <f>'vessel calibrations'!$E$16</f>
        <v>1</v>
      </c>
      <c r="R119">
        <f t="shared" si="9"/>
        <v>0.69314718055994529</v>
      </c>
      <c r="S119">
        <f t="shared" si="13"/>
        <v>0.69314718055994529</v>
      </c>
      <c r="T119">
        <f t="shared" si="10"/>
        <v>0.69314718055994529</v>
      </c>
      <c r="U119">
        <f t="shared" si="11"/>
        <v>0.69314718055994529</v>
      </c>
      <c r="V119">
        <f t="shared" si="14"/>
        <v>1</v>
      </c>
      <c r="W119">
        <f t="shared" si="14"/>
        <v>1</v>
      </c>
      <c r="X119">
        <f t="shared" si="15"/>
        <v>1</v>
      </c>
      <c r="Y119">
        <f t="shared" si="15"/>
        <v>1</v>
      </c>
    </row>
    <row r="120" spans="1:25" x14ac:dyDescent="0.25">
      <c r="A120" t="s">
        <v>12</v>
      </c>
      <c r="B120">
        <v>4032</v>
      </c>
      <c r="C120" t="s">
        <v>19</v>
      </c>
      <c r="D120">
        <v>6</v>
      </c>
      <c r="E120">
        <v>2000</v>
      </c>
      <c r="F120" s="1">
        <v>36706</v>
      </c>
      <c r="G120" t="s">
        <v>20</v>
      </c>
      <c r="H120" t="s">
        <v>15</v>
      </c>
      <c r="I120">
        <v>1.32</v>
      </c>
      <c r="J120">
        <v>20</v>
      </c>
      <c r="K120">
        <v>0</v>
      </c>
      <c r="L120">
        <f t="shared" si="8"/>
        <v>0</v>
      </c>
      <c r="M120">
        <f t="shared" si="12"/>
        <v>0</v>
      </c>
      <c r="N120">
        <f>'vessel calibrations'!$B$16</f>
        <v>1</v>
      </c>
      <c r="O120" s="16">
        <f>'vessel calibrations'!$C$16</f>
        <v>1</v>
      </c>
      <c r="P120">
        <f>'vessel calibrations'!$D$16</f>
        <v>1</v>
      </c>
      <c r="Q120">
        <f>'vessel calibrations'!$E$16</f>
        <v>1</v>
      </c>
      <c r="R120">
        <f t="shared" si="9"/>
        <v>0</v>
      </c>
      <c r="S120">
        <f t="shared" si="13"/>
        <v>0</v>
      </c>
      <c r="T120">
        <f t="shared" si="10"/>
        <v>0</v>
      </c>
      <c r="U120">
        <f t="shared" si="11"/>
        <v>0</v>
      </c>
      <c r="V120">
        <f t="shared" si="14"/>
        <v>0</v>
      </c>
      <c r="W120">
        <f t="shared" si="14"/>
        <v>0</v>
      </c>
      <c r="X120">
        <f t="shared" si="15"/>
        <v>0</v>
      </c>
      <c r="Y120">
        <f t="shared" si="15"/>
        <v>0</v>
      </c>
    </row>
    <row r="121" spans="1:25" x14ac:dyDescent="0.25">
      <c r="A121" t="s">
        <v>12</v>
      </c>
      <c r="B121">
        <v>4033</v>
      </c>
      <c r="C121" t="s">
        <v>19</v>
      </c>
      <c r="D121">
        <v>6</v>
      </c>
      <c r="E121">
        <v>2000</v>
      </c>
      <c r="F121" s="1">
        <v>36706</v>
      </c>
      <c r="G121" t="s">
        <v>21</v>
      </c>
      <c r="H121" t="s">
        <v>15</v>
      </c>
      <c r="I121">
        <v>1.54</v>
      </c>
      <c r="J121">
        <v>20</v>
      </c>
      <c r="K121">
        <v>140</v>
      </c>
      <c r="L121">
        <f t="shared" si="8"/>
        <v>140</v>
      </c>
      <c r="M121">
        <f t="shared" si="12"/>
        <v>4.9487598903781684</v>
      </c>
      <c r="N121">
        <f>'vessel calibrations'!$B$16</f>
        <v>1</v>
      </c>
      <c r="O121" s="16">
        <f>'vessel calibrations'!$C$16</f>
        <v>1</v>
      </c>
      <c r="P121">
        <f>'vessel calibrations'!$D$16</f>
        <v>1</v>
      </c>
      <c r="Q121">
        <f>'vessel calibrations'!$E$16</f>
        <v>1</v>
      </c>
      <c r="R121">
        <f t="shared" si="9"/>
        <v>4.9487598903781684</v>
      </c>
      <c r="S121">
        <f t="shared" si="13"/>
        <v>4.9487598903781684</v>
      </c>
      <c r="T121">
        <f t="shared" si="10"/>
        <v>4.9487598903781684</v>
      </c>
      <c r="U121">
        <f t="shared" si="11"/>
        <v>4.9487598903781684</v>
      </c>
      <c r="V121">
        <f t="shared" si="14"/>
        <v>140.00000000000003</v>
      </c>
      <c r="W121">
        <f t="shared" si="14"/>
        <v>140.00000000000003</v>
      </c>
      <c r="X121">
        <f t="shared" si="15"/>
        <v>140.00000000000003</v>
      </c>
      <c r="Y121">
        <f t="shared" si="15"/>
        <v>140.00000000000003</v>
      </c>
    </row>
    <row r="122" spans="1:25" x14ac:dyDescent="0.25">
      <c r="A122" t="s">
        <v>12</v>
      </c>
      <c r="B122">
        <v>4034</v>
      </c>
      <c r="C122" t="s">
        <v>19</v>
      </c>
      <c r="D122">
        <v>6</v>
      </c>
      <c r="E122">
        <v>2000</v>
      </c>
      <c r="F122" s="1">
        <v>36706</v>
      </c>
      <c r="G122" t="s">
        <v>22</v>
      </c>
      <c r="H122" t="s">
        <v>15</v>
      </c>
      <c r="I122">
        <v>1.52</v>
      </c>
      <c r="J122">
        <v>20</v>
      </c>
      <c r="K122">
        <v>0</v>
      </c>
      <c r="L122">
        <f t="shared" si="8"/>
        <v>0</v>
      </c>
      <c r="M122">
        <f t="shared" si="12"/>
        <v>0</v>
      </c>
      <c r="N122">
        <f>'vessel calibrations'!$B$16</f>
        <v>1</v>
      </c>
      <c r="O122" s="16">
        <f>'vessel calibrations'!$C$16</f>
        <v>1</v>
      </c>
      <c r="P122">
        <f>'vessel calibrations'!$D$16</f>
        <v>1</v>
      </c>
      <c r="Q122">
        <f>'vessel calibrations'!$E$16</f>
        <v>1</v>
      </c>
      <c r="R122">
        <f t="shared" si="9"/>
        <v>0</v>
      </c>
      <c r="S122">
        <f t="shared" si="13"/>
        <v>0</v>
      </c>
      <c r="T122">
        <f t="shared" si="10"/>
        <v>0</v>
      </c>
      <c r="U122">
        <f t="shared" si="11"/>
        <v>0</v>
      </c>
      <c r="V122">
        <f t="shared" si="14"/>
        <v>0</v>
      </c>
      <c r="W122">
        <f t="shared" si="14"/>
        <v>0</v>
      </c>
      <c r="X122">
        <f t="shared" si="15"/>
        <v>0</v>
      </c>
      <c r="Y122">
        <f t="shared" si="15"/>
        <v>0</v>
      </c>
    </row>
    <row r="123" spans="1:25" x14ac:dyDescent="0.25">
      <c r="A123" t="s">
        <v>12</v>
      </c>
      <c r="B123">
        <v>4035</v>
      </c>
      <c r="C123" t="s">
        <v>19</v>
      </c>
      <c r="D123">
        <v>6</v>
      </c>
      <c r="E123">
        <v>2000</v>
      </c>
      <c r="F123" s="1">
        <v>36706</v>
      </c>
      <c r="G123" t="s">
        <v>23</v>
      </c>
      <c r="H123" t="s">
        <v>15</v>
      </c>
      <c r="I123">
        <v>1.29</v>
      </c>
      <c r="J123">
        <v>20</v>
      </c>
      <c r="K123">
        <v>1</v>
      </c>
      <c r="L123">
        <f t="shared" si="8"/>
        <v>1</v>
      </c>
      <c r="M123">
        <f t="shared" si="12"/>
        <v>0.69314718055994529</v>
      </c>
      <c r="N123">
        <f>'vessel calibrations'!$B$16</f>
        <v>1</v>
      </c>
      <c r="O123" s="16">
        <f>'vessel calibrations'!$C$16</f>
        <v>1</v>
      </c>
      <c r="P123">
        <f>'vessel calibrations'!$D$16</f>
        <v>1</v>
      </c>
      <c r="Q123">
        <f>'vessel calibrations'!$E$16</f>
        <v>1</v>
      </c>
      <c r="R123">
        <f t="shared" si="9"/>
        <v>0.69314718055994529</v>
      </c>
      <c r="S123">
        <f t="shared" si="13"/>
        <v>0.69314718055994529</v>
      </c>
      <c r="T123">
        <f t="shared" si="10"/>
        <v>0.69314718055994529</v>
      </c>
      <c r="U123">
        <f t="shared" si="11"/>
        <v>0.69314718055994529</v>
      </c>
      <c r="V123">
        <f t="shared" si="14"/>
        <v>1</v>
      </c>
      <c r="W123">
        <f t="shared" si="14"/>
        <v>1</v>
      </c>
      <c r="X123">
        <f t="shared" si="15"/>
        <v>1</v>
      </c>
      <c r="Y123">
        <f t="shared" si="15"/>
        <v>1</v>
      </c>
    </row>
    <row r="124" spans="1:25" x14ac:dyDescent="0.25">
      <c r="A124" t="s">
        <v>12</v>
      </c>
      <c r="B124">
        <v>4037</v>
      </c>
      <c r="C124" t="s">
        <v>13</v>
      </c>
      <c r="D124">
        <v>6</v>
      </c>
      <c r="E124">
        <v>2000</v>
      </c>
      <c r="F124" s="1">
        <v>36707</v>
      </c>
      <c r="G124" t="s">
        <v>14</v>
      </c>
      <c r="H124" t="s">
        <v>15</v>
      </c>
      <c r="I124">
        <v>1.91</v>
      </c>
      <c r="J124">
        <v>20</v>
      </c>
      <c r="K124">
        <v>23</v>
      </c>
      <c r="L124">
        <f t="shared" si="8"/>
        <v>23</v>
      </c>
      <c r="M124">
        <f t="shared" si="12"/>
        <v>3.1780538303479458</v>
      </c>
      <c r="N124">
        <f>'vessel calibrations'!$B$16</f>
        <v>1</v>
      </c>
      <c r="O124" s="16">
        <f>'vessel calibrations'!$C$16</f>
        <v>1</v>
      </c>
      <c r="P124">
        <f>'vessel calibrations'!$D$16</f>
        <v>1</v>
      </c>
      <c r="Q124">
        <f>'vessel calibrations'!$E$16</f>
        <v>1</v>
      </c>
      <c r="R124">
        <f t="shared" si="9"/>
        <v>3.1780538303479458</v>
      </c>
      <c r="S124">
        <f t="shared" si="13"/>
        <v>3.1780538303479458</v>
      </c>
      <c r="T124">
        <f t="shared" si="10"/>
        <v>3.1780538303479458</v>
      </c>
      <c r="U124">
        <f t="shared" si="11"/>
        <v>3.1780538303479458</v>
      </c>
      <c r="V124">
        <f t="shared" si="14"/>
        <v>23.000000000000004</v>
      </c>
      <c r="W124">
        <f t="shared" si="14"/>
        <v>23.000000000000004</v>
      </c>
      <c r="X124">
        <f t="shared" si="15"/>
        <v>23.000000000000004</v>
      </c>
      <c r="Y124">
        <f t="shared" si="15"/>
        <v>23.000000000000004</v>
      </c>
    </row>
    <row r="125" spans="1:25" x14ac:dyDescent="0.25">
      <c r="A125" t="s">
        <v>12</v>
      </c>
      <c r="B125">
        <v>4038</v>
      </c>
      <c r="C125" t="s">
        <v>13</v>
      </c>
      <c r="D125">
        <v>6</v>
      </c>
      <c r="E125">
        <v>2000</v>
      </c>
      <c r="F125" s="1">
        <v>36707</v>
      </c>
      <c r="G125" t="s">
        <v>16</v>
      </c>
      <c r="H125" t="s">
        <v>15</v>
      </c>
      <c r="I125">
        <v>1.21</v>
      </c>
      <c r="J125">
        <v>20</v>
      </c>
      <c r="K125">
        <v>0</v>
      </c>
      <c r="L125">
        <f t="shared" si="8"/>
        <v>0</v>
      </c>
      <c r="M125">
        <f t="shared" si="12"/>
        <v>0</v>
      </c>
      <c r="N125">
        <f>'vessel calibrations'!$B$16</f>
        <v>1</v>
      </c>
      <c r="O125" s="16">
        <f>'vessel calibrations'!$C$16</f>
        <v>1</v>
      </c>
      <c r="P125">
        <f>'vessel calibrations'!$D$16</f>
        <v>1</v>
      </c>
      <c r="Q125">
        <f>'vessel calibrations'!$E$16</f>
        <v>1</v>
      </c>
      <c r="R125">
        <f t="shared" si="9"/>
        <v>0</v>
      </c>
      <c r="S125">
        <f t="shared" si="13"/>
        <v>0</v>
      </c>
      <c r="T125">
        <f t="shared" si="10"/>
        <v>0</v>
      </c>
      <c r="U125">
        <f t="shared" si="11"/>
        <v>0</v>
      </c>
      <c r="V125">
        <f t="shared" si="14"/>
        <v>0</v>
      </c>
      <c r="W125">
        <f t="shared" si="14"/>
        <v>0</v>
      </c>
      <c r="X125">
        <f t="shared" si="15"/>
        <v>0</v>
      </c>
      <c r="Y125">
        <f t="shared" si="15"/>
        <v>0</v>
      </c>
    </row>
    <row r="126" spans="1:25" x14ac:dyDescent="0.25">
      <c r="A126" t="s">
        <v>12</v>
      </c>
      <c r="B126">
        <v>4039</v>
      </c>
      <c r="C126" t="s">
        <v>13</v>
      </c>
      <c r="D126">
        <v>6</v>
      </c>
      <c r="E126">
        <v>2000</v>
      </c>
      <c r="F126" s="1">
        <v>36707</v>
      </c>
      <c r="G126" t="s">
        <v>17</v>
      </c>
      <c r="H126" t="s">
        <v>15</v>
      </c>
      <c r="I126">
        <v>1.6</v>
      </c>
      <c r="J126">
        <v>20</v>
      </c>
      <c r="K126">
        <v>16</v>
      </c>
      <c r="L126">
        <f t="shared" si="8"/>
        <v>16</v>
      </c>
      <c r="M126">
        <f t="shared" si="12"/>
        <v>2.8332133440562162</v>
      </c>
      <c r="N126">
        <f>'vessel calibrations'!$B$16</f>
        <v>1</v>
      </c>
      <c r="O126" s="16">
        <f>'vessel calibrations'!$C$16</f>
        <v>1</v>
      </c>
      <c r="P126">
        <f>'vessel calibrations'!$D$16</f>
        <v>1</v>
      </c>
      <c r="Q126">
        <f>'vessel calibrations'!$E$16</f>
        <v>1</v>
      </c>
      <c r="R126">
        <f t="shared" si="9"/>
        <v>2.8332133440562162</v>
      </c>
      <c r="S126">
        <f t="shared" si="13"/>
        <v>2.8332133440562162</v>
      </c>
      <c r="T126">
        <f t="shared" si="10"/>
        <v>2.8332133440562162</v>
      </c>
      <c r="U126">
        <f t="shared" si="11"/>
        <v>2.8332133440562162</v>
      </c>
      <c r="V126">
        <f t="shared" si="14"/>
        <v>16</v>
      </c>
      <c r="W126">
        <f t="shared" si="14"/>
        <v>16</v>
      </c>
      <c r="X126">
        <f t="shared" si="15"/>
        <v>16</v>
      </c>
      <c r="Y126">
        <f t="shared" si="15"/>
        <v>16</v>
      </c>
    </row>
    <row r="127" spans="1:25" x14ac:dyDescent="0.25">
      <c r="A127" t="s">
        <v>12</v>
      </c>
      <c r="B127">
        <v>4040</v>
      </c>
      <c r="C127" t="s">
        <v>13</v>
      </c>
      <c r="D127">
        <v>6</v>
      </c>
      <c r="E127">
        <v>2000</v>
      </c>
      <c r="F127" s="1">
        <v>36707</v>
      </c>
      <c r="G127" t="s">
        <v>18</v>
      </c>
      <c r="H127" t="s">
        <v>15</v>
      </c>
      <c r="I127">
        <v>1.63</v>
      </c>
      <c r="J127">
        <v>20</v>
      </c>
      <c r="K127">
        <v>0</v>
      </c>
      <c r="L127">
        <f t="shared" si="8"/>
        <v>0</v>
      </c>
      <c r="M127">
        <f t="shared" si="12"/>
        <v>0</v>
      </c>
      <c r="N127">
        <f>'vessel calibrations'!$B$16</f>
        <v>1</v>
      </c>
      <c r="O127" s="16">
        <f>'vessel calibrations'!$C$16</f>
        <v>1</v>
      </c>
      <c r="P127">
        <f>'vessel calibrations'!$D$16</f>
        <v>1</v>
      </c>
      <c r="Q127">
        <f>'vessel calibrations'!$E$16</f>
        <v>1</v>
      </c>
      <c r="R127">
        <f t="shared" si="9"/>
        <v>0</v>
      </c>
      <c r="S127">
        <f t="shared" si="13"/>
        <v>0</v>
      </c>
      <c r="T127">
        <f t="shared" si="10"/>
        <v>0</v>
      </c>
      <c r="U127">
        <f t="shared" si="11"/>
        <v>0</v>
      </c>
      <c r="V127">
        <f t="shared" si="14"/>
        <v>0</v>
      </c>
      <c r="W127">
        <f t="shared" si="14"/>
        <v>0</v>
      </c>
      <c r="X127">
        <f t="shared" si="15"/>
        <v>0</v>
      </c>
      <c r="Y127">
        <f t="shared" si="15"/>
        <v>0</v>
      </c>
    </row>
    <row r="128" spans="1:25" x14ac:dyDescent="0.25">
      <c r="A128" t="s">
        <v>12</v>
      </c>
      <c r="B128">
        <v>4041</v>
      </c>
      <c r="C128" t="s">
        <v>19</v>
      </c>
      <c r="D128">
        <v>6</v>
      </c>
      <c r="E128">
        <v>2000</v>
      </c>
      <c r="F128" s="1">
        <v>36708</v>
      </c>
      <c r="G128" t="s">
        <v>20</v>
      </c>
      <c r="H128" t="s">
        <v>15</v>
      </c>
      <c r="I128">
        <v>1.31</v>
      </c>
      <c r="J128">
        <v>20</v>
      </c>
      <c r="K128">
        <v>0</v>
      </c>
      <c r="L128">
        <f t="shared" si="8"/>
        <v>0</v>
      </c>
      <c r="M128">
        <f t="shared" si="12"/>
        <v>0</v>
      </c>
      <c r="N128">
        <f>'vessel calibrations'!$B$16</f>
        <v>1</v>
      </c>
      <c r="O128" s="16">
        <f>'vessel calibrations'!$C$16</f>
        <v>1</v>
      </c>
      <c r="P128">
        <f>'vessel calibrations'!$D$16</f>
        <v>1</v>
      </c>
      <c r="Q128">
        <f>'vessel calibrations'!$E$16</f>
        <v>1</v>
      </c>
      <c r="R128">
        <f t="shared" si="9"/>
        <v>0</v>
      </c>
      <c r="S128">
        <f t="shared" si="13"/>
        <v>0</v>
      </c>
      <c r="T128">
        <f t="shared" si="10"/>
        <v>0</v>
      </c>
      <c r="U128">
        <f t="shared" si="11"/>
        <v>0</v>
      </c>
      <c r="V128">
        <f t="shared" si="14"/>
        <v>0</v>
      </c>
      <c r="W128">
        <f t="shared" si="14"/>
        <v>0</v>
      </c>
      <c r="X128">
        <f t="shared" si="15"/>
        <v>0</v>
      </c>
      <c r="Y128">
        <f t="shared" si="15"/>
        <v>0</v>
      </c>
    </row>
    <row r="129" spans="1:26" x14ac:dyDescent="0.25">
      <c r="A129" t="s">
        <v>12</v>
      </c>
      <c r="B129">
        <v>4042</v>
      </c>
      <c r="C129" t="s">
        <v>19</v>
      </c>
      <c r="D129">
        <v>6</v>
      </c>
      <c r="E129">
        <v>2000</v>
      </c>
      <c r="F129" s="1">
        <v>36708</v>
      </c>
      <c r="G129" t="s">
        <v>21</v>
      </c>
      <c r="H129" t="s">
        <v>15</v>
      </c>
      <c r="I129">
        <v>1.24</v>
      </c>
      <c r="J129">
        <v>20</v>
      </c>
      <c r="K129">
        <v>0</v>
      </c>
      <c r="L129">
        <f t="shared" si="8"/>
        <v>0</v>
      </c>
      <c r="M129">
        <f t="shared" si="12"/>
        <v>0</v>
      </c>
      <c r="N129">
        <f>'vessel calibrations'!$B$16</f>
        <v>1</v>
      </c>
      <c r="O129" s="16">
        <f>'vessel calibrations'!$C$16</f>
        <v>1</v>
      </c>
      <c r="P129">
        <f>'vessel calibrations'!$D$16</f>
        <v>1</v>
      </c>
      <c r="Q129">
        <f>'vessel calibrations'!$E$16</f>
        <v>1</v>
      </c>
      <c r="R129">
        <f t="shared" si="9"/>
        <v>0</v>
      </c>
      <c r="S129">
        <f t="shared" si="13"/>
        <v>0</v>
      </c>
      <c r="T129">
        <f t="shared" si="10"/>
        <v>0</v>
      </c>
      <c r="U129">
        <f t="shared" si="11"/>
        <v>0</v>
      </c>
      <c r="V129">
        <f t="shared" si="14"/>
        <v>0</v>
      </c>
      <c r="W129">
        <f t="shared" si="14"/>
        <v>0</v>
      </c>
      <c r="X129">
        <f t="shared" si="15"/>
        <v>0</v>
      </c>
      <c r="Y129">
        <f t="shared" si="15"/>
        <v>0</v>
      </c>
    </row>
    <row r="130" spans="1:26" x14ac:dyDescent="0.25">
      <c r="A130" t="s">
        <v>12</v>
      </c>
      <c r="B130">
        <v>4043</v>
      </c>
      <c r="C130" t="s">
        <v>19</v>
      </c>
      <c r="D130">
        <v>6</v>
      </c>
      <c r="E130">
        <v>2000</v>
      </c>
      <c r="F130" s="1">
        <v>36708</v>
      </c>
      <c r="G130" t="s">
        <v>22</v>
      </c>
      <c r="H130" t="s">
        <v>15</v>
      </c>
      <c r="I130">
        <v>1.51</v>
      </c>
      <c r="J130">
        <v>20</v>
      </c>
      <c r="K130">
        <v>26</v>
      </c>
      <c r="L130">
        <f t="shared" ref="L130:L193" si="16">K130*20/J130</f>
        <v>26</v>
      </c>
      <c r="M130">
        <f t="shared" si="12"/>
        <v>3.2958368660043291</v>
      </c>
      <c r="N130">
        <f>'vessel calibrations'!$B$16</f>
        <v>1</v>
      </c>
      <c r="O130" s="16">
        <f>'vessel calibrations'!$C$16</f>
        <v>1</v>
      </c>
      <c r="P130">
        <f>'vessel calibrations'!$D$16</f>
        <v>1</v>
      </c>
      <c r="Q130">
        <f>'vessel calibrations'!$E$16</f>
        <v>1</v>
      </c>
      <c r="R130">
        <f t="shared" ref="R130:R193" si="17">N130*M130</f>
        <v>3.2958368660043291</v>
      </c>
      <c r="S130">
        <f t="shared" si="13"/>
        <v>3.2958368660043291</v>
      </c>
      <c r="T130">
        <f t="shared" ref="T130:T193" si="18">M130*P130</f>
        <v>3.2958368660043291</v>
      </c>
      <c r="U130">
        <f t="shared" ref="U130:U193" si="19">M130*Q130</f>
        <v>3.2958368660043291</v>
      </c>
      <c r="V130">
        <f t="shared" si="14"/>
        <v>26</v>
      </c>
      <c r="W130">
        <f t="shared" si="14"/>
        <v>26</v>
      </c>
      <c r="X130">
        <f t="shared" si="15"/>
        <v>26</v>
      </c>
      <c r="Y130">
        <f t="shared" si="15"/>
        <v>26</v>
      </c>
    </row>
    <row r="131" spans="1:26" x14ac:dyDescent="0.25">
      <c r="A131" t="s">
        <v>12</v>
      </c>
      <c r="B131">
        <v>4044</v>
      </c>
      <c r="C131" t="s">
        <v>19</v>
      </c>
      <c r="D131">
        <v>6</v>
      </c>
      <c r="E131">
        <v>2000</v>
      </c>
      <c r="F131" s="1">
        <v>36708</v>
      </c>
      <c r="G131" t="s">
        <v>23</v>
      </c>
      <c r="H131" t="s">
        <v>15</v>
      </c>
      <c r="I131">
        <v>1.35</v>
      </c>
      <c r="J131">
        <v>20</v>
      </c>
      <c r="K131">
        <v>39</v>
      </c>
      <c r="L131">
        <f t="shared" si="16"/>
        <v>39</v>
      </c>
      <c r="M131">
        <f t="shared" ref="M131:M194" si="20">LN(L131+1)</f>
        <v>3.6888794541139363</v>
      </c>
      <c r="N131">
        <f>'vessel calibrations'!$B$16</f>
        <v>1</v>
      </c>
      <c r="O131" s="16">
        <f>'vessel calibrations'!$C$16</f>
        <v>1</v>
      </c>
      <c r="P131">
        <f>'vessel calibrations'!$D$16</f>
        <v>1</v>
      </c>
      <c r="Q131">
        <f>'vessel calibrations'!$E$16</f>
        <v>1</v>
      </c>
      <c r="R131">
        <f t="shared" si="17"/>
        <v>3.6888794541139363</v>
      </c>
      <c r="S131">
        <f t="shared" ref="S131:S194" si="21">O131*M131</f>
        <v>3.6888794541139363</v>
      </c>
      <c r="T131">
        <f t="shared" si="18"/>
        <v>3.6888794541139363</v>
      </c>
      <c r="U131">
        <f t="shared" si="19"/>
        <v>3.6888794541139363</v>
      </c>
      <c r="V131">
        <f t="shared" ref="V131:W194" si="22">EXP(R131)-1</f>
        <v>39</v>
      </c>
      <c r="W131">
        <f t="shared" si="22"/>
        <v>39</v>
      </c>
      <c r="X131">
        <f t="shared" ref="X131:Y194" si="23">EXP(T131)-1</f>
        <v>39</v>
      </c>
      <c r="Y131">
        <f t="shared" si="23"/>
        <v>39</v>
      </c>
    </row>
    <row r="132" spans="1:26" x14ac:dyDescent="0.25">
      <c r="A132" t="s">
        <v>12</v>
      </c>
      <c r="B132">
        <v>4049</v>
      </c>
      <c r="C132" t="s">
        <v>19</v>
      </c>
      <c r="D132">
        <v>7</v>
      </c>
      <c r="E132">
        <v>2000</v>
      </c>
      <c r="F132" s="1">
        <v>36727</v>
      </c>
      <c r="G132" t="s">
        <v>20</v>
      </c>
      <c r="H132" t="s">
        <v>15</v>
      </c>
      <c r="I132">
        <v>1.53</v>
      </c>
      <c r="J132">
        <v>20</v>
      </c>
      <c r="K132">
        <v>3</v>
      </c>
      <c r="L132">
        <f t="shared" si="16"/>
        <v>3</v>
      </c>
      <c r="M132">
        <f t="shared" si="20"/>
        <v>1.3862943611198906</v>
      </c>
      <c r="N132">
        <f>'vessel calibrations'!$B$16</f>
        <v>1</v>
      </c>
      <c r="O132" s="16">
        <f>'vessel calibrations'!$C$16</f>
        <v>1</v>
      </c>
      <c r="P132">
        <f>'vessel calibrations'!$D$16</f>
        <v>1</v>
      </c>
      <c r="Q132">
        <f>'vessel calibrations'!$E$16</f>
        <v>1</v>
      </c>
      <c r="R132">
        <f t="shared" si="17"/>
        <v>1.3862943611198906</v>
      </c>
      <c r="S132">
        <f t="shared" si="21"/>
        <v>1.3862943611198906</v>
      </c>
      <c r="T132">
        <f t="shared" si="18"/>
        <v>1.3862943611198906</v>
      </c>
      <c r="U132">
        <f t="shared" si="19"/>
        <v>1.3862943611198906</v>
      </c>
      <c r="V132">
        <f t="shared" si="22"/>
        <v>3</v>
      </c>
      <c r="W132">
        <f t="shared" si="22"/>
        <v>3</v>
      </c>
      <c r="X132">
        <f t="shared" si="23"/>
        <v>3</v>
      </c>
      <c r="Y132">
        <f t="shared" si="23"/>
        <v>3</v>
      </c>
      <c r="Z132" t="s">
        <v>34</v>
      </c>
    </row>
    <row r="133" spans="1:26" x14ac:dyDescent="0.25">
      <c r="A133" t="s">
        <v>12</v>
      </c>
      <c r="B133">
        <v>4050</v>
      </c>
      <c r="C133" t="s">
        <v>19</v>
      </c>
      <c r="D133">
        <v>7</v>
      </c>
      <c r="E133">
        <v>2000</v>
      </c>
      <c r="F133" s="1">
        <v>36727</v>
      </c>
      <c r="G133" t="s">
        <v>21</v>
      </c>
      <c r="H133" t="s">
        <v>15</v>
      </c>
      <c r="I133">
        <v>1.63</v>
      </c>
      <c r="J133">
        <v>20</v>
      </c>
      <c r="K133">
        <v>70</v>
      </c>
      <c r="L133">
        <f t="shared" si="16"/>
        <v>70</v>
      </c>
      <c r="M133">
        <f t="shared" si="20"/>
        <v>4.2626798770413155</v>
      </c>
      <c r="N133">
        <f>'vessel calibrations'!$B$16</f>
        <v>1</v>
      </c>
      <c r="O133" s="16">
        <f>'vessel calibrations'!$C$16</f>
        <v>1</v>
      </c>
      <c r="P133">
        <f>'vessel calibrations'!$D$16</f>
        <v>1</v>
      </c>
      <c r="Q133">
        <f>'vessel calibrations'!$E$16</f>
        <v>1</v>
      </c>
      <c r="R133">
        <f t="shared" si="17"/>
        <v>4.2626798770413155</v>
      </c>
      <c r="S133">
        <f t="shared" si="21"/>
        <v>4.2626798770413155</v>
      </c>
      <c r="T133">
        <f t="shared" si="18"/>
        <v>4.2626798770413155</v>
      </c>
      <c r="U133">
        <f t="shared" si="19"/>
        <v>4.2626798770413155</v>
      </c>
      <c r="V133">
        <f t="shared" si="22"/>
        <v>70</v>
      </c>
      <c r="W133">
        <f t="shared" si="22"/>
        <v>70</v>
      </c>
      <c r="X133">
        <f t="shared" si="23"/>
        <v>70</v>
      </c>
      <c r="Y133">
        <f t="shared" si="23"/>
        <v>70</v>
      </c>
      <c r="Z133" t="s">
        <v>34</v>
      </c>
    </row>
    <row r="134" spans="1:26" x14ac:dyDescent="0.25">
      <c r="A134" t="s">
        <v>12</v>
      </c>
      <c r="B134">
        <v>4051</v>
      </c>
      <c r="C134" t="s">
        <v>19</v>
      </c>
      <c r="D134">
        <v>7</v>
      </c>
      <c r="E134">
        <v>2000</v>
      </c>
      <c r="F134" s="1">
        <v>36727</v>
      </c>
      <c r="G134" t="s">
        <v>22</v>
      </c>
      <c r="H134" t="s">
        <v>15</v>
      </c>
      <c r="I134">
        <v>1.47</v>
      </c>
      <c r="J134">
        <v>20</v>
      </c>
      <c r="K134">
        <v>217</v>
      </c>
      <c r="L134">
        <f t="shared" si="16"/>
        <v>217</v>
      </c>
      <c r="M134">
        <f t="shared" si="20"/>
        <v>5.3844950627890888</v>
      </c>
      <c r="N134">
        <f>'vessel calibrations'!$B$16</f>
        <v>1</v>
      </c>
      <c r="O134" s="16">
        <f>'vessel calibrations'!$C$16</f>
        <v>1</v>
      </c>
      <c r="P134">
        <f>'vessel calibrations'!$D$16</f>
        <v>1</v>
      </c>
      <c r="Q134">
        <f>'vessel calibrations'!$E$16</f>
        <v>1</v>
      </c>
      <c r="R134">
        <f t="shared" si="17"/>
        <v>5.3844950627890888</v>
      </c>
      <c r="S134">
        <f t="shared" si="21"/>
        <v>5.3844950627890888</v>
      </c>
      <c r="T134">
        <f t="shared" si="18"/>
        <v>5.3844950627890888</v>
      </c>
      <c r="U134">
        <f t="shared" si="19"/>
        <v>5.3844950627890888</v>
      </c>
      <c r="V134">
        <f t="shared" si="22"/>
        <v>216.99999999999997</v>
      </c>
      <c r="W134">
        <f t="shared" si="22"/>
        <v>216.99999999999997</v>
      </c>
      <c r="X134">
        <f t="shared" si="23"/>
        <v>216.99999999999997</v>
      </c>
      <c r="Y134">
        <f t="shared" si="23"/>
        <v>216.99999999999997</v>
      </c>
      <c r="Z134" t="s">
        <v>34</v>
      </c>
    </row>
    <row r="135" spans="1:26" x14ac:dyDescent="0.25">
      <c r="A135" t="s">
        <v>12</v>
      </c>
      <c r="B135">
        <v>4052</v>
      </c>
      <c r="C135" t="s">
        <v>19</v>
      </c>
      <c r="D135">
        <v>7</v>
      </c>
      <c r="E135">
        <v>2000</v>
      </c>
      <c r="F135" s="1">
        <v>36727</v>
      </c>
      <c r="G135" t="s">
        <v>23</v>
      </c>
      <c r="H135" t="s">
        <v>15</v>
      </c>
      <c r="I135">
        <v>1.45</v>
      </c>
      <c r="J135">
        <v>20</v>
      </c>
      <c r="K135">
        <v>42</v>
      </c>
      <c r="L135">
        <f t="shared" si="16"/>
        <v>42</v>
      </c>
      <c r="M135">
        <f t="shared" si="20"/>
        <v>3.7612001156935624</v>
      </c>
      <c r="N135">
        <f>'vessel calibrations'!$B$16</f>
        <v>1</v>
      </c>
      <c r="O135" s="16">
        <f>'vessel calibrations'!$C$16</f>
        <v>1</v>
      </c>
      <c r="P135">
        <f>'vessel calibrations'!$D$16</f>
        <v>1</v>
      </c>
      <c r="Q135">
        <f>'vessel calibrations'!$E$16</f>
        <v>1</v>
      </c>
      <c r="R135">
        <f t="shared" si="17"/>
        <v>3.7612001156935624</v>
      </c>
      <c r="S135">
        <f t="shared" si="21"/>
        <v>3.7612001156935624</v>
      </c>
      <c r="T135">
        <f t="shared" si="18"/>
        <v>3.7612001156935624</v>
      </c>
      <c r="U135">
        <f t="shared" si="19"/>
        <v>3.7612001156935624</v>
      </c>
      <c r="V135">
        <f t="shared" si="22"/>
        <v>42</v>
      </c>
      <c r="W135">
        <f t="shared" si="22"/>
        <v>42</v>
      </c>
      <c r="X135">
        <f t="shared" si="23"/>
        <v>42</v>
      </c>
      <c r="Y135">
        <f t="shared" si="23"/>
        <v>42</v>
      </c>
      <c r="Z135" t="s">
        <v>34</v>
      </c>
    </row>
    <row r="136" spans="1:26" x14ac:dyDescent="0.25">
      <c r="A136" t="s">
        <v>12</v>
      </c>
      <c r="B136">
        <v>4054</v>
      </c>
      <c r="C136" t="s">
        <v>13</v>
      </c>
      <c r="D136">
        <v>7</v>
      </c>
      <c r="E136">
        <v>2000</v>
      </c>
      <c r="F136" s="1">
        <v>36728</v>
      </c>
      <c r="G136" t="s">
        <v>14</v>
      </c>
      <c r="H136" t="s">
        <v>15</v>
      </c>
      <c r="I136">
        <v>1.39</v>
      </c>
      <c r="J136">
        <v>20</v>
      </c>
      <c r="K136">
        <v>26</v>
      </c>
      <c r="L136">
        <f t="shared" si="16"/>
        <v>26</v>
      </c>
      <c r="M136">
        <f t="shared" si="20"/>
        <v>3.2958368660043291</v>
      </c>
      <c r="N136">
        <f>'vessel calibrations'!$B$16</f>
        <v>1</v>
      </c>
      <c r="O136" s="16">
        <f>'vessel calibrations'!$C$16</f>
        <v>1</v>
      </c>
      <c r="P136">
        <f>'vessel calibrations'!$D$16</f>
        <v>1</v>
      </c>
      <c r="Q136">
        <f>'vessel calibrations'!$E$16</f>
        <v>1</v>
      </c>
      <c r="R136">
        <f t="shared" si="17"/>
        <v>3.2958368660043291</v>
      </c>
      <c r="S136">
        <f t="shared" si="21"/>
        <v>3.2958368660043291</v>
      </c>
      <c r="T136">
        <f t="shared" si="18"/>
        <v>3.2958368660043291</v>
      </c>
      <c r="U136">
        <f t="shared" si="19"/>
        <v>3.2958368660043291</v>
      </c>
      <c r="V136">
        <f t="shared" si="22"/>
        <v>26</v>
      </c>
      <c r="W136">
        <f t="shared" si="22"/>
        <v>26</v>
      </c>
      <c r="X136">
        <f t="shared" si="23"/>
        <v>26</v>
      </c>
      <c r="Y136">
        <f t="shared" si="23"/>
        <v>26</v>
      </c>
      <c r="Z136" t="s">
        <v>34</v>
      </c>
    </row>
    <row r="137" spans="1:26" x14ac:dyDescent="0.25">
      <c r="A137" t="s">
        <v>12</v>
      </c>
      <c r="B137">
        <v>4055</v>
      </c>
      <c r="C137" t="s">
        <v>13</v>
      </c>
      <c r="D137">
        <v>7</v>
      </c>
      <c r="E137">
        <v>2000</v>
      </c>
      <c r="F137" s="1">
        <v>36728</v>
      </c>
      <c r="G137" t="s">
        <v>16</v>
      </c>
      <c r="H137" t="s">
        <v>15</v>
      </c>
      <c r="I137">
        <v>1.78</v>
      </c>
      <c r="J137">
        <v>20</v>
      </c>
      <c r="K137">
        <v>34</v>
      </c>
      <c r="L137">
        <f t="shared" si="16"/>
        <v>34</v>
      </c>
      <c r="M137">
        <f t="shared" si="20"/>
        <v>3.5553480614894135</v>
      </c>
      <c r="N137">
        <f>'vessel calibrations'!$B$16</f>
        <v>1</v>
      </c>
      <c r="O137" s="16">
        <f>'vessel calibrations'!$C$16</f>
        <v>1</v>
      </c>
      <c r="P137">
        <f>'vessel calibrations'!$D$16</f>
        <v>1</v>
      </c>
      <c r="Q137">
        <f>'vessel calibrations'!$E$16</f>
        <v>1</v>
      </c>
      <c r="R137">
        <f t="shared" si="17"/>
        <v>3.5553480614894135</v>
      </c>
      <c r="S137">
        <f t="shared" si="21"/>
        <v>3.5553480614894135</v>
      </c>
      <c r="T137">
        <f t="shared" si="18"/>
        <v>3.5553480614894135</v>
      </c>
      <c r="U137">
        <f t="shared" si="19"/>
        <v>3.5553480614894135</v>
      </c>
      <c r="V137">
        <f t="shared" si="22"/>
        <v>33.999999999999993</v>
      </c>
      <c r="W137">
        <f t="shared" si="22"/>
        <v>33.999999999999993</v>
      </c>
      <c r="X137">
        <f t="shared" si="23"/>
        <v>33.999999999999993</v>
      </c>
      <c r="Y137">
        <f t="shared" si="23"/>
        <v>33.999999999999993</v>
      </c>
      <c r="Z137" t="s">
        <v>34</v>
      </c>
    </row>
    <row r="138" spans="1:26" x14ac:dyDescent="0.25">
      <c r="A138" t="s">
        <v>12</v>
      </c>
      <c r="B138">
        <v>4056</v>
      </c>
      <c r="C138" t="s">
        <v>13</v>
      </c>
      <c r="D138">
        <v>7</v>
      </c>
      <c r="E138">
        <v>2000</v>
      </c>
      <c r="F138" s="1">
        <v>36728</v>
      </c>
      <c r="G138" t="s">
        <v>17</v>
      </c>
      <c r="H138" t="s">
        <v>15</v>
      </c>
      <c r="I138">
        <v>1.28</v>
      </c>
      <c r="J138">
        <v>20</v>
      </c>
      <c r="K138">
        <v>8</v>
      </c>
      <c r="L138">
        <f t="shared" si="16"/>
        <v>8</v>
      </c>
      <c r="M138">
        <f t="shared" si="20"/>
        <v>2.1972245773362196</v>
      </c>
      <c r="N138">
        <f>'vessel calibrations'!$B$16</f>
        <v>1</v>
      </c>
      <c r="O138" s="16">
        <f>'vessel calibrations'!$C$16</f>
        <v>1</v>
      </c>
      <c r="P138">
        <f>'vessel calibrations'!$D$16</f>
        <v>1</v>
      </c>
      <c r="Q138">
        <f>'vessel calibrations'!$E$16</f>
        <v>1</v>
      </c>
      <c r="R138">
        <f t="shared" si="17"/>
        <v>2.1972245773362196</v>
      </c>
      <c r="S138">
        <f t="shared" si="21"/>
        <v>2.1972245773362196</v>
      </c>
      <c r="T138">
        <f t="shared" si="18"/>
        <v>2.1972245773362196</v>
      </c>
      <c r="U138">
        <f t="shared" si="19"/>
        <v>2.1972245773362196</v>
      </c>
      <c r="V138">
        <f t="shared" si="22"/>
        <v>8.0000000000000018</v>
      </c>
      <c r="W138">
        <f t="shared" si="22"/>
        <v>8.0000000000000018</v>
      </c>
      <c r="X138">
        <f t="shared" si="23"/>
        <v>8.0000000000000018</v>
      </c>
      <c r="Y138">
        <f t="shared" si="23"/>
        <v>8.0000000000000018</v>
      </c>
      <c r="Z138" t="s">
        <v>34</v>
      </c>
    </row>
    <row r="139" spans="1:26" x14ac:dyDescent="0.25">
      <c r="A139" t="s">
        <v>12</v>
      </c>
      <c r="B139">
        <v>4057</v>
      </c>
      <c r="C139" t="s">
        <v>13</v>
      </c>
      <c r="D139">
        <v>7</v>
      </c>
      <c r="E139">
        <v>2000</v>
      </c>
      <c r="F139" s="1">
        <v>36728</v>
      </c>
      <c r="G139" t="s">
        <v>18</v>
      </c>
      <c r="H139" t="s">
        <v>15</v>
      </c>
      <c r="I139">
        <v>1.28</v>
      </c>
      <c r="J139">
        <v>20</v>
      </c>
      <c r="K139">
        <v>18</v>
      </c>
      <c r="L139">
        <f t="shared" si="16"/>
        <v>18</v>
      </c>
      <c r="M139">
        <f t="shared" si="20"/>
        <v>2.9444389791664403</v>
      </c>
      <c r="N139">
        <f>'vessel calibrations'!$B$16</f>
        <v>1</v>
      </c>
      <c r="O139" s="16">
        <f>'vessel calibrations'!$C$16</f>
        <v>1</v>
      </c>
      <c r="P139">
        <f>'vessel calibrations'!$D$16</f>
        <v>1</v>
      </c>
      <c r="Q139">
        <f>'vessel calibrations'!$E$16</f>
        <v>1</v>
      </c>
      <c r="R139">
        <f t="shared" si="17"/>
        <v>2.9444389791664403</v>
      </c>
      <c r="S139">
        <f t="shared" si="21"/>
        <v>2.9444389791664403</v>
      </c>
      <c r="T139">
        <f t="shared" si="18"/>
        <v>2.9444389791664403</v>
      </c>
      <c r="U139">
        <f t="shared" si="19"/>
        <v>2.9444389791664403</v>
      </c>
      <c r="V139">
        <f t="shared" si="22"/>
        <v>17.999999999999996</v>
      </c>
      <c r="W139">
        <f t="shared" si="22"/>
        <v>17.999999999999996</v>
      </c>
      <c r="X139">
        <f t="shared" si="23"/>
        <v>17.999999999999996</v>
      </c>
      <c r="Y139">
        <f t="shared" si="23"/>
        <v>17.999999999999996</v>
      </c>
      <c r="Z139" t="s">
        <v>34</v>
      </c>
    </row>
    <row r="140" spans="1:26" x14ac:dyDescent="0.25">
      <c r="A140" t="s">
        <v>12</v>
      </c>
      <c r="B140">
        <v>4058</v>
      </c>
      <c r="C140" t="s">
        <v>19</v>
      </c>
      <c r="D140">
        <v>7</v>
      </c>
      <c r="E140">
        <v>2000</v>
      </c>
      <c r="F140" s="1">
        <v>36729</v>
      </c>
      <c r="G140" t="s">
        <v>23</v>
      </c>
      <c r="H140" t="s">
        <v>15</v>
      </c>
      <c r="I140">
        <v>1.7</v>
      </c>
      <c r="J140">
        <v>20</v>
      </c>
      <c r="K140">
        <v>592</v>
      </c>
      <c r="L140">
        <f t="shared" si="16"/>
        <v>592</v>
      </c>
      <c r="M140">
        <f t="shared" si="20"/>
        <v>6.3851943989977258</v>
      </c>
      <c r="N140">
        <f>'vessel calibrations'!$B$16</f>
        <v>1</v>
      </c>
      <c r="O140" s="16">
        <f>'vessel calibrations'!$C$16</f>
        <v>1</v>
      </c>
      <c r="P140">
        <f>'vessel calibrations'!$D$16</f>
        <v>1</v>
      </c>
      <c r="Q140">
        <f>'vessel calibrations'!$E$16</f>
        <v>1</v>
      </c>
      <c r="R140">
        <f t="shared" si="17"/>
        <v>6.3851943989977258</v>
      </c>
      <c r="S140">
        <f t="shared" si="21"/>
        <v>6.3851943989977258</v>
      </c>
      <c r="T140">
        <f t="shared" si="18"/>
        <v>6.3851943989977258</v>
      </c>
      <c r="U140">
        <f t="shared" si="19"/>
        <v>6.3851943989977258</v>
      </c>
      <c r="V140">
        <f t="shared" si="22"/>
        <v>592.00000000000023</v>
      </c>
      <c r="W140">
        <f t="shared" si="22"/>
        <v>592.00000000000023</v>
      </c>
      <c r="X140">
        <f t="shared" si="23"/>
        <v>592.00000000000023</v>
      </c>
      <c r="Y140">
        <f t="shared" si="23"/>
        <v>592.00000000000023</v>
      </c>
      <c r="Z140" t="s">
        <v>34</v>
      </c>
    </row>
    <row r="141" spans="1:26" x14ac:dyDescent="0.25">
      <c r="A141" t="s">
        <v>12</v>
      </c>
      <c r="B141">
        <v>4059</v>
      </c>
      <c r="C141" t="s">
        <v>19</v>
      </c>
      <c r="D141">
        <v>7</v>
      </c>
      <c r="E141">
        <v>2000</v>
      </c>
      <c r="F141" s="1">
        <v>36729</v>
      </c>
      <c r="G141" t="s">
        <v>22</v>
      </c>
      <c r="H141" t="s">
        <v>15</v>
      </c>
      <c r="I141">
        <v>1.7</v>
      </c>
      <c r="J141">
        <v>20</v>
      </c>
      <c r="K141">
        <v>61</v>
      </c>
      <c r="L141">
        <f t="shared" si="16"/>
        <v>61</v>
      </c>
      <c r="M141">
        <f t="shared" si="20"/>
        <v>4.1271343850450917</v>
      </c>
      <c r="N141">
        <f>'vessel calibrations'!$B$16</f>
        <v>1</v>
      </c>
      <c r="O141" s="16">
        <f>'vessel calibrations'!$C$16</f>
        <v>1</v>
      </c>
      <c r="P141">
        <f>'vessel calibrations'!$D$16</f>
        <v>1</v>
      </c>
      <c r="Q141">
        <f>'vessel calibrations'!$E$16</f>
        <v>1</v>
      </c>
      <c r="R141">
        <f t="shared" si="17"/>
        <v>4.1271343850450917</v>
      </c>
      <c r="S141">
        <f t="shared" si="21"/>
        <v>4.1271343850450917</v>
      </c>
      <c r="T141">
        <f t="shared" si="18"/>
        <v>4.1271343850450917</v>
      </c>
      <c r="U141">
        <f t="shared" si="19"/>
        <v>4.1271343850450917</v>
      </c>
      <c r="V141">
        <f t="shared" si="22"/>
        <v>61.000000000000007</v>
      </c>
      <c r="W141">
        <f t="shared" si="22"/>
        <v>61.000000000000007</v>
      </c>
      <c r="X141">
        <f t="shared" si="23"/>
        <v>61.000000000000007</v>
      </c>
      <c r="Y141">
        <f t="shared" si="23"/>
        <v>61.000000000000007</v>
      </c>
      <c r="Z141" t="s">
        <v>34</v>
      </c>
    </row>
    <row r="142" spans="1:26" x14ac:dyDescent="0.25">
      <c r="A142" t="s">
        <v>12</v>
      </c>
      <c r="B142">
        <v>4070</v>
      </c>
      <c r="C142" t="s">
        <v>19</v>
      </c>
      <c r="D142">
        <v>8</v>
      </c>
      <c r="E142">
        <v>2000</v>
      </c>
      <c r="F142" s="1">
        <v>36764</v>
      </c>
      <c r="G142" t="s">
        <v>20</v>
      </c>
      <c r="H142" t="s">
        <v>15</v>
      </c>
      <c r="I142">
        <v>1.34</v>
      </c>
      <c r="J142">
        <v>20</v>
      </c>
      <c r="K142">
        <v>7</v>
      </c>
      <c r="L142">
        <f t="shared" si="16"/>
        <v>7</v>
      </c>
      <c r="M142">
        <f t="shared" si="20"/>
        <v>2.0794415416798357</v>
      </c>
      <c r="N142">
        <f>'vessel calibrations'!$B$16</f>
        <v>1</v>
      </c>
      <c r="O142" s="16">
        <f>'vessel calibrations'!$C$16</f>
        <v>1</v>
      </c>
      <c r="P142">
        <f>'vessel calibrations'!$D$16</f>
        <v>1</v>
      </c>
      <c r="Q142">
        <f>'vessel calibrations'!$E$16</f>
        <v>1</v>
      </c>
      <c r="R142">
        <f t="shared" si="17"/>
        <v>2.0794415416798357</v>
      </c>
      <c r="S142">
        <f t="shared" si="21"/>
        <v>2.0794415416798357</v>
      </c>
      <c r="T142">
        <f t="shared" si="18"/>
        <v>2.0794415416798357</v>
      </c>
      <c r="U142">
        <f t="shared" si="19"/>
        <v>2.0794415416798357</v>
      </c>
      <c r="V142">
        <f t="shared" si="22"/>
        <v>6.9999999999999982</v>
      </c>
      <c r="W142">
        <f t="shared" si="22"/>
        <v>6.9999999999999982</v>
      </c>
      <c r="X142">
        <f t="shared" si="23"/>
        <v>6.9999999999999982</v>
      </c>
      <c r="Y142">
        <f t="shared" si="23"/>
        <v>6.9999999999999982</v>
      </c>
    </row>
    <row r="143" spans="1:26" x14ac:dyDescent="0.25">
      <c r="A143" t="s">
        <v>12</v>
      </c>
      <c r="B143">
        <v>4071</v>
      </c>
      <c r="C143" t="s">
        <v>19</v>
      </c>
      <c r="D143">
        <v>8</v>
      </c>
      <c r="E143">
        <v>2000</v>
      </c>
      <c r="F143" s="1">
        <v>36764</v>
      </c>
      <c r="G143" t="s">
        <v>21</v>
      </c>
      <c r="H143" t="s">
        <v>15</v>
      </c>
      <c r="I143">
        <v>1.51</v>
      </c>
      <c r="J143">
        <v>20</v>
      </c>
      <c r="K143">
        <v>18</v>
      </c>
      <c r="L143">
        <f t="shared" si="16"/>
        <v>18</v>
      </c>
      <c r="M143">
        <f t="shared" si="20"/>
        <v>2.9444389791664403</v>
      </c>
      <c r="N143">
        <f>'vessel calibrations'!$B$16</f>
        <v>1</v>
      </c>
      <c r="O143" s="16">
        <f>'vessel calibrations'!$C$16</f>
        <v>1</v>
      </c>
      <c r="P143">
        <f>'vessel calibrations'!$D$16</f>
        <v>1</v>
      </c>
      <c r="Q143">
        <f>'vessel calibrations'!$E$16</f>
        <v>1</v>
      </c>
      <c r="R143">
        <f t="shared" si="17"/>
        <v>2.9444389791664403</v>
      </c>
      <c r="S143">
        <f t="shared" si="21"/>
        <v>2.9444389791664403</v>
      </c>
      <c r="T143">
        <f t="shared" si="18"/>
        <v>2.9444389791664403</v>
      </c>
      <c r="U143">
        <f t="shared" si="19"/>
        <v>2.9444389791664403</v>
      </c>
      <c r="V143">
        <f t="shared" si="22"/>
        <v>17.999999999999996</v>
      </c>
      <c r="W143">
        <f t="shared" si="22"/>
        <v>17.999999999999996</v>
      </c>
      <c r="X143">
        <f t="shared" si="23"/>
        <v>17.999999999999996</v>
      </c>
      <c r="Y143">
        <f t="shared" si="23"/>
        <v>17.999999999999996</v>
      </c>
    </row>
    <row r="144" spans="1:26" x14ac:dyDescent="0.25">
      <c r="A144" t="s">
        <v>12</v>
      </c>
      <c r="B144">
        <v>4072</v>
      </c>
      <c r="C144" t="s">
        <v>19</v>
      </c>
      <c r="D144">
        <v>8</v>
      </c>
      <c r="E144">
        <v>2000</v>
      </c>
      <c r="F144" s="1">
        <v>36764</v>
      </c>
      <c r="G144" t="s">
        <v>22</v>
      </c>
      <c r="H144" t="s">
        <v>15</v>
      </c>
      <c r="I144">
        <v>1.19</v>
      </c>
      <c r="J144">
        <v>20</v>
      </c>
      <c r="K144">
        <v>10</v>
      </c>
      <c r="L144">
        <f t="shared" si="16"/>
        <v>10</v>
      </c>
      <c r="M144">
        <f t="shared" si="20"/>
        <v>2.3978952727983707</v>
      </c>
      <c r="N144">
        <f>'vessel calibrations'!$B$16</f>
        <v>1</v>
      </c>
      <c r="O144" s="16">
        <f>'vessel calibrations'!$C$16</f>
        <v>1</v>
      </c>
      <c r="P144">
        <f>'vessel calibrations'!$D$16</f>
        <v>1</v>
      </c>
      <c r="Q144">
        <f>'vessel calibrations'!$E$16</f>
        <v>1</v>
      </c>
      <c r="R144">
        <f t="shared" si="17"/>
        <v>2.3978952727983707</v>
      </c>
      <c r="S144">
        <f t="shared" si="21"/>
        <v>2.3978952727983707</v>
      </c>
      <c r="T144">
        <f t="shared" si="18"/>
        <v>2.3978952727983707</v>
      </c>
      <c r="U144">
        <f t="shared" si="19"/>
        <v>2.3978952727983707</v>
      </c>
      <c r="V144">
        <f t="shared" si="22"/>
        <v>10.000000000000002</v>
      </c>
      <c r="W144">
        <f t="shared" si="22"/>
        <v>10.000000000000002</v>
      </c>
      <c r="X144">
        <f t="shared" si="23"/>
        <v>10.000000000000002</v>
      </c>
      <c r="Y144">
        <f t="shared" si="23"/>
        <v>10.000000000000002</v>
      </c>
    </row>
    <row r="145" spans="1:25" x14ac:dyDescent="0.25">
      <c r="A145" t="s">
        <v>12</v>
      </c>
      <c r="B145">
        <v>4073</v>
      </c>
      <c r="C145" t="s">
        <v>19</v>
      </c>
      <c r="D145">
        <v>8</v>
      </c>
      <c r="E145">
        <v>2000</v>
      </c>
      <c r="F145" s="1">
        <v>36764</v>
      </c>
      <c r="G145" t="s">
        <v>23</v>
      </c>
      <c r="H145" t="s">
        <v>15</v>
      </c>
      <c r="I145">
        <v>1.31</v>
      </c>
      <c r="J145">
        <v>20</v>
      </c>
      <c r="K145">
        <v>1</v>
      </c>
      <c r="L145">
        <f t="shared" si="16"/>
        <v>1</v>
      </c>
      <c r="M145">
        <f t="shared" si="20"/>
        <v>0.69314718055994529</v>
      </c>
      <c r="N145">
        <f>'vessel calibrations'!$B$16</f>
        <v>1</v>
      </c>
      <c r="O145" s="16">
        <f>'vessel calibrations'!$C$16</f>
        <v>1</v>
      </c>
      <c r="P145">
        <f>'vessel calibrations'!$D$16</f>
        <v>1</v>
      </c>
      <c r="Q145">
        <f>'vessel calibrations'!$E$16</f>
        <v>1</v>
      </c>
      <c r="R145">
        <f t="shared" si="17"/>
        <v>0.69314718055994529</v>
      </c>
      <c r="S145">
        <f t="shared" si="21"/>
        <v>0.69314718055994529</v>
      </c>
      <c r="T145">
        <f t="shared" si="18"/>
        <v>0.69314718055994529</v>
      </c>
      <c r="U145">
        <f t="shared" si="19"/>
        <v>0.69314718055994529</v>
      </c>
      <c r="V145">
        <f t="shared" si="22"/>
        <v>1</v>
      </c>
      <c r="W145">
        <f t="shared" si="22"/>
        <v>1</v>
      </c>
      <c r="X145">
        <f t="shared" si="23"/>
        <v>1</v>
      </c>
      <c r="Y145">
        <f t="shared" si="23"/>
        <v>1</v>
      </c>
    </row>
    <row r="146" spans="1:25" x14ac:dyDescent="0.25">
      <c r="A146" t="s">
        <v>12</v>
      </c>
      <c r="B146">
        <v>4082</v>
      </c>
      <c r="C146" t="s">
        <v>13</v>
      </c>
      <c r="D146">
        <v>8</v>
      </c>
      <c r="E146">
        <v>2000</v>
      </c>
      <c r="F146" s="1">
        <v>36767</v>
      </c>
      <c r="G146" t="s">
        <v>18</v>
      </c>
      <c r="H146" t="s">
        <v>15</v>
      </c>
      <c r="I146">
        <v>1.25</v>
      </c>
      <c r="J146">
        <v>20</v>
      </c>
      <c r="K146">
        <v>4</v>
      </c>
      <c r="L146">
        <f t="shared" si="16"/>
        <v>4</v>
      </c>
      <c r="M146">
        <f t="shared" si="20"/>
        <v>1.6094379124341003</v>
      </c>
      <c r="N146">
        <f>'vessel calibrations'!$B$16</f>
        <v>1</v>
      </c>
      <c r="O146" s="16">
        <f>'vessel calibrations'!$C$16</f>
        <v>1</v>
      </c>
      <c r="P146">
        <f>'vessel calibrations'!$D$16</f>
        <v>1</v>
      </c>
      <c r="Q146">
        <f>'vessel calibrations'!$E$16</f>
        <v>1</v>
      </c>
      <c r="R146">
        <f t="shared" si="17"/>
        <v>1.6094379124341003</v>
      </c>
      <c r="S146">
        <f t="shared" si="21"/>
        <v>1.6094379124341003</v>
      </c>
      <c r="T146">
        <f t="shared" si="18"/>
        <v>1.6094379124341003</v>
      </c>
      <c r="U146">
        <f t="shared" si="19"/>
        <v>1.6094379124341003</v>
      </c>
      <c r="V146">
        <f t="shared" si="22"/>
        <v>3.9999999999999991</v>
      </c>
      <c r="W146">
        <f t="shared" si="22"/>
        <v>3.9999999999999991</v>
      </c>
      <c r="X146">
        <f t="shared" si="23"/>
        <v>3.9999999999999991</v>
      </c>
      <c r="Y146">
        <f t="shared" si="23"/>
        <v>3.9999999999999991</v>
      </c>
    </row>
    <row r="147" spans="1:25" x14ac:dyDescent="0.25">
      <c r="A147" t="s">
        <v>12</v>
      </c>
      <c r="B147">
        <v>4083</v>
      </c>
      <c r="C147" t="s">
        <v>13</v>
      </c>
      <c r="D147">
        <v>8</v>
      </c>
      <c r="E147">
        <v>2000</v>
      </c>
      <c r="F147" s="1">
        <v>36767</v>
      </c>
      <c r="G147" t="s">
        <v>17</v>
      </c>
      <c r="H147" t="s">
        <v>15</v>
      </c>
      <c r="I147">
        <v>1.45</v>
      </c>
      <c r="J147">
        <v>20</v>
      </c>
      <c r="K147">
        <v>1</v>
      </c>
      <c r="L147">
        <f t="shared" si="16"/>
        <v>1</v>
      </c>
      <c r="M147">
        <f t="shared" si="20"/>
        <v>0.69314718055994529</v>
      </c>
      <c r="N147">
        <f>'vessel calibrations'!$B$16</f>
        <v>1</v>
      </c>
      <c r="O147" s="16">
        <f>'vessel calibrations'!$C$16</f>
        <v>1</v>
      </c>
      <c r="P147">
        <f>'vessel calibrations'!$D$16</f>
        <v>1</v>
      </c>
      <c r="Q147">
        <f>'vessel calibrations'!$E$16</f>
        <v>1</v>
      </c>
      <c r="R147">
        <f t="shared" si="17"/>
        <v>0.69314718055994529</v>
      </c>
      <c r="S147">
        <f t="shared" si="21"/>
        <v>0.69314718055994529</v>
      </c>
      <c r="T147">
        <f t="shared" si="18"/>
        <v>0.69314718055994529</v>
      </c>
      <c r="U147">
        <f t="shared" si="19"/>
        <v>0.69314718055994529</v>
      </c>
      <c r="V147">
        <f t="shared" si="22"/>
        <v>1</v>
      </c>
      <c r="W147">
        <f t="shared" si="22"/>
        <v>1</v>
      </c>
      <c r="X147">
        <f t="shared" si="23"/>
        <v>1</v>
      </c>
      <c r="Y147">
        <f t="shared" si="23"/>
        <v>1</v>
      </c>
    </row>
    <row r="148" spans="1:25" x14ac:dyDescent="0.25">
      <c r="A148" t="s">
        <v>12</v>
      </c>
      <c r="B148">
        <v>4084</v>
      </c>
      <c r="C148" t="s">
        <v>13</v>
      </c>
      <c r="D148">
        <v>8</v>
      </c>
      <c r="E148">
        <v>2000</v>
      </c>
      <c r="F148" s="1">
        <v>36767</v>
      </c>
      <c r="G148" t="s">
        <v>16</v>
      </c>
      <c r="H148" t="s">
        <v>15</v>
      </c>
      <c r="I148">
        <v>1.44</v>
      </c>
      <c r="J148">
        <v>20</v>
      </c>
      <c r="K148">
        <v>34</v>
      </c>
      <c r="L148">
        <f t="shared" si="16"/>
        <v>34</v>
      </c>
      <c r="M148">
        <f t="shared" si="20"/>
        <v>3.5553480614894135</v>
      </c>
      <c r="N148">
        <f>'vessel calibrations'!$B$16</f>
        <v>1</v>
      </c>
      <c r="O148" s="16">
        <f>'vessel calibrations'!$C$16</f>
        <v>1</v>
      </c>
      <c r="P148">
        <f>'vessel calibrations'!$D$16</f>
        <v>1</v>
      </c>
      <c r="Q148">
        <f>'vessel calibrations'!$E$16</f>
        <v>1</v>
      </c>
      <c r="R148">
        <f t="shared" si="17"/>
        <v>3.5553480614894135</v>
      </c>
      <c r="S148">
        <f t="shared" si="21"/>
        <v>3.5553480614894135</v>
      </c>
      <c r="T148">
        <f t="shared" si="18"/>
        <v>3.5553480614894135</v>
      </c>
      <c r="U148">
        <f t="shared" si="19"/>
        <v>3.5553480614894135</v>
      </c>
      <c r="V148">
        <f t="shared" si="22"/>
        <v>33.999999999999993</v>
      </c>
      <c r="W148">
        <f t="shared" si="22"/>
        <v>33.999999999999993</v>
      </c>
      <c r="X148">
        <f t="shared" si="23"/>
        <v>33.999999999999993</v>
      </c>
      <c r="Y148">
        <f t="shared" si="23"/>
        <v>33.999999999999993</v>
      </c>
    </row>
    <row r="149" spans="1:25" x14ac:dyDescent="0.25">
      <c r="A149" t="s">
        <v>12</v>
      </c>
      <c r="B149">
        <v>4085</v>
      </c>
      <c r="C149" t="s">
        <v>13</v>
      </c>
      <c r="D149">
        <v>8</v>
      </c>
      <c r="E149">
        <v>2000</v>
      </c>
      <c r="F149" s="1">
        <v>36767</v>
      </c>
      <c r="G149" t="s">
        <v>14</v>
      </c>
      <c r="H149" t="s">
        <v>15</v>
      </c>
      <c r="I149">
        <v>1.39</v>
      </c>
      <c r="J149">
        <v>20</v>
      </c>
      <c r="K149">
        <v>6</v>
      </c>
      <c r="L149">
        <f t="shared" si="16"/>
        <v>6</v>
      </c>
      <c r="M149">
        <f t="shared" si="20"/>
        <v>1.9459101490553132</v>
      </c>
      <c r="N149">
        <f>'vessel calibrations'!$B$16</f>
        <v>1</v>
      </c>
      <c r="O149" s="16">
        <f>'vessel calibrations'!$C$16</f>
        <v>1</v>
      </c>
      <c r="P149">
        <f>'vessel calibrations'!$D$16</f>
        <v>1</v>
      </c>
      <c r="Q149">
        <f>'vessel calibrations'!$E$16</f>
        <v>1</v>
      </c>
      <c r="R149">
        <f t="shared" si="17"/>
        <v>1.9459101490553132</v>
      </c>
      <c r="S149">
        <f t="shared" si="21"/>
        <v>1.9459101490553132</v>
      </c>
      <c r="T149">
        <f t="shared" si="18"/>
        <v>1.9459101490553132</v>
      </c>
      <c r="U149">
        <f t="shared" si="19"/>
        <v>1.9459101490553132</v>
      </c>
      <c r="V149">
        <f t="shared" si="22"/>
        <v>5.9999999999999991</v>
      </c>
      <c r="W149">
        <f t="shared" si="22"/>
        <v>5.9999999999999991</v>
      </c>
      <c r="X149">
        <f t="shared" si="23"/>
        <v>5.9999999999999991</v>
      </c>
      <c r="Y149">
        <f t="shared" si="23"/>
        <v>5.9999999999999991</v>
      </c>
    </row>
    <row r="150" spans="1:25" x14ac:dyDescent="0.25">
      <c r="A150" t="s">
        <v>12</v>
      </c>
      <c r="B150">
        <v>4086</v>
      </c>
      <c r="C150" t="s">
        <v>19</v>
      </c>
      <c r="D150">
        <v>8</v>
      </c>
      <c r="E150">
        <v>2000</v>
      </c>
      <c r="F150" s="1">
        <v>36768</v>
      </c>
      <c r="G150" t="s">
        <v>20</v>
      </c>
      <c r="H150" t="s">
        <v>15</v>
      </c>
      <c r="I150">
        <v>1.48</v>
      </c>
      <c r="J150">
        <v>20</v>
      </c>
      <c r="K150">
        <v>1</v>
      </c>
      <c r="L150">
        <f t="shared" si="16"/>
        <v>1</v>
      </c>
      <c r="M150">
        <f t="shared" si="20"/>
        <v>0.69314718055994529</v>
      </c>
      <c r="N150">
        <f>'vessel calibrations'!$B$16</f>
        <v>1</v>
      </c>
      <c r="O150" s="16">
        <f>'vessel calibrations'!$C$16</f>
        <v>1</v>
      </c>
      <c r="P150">
        <f>'vessel calibrations'!$D$16</f>
        <v>1</v>
      </c>
      <c r="Q150">
        <f>'vessel calibrations'!$E$16</f>
        <v>1</v>
      </c>
      <c r="R150">
        <f t="shared" si="17"/>
        <v>0.69314718055994529</v>
      </c>
      <c r="S150">
        <f t="shared" si="21"/>
        <v>0.69314718055994529</v>
      </c>
      <c r="T150">
        <f t="shared" si="18"/>
        <v>0.69314718055994529</v>
      </c>
      <c r="U150">
        <f t="shared" si="19"/>
        <v>0.69314718055994529</v>
      </c>
      <c r="V150">
        <f t="shared" si="22"/>
        <v>1</v>
      </c>
      <c r="W150">
        <f t="shared" si="22"/>
        <v>1</v>
      </c>
      <c r="X150">
        <f t="shared" si="23"/>
        <v>1</v>
      </c>
      <c r="Y150">
        <f t="shared" si="23"/>
        <v>1</v>
      </c>
    </row>
    <row r="151" spans="1:25" x14ac:dyDescent="0.25">
      <c r="A151" t="s">
        <v>12</v>
      </c>
      <c r="B151">
        <v>4087</v>
      </c>
      <c r="C151" t="s">
        <v>19</v>
      </c>
      <c r="D151">
        <v>8</v>
      </c>
      <c r="E151">
        <v>2000</v>
      </c>
      <c r="F151" s="1">
        <v>36768</v>
      </c>
      <c r="G151" t="s">
        <v>21</v>
      </c>
      <c r="H151" t="s">
        <v>15</v>
      </c>
      <c r="I151">
        <v>1.34</v>
      </c>
      <c r="J151">
        <v>20</v>
      </c>
      <c r="K151">
        <v>3</v>
      </c>
      <c r="L151">
        <f t="shared" si="16"/>
        <v>3</v>
      </c>
      <c r="M151">
        <f t="shared" si="20"/>
        <v>1.3862943611198906</v>
      </c>
      <c r="N151">
        <f>'vessel calibrations'!$B$16</f>
        <v>1</v>
      </c>
      <c r="O151" s="16">
        <f>'vessel calibrations'!$C$16</f>
        <v>1</v>
      </c>
      <c r="P151">
        <f>'vessel calibrations'!$D$16</f>
        <v>1</v>
      </c>
      <c r="Q151">
        <f>'vessel calibrations'!$E$16</f>
        <v>1</v>
      </c>
      <c r="R151">
        <f t="shared" si="17"/>
        <v>1.3862943611198906</v>
      </c>
      <c r="S151">
        <f t="shared" si="21"/>
        <v>1.3862943611198906</v>
      </c>
      <c r="T151">
        <f t="shared" si="18"/>
        <v>1.3862943611198906</v>
      </c>
      <c r="U151">
        <f t="shared" si="19"/>
        <v>1.3862943611198906</v>
      </c>
      <c r="V151">
        <f t="shared" si="22"/>
        <v>3</v>
      </c>
      <c r="W151">
        <f t="shared" si="22"/>
        <v>3</v>
      </c>
      <c r="X151">
        <f t="shared" si="23"/>
        <v>3</v>
      </c>
      <c r="Y151">
        <f t="shared" si="23"/>
        <v>3</v>
      </c>
    </row>
    <row r="152" spans="1:25" x14ac:dyDescent="0.25">
      <c r="A152" t="s">
        <v>12</v>
      </c>
      <c r="B152">
        <v>4088</v>
      </c>
      <c r="C152" t="s">
        <v>19</v>
      </c>
      <c r="D152">
        <v>8</v>
      </c>
      <c r="E152">
        <v>2000</v>
      </c>
      <c r="F152" s="1">
        <v>36768</v>
      </c>
      <c r="G152" t="s">
        <v>22</v>
      </c>
      <c r="H152" t="s">
        <v>15</v>
      </c>
      <c r="I152">
        <v>1.27</v>
      </c>
      <c r="J152">
        <v>20</v>
      </c>
      <c r="K152">
        <v>82</v>
      </c>
      <c r="L152">
        <f t="shared" si="16"/>
        <v>82</v>
      </c>
      <c r="M152">
        <f t="shared" si="20"/>
        <v>4.4188406077965983</v>
      </c>
      <c r="N152">
        <f>'vessel calibrations'!$B$16</f>
        <v>1</v>
      </c>
      <c r="O152" s="16">
        <f>'vessel calibrations'!$C$16</f>
        <v>1</v>
      </c>
      <c r="P152">
        <f>'vessel calibrations'!$D$16</f>
        <v>1</v>
      </c>
      <c r="Q152">
        <f>'vessel calibrations'!$E$16</f>
        <v>1</v>
      </c>
      <c r="R152">
        <f t="shared" si="17"/>
        <v>4.4188406077965983</v>
      </c>
      <c r="S152">
        <f t="shared" si="21"/>
        <v>4.4188406077965983</v>
      </c>
      <c r="T152">
        <f t="shared" si="18"/>
        <v>4.4188406077965983</v>
      </c>
      <c r="U152">
        <f t="shared" si="19"/>
        <v>4.4188406077965983</v>
      </c>
      <c r="V152">
        <f t="shared" si="22"/>
        <v>82.000000000000028</v>
      </c>
      <c r="W152">
        <f t="shared" si="22"/>
        <v>82.000000000000028</v>
      </c>
      <c r="X152">
        <f t="shared" si="23"/>
        <v>82.000000000000028</v>
      </c>
      <c r="Y152">
        <f t="shared" si="23"/>
        <v>82.000000000000028</v>
      </c>
    </row>
    <row r="153" spans="1:25" x14ac:dyDescent="0.25">
      <c r="A153" t="s">
        <v>12</v>
      </c>
      <c r="B153">
        <v>4089</v>
      </c>
      <c r="C153" t="s">
        <v>19</v>
      </c>
      <c r="D153">
        <v>8</v>
      </c>
      <c r="E153">
        <v>2000</v>
      </c>
      <c r="F153" s="1">
        <v>36768</v>
      </c>
      <c r="G153" t="s">
        <v>23</v>
      </c>
      <c r="H153" t="s">
        <v>15</v>
      </c>
      <c r="I153">
        <v>1.4</v>
      </c>
      <c r="J153">
        <v>20</v>
      </c>
      <c r="K153">
        <v>13</v>
      </c>
      <c r="L153">
        <f t="shared" si="16"/>
        <v>13</v>
      </c>
      <c r="M153">
        <f t="shared" si="20"/>
        <v>2.6390573296152584</v>
      </c>
      <c r="N153">
        <f>'vessel calibrations'!$B$16</f>
        <v>1</v>
      </c>
      <c r="O153" s="16">
        <f>'vessel calibrations'!$C$16</f>
        <v>1</v>
      </c>
      <c r="P153">
        <f>'vessel calibrations'!$D$16</f>
        <v>1</v>
      </c>
      <c r="Q153">
        <f>'vessel calibrations'!$E$16</f>
        <v>1</v>
      </c>
      <c r="R153">
        <f t="shared" si="17"/>
        <v>2.6390573296152584</v>
      </c>
      <c r="S153">
        <f t="shared" si="21"/>
        <v>2.6390573296152584</v>
      </c>
      <c r="T153">
        <f t="shared" si="18"/>
        <v>2.6390573296152584</v>
      </c>
      <c r="U153">
        <f t="shared" si="19"/>
        <v>2.6390573296152584</v>
      </c>
      <c r="V153">
        <f t="shared" si="22"/>
        <v>12.999999999999996</v>
      </c>
      <c r="W153">
        <f t="shared" si="22"/>
        <v>12.999999999999996</v>
      </c>
      <c r="X153">
        <f t="shared" si="23"/>
        <v>12.999999999999996</v>
      </c>
      <c r="Y153">
        <f t="shared" si="23"/>
        <v>12.999999999999996</v>
      </c>
    </row>
    <row r="154" spans="1:25" x14ac:dyDescent="0.25">
      <c r="A154" t="s">
        <v>12</v>
      </c>
      <c r="B154">
        <v>4097</v>
      </c>
      <c r="C154" t="s">
        <v>19</v>
      </c>
      <c r="D154">
        <v>9</v>
      </c>
      <c r="E154">
        <v>2000</v>
      </c>
      <c r="F154" s="1">
        <v>36796</v>
      </c>
      <c r="G154" t="s">
        <v>20</v>
      </c>
      <c r="H154" t="s">
        <v>15</v>
      </c>
      <c r="I154">
        <v>1.46</v>
      </c>
      <c r="J154">
        <v>20</v>
      </c>
      <c r="K154">
        <v>2</v>
      </c>
      <c r="L154">
        <f t="shared" si="16"/>
        <v>2</v>
      </c>
      <c r="M154">
        <f t="shared" si="20"/>
        <v>1.0986122886681098</v>
      </c>
      <c r="N154">
        <f>'vessel calibrations'!$B$16</f>
        <v>1</v>
      </c>
      <c r="O154" s="16">
        <f>'vessel calibrations'!$C$16</f>
        <v>1</v>
      </c>
      <c r="P154">
        <f>'vessel calibrations'!$D$16</f>
        <v>1</v>
      </c>
      <c r="Q154">
        <f>'vessel calibrations'!$E$16</f>
        <v>1</v>
      </c>
      <c r="R154">
        <f t="shared" si="17"/>
        <v>1.0986122886681098</v>
      </c>
      <c r="S154">
        <f t="shared" si="21"/>
        <v>1.0986122886681098</v>
      </c>
      <c r="T154">
        <f t="shared" si="18"/>
        <v>1.0986122886681098</v>
      </c>
      <c r="U154">
        <f t="shared" si="19"/>
        <v>1.0986122886681098</v>
      </c>
      <c r="V154">
        <f t="shared" si="22"/>
        <v>2.0000000000000004</v>
      </c>
      <c r="W154">
        <f t="shared" si="22"/>
        <v>2.0000000000000004</v>
      </c>
      <c r="X154">
        <f t="shared" si="23"/>
        <v>2.0000000000000004</v>
      </c>
      <c r="Y154">
        <f t="shared" si="23"/>
        <v>2.0000000000000004</v>
      </c>
    </row>
    <row r="155" spans="1:25" x14ac:dyDescent="0.25">
      <c r="A155" t="s">
        <v>12</v>
      </c>
      <c r="B155">
        <v>4098</v>
      </c>
      <c r="C155" t="s">
        <v>19</v>
      </c>
      <c r="D155">
        <v>9</v>
      </c>
      <c r="E155">
        <v>2000</v>
      </c>
      <c r="F155" s="1">
        <v>36796</v>
      </c>
      <c r="G155" t="s">
        <v>21</v>
      </c>
      <c r="H155" t="s">
        <v>15</v>
      </c>
      <c r="I155">
        <v>1.27</v>
      </c>
      <c r="J155">
        <v>20</v>
      </c>
      <c r="K155">
        <v>94</v>
      </c>
      <c r="L155">
        <f t="shared" si="16"/>
        <v>94</v>
      </c>
      <c r="M155">
        <f t="shared" si="20"/>
        <v>4.5538768916005408</v>
      </c>
      <c r="N155">
        <f>'vessel calibrations'!$B$16</f>
        <v>1</v>
      </c>
      <c r="O155" s="16">
        <f>'vessel calibrations'!$C$16</f>
        <v>1</v>
      </c>
      <c r="P155">
        <f>'vessel calibrations'!$D$16</f>
        <v>1</v>
      </c>
      <c r="Q155">
        <f>'vessel calibrations'!$E$16</f>
        <v>1</v>
      </c>
      <c r="R155">
        <f t="shared" si="17"/>
        <v>4.5538768916005408</v>
      </c>
      <c r="S155">
        <f t="shared" si="21"/>
        <v>4.5538768916005408</v>
      </c>
      <c r="T155">
        <f t="shared" si="18"/>
        <v>4.5538768916005408</v>
      </c>
      <c r="U155">
        <f t="shared" si="19"/>
        <v>4.5538768916005408</v>
      </c>
      <c r="V155">
        <f t="shared" si="22"/>
        <v>94</v>
      </c>
      <c r="W155">
        <f t="shared" si="22"/>
        <v>94</v>
      </c>
      <c r="X155">
        <f t="shared" si="23"/>
        <v>94</v>
      </c>
      <c r="Y155">
        <f t="shared" si="23"/>
        <v>94</v>
      </c>
    </row>
    <row r="156" spans="1:25" x14ac:dyDescent="0.25">
      <c r="A156" t="s">
        <v>12</v>
      </c>
      <c r="B156">
        <v>4099</v>
      </c>
      <c r="C156" t="s">
        <v>19</v>
      </c>
      <c r="D156">
        <v>9</v>
      </c>
      <c r="E156">
        <v>2000</v>
      </c>
      <c r="F156" s="1">
        <v>36796</v>
      </c>
      <c r="G156" t="s">
        <v>22</v>
      </c>
      <c r="H156" t="s">
        <v>15</v>
      </c>
      <c r="I156">
        <v>1.05</v>
      </c>
      <c r="J156">
        <v>20</v>
      </c>
      <c r="K156">
        <v>5</v>
      </c>
      <c r="L156">
        <f t="shared" si="16"/>
        <v>5</v>
      </c>
      <c r="M156">
        <f t="shared" si="20"/>
        <v>1.791759469228055</v>
      </c>
      <c r="N156">
        <f>'vessel calibrations'!$B$16</f>
        <v>1</v>
      </c>
      <c r="O156" s="16">
        <f>'vessel calibrations'!$C$16</f>
        <v>1</v>
      </c>
      <c r="P156">
        <f>'vessel calibrations'!$D$16</f>
        <v>1</v>
      </c>
      <c r="Q156">
        <f>'vessel calibrations'!$E$16</f>
        <v>1</v>
      </c>
      <c r="R156">
        <f t="shared" si="17"/>
        <v>1.791759469228055</v>
      </c>
      <c r="S156">
        <f t="shared" si="21"/>
        <v>1.791759469228055</v>
      </c>
      <c r="T156">
        <f t="shared" si="18"/>
        <v>1.791759469228055</v>
      </c>
      <c r="U156">
        <f t="shared" si="19"/>
        <v>1.791759469228055</v>
      </c>
      <c r="V156">
        <f t="shared" si="22"/>
        <v>5</v>
      </c>
      <c r="W156">
        <f t="shared" si="22"/>
        <v>5</v>
      </c>
      <c r="X156">
        <f t="shared" si="23"/>
        <v>5</v>
      </c>
      <c r="Y156">
        <f t="shared" si="23"/>
        <v>5</v>
      </c>
    </row>
    <row r="157" spans="1:25" x14ac:dyDescent="0.25">
      <c r="A157" t="s">
        <v>12</v>
      </c>
      <c r="B157">
        <v>4100</v>
      </c>
      <c r="C157" t="s">
        <v>19</v>
      </c>
      <c r="D157">
        <v>9</v>
      </c>
      <c r="E157">
        <v>2000</v>
      </c>
      <c r="F157" s="1">
        <v>36796</v>
      </c>
      <c r="G157" t="s">
        <v>23</v>
      </c>
      <c r="H157" t="s">
        <v>15</v>
      </c>
      <c r="I157">
        <v>0.96</v>
      </c>
      <c r="J157">
        <v>20</v>
      </c>
      <c r="K157">
        <v>4</v>
      </c>
      <c r="L157">
        <f t="shared" si="16"/>
        <v>4</v>
      </c>
      <c r="M157">
        <f t="shared" si="20"/>
        <v>1.6094379124341003</v>
      </c>
      <c r="N157">
        <f>'vessel calibrations'!$B$16</f>
        <v>1</v>
      </c>
      <c r="O157" s="16">
        <f>'vessel calibrations'!$C$16</f>
        <v>1</v>
      </c>
      <c r="P157">
        <f>'vessel calibrations'!$D$16</f>
        <v>1</v>
      </c>
      <c r="Q157">
        <f>'vessel calibrations'!$E$16</f>
        <v>1</v>
      </c>
      <c r="R157">
        <f t="shared" si="17"/>
        <v>1.6094379124341003</v>
      </c>
      <c r="S157">
        <f t="shared" si="21"/>
        <v>1.6094379124341003</v>
      </c>
      <c r="T157">
        <f t="shared" si="18"/>
        <v>1.6094379124341003</v>
      </c>
      <c r="U157">
        <f t="shared" si="19"/>
        <v>1.6094379124341003</v>
      </c>
      <c r="V157">
        <f t="shared" si="22"/>
        <v>3.9999999999999991</v>
      </c>
      <c r="W157">
        <f t="shared" si="22"/>
        <v>3.9999999999999991</v>
      </c>
      <c r="X157">
        <f t="shared" si="23"/>
        <v>3.9999999999999991</v>
      </c>
      <c r="Y157">
        <f t="shared" si="23"/>
        <v>3.9999999999999991</v>
      </c>
    </row>
    <row r="158" spans="1:25" x14ac:dyDescent="0.25">
      <c r="A158" t="s">
        <v>12</v>
      </c>
      <c r="B158">
        <v>4102</v>
      </c>
      <c r="C158" t="s">
        <v>13</v>
      </c>
      <c r="D158">
        <v>9</v>
      </c>
      <c r="E158">
        <v>2000</v>
      </c>
      <c r="F158" s="1">
        <v>36797</v>
      </c>
      <c r="G158" t="s">
        <v>14</v>
      </c>
      <c r="H158" t="s">
        <v>15</v>
      </c>
      <c r="I158">
        <v>1.36</v>
      </c>
      <c r="J158">
        <v>20</v>
      </c>
      <c r="K158">
        <v>0</v>
      </c>
      <c r="L158">
        <f t="shared" si="16"/>
        <v>0</v>
      </c>
      <c r="M158">
        <f t="shared" si="20"/>
        <v>0</v>
      </c>
      <c r="N158">
        <f>'vessel calibrations'!$B$16</f>
        <v>1</v>
      </c>
      <c r="O158" s="16">
        <f>'vessel calibrations'!$C$16</f>
        <v>1</v>
      </c>
      <c r="P158">
        <f>'vessel calibrations'!$D$16</f>
        <v>1</v>
      </c>
      <c r="Q158">
        <f>'vessel calibrations'!$E$16</f>
        <v>1</v>
      </c>
      <c r="R158">
        <f t="shared" si="17"/>
        <v>0</v>
      </c>
      <c r="S158">
        <f t="shared" si="21"/>
        <v>0</v>
      </c>
      <c r="T158">
        <f t="shared" si="18"/>
        <v>0</v>
      </c>
      <c r="U158">
        <f t="shared" si="19"/>
        <v>0</v>
      </c>
      <c r="V158">
        <f t="shared" si="22"/>
        <v>0</v>
      </c>
      <c r="W158">
        <f t="shared" si="22"/>
        <v>0</v>
      </c>
      <c r="X158">
        <f t="shared" si="23"/>
        <v>0</v>
      </c>
      <c r="Y158">
        <f t="shared" si="23"/>
        <v>0</v>
      </c>
    </row>
    <row r="159" spans="1:25" x14ac:dyDescent="0.25">
      <c r="A159" t="s">
        <v>12</v>
      </c>
      <c r="B159">
        <v>4103</v>
      </c>
      <c r="C159" t="s">
        <v>13</v>
      </c>
      <c r="D159">
        <v>9</v>
      </c>
      <c r="E159">
        <v>2000</v>
      </c>
      <c r="F159" s="1">
        <v>36797</v>
      </c>
      <c r="G159" t="s">
        <v>16</v>
      </c>
      <c r="H159" t="s">
        <v>15</v>
      </c>
      <c r="I159">
        <v>1.23</v>
      </c>
      <c r="J159">
        <v>20</v>
      </c>
      <c r="K159">
        <v>8</v>
      </c>
      <c r="L159">
        <f t="shared" si="16"/>
        <v>8</v>
      </c>
      <c r="M159">
        <f t="shared" si="20"/>
        <v>2.1972245773362196</v>
      </c>
      <c r="N159">
        <f>'vessel calibrations'!$B$16</f>
        <v>1</v>
      </c>
      <c r="O159" s="16">
        <f>'vessel calibrations'!$C$16</f>
        <v>1</v>
      </c>
      <c r="P159">
        <f>'vessel calibrations'!$D$16</f>
        <v>1</v>
      </c>
      <c r="Q159">
        <f>'vessel calibrations'!$E$16</f>
        <v>1</v>
      </c>
      <c r="R159">
        <f t="shared" si="17"/>
        <v>2.1972245773362196</v>
      </c>
      <c r="S159">
        <f t="shared" si="21"/>
        <v>2.1972245773362196</v>
      </c>
      <c r="T159">
        <f t="shared" si="18"/>
        <v>2.1972245773362196</v>
      </c>
      <c r="U159">
        <f t="shared" si="19"/>
        <v>2.1972245773362196</v>
      </c>
      <c r="V159">
        <f t="shared" si="22"/>
        <v>8.0000000000000018</v>
      </c>
      <c r="W159">
        <f t="shared" si="22"/>
        <v>8.0000000000000018</v>
      </c>
      <c r="X159">
        <f t="shared" si="23"/>
        <v>8.0000000000000018</v>
      </c>
      <c r="Y159">
        <f t="shared" si="23"/>
        <v>8.0000000000000018</v>
      </c>
    </row>
    <row r="160" spans="1:25" x14ac:dyDescent="0.25">
      <c r="A160" t="s">
        <v>12</v>
      </c>
      <c r="B160">
        <v>4104</v>
      </c>
      <c r="C160" t="s">
        <v>13</v>
      </c>
      <c r="D160">
        <v>9</v>
      </c>
      <c r="E160">
        <v>2000</v>
      </c>
      <c r="F160" s="1">
        <v>36797</v>
      </c>
      <c r="G160" t="s">
        <v>17</v>
      </c>
      <c r="H160" t="s">
        <v>15</v>
      </c>
      <c r="I160">
        <v>1.33</v>
      </c>
      <c r="J160">
        <v>20</v>
      </c>
      <c r="K160">
        <v>0</v>
      </c>
      <c r="L160">
        <f t="shared" si="16"/>
        <v>0</v>
      </c>
      <c r="M160">
        <f t="shared" si="20"/>
        <v>0</v>
      </c>
      <c r="N160">
        <f>'vessel calibrations'!$B$16</f>
        <v>1</v>
      </c>
      <c r="O160" s="16">
        <f>'vessel calibrations'!$C$16</f>
        <v>1</v>
      </c>
      <c r="P160">
        <f>'vessel calibrations'!$D$16</f>
        <v>1</v>
      </c>
      <c r="Q160">
        <f>'vessel calibrations'!$E$16</f>
        <v>1</v>
      </c>
      <c r="R160">
        <f t="shared" si="17"/>
        <v>0</v>
      </c>
      <c r="S160">
        <f t="shared" si="21"/>
        <v>0</v>
      </c>
      <c r="T160">
        <f t="shared" si="18"/>
        <v>0</v>
      </c>
      <c r="U160">
        <f t="shared" si="19"/>
        <v>0</v>
      </c>
      <c r="V160">
        <f t="shared" si="22"/>
        <v>0</v>
      </c>
      <c r="W160">
        <f t="shared" si="22"/>
        <v>0</v>
      </c>
      <c r="X160">
        <f t="shared" si="23"/>
        <v>0</v>
      </c>
      <c r="Y160">
        <f t="shared" si="23"/>
        <v>0</v>
      </c>
    </row>
    <row r="161" spans="1:25" x14ac:dyDescent="0.25">
      <c r="A161" t="s">
        <v>12</v>
      </c>
      <c r="B161">
        <v>4105</v>
      </c>
      <c r="C161" t="s">
        <v>13</v>
      </c>
      <c r="D161">
        <v>9</v>
      </c>
      <c r="E161">
        <v>2000</v>
      </c>
      <c r="F161" s="1">
        <v>36797</v>
      </c>
      <c r="G161" t="s">
        <v>18</v>
      </c>
      <c r="H161" t="s">
        <v>15</v>
      </c>
      <c r="I161">
        <v>1.37</v>
      </c>
      <c r="J161">
        <v>20</v>
      </c>
      <c r="K161">
        <v>0</v>
      </c>
      <c r="L161">
        <f t="shared" si="16"/>
        <v>0</v>
      </c>
      <c r="M161">
        <f t="shared" si="20"/>
        <v>0</v>
      </c>
      <c r="N161">
        <f>'vessel calibrations'!$B$16</f>
        <v>1</v>
      </c>
      <c r="O161" s="16">
        <f>'vessel calibrations'!$C$16</f>
        <v>1</v>
      </c>
      <c r="P161">
        <f>'vessel calibrations'!$D$16</f>
        <v>1</v>
      </c>
      <c r="Q161">
        <f>'vessel calibrations'!$E$16</f>
        <v>1</v>
      </c>
      <c r="R161">
        <f t="shared" si="17"/>
        <v>0</v>
      </c>
      <c r="S161">
        <f t="shared" si="21"/>
        <v>0</v>
      </c>
      <c r="T161">
        <f t="shared" si="18"/>
        <v>0</v>
      </c>
      <c r="U161">
        <f t="shared" si="19"/>
        <v>0</v>
      </c>
      <c r="V161">
        <f t="shared" si="22"/>
        <v>0</v>
      </c>
      <c r="W161">
        <f t="shared" si="22"/>
        <v>0</v>
      </c>
      <c r="X161">
        <f t="shared" si="23"/>
        <v>0</v>
      </c>
      <c r="Y161">
        <f t="shared" si="23"/>
        <v>0</v>
      </c>
    </row>
    <row r="162" spans="1:25" x14ac:dyDescent="0.25">
      <c r="A162" t="s">
        <v>12</v>
      </c>
      <c r="B162">
        <v>4110</v>
      </c>
      <c r="C162" t="s">
        <v>19</v>
      </c>
      <c r="D162">
        <v>9</v>
      </c>
      <c r="E162">
        <v>2000</v>
      </c>
      <c r="F162" s="1">
        <v>36798</v>
      </c>
      <c r="G162" t="s">
        <v>20</v>
      </c>
      <c r="H162" t="s">
        <v>15</v>
      </c>
      <c r="I162">
        <v>1.78</v>
      </c>
      <c r="J162">
        <v>20</v>
      </c>
      <c r="K162">
        <v>5</v>
      </c>
      <c r="L162">
        <f t="shared" si="16"/>
        <v>5</v>
      </c>
      <c r="M162">
        <f t="shared" si="20"/>
        <v>1.791759469228055</v>
      </c>
      <c r="N162">
        <f>'vessel calibrations'!$B$16</f>
        <v>1</v>
      </c>
      <c r="O162" s="16">
        <f>'vessel calibrations'!$C$16</f>
        <v>1</v>
      </c>
      <c r="P162">
        <f>'vessel calibrations'!$D$16</f>
        <v>1</v>
      </c>
      <c r="Q162">
        <f>'vessel calibrations'!$E$16</f>
        <v>1</v>
      </c>
      <c r="R162">
        <f t="shared" si="17"/>
        <v>1.791759469228055</v>
      </c>
      <c r="S162">
        <f t="shared" si="21"/>
        <v>1.791759469228055</v>
      </c>
      <c r="T162">
        <f t="shared" si="18"/>
        <v>1.791759469228055</v>
      </c>
      <c r="U162">
        <f t="shared" si="19"/>
        <v>1.791759469228055</v>
      </c>
      <c r="V162">
        <f t="shared" si="22"/>
        <v>5</v>
      </c>
      <c r="W162">
        <f t="shared" si="22"/>
        <v>5</v>
      </c>
      <c r="X162">
        <f t="shared" si="23"/>
        <v>5</v>
      </c>
      <c r="Y162">
        <f t="shared" si="23"/>
        <v>5</v>
      </c>
    </row>
    <row r="163" spans="1:25" x14ac:dyDescent="0.25">
      <c r="A163" t="s">
        <v>12</v>
      </c>
      <c r="B163">
        <v>4111</v>
      </c>
      <c r="C163" t="s">
        <v>19</v>
      </c>
      <c r="D163">
        <v>9</v>
      </c>
      <c r="E163">
        <v>2000</v>
      </c>
      <c r="F163" s="1">
        <v>36798</v>
      </c>
      <c r="G163" t="s">
        <v>21</v>
      </c>
      <c r="H163" t="s">
        <v>15</v>
      </c>
      <c r="I163">
        <v>1.21</v>
      </c>
      <c r="J163">
        <v>20</v>
      </c>
      <c r="K163">
        <v>3</v>
      </c>
      <c r="L163">
        <f t="shared" si="16"/>
        <v>3</v>
      </c>
      <c r="M163">
        <f t="shared" si="20"/>
        <v>1.3862943611198906</v>
      </c>
      <c r="N163">
        <f>'vessel calibrations'!$B$16</f>
        <v>1</v>
      </c>
      <c r="O163" s="16">
        <f>'vessel calibrations'!$C$16</f>
        <v>1</v>
      </c>
      <c r="P163">
        <f>'vessel calibrations'!$D$16</f>
        <v>1</v>
      </c>
      <c r="Q163">
        <f>'vessel calibrations'!$E$16</f>
        <v>1</v>
      </c>
      <c r="R163">
        <f t="shared" si="17"/>
        <v>1.3862943611198906</v>
      </c>
      <c r="S163">
        <f t="shared" si="21"/>
        <v>1.3862943611198906</v>
      </c>
      <c r="T163">
        <f t="shared" si="18"/>
        <v>1.3862943611198906</v>
      </c>
      <c r="U163">
        <f t="shared" si="19"/>
        <v>1.3862943611198906</v>
      </c>
      <c r="V163">
        <f t="shared" si="22"/>
        <v>3</v>
      </c>
      <c r="W163">
        <f t="shared" si="22"/>
        <v>3</v>
      </c>
      <c r="X163">
        <f t="shared" si="23"/>
        <v>3</v>
      </c>
      <c r="Y163">
        <f t="shared" si="23"/>
        <v>3</v>
      </c>
    </row>
    <row r="164" spans="1:25" x14ac:dyDescent="0.25">
      <c r="A164" t="s">
        <v>12</v>
      </c>
      <c r="B164">
        <v>4112</v>
      </c>
      <c r="C164" t="s">
        <v>19</v>
      </c>
      <c r="D164">
        <v>9</v>
      </c>
      <c r="E164">
        <v>2000</v>
      </c>
      <c r="F164" s="1">
        <v>36798</v>
      </c>
      <c r="G164" t="s">
        <v>22</v>
      </c>
      <c r="H164" t="s">
        <v>15</v>
      </c>
      <c r="I164">
        <v>1.05</v>
      </c>
      <c r="J164">
        <v>20</v>
      </c>
      <c r="K164">
        <v>11</v>
      </c>
      <c r="L164">
        <f t="shared" si="16"/>
        <v>11</v>
      </c>
      <c r="M164">
        <f t="shared" si="20"/>
        <v>2.4849066497880004</v>
      </c>
      <c r="N164">
        <f>'vessel calibrations'!$B$16</f>
        <v>1</v>
      </c>
      <c r="O164" s="16">
        <f>'vessel calibrations'!$C$16</f>
        <v>1</v>
      </c>
      <c r="P164">
        <f>'vessel calibrations'!$D$16</f>
        <v>1</v>
      </c>
      <c r="Q164">
        <f>'vessel calibrations'!$E$16</f>
        <v>1</v>
      </c>
      <c r="R164">
        <f t="shared" si="17"/>
        <v>2.4849066497880004</v>
      </c>
      <c r="S164">
        <f t="shared" si="21"/>
        <v>2.4849066497880004</v>
      </c>
      <c r="T164">
        <f t="shared" si="18"/>
        <v>2.4849066497880004</v>
      </c>
      <c r="U164">
        <f t="shared" si="19"/>
        <v>2.4849066497880004</v>
      </c>
      <c r="V164">
        <f t="shared" si="22"/>
        <v>11</v>
      </c>
      <c r="W164">
        <f t="shared" si="22"/>
        <v>11</v>
      </c>
      <c r="X164">
        <f t="shared" si="23"/>
        <v>11</v>
      </c>
      <c r="Y164">
        <f t="shared" si="23"/>
        <v>11</v>
      </c>
    </row>
    <row r="165" spans="1:25" x14ac:dyDescent="0.25">
      <c r="A165" t="s">
        <v>12</v>
      </c>
      <c r="B165">
        <v>4113</v>
      </c>
      <c r="C165" t="s">
        <v>19</v>
      </c>
      <c r="D165">
        <v>9</v>
      </c>
      <c r="E165">
        <v>2000</v>
      </c>
      <c r="F165" s="1">
        <v>36798</v>
      </c>
      <c r="G165" t="s">
        <v>23</v>
      </c>
      <c r="H165" t="s">
        <v>15</v>
      </c>
      <c r="I165">
        <v>1.61</v>
      </c>
      <c r="J165">
        <v>20</v>
      </c>
      <c r="K165">
        <v>4</v>
      </c>
      <c r="L165">
        <f t="shared" si="16"/>
        <v>4</v>
      </c>
      <c r="M165">
        <f t="shared" si="20"/>
        <v>1.6094379124341003</v>
      </c>
      <c r="N165">
        <f>'vessel calibrations'!$B$16</f>
        <v>1</v>
      </c>
      <c r="O165" s="16">
        <f>'vessel calibrations'!$C$16</f>
        <v>1</v>
      </c>
      <c r="P165">
        <f>'vessel calibrations'!$D$16</f>
        <v>1</v>
      </c>
      <c r="Q165">
        <f>'vessel calibrations'!$E$16</f>
        <v>1</v>
      </c>
      <c r="R165">
        <f t="shared" si="17"/>
        <v>1.6094379124341003</v>
      </c>
      <c r="S165">
        <f t="shared" si="21"/>
        <v>1.6094379124341003</v>
      </c>
      <c r="T165">
        <f t="shared" si="18"/>
        <v>1.6094379124341003</v>
      </c>
      <c r="U165">
        <f t="shared" si="19"/>
        <v>1.6094379124341003</v>
      </c>
      <c r="V165">
        <f t="shared" si="22"/>
        <v>3.9999999999999991</v>
      </c>
      <c r="W165">
        <f t="shared" si="22"/>
        <v>3.9999999999999991</v>
      </c>
      <c r="X165">
        <f t="shared" si="23"/>
        <v>3.9999999999999991</v>
      </c>
      <c r="Y165">
        <f t="shared" si="23"/>
        <v>3.9999999999999991</v>
      </c>
    </row>
    <row r="166" spans="1:25" x14ac:dyDescent="0.25">
      <c r="A166" t="s">
        <v>12</v>
      </c>
      <c r="B166">
        <v>4114</v>
      </c>
      <c r="C166" t="s">
        <v>19</v>
      </c>
      <c r="D166">
        <v>9</v>
      </c>
      <c r="E166">
        <v>2000</v>
      </c>
      <c r="F166" s="1">
        <v>36799</v>
      </c>
      <c r="G166" t="s">
        <v>20</v>
      </c>
      <c r="H166" t="s">
        <v>15</v>
      </c>
      <c r="I166">
        <v>1.55</v>
      </c>
      <c r="J166">
        <v>20</v>
      </c>
      <c r="K166">
        <v>0</v>
      </c>
      <c r="L166">
        <f t="shared" si="16"/>
        <v>0</v>
      </c>
      <c r="M166">
        <f t="shared" si="20"/>
        <v>0</v>
      </c>
      <c r="N166">
        <f>'vessel calibrations'!$B$16</f>
        <v>1</v>
      </c>
      <c r="O166" s="16">
        <f>'vessel calibrations'!$C$16</f>
        <v>1</v>
      </c>
      <c r="P166">
        <f>'vessel calibrations'!$D$16</f>
        <v>1</v>
      </c>
      <c r="Q166">
        <f>'vessel calibrations'!$E$16</f>
        <v>1</v>
      </c>
      <c r="R166">
        <f t="shared" si="17"/>
        <v>0</v>
      </c>
      <c r="S166">
        <f t="shared" si="21"/>
        <v>0</v>
      </c>
      <c r="T166">
        <f t="shared" si="18"/>
        <v>0</v>
      </c>
      <c r="U166">
        <f t="shared" si="19"/>
        <v>0</v>
      </c>
      <c r="V166">
        <f t="shared" si="22"/>
        <v>0</v>
      </c>
      <c r="W166">
        <f t="shared" si="22"/>
        <v>0</v>
      </c>
      <c r="X166">
        <f t="shared" si="23"/>
        <v>0</v>
      </c>
      <c r="Y166">
        <f t="shared" si="23"/>
        <v>0</v>
      </c>
    </row>
    <row r="167" spans="1:25" x14ac:dyDescent="0.25">
      <c r="A167" t="s">
        <v>12</v>
      </c>
      <c r="B167">
        <v>4115</v>
      </c>
      <c r="C167" t="s">
        <v>19</v>
      </c>
      <c r="D167">
        <v>9</v>
      </c>
      <c r="E167">
        <v>2000</v>
      </c>
      <c r="F167" s="1">
        <v>36799</v>
      </c>
      <c r="G167" t="s">
        <v>20</v>
      </c>
      <c r="H167" t="s">
        <v>15</v>
      </c>
      <c r="I167">
        <v>1.81</v>
      </c>
      <c r="J167">
        <v>20</v>
      </c>
      <c r="K167">
        <v>0</v>
      </c>
      <c r="L167">
        <f t="shared" si="16"/>
        <v>0</v>
      </c>
      <c r="M167">
        <f t="shared" si="20"/>
        <v>0</v>
      </c>
      <c r="N167">
        <f>'vessel calibrations'!$B$16</f>
        <v>1</v>
      </c>
      <c r="O167" s="16">
        <f>'vessel calibrations'!$C$16</f>
        <v>1</v>
      </c>
      <c r="P167">
        <f>'vessel calibrations'!$D$16</f>
        <v>1</v>
      </c>
      <c r="Q167">
        <f>'vessel calibrations'!$E$16</f>
        <v>1</v>
      </c>
      <c r="R167">
        <f t="shared" si="17"/>
        <v>0</v>
      </c>
      <c r="S167">
        <f t="shared" si="21"/>
        <v>0</v>
      </c>
      <c r="T167">
        <f t="shared" si="18"/>
        <v>0</v>
      </c>
      <c r="U167">
        <f t="shared" si="19"/>
        <v>0</v>
      </c>
      <c r="V167">
        <f t="shared" si="22"/>
        <v>0</v>
      </c>
      <c r="W167">
        <f t="shared" si="22"/>
        <v>0</v>
      </c>
      <c r="X167">
        <f t="shared" si="23"/>
        <v>0</v>
      </c>
      <c r="Y167">
        <f t="shared" si="23"/>
        <v>0</v>
      </c>
    </row>
    <row r="168" spans="1:25" x14ac:dyDescent="0.25">
      <c r="A168" t="s">
        <v>12</v>
      </c>
      <c r="B168">
        <v>4116</v>
      </c>
      <c r="C168" t="s">
        <v>19</v>
      </c>
      <c r="D168">
        <v>9</v>
      </c>
      <c r="E168">
        <v>2000</v>
      </c>
      <c r="F168" s="1">
        <v>36799</v>
      </c>
      <c r="G168" t="s">
        <v>21</v>
      </c>
      <c r="H168" t="s">
        <v>15</v>
      </c>
      <c r="I168">
        <v>1.19</v>
      </c>
      <c r="J168">
        <v>20</v>
      </c>
      <c r="K168">
        <v>12</v>
      </c>
      <c r="L168">
        <f t="shared" si="16"/>
        <v>12</v>
      </c>
      <c r="M168">
        <f t="shared" si="20"/>
        <v>2.5649493574615367</v>
      </c>
      <c r="N168">
        <f>'vessel calibrations'!$B$16</f>
        <v>1</v>
      </c>
      <c r="O168" s="16">
        <f>'vessel calibrations'!$C$16</f>
        <v>1</v>
      </c>
      <c r="P168">
        <f>'vessel calibrations'!$D$16</f>
        <v>1</v>
      </c>
      <c r="Q168">
        <f>'vessel calibrations'!$E$16</f>
        <v>1</v>
      </c>
      <c r="R168">
        <f t="shared" si="17"/>
        <v>2.5649493574615367</v>
      </c>
      <c r="S168">
        <f t="shared" si="21"/>
        <v>2.5649493574615367</v>
      </c>
      <c r="T168">
        <f t="shared" si="18"/>
        <v>2.5649493574615367</v>
      </c>
      <c r="U168">
        <f t="shared" si="19"/>
        <v>2.5649493574615367</v>
      </c>
      <c r="V168">
        <f t="shared" si="22"/>
        <v>12</v>
      </c>
      <c r="W168">
        <f t="shared" si="22"/>
        <v>12</v>
      </c>
      <c r="X168">
        <f t="shared" si="23"/>
        <v>12</v>
      </c>
      <c r="Y168">
        <f t="shared" si="23"/>
        <v>12</v>
      </c>
    </row>
    <row r="169" spans="1:25" x14ac:dyDescent="0.25">
      <c r="A169" t="s">
        <v>12</v>
      </c>
      <c r="B169">
        <v>4117</v>
      </c>
      <c r="C169" t="s">
        <v>19</v>
      </c>
      <c r="D169">
        <v>9</v>
      </c>
      <c r="E169">
        <v>2000</v>
      </c>
      <c r="F169" s="1">
        <v>36799</v>
      </c>
      <c r="G169" t="s">
        <v>21</v>
      </c>
      <c r="H169" t="s">
        <v>15</v>
      </c>
      <c r="I169">
        <v>1.07</v>
      </c>
      <c r="J169">
        <v>20</v>
      </c>
      <c r="K169">
        <v>1</v>
      </c>
      <c r="L169">
        <f t="shared" si="16"/>
        <v>1</v>
      </c>
      <c r="M169">
        <f t="shared" si="20"/>
        <v>0.69314718055994529</v>
      </c>
      <c r="N169">
        <f>'vessel calibrations'!$B$16</f>
        <v>1</v>
      </c>
      <c r="O169" s="16">
        <f>'vessel calibrations'!$C$16</f>
        <v>1</v>
      </c>
      <c r="P169">
        <f>'vessel calibrations'!$D$16</f>
        <v>1</v>
      </c>
      <c r="Q169">
        <f>'vessel calibrations'!$E$16</f>
        <v>1</v>
      </c>
      <c r="R169">
        <f t="shared" si="17"/>
        <v>0.69314718055994529</v>
      </c>
      <c r="S169">
        <f t="shared" si="21"/>
        <v>0.69314718055994529</v>
      </c>
      <c r="T169">
        <f t="shared" si="18"/>
        <v>0.69314718055994529</v>
      </c>
      <c r="U169">
        <f t="shared" si="19"/>
        <v>0.69314718055994529</v>
      </c>
      <c r="V169">
        <f t="shared" si="22"/>
        <v>1</v>
      </c>
      <c r="W169">
        <f t="shared" si="22"/>
        <v>1</v>
      </c>
      <c r="X169">
        <f t="shared" si="23"/>
        <v>1</v>
      </c>
      <c r="Y169">
        <f t="shared" si="23"/>
        <v>1</v>
      </c>
    </row>
    <row r="170" spans="1:25" x14ac:dyDescent="0.25">
      <c r="A170" t="s">
        <v>12</v>
      </c>
      <c r="B170">
        <v>5006</v>
      </c>
      <c r="C170" t="s">
        <v>19</v>
      </c>
      <c r="D170">
        <v>5</v>
      </c>
      <c r="E170">
        <v>2001</v>
      </c>
      <c r="F170" s="1">
        <v>37031</v>
      </c>
      <c r="G170" t="s">
        <v>20</v>
      </c>
      <c r="H170" t="s">
        <v>15</v>
      </c>
      <c r="I170">
        <v>1.58</v>
      </c>
      <c r="J170">
        <v>20</v>
      </c>
      <c r="K170">
        <v>0</v>
      </c>
      <c r="L170">
        <f t="shared" si="16"/>
        <v>0</v>
      </c>
      <c r="M170">
        <f t="shared" si="20"/>
        <v>0</v>
      </c>
      <c r="N170">
        <f>'vessel calibrations'!$B$16</f>
        <v>1</v>
      </c>
      <c r="O170" s="16">
        <f>'vessel calibrations'!$C$16</f>
        <v>1</v>
      </c>
      <c r="P170">
        <f>'vessel calibrations'!$D$16</f>
        <v>1</v>
      </c>
      <c r="Q170">
        <f>'vessel calibrations'!$E$16</f>
        <v>1</v>
      </c>
      <c r="R170">
        <f t="shared" si="17"/>
        <v>0</v>
      </c>
      <c r="S170">
        <f t="shared" si="21"/>
        <v>0</v>
      </c>
      <c r="T170">
        <f t="shared" si="18"/>
        <v>0</v>
      </c>
      <c r="U170">
        <f t="shared" si="19"/>
        <v>0</v>
      </c>
      <c r="V170">
        <f t="shared" si="22"/>
        <v>0</v>
      </c>
      <c r="W170">
        <f t="shared" si="22"/>
        <v>0</v>
      </c>
      <c r="X170">
        <f t="shared" si="23"/>
        <v>0</v>
      </c>
      <c r="Y170">
        <f t="shared" si="23"/>
        <v>0</v>
      </c>
    </row>
    <row r="171" spans="1:25" x14ac:dyDescent="0.25">
      <c r="A171" t="s">
        <v>12</v>
      </c>
      <c r="B171">
        <v>5007</v>
      </c>
      <c r="C171" t="s">
        <v>19</v>
      </c>
      <c r="D171">
        <v>5</v>
      </c>
      <c r="E171">
        <v>2001</v>
      </c>
      <c r="F171" s="1">
        <v>37031</v>
      </c>
      <c r="G171" t="s">
        <v>21</v>
      </c>
      <c r="H171" t="s">
        <v>15</v>
      </c>
      <c r="I171">
        <v>1.59</v>
      </c>
      <c r="J171">
        <v>20</v>
      </c>
      <c r="K171">
        <v>0</v>
      </c>
      <c r="L171">
        <f t="shared" si="16"/>
        <v>0</v>
      </c>
      <c r="M171">
        <f t="shared" si="20"/>
        <v>0</v>
      </c>
      <c r="N171">
        <f>'vessel calibrations'!$B$16</f>
        <v>1</v>
      </c>
      <c r="O171" s="16">
        <f>'vessel calibrations'!$C$16</f>
        <v>1</v>
      </c>
      <c r="P171">
        <f>'vessel calibrations'!$D$16</f>
        <v>1</v>
      </c>
      <c r="Q171">
        <f>'vessel calibrations'!$E$16</f>
        <v>1</v>
      </c>
      <c r="R171">
        <f t="shared" si="17"/>
        <v>0</v>
      </c>
      <c r="S171">
        <f t="shared" si="21"/>
        <v>0</v>
      </c>
      <c r="T171">
        <f t="shared" si="18"/>
        <v>0</v>
      </c>
      <c r="U171">
        <f t="shared" si="19"/>
        <v>0</v>
      </c>
      <c r="V171">
        <f t="shared" si="22"/>
        <v>0</v>
      </c>
      <c r="W171">
        <f t="shared" si="22"/>
        <v>0</v>
      </c>
      <c r="X171">
        <f t="shared" si="23"/>
        <v>0</v>
      </c>
      <c r="Y171">
        <f t="shared" si="23"/>
        <v>0</v>
      </c>
    </row>
    <row r="172" spans="1:25" x14ac:dyDescent="0.25">
      <c r="A172" t="s">
        <v>12</v>
      </c>
      <c r="B172">
        <v>5008</v>
      </c>
      <c r="C172" t="s">
        <v>19</v>
      </c>
      <c r="D172">
        <v>5</v>
      </c>
      <c r="E172">
        <v>2001</v>
      </c>
      <c r="F172" s="1">
        <v>37031</v>
      </c>
      <c r="G172" t="s">
        <v>22</v>
      </c>
      <c r="H172" t="s">
        <v>15</v>
      </c>
      <c r="I172">
        <v>1.92</v>
      </c>
      <c r="J172">
        <v>20</v>
      </c>
      <c r="K172">
        <v>0</v>
      </c>
      <c r="L172">
        <f t="shared" si="16"/>
        <v>0</v>
      </c>
      <c r="M172">
        <f t="shared" si="20"/>
        <v>0</v>
      </c>
      <c r="N172">
        <f>'vessel calibrations'!$B$16</f>
        <v>1</v>
      </c>
      <c r="O172" s="16">
        <f>'vessel calibrations'!$C$16</f>
        <v>1</v>
      </c>
      <c r="P172">
        <f>'vessel calibrations'!$D$16</f>
        <v>1</v>
      </c>
      <c r="Q172">
        <f>'vessel calibrations'!$E$16</f>
        <v>1</v>
      </c>
      <c r="R172">
        <f t="shared" si="17"/>
        <v>0</v>
      </c>
      <c r="S172">
        <f t="shared" si="21"/>
        <v>0</v>
      </c>
      <c r="T172">
        <f t="shared" si="18"/>
        <v>0</v>
      </c>
      <c r="U172">
        <f t="shared" si="19"/>
        <v>0</v>
      </c>
      <c r="V172">
        <f t="shared" si="22"/>
        <v>0</v>
      </c>
      <c r="W172">
        <f t="shared" si="22"/>
        <v>0</v>
      </c>
      <c r="X172">
        <f t="shared" si="23"/>
        <v>0</v>
      </c>
      <c r="Y172">
        <f t="shared" si="23"/>
        <v>0</v>
      </c>
    </row>
    <row r="173" spans="1:25" x14ac:dyDescent="0.25">
      <c r="A173" t="s">
        <v>12</v>
      </c>
      <c r="B173">
        <v>5009</v>
      </c>
      <c r="C173" t="s">
        <v>19</v>
      </c>
      <c r="D173">
        <v>5</v>
      </c>
      <c r="E173">
        <v>2001</v>
      </c>
      <c r="F173" s="1">
        <v>37031</v>
      </c>
      <c r="G173" t="s">
        <v>23</v>
      </c>
      <c r="H173" t="s">
        <v>15</v>
      </c>
      <c r="I173">
        <v>1.61</v>
      </c>
      <c r="J173">
        <v>20</v>
      </c>
      <c r="K173">
        <v>0</v>
      </c>
      <c r="L173">
        <f t="shared" si="16"/>
        <v>0</v>
      </c>
      <c r="M173">
        <f t="shared" si="20"/>
        <v>0</v>
      </c>
      <c r="N173">
        <f>'vessel calibrations'!$B$16</f>
        <v>1</v>
      </c>
      <c r="O173" s="16">
        <f>'vessel calibrations'!$C$16</f>
        <v>1</v>
      </c>
      <c r="P173">
        <f>'vessel calibrations'!$D$16</f>
        <v>1</v>
      </c>
      <c r="Q173">
        <f>'vessel calibrations'!$E$16</f>
        <v>1</v>
      </c>
      <c r="R173">
        <f t="shared" si="17"/>
        <v>0</v>
      </c>
      <c r="S173">
        <f t="shared" si="21"/>
        <v>0</v>
      </c>
      <c r="T173">
        <f t="shared" si="18"/>
        <v>0</v>
      </c>
      <c r="U173">
        <f t="shared" si="19"/>
        <v>0</v>
      </c>
      <c r="V173">
        <f t="shared" si="22"/>
        <v>0</v>
      </c>
      <c r="W173">
        <f t="shared" si="22"/>
        <v>0</v>
      </c>
      <c r="X173">
        <f t="shared" si="23"/>
        <v>0</v>
      </c>
      <c r="Y173">
        <f t="shared" si="23"/>
        <v>0</v>
      </c>
    </row>
    <row r="174" spans="1:25" x14ac:dyDescent="0.25">
      <c r="A174" t="s">
        <v>12</v>
      </c>
      <c r="B174">
        <v>5015</v>
      </c>
      <c r="C174" t="s">
        <v>13</v>
      </c>
      <c r="D174">
        <v>6</v>
      </c>
      <c r="E174">
        <v>2001</v>
      </c>
      <c r="F174" s="1">
        <v>37068</v>
      </c>
      <c r="G174" t="s">
        <v>14</v>
      </c>
      <c r="H174" t="s">
        <v>15</v>
      </c>
      <c r="I174">
        <v>1.06</v>
      </c>
      <c r="J174">
        <v>20</v>
      </c>
      <c r="K174">
        <v>1</v>
      </c>
      <c r="L174">
        <f t="shared" si="16"/>
        <v>1</v>
      </c>
      <c r="M174">
        <f t="shared" si="20"/>
        <v>0.69314718055994529</v>
      </c>
      <c r="N174">
        <f>'vessel calibrations'!$B$16</f>
        <v>1</v>
      </c>
      <c r="O174" s="16">
        <f>'vessel calibrations'!$C$16</f>
        <v>1</v>
      </c>
      <c r="P174">
        <f>'vessel calibrations'!$D$16</f>
        <v>1</v>
      </c>
      <c r="Q174">
        <f>'vessel calibrations'!$E$16</f>
        <v>1</v>
      </c>
      <c r="R174">
        <f t="shared" si="17"/>
        <v>0.69314718055994529</v>
      </c>
      <c r="S174">
        <f t="shared" si="21"/>
        <v>0.69314718055994529</v>
      </c>
      <c r="T174">
        <f t="shared" si="18"/>
        <v>0.69314718055994529</v>
      </c>
      <c r="U174">
        <f t="shared" si="19"/>
        <v>0.69314718055994529</v>
      </c>
      <c r="V174">
        <f t="shared" si="22"/>
        <v>1</v>
      </c>
      <c r="W174">
        <f t="shared" si="22"/>
        <v>1</v>
      </c>
      <c r="X174">
        <f t="shared" si="23"/>
        <v>1</v>
      </c>
      <c r="Y174">
        <f t="shared" si="23"/>
        <v>1</v>
      </c>
    </row>
    <row r="175" spans="1:25" x14ac:dyDescent="0.25">
      <c r="A175" t="s">
        <v>12</v>
      </c>
      <c r="B175">
        <v>5016</v>
      </c>
      <c r="C175" t="s">
        <v>13</v>
      </c>
      <c r="D175">
        <v>6</v>
      </c>
      <c r="E175">
        <v>2001</v>
      </c>
      <c r="F175" s="1">
        <v>37068</v>
      </c>
      <c r="G175" t="s">
        <v>16</v>
      </c>
      <c r="H175" t="s">
        <v>15</v>
      </c>
      <c r="I175">
        <v>1.38</v>
      </c>
      <c r="J175">
        <v>20</v>
      </c>
      <c r="K175">
        <v>25</v>
      </c>
      <c r="L175">
        <f t="shared" si="16"/>
        <v>25</v>
      </c>
      <c r="M175">
        <f t="shared" si="20"/>
        <v>3.2580965380214821</v>
      </c>
      <c r="N175">
        <f>'vessel calibrations'!$B$16</f>
        <v>1</v>
      </c>
      <c r="O175" s="16">
        <f>'vessel calibrations'!$C$16</f>
        <v>1</v>
      </c>
      <c r="P175">
        <f>'vessel calibrations'!$D$16</f>
        <v>1</v>
      </c>
      <c r="Q175">
        <f>'vessel calibrations'!$E$16</f>
        <v>1</v>
      </c>
      <c r="R175">
        <f t="shared" si="17"/>
        <v>3.2580965380214821</v>
      </c>
      <c r="S175">
        <f t="shared" si="21"/>
        <v>3.2580965380214821</v>
      </c>
      <c r="T175">
        <f t="shared" si="18"/>
        <v>3.2580965380214821</v>
      </c>
      <c r="U175">
        <f t="shared" si="19"/>
        <v>3.2580965380214821</v>
      </c>
      <c r="V175">
        <f t="shared" si="22"/>
        <v>25.000000000000004</v>
      </c>
      <c r="W175">
        <f t="shared" si="22"/>
        <v>25.000000000000004</v>
      </c>
      <c r="X175">
        <f t="shared" si="23"/>
        <v>25.000000000000004</v>
      </c>
      <c r="Y175">
        <f t="shared" si="23"/>
        <v>25.000000000000004</v>
      </c>
    </row>
    <row r="176" spans="1:25" x14ac:dyDescent="0.25">
      <c r="A176" t="s">
        <v>12</v>
      </c>
      <c r="B176">
        <v>5017</v>
      </c>
      <c r="C176" t="s">
        <v>13</v>
      </c>
      <c r="D176">
        <v>6</v>
      </c>
      <c r="E176">
        <v>2001</v>
      </c>
      <c r="F176" s="1">
        <v>37068</v>
      </c>
      <c r="G176" t="s">
        <v>17</v>
      </c>
      <c r="H176" t="s">
        <v>15</v>
      </c>
      <c r="I176">
        <v>1.62</v>
      </c>
      <c r="J176">
        <v>20</v>
      </c>
      <c r="K176">
        <v>0</v>
      </c>
      <c r="L176">
        <f t="shared" si="16"/>
        <v>0</v>
      </c>
      <c r="M176">
        <f t="shared" si="20"/>
        <v>0</v>
      </c>
      <c r="N176">
        <f>'vessel calibrations'!$B$16</f>
        <v>1</v>
      </c>
      <c r="O176" s="16">
        <f>'vessel calibrations'!$C$16</f>
        <v>1</v>
      </c>
      <c r="P176">
        <f>'vessel calibrations'!$D$16</f>
        <v>1</v>
      </c>
      <c r="Q176">
        <f>'vessel calibrations'!$E$16</f>
        <v>1</v>
      </c>
      <c r="R176">
        <f t="shared" si="17"/>
        <v>0</v>
      </c>
      <c r="S176">
        <f t="shared" si="21"/>
        <v>0</v>
      </c>
      <c r="T176">
        <f t="shared" si="18"/>
        <v>0</v>
      </c>
      <c r="U176">
        <f t="shared" si="19"/>
        <v>0</v>
      </c>
      <c r="V176">
        <f t="shared" si="22"/>
        <v>0</v>
      </c>
      <c r="W176">
        <f t="shared" si="22"/>
        <v>0</v>
      </c>
      <c r="X176">
        <f t="shared" si="23"/>
        <v>0</v>
      </c>
      <c r="Y176">
        <f t="shared" si="23"/>
        <v>0</v>
      </c>
    </row>
    <row r="177" spans="1:26" x14ac:dyDescent="0.25">
      <c r="A177" t="s">
        <v>12</v>
      </c>
      <c r="B177">
        <v>5018</v>
      </c>
      <c r="C177" t="s">
        <v>13</v>
      </c>
      <c r="D177">
        <v>6</v>
      </c>
      <c r="E177">
        <v>2001</v>
      </c>
      <c r="F177" s="1">
        <v>37068</v>
      </c>
      <c r="G177" t="s">
        <v>18</v>
      </c>
      <c r="H177" t="s">
        <v>15</v>
      </c>
      <c r="I177">
        <v>1.62</v>
      </c>
      <c r="J177">
        <v>20</v>
      </c>
      <c r="K177">
        <v>4</v>
      </c>
      <c r="L177">
        <f t="shared" si="16"/>
        <v>4</v>
      </c>
      <c r="M177">
        <f t="shared" si="20"/>
        <v>1.6094379124341003</v>
      </c>
      <c r="N177">
        <f>'vessel calibrations'!$B$16</f>
        <v>1</v>
      </c>
      <c r="O177" s="16">
        <f>'vessel calibrations'!$C$16</f>
        <v>1</v>
      </c>
      <c r="P177">
        <f>'vessel calibrations'!$D$16</f>
        <v>1</v>
      </c>
      <c r="Q177">
        <f>'vessel calibrations'!$E$16</f>
        <v>1</v>
      </c>
      <c r="R177">
        <f t="shared" si="17"/>
        <v>1.6094379124341003</v>
      </c>
      <c r="S177">
        <f t="shared" si="21"/>
        <v>1.6094379124341003</v>
      </c>
      <c r="T177">
        <f t="shared" si="18"/>
        <v>1.6094379124341003</v>
      </c>
      <c r="U177">
        <f t="shared" si="19"/>
        <v>1.6094379124341003</v>
      </c>
      <c r="V177">
        <f t="shared" si="22"/>
        <v>3.9999999999999991</v>
      </c>
      <c r="W177">
        <f t="shared" si="22"/>
        <v>3.9999999999999991</v>
      </c>
      <c r="X177">
        <f t="shared" si="23"/>
        <v>3.9999999999999991</v>
      </c>
      <c r="Y177">
        <f t="shared" si="23"/>
        <v>3.9999999999999991</v>
      </c>
    </row>
    <row r="178" spans="1:26" x14ac:dyDescent="0.25">
      <c r="A178" t="s">
        <v>12</v>
      </c>
      <c r="B178">
        <v>5023</v>
      </c>
      <c r="C178" t="s">
        <v>19</v>
      </c>
      <c r="D178">
        <v>6</v>
      </c>
      <c r="E178">
        <v>2001</v>
      </c>
      <c r="F178" s="1">
        <v>37070</v>
      </c>
      <c r="G178" t="s">
        <v>23</v>
      </c>
      <c r="H178" t="s">
        <v>15</v>
      </c>
      <c r="I178">
        <v>1.26</v>
      </c>
      <c r="J178">
        <v>20</v>
      </c>
      <c r="K178">
        <v>7</v>
      </c>
      <c r="L178">
        <f t="shared" si="16"/>
        <v>7</v>
      </c>
      <c r="M178">
        <f t="shared" si="20"/>
        <v>2.0794415416798357</v>
      </c>
      <c r="N178">
        <f>'vessel calibrations'!$B$16</f>
        <v>1</v>
      </c>
      <c r="O178" s="16">
        <f>'vessel calibrations'!$C$16</f>
        <v>1</v>
      </c>
      <c r="P178">
        <f>'vessel calibrations'!$D$16</f>
        <v>1</v>
      </c>
      <c r="Q178">
        <f>'vessel calibrations'!$E$16</f>
        <v>1</v>
      </c>
      <c r="R178">
        <f t="shared" si="17"/>
        <v>2.0794415416798357</v>
      </c>
      <c r="S178">
        <f t="shared" si="21"/>
        <v>2.0794415416798357</v>
      </c>
      <c r="T178">
        <f t="shared" si="18"/>
        <v>2.0794415416798357</v>
      </c>
      <c r="U178">
        <f t="shared" si="19"/>
        <v>2.0794415416798357</v>
      </c>
      <c r="V178">
        <f t="shared" si="22"/>
        <v>6.9999999999999982</v>
      </c>
      <c r="W178">
        <f t="shared" si="22"/>
        <v>6.9999999999999982</v>
      </c>
      <c r="X178">
        <f t="shared" si="23"/>
        <v>6.9999999999999982</v>
      </c>
      <c r="Y178">
        <f t="shared" si="23"/>
        <v>6.9999999999999982</v>
      </c>
    </row>
    <row r="179" spans="1:26" x14ac:dyDescent="0.25">
      <c r="A179" t="s">
        <v>12</v>
      </c>
      <c r="B179">
        <v>5024</v>
      </c>
      <c r="C179" t="s">
        <v>19</v>
      </c>
      <c r="D179">
        <v>6</v>
      </c>
      <c r="E179">
        <v>2001</v>
      </c>
      <c r="F179" s="1">
        <v>37070</v>
      </c>
      <c r="G179" t="s">
        <v>22</v>
      </c>
      <c r="H179" t="s">
        <v>15</v>
      </c>
      <c r="I179">
        <v>1.1000000000000001</v>
      </c>
      <c r="J179">
        <v>20</v>
      </c>
      <c r="K179">
        <v>19</v>
      </c>
      <c r="L179">
        <f t="shared" si="16"/>
        <v>19</v>
      </c>
      <c r="M179">
        <f t="shared" si="20"/>
        <v>2.9957322735539909</v>
      </c>
      <c r="N179">
        <f>'vessel calibrations'!$B$16</f>
        <v>1</v>
      </c>
      <c r="O179" s="16">
        <f>'vessel calibrations'!$C$16</f>
        <v>1</v>
      </c>
      <c r="P179">
        <f>'vessel calibrations'!$D$16</f>
        <v>1</v>
      </c>
      <c r="Q179">
        <f>'vessel calibrations'!$E$16</f>
        <v>1</v>
      </c>
      <c r="R179">
        <f t="shared" si="17"/>
        <v>2.9957322735539909</v>
      </c>
      <c r="S179">
        <f t="shared" si="21"/>
        <v>2.9957322735539909</v>
      </c>
      <c r="T179">
        <f t="shared" si="18"/>
        <v>2.9957322735539909</v>
      </c>
      <c r="U179">
        <f t="shared" si="19"/>
        <v>2.9957322735539909</v>
      </c>
      <c r="V179">
        <f t="shared" si="22"/>
        <v>18.999999999999996</v>
      </c>
      <c r="W179">
        <f t="shared" si="22"/>
        <v>18.999999999999996</v>
      </c>
      <c r="X179">
        <f t="shared" si="23"/>
        <v>18.999999999999996</v>
      </c>
      <c r="Y179">
        <f t="shared" si="23"/>
        <v>18.999999999999996</v>
      </c>
    </row>
    <row r="180" spans="1:26" x14ac:dyDescent="0.25">
      <c r="A180" t="s">
        <v>12</v>
      </c>
      <c r="B180">
        <v>5025</v>
      </c>
      <c r="C180" t="s">
        <v>19</v>
      </c>
      <c r="D180">
        <v>6</v>
      </c>
      <c r="E180">
        <v>2001</v>
      </c>
      <c r="F180" s="1">
        <v>37070</v>
      </c>
      <c r="G180" t="s">
        <v>21</v>
      </c>
      <c r="H180" t="s">
        <v>15</v>
      </c>
      <c r="I180">
        <v>1.34</v>
      </c>
      <c r="J180">
        <v>20</v>
      </c>
      <c r="K180">
        <v>21</v>
      </c>
      <c r="L180">
        <f t="shared" si="16"/>
        <v>21</v>
      </c>
      <c r="M180">
        <f t="shared" si="20"/>
        <v>3.0910424533583161</v>
      </c>
      <c r="N180">
        <f>'vessel calibrations'!$B$16</f>
        <v>1</v>
      </c>
      <c r="O180" s="16">
        <f>'vessel calibrations'!$C$16</f>
        <v>1</v>
      </c>
      <c r="P180">
        <f>'vessel calibrations'!$D$16</f>
        <v>1</v>
      </c>
      <c r="Q180">
        <f>'vessel calibrations'!$E$16</f>
        <v>1</v>
      </c>
      <c r="R180">
        <f t="shared" si="17"/>
        <v>3.0910424533583161</v>
      </c>
      <c r="S180">
        <f t="shared" si="21"/>
        <v>3.0910424533583161</v>
      </c>
      <c r="T180">
        <f t="shared" si="18"/>
        <v>3.0910424533583161</v>
      </c>
      <c r="U180">
        <f t="shared" si="19"/>
        <v>3.0910424533583161</v>
      </c>
      <c r="V180">
        <f t="shared" si="22"/>
        <v>21.000000000000004</v>
      </c>
      <c r="W180">
        <f t="shared" si="22"/>
        <v>21.000000000000004</v>
      </c>
      <c r="X180">
        <f t="shared" si="23"/>
        <v>21.000000000000004</v>
      </c>
      <c r="Y180">
        <f t="shared" si="23"/>
        <v>21.000000000000004</v>
      </c>
    </row>
    <row r="181" spans="1:26" x14ac:dyDescent="0.25">
      <c r="A181" t="s">
        <v>12</v>
      </c>
      <c r="B181">
        <v>5026</v>
      </c>
      <c r="C181" t="s">
        <v>19</v>
      </c>
      <c r="D181">
        <v>6</v>
      </c>
      <c r="E181">
        <v>2001</v>
      </c>
      <c r="F181" s="1">
        <v>37070</v>
      </c>
      <c r="G181" t="s">
        <v>20</v>
      </c>
      <c r="H181" t="s">
        <v>15</v>
      </c>
      <c r="I181">
        <v>1.04</v>
      </c>
      <c r="J181">
        <v>20</v>
      </c>
      <c r="K181">
        <v>0</v>
      </c>
      <c r="L181">
        <f t="shared" si="16"/>
        <v>0</v>
      </c>
      <c r="M181">
        <f t="shared" si="20"/>
        <v>0</v>
      </c>
      <c r="N181">
        <f>'vessel calibrations'!$B$16</f>
        <v>1</v>
      </c>
      <c r="O181" s="16">
        <f>'vessel calibrations'!$C$16</f>
        <v>1</v>
      </c>
      <c r="P181">
        <f>'vessel calibrations'!$D$16</f>
        <v>1</v>
      </c>
      <c r="Q181">
        <f>'vessel calibrations'!$E$16</f>
        <v>1</v>
      </c>
      <c r="R181">
        <f t="shared" si="17"/>
        <v>0</v>
      </c>
      <c r="S181">
        <f t="shared" si="21"/>
        <v>0</v>
      </c>
      <c r="T181">
        <f t="shared" si="18"/>
        <v>0</v>
      </c>
      <c r="U181">
        <f t="shared" si="19"/>
        <v>0</v>
      </c>
      <c r="V181">
        <f t="shared" si="22"/>
        <v>0</v>
      </c>
      <c r="W181">
        <f t="shared" si="22"/>
        <v>0</v>
      </c>
      <c r="X181">
        <f t="shared" si="23"/>
        <v>0</v>
      </c>
      <c r="Y181">
        <f t="shared" si="23"/>
        <v>0</v>
      </c>
    </row>
    <row r="182" spans="1:26" x14ac:dyDescent="0.25">
      <c r="A182" t="s">
        <v>12</v>
      </c>
      <c r="B182">
        <v>5033</v>
      </c>
      <c r="C182" t="s">
        <v>19</v>
      </c>
      <c r="D182">
        <v>6</v>
      </c>
      <c r="E182">
        <v>2001</v>
      </c>
      <c r="F182" s="1">
        <v>37072</v>
      </c>
      <c r="G182" t="s">
        <v>22</v>
      </c>
      <c r="H182" t="s">
        <v>15</v>
      </c>
      <c r="I182">
        <v>1.4</v>
      </c>
      <c r="J182">
        <v>20</v>
      </c>
      <c r="K182">
        <v>1</v>
      </c>
      <c r="L182">
        <f t="shared" si="16"/>
        <v>1</v>
      </c>
      <c r="M182">
        <f t="shared" si="20"/>
        <v>0.69314718055994529</v>
      </c>
      <c r="N182">
        <f>'vessel calibrations'!$B$16</f>
        <v>1</v>
      </c>
      <c r="O182" s="16">
        <f>'vessel calibrations'!$C$16</f>
        <v>1</v>
      </c>
      <c r="P182">
        <f>'vessel calibrations'!$D$16</f>
        <v>1</v>
      </c>
      <c r="Q182">
        <f>'vessel calibrations'!$E$16</f>
        <v>1</v>
      </c>
      <c r="R182">
        <f t="shared" si="17"/>
        <v>0.69314718055994529</v>
      </c>
      <c r="S182">
        <f t="shared" si="21"/>
        <v>0.69314718055994529</v>
      </c>
      <c r="T182">
        <f t="shared" si="18"/>
        <v>0.69314718055994529</v>
      </c>
      <c r="U182">
        <f t="shared" si="19"/>
        <v>0.69314718055994529</v>
      </c>
      <c r="V182">
        <f t="shared" si="22"/>
        <v>1</v>
      </c>
      <c r="W182">
        <f t="shared" si="22"/>
        <v>1</v>
      </c>
      <c r="X182">
        <f t="shared" si="23"/>
        <v>1</v>
      </c>
      <c r="Y182">
        <f t="shared" si="23"/>
        <v>1</v>
      </c>
    </row>
    <row r="183" spans="1:26" x14ac:dyDescent="0.25">
      <c r="A183" t="s">
        <v>12</v>
      </c>
      <c r="B183">
        <v>5035</v>
      </c>
      <c r="C183" t="s">
        <v>19</v>
      </c>
      <c r="D183">
        <v>6</v>
      </c>
      <c r="E183">
        <v>2001</v>
      </c>
      <c r="F183" s="1">
        <v>37073</v>
      </c>
      <c r="G183" t="s">
        <v>20</v>
      </c>
      <c r="H183" t="s">
        <v>15</v>
      </c>
      <c r="I183">
        <v>1.33</v>
      </c>
      <c r="J183">
        <v>20</v>
      </c>
      <c r="K183">
        <v>0</v>
      </c>
      <c r="L183">
        <f t="shared" si="16"/>
        <v>0</v>
      </c>
      <c r="M183">
        <f t="shared" si="20"/>
        <v>0</v>
      </c>
      <c r="N183">
        <f>'vessel calibrations'!$B$16</f>
        <v>1</v>
      </c>
      <c r="O183" s="16">
        <f>'vessel calibrations'!$C$16</f>
        <v>1</v>
      </c>
      <c r="P183">
        <f>'vessel calibrations'!$D$16</f>
        <v>1</v>
      </c>
      <c r="Q183">
        <f>'vessel calibrations'!$E$16</f>
        <v>1</v>
      </c>
      <c r="R183">
        <f t="shared" si="17"/>
        <v>0</v>
      </c>
      <c r="S183">
        <f t="shared" si="21"/>
        <v>0</v>
      </c>
      <c r="T183">
        <f t="shared" si="18"/>
        <v>0</v>
      </c>
      <c r="U183">
        <f t="shared" si="19"/>
        <v>0</v>
      </c>
      <c r="V183">
        <f t="shared" si="22"/>
        <v>0</v>
      </c>
      <c r="W183">
        <f t="shared" si="22"/>
        <v>0</v>
      </c>
      <c r="X183">
        <f t="shared" si="23"/>
        <v>0</v>
      </c>
      <c r="Y183">
        <f t="shared" si="23"/>
        <v>0</v>
      </c>
    </row>
    <row r="184" spans="1:26" x14ac:dyDescent="0.25">
      <c r="A184" t="s">
        <v>12</v>
      </c>
      <c r="B184">
        <v>5036</v>
      </c>
      <c r="C184" t="s">
        <v>19</v>
      </c>
      <c r="D184">
        <v>6</v>
      </c>
      <c r="E184">
        <v>2001</v>
      </c>
      <c r="F184" s="1">
        <v>37073</v>
      </c>
      <c r="G184" t="s">
        <v>21</v>
      </c>
      <c r="H184" t="s">
        <v>15</v>
      </c>
      <c r="I184">
        <v>1.53</v>
      </c>
      <c r="J184">
        <v>20</v>
      </c>
      <c r="K184">
        <v>0</v>
      </c>
      <c r="L184">
        <f t="shared" si="16"/>
        <v>0</v>
      </c>
      <c r="M184">
        <f t="shared" si="20"/>
        <v>0</v>
      </c>
      <c r="N184">
        <f>'vessel calibrations'!$B$16</f>
        <v>1</v>
      </c>
      <c r="O184" s="16">
        <f>'vessel calibrations'!$C$16</f>
        <v>1</v>
      </c>
      <c r="P184">
        <f>'vessel calibrations'!$D$16</f>
        <v>1</v>
      </c>
      <c r="Q184">
        <f>'vessel calibrations'!$E$16</f>
        <v>1</v>
      </c>
      <c r="R184">
        <f t="shared" si="17"/>
        <v>0</v>
      </c>
      <c r="S184">
        <f t="shared" si="21"/>
        <v>0</v>
      </c>
      <c r="T184">
        <f t="shared" si="18"/>
        <v>0</v>
      </c>
      <c r="U184">
        <f t="shared" si="19"/>
        <v>0</v>
      </c>
      <c r="V184">
        <f t="shared" si="22"/>
        <v>0</v>
      </c>
      <c r="W184">
        <f t="shared" si="22"/>
        <v>0</v>
      </c>
      <c r="X184">
        <f t="shared" si="23"/>
        <v>0</v>
      </c>
      <c r="Y184">
        <f t="shared" si="23"/>
        <v>0</v>
      </c>
    </row>
    <row r="185" spans="1:26" x14ac:dyDescent="0.25">
      <c r="A185" t="s">
        <v>12</v>
      </c>
      <c r="B185">
        <v>5037</v>
      </c>
      <c r="C185" t="s">
        <v>19</v>
      </c>
      <c r="D185">
        <v>6</v>
      </c>
      <c r="E185">
        <v>2001</v>
      </c>
      <c r="F185" s="1">
        <v>37073</v>
      </c>
      <c r="G185" t="s">
        <v>23</v>
      </c>
      <c r="H185" t="s">
        <v>15</v>
      </c>
      <c r="I185">
        <v>1.52</v>
      </c>
      <c r="J185">
        <v>20</v>
      </c>
      <c r="K185">
        <v>0</v>
      </c>
      <c r="L185">
        <f t="shared" si="16"/>
        <v>0</v>
      </c>
      <c r="M185">
        <f t="shared" si="20"/>
        <v>0</v>
      </c>
      <c r="N185">
        <f>'vessel calibrations'!$B$16</f>
        <v>1</v>
      </c>
      <c r="O185" s="16">
        <f>'vessel calibrations'!$C$16</f>
        <v>1</v>
      </c>
      <c r="P185">
        <f>'vessel calibrations'!$D$16</f>
        <v>1</v>
      </c>
      <c r="Q185">
        <f>'vessel calibrations'!$E$16</f>
        <v>1</v>
      </c>
      <c r="R185">
        <f t="shared" si="17"/>
        <v>0</v>
      </c>
      <c r="S185">
        <f t="shared" si="21"/>
        <v>0</v>
      </c>
      <c r="T185">
        <f t="shared" si="18"/>
        <v>0</v>
      </c>
      <c r="U185">
        <f t="shared" si="19"/>
        <v>0</v>
      </c>
      <c r="V185">
        <f t="shared" si="22"/>
        <v>0</v>
      </c>
      <c r="W185">
        <f t="shared" si="22"/>
        <v>0</v>
      </c>
      <c r="X185">
        <f t="shared" si="23"/>
        <v>0</v>
      </c>
      <c r="Y185">
        <f t="shared" si="23"/>
        <v>0</v>
      </c>
    </row>
    <row r="186" spans="1:26" x14ac:dyDescent="0.25">
      <c r="A186" t="s">
        <v>12</v>
      </c>
      <c r="B186">
        <v>5038</v>
      </c>
      <c r="C186" t="s">
        <v>13</v>
      </c>
      <c r="D186">
        <v>6</v>
      </c>
      <c r="E186">
        <v>2001</v>
      </c>
      <c r="F186" s="1">
        <v>37073</v>
      </c>
      <c r="G186" t="s">
        <v>16</v>
      </c>
      <c r="H186" t="s">
        <v>15</v>
      </c>
      <c r="I186">
        <v>1.42</v>
      </c>
      <c r="J186">
        <v>20</v>
      </c>
      <c r="K186">
        <v>63</v>
      </c>
      <c r="L186">
        <f t="shared" si="16"/>
        <v>63</v>
      </c>
      <c r="M186">
        <f t="shared" si="20"/>
        <v>4.1588830833596715</v>
      </c>
      <c r="N186">
        <f>'vessel calibrations'!$B$16</f>
        <v>1</v>
      </c>
      <c r="O186" s="16">
        <f>'vessel calibrations'!$C$16</f>
        <v>1</v>
      </c>
      <c r="P186">
        <f>'vessel calibrations'!$D$16</f>
        <v>1</v>
      </c>
      <c r="Q186">
        <f>'vessel calibrations'!$E$16</f>
        <v>1</v>
      </c>
      <c r="R186">
        <f t="shared" si="17"/>
        <v>4.1588830833596715</v>
      </c>
      <c r="S186">
        <f t="shared" si="21"/>
        <v>4.1588830833596715</v>
      </c>
      <c r="T186">
        <f t="shared" si="18"/>
        <v>4.1588830833596715</v>
      </c>
      <c r="U186">
        <f t="shared" si="19"/>
        <v>4.1588830833596715</v>
      </c>
      <c r="V186">
        <f t="shared" si="22"/>
        <v>62.999999999999979</v>
      </c>
      <c r="W186">
        <f t="shared" si="22"/>
        <v>62.999999999999979</v>
      </c>
      <c r="X186">
        <f t="shared" si="23"/>
        <v>62.999999999999979</v>
      </c>
      <c r="Y186">
        <f t="shared" si="23"/>
        <v>62.999999999999979</v>
      </c>
    </row>
    <row r="187" spans="1:26" x14ac:dyDescent="0.25">
      <c r="A187" t="s">
        <v>12</v>
      </c>
      <c r="B187">
        <v>5039</v>
      </c>
      <c r="C187" t="s">
        <v>13</v>
      </c>
      <c r="D187">
        <v>6</v>
      </c>
      <c r="E187">
        <v>2001</v>
      </c>
      <c r="F187" s="1">
        <v>37073</v>
      </c>
      <c r="G187" t="s">
        <v>14</v>
      </c>
      <c r="H187" t="s">
        <v>15</v>
      </c>
      <c r="I187">
        <v>1.53</v>
      </c>
      <c r="J187">
        <v>20</v>
      </c>
      <c r="K187">
        <v>0</v>
      </c>
      <c r="L187">
        <f t="shared" si="16"/>
        <v>0</v>
      </c>
      <c r="M187">
        <f t="shared" si="20"/>
        <v>0</v>
      </c>
      <c r="N187">
        <f>'vessel calibrations'!$B$16</f>
        <v>1</v>
      </c>
      <c r="O187" s="16">
        <f>'vessel calibrations'!$C$16</f>
        <v>1</v>
      </c>
      <c r="P187">
        <f>'vessel calibrations'!$D$16</f>
        <v>1</v>
      </c>
      <c r="Q187">
        <f>'vessel calibrations'!$E$16</f>
        <v>1</v>
      </c>
      <c r="R187">
        <f t="shared" si="17"/>
        <v>0</v>
      </c>
      <c r="S187">
        <f t="shared" si="21"/>
        <v>0</v>
      </c>
      <c r="T187">
        <f t="shared" si="18"/>
        <v>0</v>
      </c>
      <c r="U187">
        <f t="shared" si="19"/>
        <v>0</v>
      </c>
      <c r="V187">
        <f t="shared" si="22"/>
        <v>0</v>
      </c>
      <c r="W187">
        <f t="shared" si="22"/>
        <v>0</v>
      </c>
      <c r="X187">
        <f t="shared" si="23"/>
        <v>0</v>
      </c>
      <c r="Y187">
        <f t="shared" si="23"/>
        <v>0</v>
      </c>
    </row>
    <row r="188" spans="1:26" x14ac:dyDescent="0.25">
      <c r="A188" t="s">
        <v>12</v>
      </c>
      <c r="B188">
        <v>5041</v>
      </c>
      <c r="C188" t="s">
        <v>13</v>
      </c>
      <c r="D188">
        <v>7</v>
      </c>
      <c r="E188">
        <v>2001</v>
      </c>
      <c r="F188" s="1">
        <v>37099</v>
      </c>
      <c r="G188" t="s">
        <v>14</v>
      </c>
      <c r="H188" t="s">
        <v>15</v>
      </c>
      <c r="I188">
        <v>1.6</v>
      </c>
      <c r="J188">
        <v>20</v>
      </c>
      <c r="K188">
        <v>136</v>
      </c>
      <c r="L188">
        <f t="shared" si="16"/>
        <v>136</v>
      </c>
      <c r="M188">
        <f t="shared" si="20"/>
        <v>4.9199809258281251</v>
      </c>
      <c r="N188">
        <f>'vessel calibrations'!$B$16</f>
        <v>1</v>
      </c>
      <c r="O188" s="16">
        <f>'vessel calibrations'!$C$16</f>
        <v>1</v>
      </c>
      <c r="P188">
        <f>'vessel calibrations'!$D$16</f>
        <v>1</v>
      </c>
      <c r="Q188">
        <f>'vessel calibrations'!$E$16</f>
        <v>1</v>
      </c>
      <c r="R188">
        <f t="shared" si="17"/>
        <v>4.9199809258281251</v>
      </c>
      <c r="S188">
        <f t="shared" si="21"/>
        <v>4.9199809258281251</v>
      </c>
      <c r="T188">
        <f t="shared" si="18"/>
        <v>4.9199809258281251</v>
      </c>
      <c r="U188">
        <f t="shared" si="19"/>
        <v>4.9199809258281251</v>
      </c>
      <c r="V188">
        <f t="shared" si="22"/>
        <v>136.00000000000003</v>
      </c>
      <c r="W188">
        <f t="shared" si="22"/>
        <v>136.00000000000003</v>
      </c>
      <c r="X188">
        <f t="shared" si="23"/>
        <v>136.00000000000003</v>
      </c>
      <c r="Y188">
        <f t="shared" si="23"/>
        <v>136.00000000000003</v>
      </c>
      <c r="Z188" t="s">
        <v>34</v>
      </c>
    </row>
    <row r="189" spans="1:26" x14ac:dyDescent="0.25">
      <c r="A189" t="s">
        <v>12</v>
      </c>
      <c r="B189">
        <v>5042</v>
      </c>
      <c r="C189" t="s">
        <v>13</v>
      </c>
      <c r="D189">
        <v>7</v>
      </c>
      <c r="E189">
        <v>2001</v>
      </c>
      <c r="F189" s="1">
        <v>37099</v>
      </c>
      <c r="G189" t="s">
        <v>16</v>
      </c>
      <c r="H189" t="s">
        <v>15</v>
      </c>
      <c r="I189">
        <v>1.19</v>
      </c>
      <c r="J189">
        <v>20</v>
      </c>
      <c r="K189">
        <v>215</v>
      </c>
      <c r="L189">
        <f t="shared" si="16"/>
        <v>215</v>
      </c>
      <c r="M189">
        <f t="shared" si="20"/>
        <v>5.3752784076841653</v>
      </c>
      <c r="N189">
        <f>'vessel calibrations'!$B$16</f>
        <v>1</v>
      </c>
      <c r="O189" s="16">
        <f>'vessel calibrations'!$C$16</f>
        <v>1</v>
      </c>
      <c r="P189">
        <f>'vessel calibrations'!$D$16</f>
        <v>1</v>
      </c>
      <c r="Q189">
        <f>'vessel calibrations'!$E$16</f>
        <v>1</v>
      </c>
      <c r="R189">
        <f t="shared" si="17"/>
        <v>5.3752784076841653</v>
      </c>
      <c r="S189">
        <f t="shared" si="21"/>
        <v>5.3752784076841653</v>
      </c>
      <c r="T189">
        <f t="shared" si="18"/>
        <v>5.3752784076841653</v>
      </c>
      <c r="U189">
        <f t="shared" si="19"/>
        <v>5.3752784076841653</v>
      </c>
      <c r="V189">
        <f t="shared" si="22"/>
        <v>215.00000000000006</v>
      </c>
      <c r="W189">
        <f t="shared" si="22"/>
        <v>215.00000000000006</v>
      </c>
      <c r="X189">
        <f t="shared" si="23"/>
        <v>215.00000000000006</v>
      </c>
      <c r="Y189">
        <f t="shared" si="23"/>
        <v>215.00000000000006</v>
      </c>
      <c r="Z189" t="s">
        <v>34</v>
      </c>
    </row>
    <row r="190" spans="1:26" x14ac:dyDescent="0.25">
      <c r="A190" t="s">
        <v>12</v>
      </c>
      <c r="B190">
        <v>5043</v>
      </c>
      <c r="C190" t="s">
        <v>13</v>
      </c>
      <c r="D190">
        <v>7</v>
      </c>
      <c r="E190">
        <v>2001</v>
      </c>
      <c r="F190" s="1">
        <v>37099</v>
      </c>
      <c r="G190" t="s">
        <v>17</v>
      </c>
      <c r="H190" t="s">
        <v>15</v>
      </c>
      <c r="I190">
        <v>1.36</v>
      </c>
      <c r="J190">
        <v>20</v>
      </c>
      <c r="K190">
        <v>244</v>
      </c>
      <c r="L190">
        <f t="shared" si="16"/>
        <v>244</v>
      </c>
      <c r="M190">
        <f t="shared" si="20"/>
        <v>5.5012582105447274</v>
      </c>
      <c r="N190">
        <f>'vessel calibrations'!$B$16</f>
        <v>1</v>
      </c>
      <c r="O190" s="16">
        <f>'vessel calibrations'!$C$16</f>
        <v>1</v>
      </c>
      <c r="P190">
        <f>'vessel calibrations'!$D$16</f>
        <v>1</v>
      </c>
      <c r="Q190">
        <f>'vessel calibrations'!$E$16</f>
        <v>1</v>
      </c>
      <c r="R190">
        <f t="shared" si="17"/>
        <v>5.5012582105447274</v>
      </c>
      <c r="S190">
        <f t="shared" si="21"/>
        <v>5.5012582105447274</v>
      </c>
      <c r="T190">
        <f t="shared" si="18"/>
        <v>5.5012582105447274</v>
      </c>
      <c r="U190">
        <f t="shared" si="19"/>
        <v>5.5012582105447274</v>
      </c>
      <c r="V190">
        <f t="shared" si="22"/>
        <v>244.00000000000011</v>
      </c>
      <c r="W190">
        <f t="shared" si="22"/>
        <v>244.00000000000011</v>
      </c>
      <c r="X190">
        <f t="shared" si="23"/>
        <v>244.00000000000011</v>
      </c>
      <c r="Y190">
        <f t="shared" si="23"/>
        <v>244.00000000000011</v>
      </c>
      <c r="Z190" t="s">
        <v>34</v>
      </c>
    </row>
    <row r="191" spans="1:26" x14ac:dyDescent="0.25">
      <c r="A191" t="s">
        <v>12</v>
      </c>
      <c r="B191">
        <v>5044</v>
      </c>
      <c r="C191" t="s">
        <v>13</v>
      </c>
      <c r="D191">
        <v>7</v>
      </c>
      <c r="E191">
        <v>2001</v>
      </c>
      <c r="F191" s="1">
        <v>37101</v>
      </c>
      <c r="G191" t="s">
        <v>18</v>
      </c>
      <c r="H191" t="s">
        <v>15</v>
      </c>
      <c r="I191">
        <v>1.79</v>
      </c>
      <c r="J191">
        <v>20</v>
      </c>
      <c r="K191">
        <v>0</v>
      </c>
      <c r="L191">
        <f t="shared" si="16"/>
        <v>0</v>
      </c>
      <c r="M191">
        <f t="shared" si="20"/>
        <v>0</v>
      </c>
      <c r="N191">
        <f>'vessel calibrations'!$B$16</f>
        <v>1</v>
      </c>
      <c r="O191" s="16">
        <f>'vessel calibrations'!$C$16</f>
        <v>1</v>
      </c>
      <c r="P191">
        <f>'vessel calibrations'!$D$16</f>
        <v>1</v>
      </c>
      <c r="Q191">
        <f>'vessel calibrations'!$E$16</f>
        <v>1</v>
      </c>
      <c r="R191">
        <f t="shared" si="17"/>
        <v>0</v>
      </c>
      <c r="S191">
        <f t="shared" si="21"/>
        <v>0</v>
      </c>
      <c r="T191">
        <f t="shared" si="18"/>
        <v>0</v>
      </c>
      <c r="U191">
        <f t="shared" si="19"/>
        <v>0</v>
      </c>
      <c r="V191">
        <f t="shared" si="22"/>
        <v>0</v>
      </c>
      <c r="W191">
        <f t="shared" si="22"/>
        <v>0</v>
      </c>
      <c r="X191">
        <f t="shared" si="23"/>
        <v>0</v>
      </c>
      <c r="Y191">
        <f t="shared" si="23"/>
        <v>0</v>
      </c>
      <c r="Z191" t="s">
        <v>34</v>
      </c>
    </row>
    <row r="192" spans="1:26" x14ac:dyDescent="0.25">
      <c r="A192" t="s">
        <v>12</v>
      </c>
      <c r="B192">
        <v>5049</v>
      </c>
      <c r="C192" t="s">
        <v>19</v>
      </c>
      <c r="D192">
        <v>7</v>
      </c>
      <c r="E192">
        <v>2001</v>
      </c>
      <c r="F192" s="1">
        <v>37101</v>
      </c>
      <c r="G192" t="s">
        <v>20</v>
      </c>
      <c r="H192" t="s">
        <v>15</v>
      </c>
      <c r="I192">
        <v>1.44</v>
      </c>
      <c r="J192">
        <v>20</v>
      </c>
      <c r="K192">
        <v>24</v>
      </c>
      <c r="L192">
        <f t="shared" si="16"/>
        <v>24</v>
      </c>
      <c r="M192">
        <f t="shared" si="20"/>
        <v>3.2188758248682006</v>
      </c>
      <c r="N192">
        <f>'vessel calibrations'!$B$16</f>
        <v>1</v>
      </c>
      <c r="O192" s="16">
        <f>'vessel calibrations'!$C$16</f>
        <v>1</v>
      </c>
      <c r="P192">
        <f>'vessel calibrations'!$D$16</f>
        <v>1</v>
      </c>
      <c r="Q192">
        <f>'vessel calibrations'!$E$16</f>
        <v>1</v>
      </c>
      <c r="R192">
        <f t="shared" si="17"/>
        <v>3.2188758248682006</v>
      </c>
      <c r="S192">
        <f t="shared" si="21"/>
        <v>3.2188758248682006</v>
      </c>
      <c r="T192">
        <f t="shared" si="18"/>
        <v>3.2188758248682006</v>
      </c>
      <c r="U192">
        <f t="shared" si="19"/>
        <v>3.2188758248682006</v>
      </c>
      <c r="V192">
        <f t="shared" si="22"/>
        <v>23.999999999999996</v>
      </c>
      <c r="W192">
        <f t="shared" si="22"/>
        <v>23.999999999999996</v>
      </c>
      <c r="X192">
        <f t="shared" si="23"/>
        <v>23.999999999999996</v>
      </c>
      <c r="Y192">
        <f t="shared" si="23"/>
        <v>23.999999999999996</v>
      </c>
      <c r="Z192" t="s">
        <v>34</v>
      </c>
    </row>
    <row r="193" spans="1:26" x14ac:dyDescent="0.25">
      <c r="A193" t="s">
        <v>12</v>
      </c>
      <c r="B193">
        <v>5050</v>
      </c>
      <c r="C193" t="s">
        <v>19</v>
      </c>
      <c r="D193">
        <v>7</v>
      </c>
      <c r="E193">
        <v>2001</v>
      </c>
      <c r="F193" s="1">
        <v>37101</v>
      </c>
      <c r="G193" t="s">
        <v>21</v>
      </c>
      <c r="H193" t="s">
        <v>15</v>
      </c>
      <c r="I193">
        <v>1.36</v>
      </c>
      <c r="J193">
        <v>20</v>
      </c>
      <c r="K193">
        <v>14</v>
      </c>
      <c r="L193">
        <f t="shared" si="16"/>
        <v>14</v>
      </c>
      <c r="M193">
        <f t="shared" si="20"/>
        <v>2.7080502011022101</v>
      </c>
      <c r="N193">
        <f>'vessel calibrations'!$B$16</f>
        <v>1</v>
      </c>
      <c r="O193" s="16">
        <f>'vessel calibrations'!$C$16</f>
        <v>1</v>
      </c>
      <c r="P193">
        <f>'vessel calibrations'!$D$16</f>
        <v>1</v>
      </c>
      <c r="Q193">
        <f>'vessel calibrations'!$E$16</f>
        <v>1</v>
      </c>
      <c r="R193">
        <f t="shared" si="17"/>
        <v>2.7080502011022101</v>
      </c>
      <c r="S193">
        <f t="shared" si="21"/>
        <v>2.7080502011022101</v>
      </c>
      <c r="T193">
        <f t="shared" si="18"/>
        <v>2.7080502011022101</v>
      </c>
      <c r="U193">
        <f t="shared" si="19"/>
        <v>2.7080502011022101</v>
      </c>
      <c r="V193">
        <f t="shared" si="22"/>
        <v>14</v>
      </c>
      <c r="W193">
        <f t="shared" si="22"/>
        <v>14</v>
      </c>
      <c r="X193">
        <f t="shared" si="23"/>
        <v>14</v>
      </c>
      <c r="Y193">
        <f t="shared" si="23"/>
        <v>14</v>
      </c>
      <c r="Z193" t="s">
        <v>34</v>
      </c>
    </row>
    <row r="194" spans="1:26" x14ac:dyDescent="0.25">
      <c r="A194" t="s">
        <v>12</v>
      </c>
      <c r="B194">
        <v>5051</v>
      </c>
      <c r="C194" t="s">
        <v>19</v>
      </c>
      <c r="D194">
        <v>7</v>
      </c>
      <c r="E194">
        <v>2001</v>
      </c>
      <c r="F194" s="1">
        <v>37101</v>
      </c>
      <c r="G194" t="s">
        <v>22</v>
      </c>
      <c r="H194" t="s">
        <v>15</v>
      </c>
      <c r="I194">
        <v>1.02</v>
      </c>
      <c r="J194">
        <v>20</v>
      </c>
      <c r="K194">
        <v>36</v>
      </c>
      <c r="L194">
        <f t="shared" ref="L194:L257" si="24">K194*20/J194</f>
        <v>36</v>
      </c>
      <c r="M194">
        <f t="shared" si="20"/>
        <v>3.6109179126442243</v>
      </c>
      <c r="N194">
        <f>'vessel calibrations'!$B$16</f>
        <v>1</v>
      </c>
      <c r="O194" s="16">
        <f>'vessel calibrations'!$C$16</f>
        <v>1</v>
      </c>
      <c r="P194">
        <f>'vessel calibrations'!$D$16</f>
        <v>1</v>
      </c>
      <c r="Q194">
        <f>'vessel calibrations'!$E$16</f>
        <v>1</v>
      </c>
      <c r="R194">
        <f t="shared" ref="R194:R257" si="25">N194*M194</f>
        <v>3.6109179126442243</v>
      </c>
      <c r="S194">
        <f t="shared" si="21"/>
        <v>3.6109179126442243</v>
      </c>
      <c r="T194">
        <f t="shared" ref="T194:T257" si="26">M194*P194</f>
        <v>3.6109179126442243</v>
      </c>
      <c r="U194">
        <f t="shared" ref="U194:U257" si="27">M194*Q194</f>
        <v>3.6109179126442243</v>
      </c>
      <c r="V194">
        <f t="shared" si="22"/>
        <v>35.999999999999993</v>
      </c>
      <c r="W194">
        <f t="shared" si="22"/>
        <v>35.999999999999993</v>
      </c>
      <c r="X194">
        <f t="shared" si="23"/>
        <v>35.999999999999993</v>
      </c>
      <c r="Y194">
        <f t="shared" si="23"/>
        <v>35.999999999999993</v>
      </c>
      <c r="Z194" t="s">
        <v>34</v>
      </c>
    </row>
    <row r="195" spans="1:26" x14ac:dyDescent="0.25">
      <c r="A195" t="s">
        <v>12</v>
      </c>
      <c r="B195">
        <v>5052</v>
      </c>
      <c r="C195" t="s">
        <v>19</v>
      </c>
      <c r="D195">
        <v>7</v>
      </c>
      <c r="E195">
        <v>2001</v>
      </c>
      <c r="F195" s="1">
        <v>37101</v>
      </c>
      <c r="G195" t="s">
        <v>23</v>
      </c>
      <c r="H195" t="s">
        <v>15</v>
      </c>
      <c r="I195">
        <v>1.51</v>
      </c>
      <c r="J195">
        <v>20</v>
      </c>
      <c r="K195">
        <v>10</v>
      </c>
      <c r="L195">
        <f t="shared" si="24"/>
        <v>10</v>
      </c>
      <c r="M195">
        <f t="shared" ref="M195:M258" si="28">LN(L195+1)</f>
        <v>2.3978952727983707</v>
      </c>
      <c r="N195">
        <f>'vessel calibrations'!$B$16</f>
        <v>1</v>
      </c>
      <c r="O195" s="16">
        <f>'vessel calibrations'!$C$16</f>
        <v>1</v>
      </c>
      <c r="P195">
        <f>'vessel calibrations'!$D$16</f>
        <v>1</v>
      </c>
      <c r="Q195">
        <f>'vessel calibrations'!$E$16</f>
        <v>1</v>
      </c>
      <c r="R195">
        <f t="shared" si="25"/>
        <v>2.3978952727983707</v>
      </c>
      <c r="S195">
        <f t="shared" ref="S195:S258" si="29">O195*M195</f>
        <v>2.3978952727983707</v>
      </c>
      <c r="T195">
        <f t="shared" si="26"/>
        <v>2.3978952727983707</v>
      </c>
      <c r="U195">
        <f t="shared" si="27"/>
        <v>2.3978952727983707</v>
      </c>
      <c r="V195">
        <f t="shared" ref="V195:W258" si="30">EXP(R195)-1</f>
        <v>10.000000000000002</v>
      </c>
      <c r="W195">
        <f t="shared" si="30"/>
        <v>10.000000000000002</v>
      </c>
      <c r="X195">
        <f t="shared" ref="X195:Y258" si="31">EXP(T195)-1</f>
        <v>10.000000000000002</v>
      </c>
      <c r="Y195">
        <f t="shared" si="31"/>
        <v>10.000000000000002</v>
      </c>
      <c r="Z195" t="s">
        <v>34</v>
      </c>
    </row>
    <row r="196" spans="1:26" x14ac:dyDescent="0.25">
      <c r="A196" t="s">
        <v>12</v>
      </c>
      <c r="B196">
        <v>5055</v>
      </c>
      <c r="C196" t="s">
        <v>19</v>
      </c>
      <c r="D196">
        <v>7</v>
      </c>
      <c r="E196">
        <v>2001</v>
      </c>
      <c r="F196" s="1">
        <v>37102</v>
      </c>
      <c r="G196" t="s">
        <v>22</v>
      </c>
      <c r="H196" t="s">
        <v>15</v>
      </c>
      <c r="I196">
        <v>1.4</v>
      </c>
      <c r="J196">
        <v>20</v>
      </c>
      <c r="K196">
        <v>75</v>
      </c>
      <c r="L196">
        <f t="shared" si="24"/>
        <v>75</v>
      </c>
      <c r="M196">
        <f t="shared" si="28"/>
        <v>4.3307333402863311</v>
      </c>
      <c r="N196">
        <f>'vessel calibrations'!$B$16</f>
        <v>1</v>
      </c>
      <c r="O196" s="16">
        <f>'vessel calibrations'!$C$16</f>
        <v>1</v>
      </c>
      <c r="P196">
        <f>'vessel calibrations'!$D$16</f>
        <v>1</v>
      </c>
      <c r="Q196">
        <f>'vessel calibrations'!$E$16</f>
        <v>1</v>
      </c>
      <c r="R196">
        <f t="shared" si="25"/>
        <v>4.3307333402863311</v>
      </c>
      <c r="S196">
        <f t="shared" si="29"/>
        <v>4.3307333402863311</v>
      </c>
      <c r="T196">
        <f t="shared" si="26"/>
        <v>4.3307333402863311</v>
      </c>
      <c r="U196">
        <f t="shared" si="27"/>
        <v>4.3307333402863311</v>
      </c>
      <c r="V196">
        <f t="shared" si="30"/>
        <v>75</v>
      </c>
      <c r="W196">
        <f t="shared" si="30"/>
        <v>75</v>
      </c>
      <c r="X196">
        <f t="shared" si="31"/>
        <v>75</v>
      </c>
      <c r="Y196">
        <f t="shared" si="31"/>
        <v>75</v>
      </c>
      <c r="Z196" t="s">
        <v>34</v>
      </c>
    </row>
    <row r="197" spans="1:26" x14ac:dyDescent="0.25">
      <c r="A197" t="s">
        <v>12</v>
      </c>
      <c r="B197">
        <v>5061</v>
      </c>
      <c r="C197" t="s">
        <v>19</v>
      </c>
      <c r="D197">
        <v>7</v>
      </c>
      <c r="E197">
        <v>2001</v>
      </c>
      <c r="F197" s="1">
        <v>37103</v>
      </c>
      <c r="G197" t="s">
        <v>23</v>
      </c>
      <c r="H197" t="s">
        <v>15</v>
      </c>
      <c r="I197">
        <v>1.34</v>
      </c>
      <c r="J197">
        <v>20</v>
      </c>
      <c r="K197">
        <v>63</v>
      </c>
      <c r="L197">
        <f t="shared" si="24"/>
        <v>63</v>
      </c>
      <c r="M197">
        <f t="shared" si="28"/>
        <v>4.1588830833596715</v>
      </c>
      <c r="N197">
        <f>'vessel calibrations'!$B$16</f>
        <v>1</v>
      </c>
      <c r="O197" s="16">
        <f>'vessel calibrations'!$C$16</f>
        <v>1</v>
      </c>
      <c r="P197">
        <f>'vessel calibrations'!$D$16</f>
        <v>1</v>
      </c>
      <c r="Q197">
        <f>'vessel calibrations'!$E$16</f>
        <v>1</v>
      </c>
      <c r="R197">
        <f t="shared" si="25"/>
        <v>4.1588830833596715</v>
      </c>
      <c r="S197">
        <f t="shared" si="29"/>
        <v>4.1588830833596715</v>
      </c>
      <c r="T197">
        <f t="shared" si="26"/>
        <v>4.1588830833596715</v>
      </c>
      <c r="U197">
        <f t="shared" si="27"/>
        <v>4.1588830833596715</v>
      </c>
      <c r="V197">
        <f t="shared" si="30"/>
        <v>62.999999999999979</v>
      </c>
      <c r="W197">
        <f t="shared" si="30"/>
        <v>62.999999999999979</v>
      </c>
      <c r="X197">
        <f t="shared" si="31"/>
        <v>62.999999999999979</v>
      </c>
      <c r="Y197">
        <f t="shared" si="31"/>
        <v>62.999999999999979</v>
      </c>
      <c r="Z197" t="s">
        <v>34</v>
      </c>
    </row>
    <row r="198" spans="1:26" x14ac:dyDescent="0.25">
      <c r="A198" t="s">
        <v>12</v>
      </c>
      <c r="B198">
        <v>5062</v>
      </c>
      <c r="C198" t="s">
        <v>19</v>
      </c>
      <c r="D198">
        <v>7</v>
      </c>
      <c r="E198">
        <v>2001</v>
      </c>
      <c r="F198" s="1">
        <v>37103</v>
      </c>
      <c r="G198" t="s">
        <v>21</v>
      </c>
      <c r="H198" t="s">
        <v>15</v>
      </c>
      <c r="I198">
        <v>1.37</v>
      </c>
      <c r="J198">
        <v>20</v>
      </c>
      <c r="K198">
        <v>110</v>
      </c>
      <c r="L198">
        <f t="shared" si="24"/>
        <v>110</v>
      </c>
      <c r="M198">
        <f t="shared" si="28"/>
        <v>4.7095302013123339</v>
      </c>
      <c r="N198">
        <f>'vessel calibrations'!$B$16</f>
        <v>1</v>
      </c>
      <c r="O198" s="16">
        <f>'vessel calibrations'!$C$16</f>
        <v>1</v>
      </c>
      <c r="P198">
        <f>'vessel calibrations'!$D$16</f>
        <v>1</v>
      </c>
      <c r="Q198">
        <f>'vessel calibrations'!$E$16</f>
        <v>1</v>
      </c>
      <c r="R198">
        <f t="shared" si="25"/>
        <v>4.7095302013123339</v>
      </c>
      <c r="S198">
        <f t="shared" si="29"/>
        <v>4.7095302013123339</v>
      </c>
      <c r="T198">
        <f t="shared" si="26"/>
        <v>4.7095302013123339</v>
      </c>
      <c r="U198">
        <f t="shared" si="27"/>
        <v>4.7095302013123339</v>
      </c>
      <c r="V198">
        <f t="shared" si="30"/>
        <v>109.99999999999997</v>
      </c>
      <c r="W198">
        <f t="shared" si="30"/>
        <v>109.99999999999997</v>
      </c>
      <c r="X198">
        <f t="shared" si="31"/>
        <v>109.99999999999997</v>
      </c>
      <c r="Y198">
        <f t="shared" si="31"/>
        <v>109.99999999999997</v>
      </c>
      <c r="Z198" t="s">
        <v>34</v>
      </c>
    </row>
    <row r="199" spans="1:26" x14ac:dyDescent="0.25">
      <c r="A199" t="s">
        <v>12</v>
      </c>
      <c r="B199">
        <v>5063</v>
      </c>
      <c r="C199" t="s">
        <v>19</v>
      </c>
      <c r="D199">
        <v>7</v>
      </c>
      <c r="E199">
        <v>2001</v>
      </c>
      <c r="F199" s="1">
        <v>37104</v>
      </c>
      <c r="G199" t="s">
        <v>20</v>
      </c>
      <c r="H199" t="s">
        <v>15</v>
      </c>
      <c r="I199">
        <v>2.21</v>
      </c>
      <c r="J199">
        <v>20</v>
      </c>
      <c r="K199">
        <v>0</v>
      </c>
      <c r="L199">
        <f t="shared" si="24"/>
        <v>0</v>
      </c>
      <c r="M199">
        <f t="shared" si="28"/>
        <v>0</v>
      </c>
      <c r="N199">
        <f>'vessel calibrations'!$B$16</f>
        <v>1</v>
      </c>
      <c r="O199" s="16">
        <f>'vessel calibrations'!$C$16</f>
        <v>1</v>
      </c>
      <c r="P199">
        <f>'vessel calibrations'!$D$16</f>
        <v>1</v>
      </c>
      <c r="Q199">
        <f>'vessel calibrations'!$E$16</f>
        <v>1</v>
      </c>
      <c r="R199">
        <f t="shared" si="25"/>
        <v>0</v>
      </c>
      <c r="S199">
        <f t="shared" si="29"/>
        <v>0</v>
      </c>
      <c r="T199">
        <f t="shared" si="26"/>
        <v>0</v>
      </c>
      <c r="U199">
        <f t="shared" si="27"/>
        <v>0</v>
      </c>
      <c r="V199">
        <f t="shared" si="30"/>
        <v>0</v>
      </c>
      <c r="W199">
        <f t="shared" si="30"/>
        <v>0</v>
      </c>
      <c r="X199">
        <f t="shared" si="31"/>
        <v>0</v>
      </c>
      <c r="Y199">
        <f t="shared" si="31"/>
        <v>0</v>
      </c>
      <c r="Z199" t="s">
        <v>34</v>
      </c>
    </row>
    <row r="200" spans="1:26" x14ac:dyDescent="0.25">
      <c r="A200" t="s">
        <v>12</v>
      </c>
      <c r="B200">
        <v>5064</v>
      </c>
      <c r="C200" t="s">
        <v>13</v>
      </c>
      <c r="D200">
        <v>7</v>
      </c>
      <c r="E200">
        <v>2001</v>
      </c>
      <c r="F200" s="1">
        <v>37104</v>
      </c>
      <c r="G200" t="s">
        <v>18</v>
      </c>
      <c r="H200" t="s">
        <v>15</v>
      </c>
      <c r="I200">
        <v>1.46</v>
      </c>
      <c r="J200">
        <v>20</v>
      </c>
      <c r="K200">
        <v>5</v>
      </c>
      <c r="L200">
        <f t="shared" si="24"/>
        <v>5</v>
      </c>
      <c r="M200">
        <f t="shared" si="28"/>
        <v>1.791759469228055</v>
      </c>
      <c r="N200">
        <f>'vessel calibrations'!$B$16</f>
        <v>1</v>
      </c>
      <c r="O200" s="16">
        <f>'vessel calibrations'!$C$16</f>
        <v>1</v>
      </c>
      <c r="P200">
        <f>'vessel calibrations'!$D$16</f>
        <v>1</v>
      </c>
      <c r="Q200">
        <f>'vessel calibrations'!$E$16</f>
        <v>1</v>
      </c>
      <c r="R200">
        <f t="shared" si="25"/>
        <v>1.791759469228055</v>
      </c>
      <c r="S200">
        <f t="shared" si="29"/>
        <v>1.791759469228055</v>
      </c>
      <c r="T200">
        <f t="shared" si="26"/>
        <v>1.791759469228055</v>
      </c>
      <c r="U200">
        <f t="shared" si="27"/>
        <v>1.791759469228055</v>
      </c>
      <c r="V200">
        <f t="shared" si="30"/>
        <v>5</v>
      </c>
      <c r="W200">
        <f t="shared" si="30"/>
        <v>5</v>
      </c>
      <c r="X200">
        <f t="shared" si="31"/>
        <v>5</v>
      </c>
      <c r="Y200">
        <f t="shared" si="31"/>
        <v>5</v>
      </c>
      <c r="Z200" t="s">
        <v>34</v>
      </c>
    </row>
    <row r="201" spans="1:26" x14ac:dyDescent="0.25">
      <c r="A201" t="s">
        <v>12</v>
      </c>
      <c r="B201">
        <v>5065</v>
      </c>
      <c r="C201" t="s">
        <v>13</v>
      </c>
      <c r="D201">
        <v>7</v>
      </c>
      <c r="E201">
        <v>2001</v>
      </c>
      <c r="F201" s="1">
        <v>37104</v>
      </c>
      <c r="G201" t="s">
        <v>17</v>
      </c>
      <c r="H201" t="s">
        <v>15</v>
      </c>
      <c r="I201">
        <v>1.57</v>
      </c>
      <c r="J201">
        <v>20</v>
      </c>
      <c r="K201">
        <v>0</v>
      </c>
      <c r="L201">
        <f t="shared" si="24"/>
        <v>0</v>
      </c>
      <c r="M201">
        <f t="shared" si="28"/>
        <v>0</v>
      </c>
      <c r="N201">
        <f>'vessel calibrations'!$B$16</f>
        <v>1</v>
      </c>
      <c r="O201" s="16">
        <f>'vessel calibrations'!$C$16</f>
        <v>1</v>
      </c>
      <c r="P201">
        <f>'vessel calibrations'!$D$16</f>
        <v>1</v>
      </c>
      <c r="Q201">
        <f>'vessel calibrations'!$E$16</f>
        <v>1</v>
      </c>
      <c r="R201">
        <f t="shared" si="25"/>
        <v>0</v>
      </c>
      <c r="S201">
        <f t="shared" si="29"/>
        <v>0</v>
      </c>
      <c r="T201">
        <f t="shared" si="26"/>
        <v>0</v>
      </c>
      <c r="U201">
        <f t="shared" si="27"/>
        <v>0</v>
      </c>
      <c r="V201">
        <f t="shared" si="30"/>
        <v>0</v>
      </c>
      <c r="W201">
        <f t="shared" si="30"/>
        <v>0</v>
      </c>
      <c r="X201">
        <f t="shared" si="31"/>
        <v>0</v>
      </c>
      <c r="Y201">
        <f t="shared" si="31"/>
        <v>0</v>
      </c>
      <c r="Z201" t="s">
        <v>34</v>
      </c>
    </row>
    <row r="202" spans="1:26" x14ac:dyDescent="0.25">
      <c r="A202" t="s">
        <v>12</v>
      </c>
      <c r="B202">
        <v>5066</v>
      </c>
      <c r="C202" t="s">
        <v>13</v>
      </c>
      <c r="D202">
        <v>7</v>
      </c>
      <c r="E202">
        <v>2001</v>
      </c>
      <c r="F202" s="1">
        <v>37104</v>
      </c>
      <c r="G202" t="s">
        <v>16</v>
      </c>
      <c r="H202" t="s">
        <v>15</v>
      </c>
      <c r="I202">
        <v>1.92</v>
      </c>
      <c r="J202">
        <v>20</v>
      </c>
      <c r="K202">
        <v>0</v>
      </c>
      <c r="L202">
        <f t="shared" si="24"/>
        <v>0</v>
      </c>
      <c r="M202">
        <f t="shared" si="28"/>
        <v>0</v>
      </c>
      <c r="N202">
        <f>'vessel calibrations'!$B$16</f>
        <v>1</v>
      </c>
      <c r="O202" s="16">
        <f>'vessel calibrations'!$C$16</f>
        <v>1</v>
      </c>
      <c r="P202">
        <f>'vessel calibrations'!$D$16</f>
        <v>1</v>
      </c>
      <c r="Q202">
        <f>'vessel calibrations'!$E$16</f>
        <v>1</v>
      </c>
      <c r="R202">
        <f t="shared" si="25"/>
        <v>0</v>
      </c>
      <c r="S202">
        <f t="shared" si="29"/>
        <v>0</v>
      </c>
      <c r="T202">
        <f t="shared" si="26"/>
        <v>0</v>
      </c>
      <c r="U202">
        <f t="shared" si="27"/>
        <v>0</v>
      </c>
      <c r="V202">
        <f t="shared" si="30"/>
        <v>0</v>
      </c>
      <c r="W202">
        <f t="shared" si="30"/>
        <v>0</v>
      </c>
      <c r="X202">
        <f t="shared" si="31"/>
        <v>0</v>
      </c>
      <c r="Y202">
        <f t="shared" si="31"/>
        <v>0</v>
      </c>
      <c r="Z202" t="s">
        <v>34</v>
      </c>
    </row>
    <row r="203" spans="1:26" x14ac:dyDescent="0.25">
      <c r="A203" t="s">
        <v>12</v>
      </c>
      <c r="B203">
        <v>5067</v>
      </c>
      <c r="C203" t="s">
        <v>13</v>
      </c>
      <c r="D203">
        <v>7</v>
      </c>
      <c r="E203">
        <v>2001</v>
      </c>
      <c r="F203" s="1">
        <v>37104</v>
      </c>
      <c r="G203" t="s">
        <v>14</v>
      </c>
      <c r="H203" t="s">
        <v>15</v>
      </c>
      <c r="I203">
        <v>1.51</v>
      </c>
      <c r="J203">
        <v>20</v>
      </c>
      <c r="K203">
        <v>23</v>
      </c>
      <c r="L203">
        <f t="shared" si="24"/>
        <v>23</v>
      </c>
      <c r="M203">
        <f t="shared" si="28"/>
        <v>3.1780538303479458</v>
      </c>
      <c r="N203">
        <f>'vessel calibrations'!$B$16</f>
        <v>1</v>
      </c>
      <c r="O203" s="16">
        <f>'vessel calibrations'!$C$16</f>
        <v>1</v>
      </c>
      <c r="P203">
        <f>'vessel calibrations'!$D$16</f>
        <v>1</v>
      </c>
      <c r="Q203">
        <f>'vessel calibrations'!$E$16</f>
        <v>1</v>
      </c>
      <c r="R203">
        <f t="shared" si="25"/>
        <v>3.1780538303479458</v>
      </c>
      <c r="S203">
        <f t="shared" si="29"/>
        <v>3.1780538303479458</v>
      </c>
      <c r="T203">
        <f t="shared" si="26"/>
        <v>3.1780538303479458</v>
      </c>
      <c r="U203">
        <f t="shared" si="27"/>
        <v>3.1780538303479458</v>
      </c>
      <c r="V203">
        <f t="shared" si="30"/>
        <v>23.000000000000004</v>
      </c>
      <c r="W203">
        <f t="shared" si="30"/>
        <v>23.000000000000004</v>
      </c>
      <c r="X203">
        <f t="shared" si="31"/>
        <v>23.000000000000004</v>
      </c>
      <c r="Y203">
        <f t="shared" si="31"/>
        <v>23.000000000000004</v>
      </c>
      <c r="Z203" t="s">
        <v>34</v>
      </c>
    </row>
    <row r="204" spans="1:26" x14ac:dyDescent="0.25">
      <c r="A204" t="s">
        <v>12</v>
      </c>
      <c r="B204">
        <v>5069</v>
      </c>
      <c r="C204" t="s">
        <v>13</v>
      </c>
      <c r="D204">
        <v>8</v>
      </c>
      <c r="E204">
        <v>2001</v>
      </c>
      <c r="F204" s="1">
        <v>37129</v>
      </c>
      <c r="G204" t="s">
        <v>14</v>
      </c>
      <c r="H204" t="s">
        <v>15</v>
      </c>
      <c r="I204">
        <v>1.51</v>
      </c>
      <c r="J204">
        <v>20</v>
      </c>
      <c r="K204">
        <v>3</v>
      </c>
      <c r="L204">
        <f t="shared" si="24"/>
        <v>3</v>
      </c>
      <c r="M204">
        <f t="shared" si="28"/>
        <v>1.3862943611198906</v>
      </c>
      <c r="N204">
        <f>'vessel calibrations'!$B$16</f>
        <v>1</v>
      </c>
      <c r="O204" s="16">
        <f>'vessel calibrations'!$C$16</f>
        <v>1</v>
      </c>
      <c r="P204">
        <f>'vessel calibrations'!$D$16</f>
        <v>1</v>
      </c>
      <c r="Q204">
        <f>'vessel calibrations'!$E$16</f>
        <v>1</v>
      </c>
      <c r="R204">
        <f t="shared" si="25"/>
        <v>1.3862943611198906</v>
      </c>
      <c r="S204">
        <f t="shared" si="29"/>
        <v>1.3862943611198906</v>
      </c>
      <c r="T204">
        <f t="shared" si="26"/>
        <v>1.3862943611198906</v>
      </c>
      <c r="U204">
        <f t="shared" si="27"/>
        <v>1.3862943611198906</v>
      </c>
      <c r="V204">
        <f t="shared" si="30"/>
        <v>3</v>
      </c>
      <c r="W204">
        <f t="shared" si="30"/>
        <v>3</v>
      </c>
      <c r="X204">
        <f t="shared" si="31"/>
        <v>3</v>
      </c>
      <c r="Y204">
        <f t="shared" si="31"/>
        <v>3</v>
      </c>
    </row>
    <row r="205" spans="1:26" x14ac:dyDescent="0.25">
      <c r="A205" t="s">
        <v>12</v>
      </c>
      <c r="B205">
        <v>5070</v>
      </c>
      <c r="C205" t="s">
        <v>13</v>
      </c>
      <c r="D205">
        <v>8</v>
      </c>
      <c r="E205">
        <v>2001</v>
      </c>
      <c r="F205" s="1">
        <v>37129</v>
      </c>
      <c r="G205" t="s">
        <v>16</v>
      </c>
      <c r="H205" t="s">
        <v>15</v>
      </c>
      <c r="I205">
        <v>1.52</v>
      </c>
      <c r="J205">
        <v>20</v>
      </c>
      <c r="K205">
        <v>42</v>
      </c>
      <c r="L205">
        <f t="shared" si="24"/>
        <v>42</v>
      </c>
      <c r="M205">
        <f t="shared" si="28"/>
        <v>3.7612001156935624</v>
      </c>
      <c r="N205">
        <f>'vessel calibrations'!$B$16</f>
        <v>1</v>
      </c>
      <c r="O205" s="16">
        <f>'vessel calibrations'!$C$16</f>
        <v>1</v>
      </c>
      <c r="P205">
        <f>'vessel calibrations'!$D$16</f>
        <v>1</v>
      </c>
      <c r="Q205">
        <f>'vessel calibrations'!$E$16</f>
        <v>1</v>
      </c>
      <c r="R205">
        <f t="shared" si="25"/>
        <v>3.7612001156935624</v>
      </c>
      <c r="S205">
        <f t="shared" si="29"/>
        <v>3.7612001156935624</v>
      </c>
      <c r="T205">
        <f t="shared" si="26"/>
        <v>3.7612001156935624</v>
      </c>
      <c r="U205">
        <f t="shared" si="27"/>
        <v>3.7612001156935624</v>
      </c>
      <c r="V205">
        <f t="shared" si="30"/>
        <v>42</v>
      </c>
      <c r="W205">
        <f t="shared" si="30"/>
        <v>42</v>
      </c>
      <c r="X205">
        <f t="shared" si="31"/>
        <v>42</v>
      </c>
      <c r="Y205">
        <f t="shared" si="31"/>
        <v>42</v>
      </c>
    </row>
    <row r="206" spans="1:26" x14ac:dyDescent="0.25">
      <c r="A206" t="s">
        <v>12</v>
      </c>
      <c r="B206">
        <v>5071</v>
      </c>
      <c r="C206" t="s">
        <v>13</v>
      </c>
      <c r="D206">
        <v>8</v>
      </c>
      <c r="E206">
        <v>2001</v>
      </c>
      <c r="F206" s="1">
        <v>37129</v>
      </c>
      <c r="G206" t="s">
        <v>17</v>
      </c>
      <c r="H206" t="s">
        <v>15</v>
      </c>
      <c r="I206">
        <v>1.45</v>
      </c>
      <c r="J206">
        <v>20</v>
      </c>
      <c r="K206">
        <v>1</v>
      </c>
      <c r="L206">
        <f t="shared" si="24"/>
        <v>1</v>
      </c>
      <c r="M206">
        <f t="shared" si="28"/>
        <v>0.69314718055994529</v>
      </c>
      <c r="N206">
        <f>'vessel calibrations'!$B$16</f>
        <v>1</v>
      </c>
      <c r="O206" s="16">
        <f>'vessel calibrations'!$C$16</f>
        <v>1</v>
      </c>
      <c r="P206">
        <f>'vessel calibrations'!$D$16</f>
        <v>1</v>
      </c>
      <c r="Q206">
        <f>'vessel calibrations'!$E$16</f>
        <v>1</v>
      </c>
      <c r="R206">
        <f t="shared" si="25"/>
        <v>0.69314718055994529</v>
      </c>
      <c r="S206">
        <f t="shared" si="29"/>
        <v>0.69314718055994529</v>
      </c>
      <c r="T206">
        <f t="shared" si="26"/>
        <v>0.69314718055994529</v>
      </c>
      <c r="U206">
        <f t="shared" si="27"/>
        <v>0.69314718055994529</v>
      </c>
      <c r="V206">
        <f t="shared" si="30"/>
        <v>1</v>
      </c>
      <c r="W206">
        <f t="shared" si="30"/>
        <v>1</v>
      </c>
      <c r="X206">
        <f t="shared" si="31"/>
        <v>1</v>
      </c>
      <c r="Y206">
        <f t="shared" si="31"/>
        <v>1</v>
      </c>
    </row>
    <row r="207" spans="1:26" x14ac:dyDescent="0.25">
      <c r="A207" t="s">
        <v>12</v>
      </c>
      <c r="B207">
        <v>5072</v>
      </c>
      <c r="C207" t="s">
        <v>13</v>
      </c>
      <c r="D207">
        <v>8</v>
      </c>
      <c r="E207">
        <v>2001</v>
      </c>
      <c r="F207" s="1">
        <v>37129</v>
      </c>
      <c r="G207" t="s">
        <v>18</v>
      </c>
      <c r="H207" t="s">
        <v>15</v>
      </c>
      <c r="I207">
        <v>1.4</v>
      </c>
      <c r="J207">
        <v>20</v>
      </c>
      <c r="K207">
        <v>1</v>
      </c>
      <c r="L207">
        <f t="shared" si="24"/>
        <v>1</v>
      </c>
      <c r="M207">
        <f t="shared" si="28"/>
        <v>0.69314718055994529</v>
      </c>
      <c r="N207">
        <f>'vessel calibrations'!$B$16</f>
        <v>1</v>
      </c>
      <c r="O207" s="16">
        <f>'vessel calibrations'!$C$16</f>
        <v>1</v>
      </c>
      <c r="P207">
        <f>'vessel calibrations'!$D$16</f>
        <v>1</v>
      </c>
      <c r="Q207">
        <f>'vessel calibrations'!$E$16</f>
        <v>1</v>
      </c>
      <c r="R207">
        <f t="shared" si="25"/>
        <v>0.69314718055994529</v>
      </c>
      <c r="S207">
        <f t="shared" si="29"/>
        <v>0.69314718055994529</v>
      </c>
      <c r="T207">
        <f t="shared" si="26"/>
        <v>0.69314718055994529</v>
      </c>
      <c r="U207">
        <f t="shared" si="27"/>
        <v>0.69314718055994529</v>
      </c>
      <c r="V207">
        <f t="shared" si="30"/>
        <v>1</v>
      </c>
      <c r="W207">
        <f t="shared" si="30"/>
        <v>1</v>
      </c>
      <c r="X207">
        <f t="shared" si="31"/>
        <v>1</v>
      </c>
      <c r="Y207">
        <f t="shared" si="31"/>
        <v>1</v>
      </c>
    </row>
    <row r="208" spans="1:26" x14ac:dyDescent="0.25">
      <c r="A208" t="s">
        <v>12</v>
      </c>
      <c r="B208">
        <v>5073</v>
      </c>
      <c r="C208" t="s">
        <v>19</v>
      </c>
      <c r="D208">
        <v>8</v>
      </c>
      <c r="E208">
        <v>2001</v>
      </c>
      <c r="F208" s="1">
        <v>37130</v>
      </c>
      <c r="G208" t="s">
        <v>20</v>
      </c>
      <c r="H208" t="s">
        <v>15</v>
      </c>
      <c r="I208">
        <v>1.27</v>
      </c>
      <c r="J208">
        <v>20</v>
      </c>
      <c r="K208">
        <v>2</v>
      </c>
      <c r="L208">
        <f t="shared" si="24"/>
        <v>2</v>
      </c>
      <c r="M208">
        <f t="shared" si="28"/>
        <v>1.0986122886681098</v>
      </c>
      <c r="N208">
        <f>'vessel calibrations'!$B$16</f>
        <v>1</v>
      </c>
      <c r="O208" s="16">
        <f>'vessel calibrations'!$C$16</f>
        <v>1</v>
      </c>
      <c r="P208">
        <f>'vessel calibrations'!$D$16</f>
        <v>1</v>
      </c>
      <c r="Q208">
        <f>'vessel calibrations'!$E$16</f>
        <v>1</v>
      </c>
      <c r="R208">
        <f t="shared" si="25"/>
        <v>1.0986122886681098</v>
      </c>
      <c r="S208">
        <f t="shared" si="29"/>
        <v>1.0986122886681098</v>
      </c>
      <c r="T208">
        <f t="shared" si="26"/>
        <v>1.0986122886681098</v>
      </c>
      <c r="U208">
        <f t="shared" si="27"/>
        <v>1.0986122886681098</v>
      </c>
      <c r="V208">
        <f t="shared" si="30"/>
        <v>2.0000000000000004</v>
      </c>
      <c r="W208">
        <f t="shared" si="30"/>
        <v>2.0000000000000004</v>
      </c>
      <c r="X208">
        <f t="shared" si="31"/>
        <v>2.0000000000000004</v>
      </c>
      <c r="Y208">
        <f t="shared" si="31"/>
        <v>2.0000000000000004</v>
      </c>
    </row>
    <row r="209" spans="1:25" x14ac:dyDescent="0.25">
      <c r="A209" t="s">
        <v>12</v>
      </c>
      <c r="B209">
        <v>5074</v>
      </c>
      <c r="C209" t="s">
        <v>19</v>
      </c>
      <c r="D209">
        <v>8</v>
      </c>
      <c r="E209">
        <v>2001</v>
      </c>
      <c r="F209" s="1">
        <v>37130</v>
      </c>
      <c r="G209" t="s">
        <v>21</v>
      </c>
      <c r="H209" t="s">
        <v>15</v>
      </c>
      <c r="I209">
        <v>1.31</v>
      </c>
      <c r="J209">
        <v>20</v>
      </c>
      <c r="K209">
        <v>17</v>
      </c>
      <c r="L209">
        <f t="shared" si="24"/>
        <v>17</v>
      </c>
      <c r="M209">
        <f t="shared" si="28"/>
        <v>2.8903717578961645</v>
      </c>
      <c r="N209">
        <f>'vessel calibrations'!$B$16</f>
        <v>1</v>
      </c>
      <c r="O209" s="16">
        <f>'vessel calibrations'!$C$16</f>
        <v>1</v>
      </c>
      <c r="P209">
        <f>'vessel calibrations'!$D$16</f>
        <v>1</v>
      </c>
      <c r="Q209">
        <f>'vessel calibrations'!$E$16</f>
        <v>1</v>
      </c>
      <c r="R209">
        <f t="shared" si="25"/>
        <v>2.8903717578961645</v>
      </c>
      <c r="S209">
        <f t="shared" si="29"/>
        <v>2.8903717578961645</v>
      </c>
      <c r="T209">
        <f t="shared" si="26"/>
        <v>2.8903717578961645</v>
      </c>
      <c r="U209">
        <f t="shared" si="27"/>
        <v>2.8903717578961645</v>
      </c>
      <c r="V209">
        <f t="shared" si="30"/>
        <v>16.999999999999996</v>
      </c>
      <c r="W209">
        <f t="shared" si="30"/>
        <v>16.999999999999996</v>
      </c>
      <c r="X209">
        <f t="shared" si="31"/>
        <v>16.999999999999996</v>
      </c>
      <c r="Y209">
        <f t="shared" si="31"/>
        <v>16.999999999999996</v>
      </c>
    </row>
    <row r="210" spans="1:25" x14ac:dyDescent="0.25">
      <c r="A210" t="s">
        <v>12</v>
      </c>
      <c r="B210">
        <v>5075</v>
      </c>
      <c r="C210" t="s">
        <v>19</v>
      </c>
      <c r="D210">
        <v>8</v>
      </c>
      <c r="E210">
        <v>2001</v>
      </c>
      <c r="F210" s="1">
        <v>37130</v>
      </c>
      <c r="G210" t="s">
        <v>22</v>
      </c>
      <c r="H210" t="s">
        <v>15</v>
      </c>
      <c r="I210">
        <v>1.1299999999999999</v>
      </c>
      <c r="J210">
        <v>20</v>
      </c>
      <c r="K210">
        <v>9</v>
      </c>
      <c r="L210">
        <f t="shared" si="24"/>
        <v>9</v>
      </c>
      <c r="M210">
        <f t="shared" si="28"/>
        <v>2.3025850929940459</v>
      </c>
      <c r="N210">
        <f>'vessel calibrations'!$B$16</f>
        <v>1</v>
      </c>
      <c r="O210" s="16">
        <f>'vessel calibrations'!$C$16</f>
        <v>1</v>
      </c>
      <c r="P210">
        <f>'vessel calibrations'!$D$16</f>
        <v>1</v>
      </c>
      <c r="Q210">
        <f>'vessel calibrations'!$E$16</f>
        <v>1</v>
      </c>
      <c r="R210">
        <f t="shared" si="25"/>
        <v>2.3025850929940459</v>
      </c>
      <c r="S210">
        <f t="shared" si="29"/>
        <v>2.3025850929940459</v>
      </c>
      <c r="T210">
        <f t="shared" si="26"/>
        <v>2.3025850929940459</v>
      </c>
      <c r="U210">
        <f t="shared" si="27"/>
        <v>2.3025850929940459</v>
      </c>
      <c r="V210">
        <f t="shared" si="30"/>
        <v>9.0000000000000018</v>
      </c>
      <c r="W210">
        <f t="shared" si="30"/>
        <v>9.0000000000000018</v>
      </c>
      <c r="X210">
        <f t="shared" si="31"/>
        <v>9.0000000000000018</v>
      </c>
      <c r="Y210">
        <f t="shared" si="31"/>
        <v>9.0000000000000018</v>
      </c>
    </row>
    <row r="211" spans="1:25" x14ac:dyDescent="0.25">
      <c r="A211" t="s">
        <v>12</v>
      </c>
      <c r="B211">
        <v>5076</v>
      </c>
      <c r="C211" t="s">
        <v>19</v>
      </c>
      <c r="D211">
        <v>8</v>
      </c>
      <c r="E211">
        <v>2001</v>
      </c>
      <c r="F211" s="1">
        <v>37130</v>
      </c>
      <c r="G211" t="s">
        <v>23</v>
      </c>
      <c r="H211" t="s">
        <v>15</v>
      </c>
      <c r="I211">
        <v>1.1100000000000001</v>
      </c>
      <c r="J211">
        <v>20</v>
      </c>
      <c r="K211">
        <v>23</v>
      </c>
      <c r="L211">
        <f t="shared" si="24"/>
        <v>23</v>
      </c>
      <c r="M211">
        <f t="shared" si="28"/>
        <v>3.1780538303479458</v>
      </c>
      <c r="N211">
        <f>'vessel calibrations'!$B$16</f>
        <v>1</v>
      </c>
      <c r="O211" s="16">
        <f>'vessel calibrations'!$C$16</f>
        <v>1</v>
      </c>
      <c r="P211">
        <f>'vessel calibrations'!$D$16</f>
        <v>1</v>
      </c>
      <c r="Q211">
        <f>'vessel calibrations'!$E$16</f>
        <v>1</v>
      </c>
      <c r="R211">
        <f t="shared" si="25"/>
        <v>3.1780538303479458</v>
      </c>
      <c r="S211">
        <f t="shared" si="29"/>
        <v>3.1780538303479458</v>
      </c>
      <c r="T211">
        <f t="shared" si="26"/>
        <v>3.1780538303479458</v>
      </c>
      <c r="U211">
        <f t="shared" si="27"/>
        <v>3.1780538303479458</v>
      </c>
      <c r="V211">
        <f t="shared" si="30"/>
        <v>23.000000000000004</v>
      </c>
      <c r="W211">
        <f t="shared" si="30"/>
        <v>23.000000000000004</v>
      </c>
      <c r="X211">
        <f t="shared" si="31"/>
        <v>23.000000000000004</v>
      </c>
      <c r="Y211">
        <f t="shared" si="31"/>
        <v>23.000000000000004</v>
      </c>
    </row>
    <row r="212" spans="1:25" x14ac:dyDescent="0.25">
      <c r="A212" t="s">
        <v>12</v>
      </c>
      <c r="B212">
        <v>5080</v>
      </c>
      <c r="C212" t="s">
        <v>19</v>
      </c>
      <c r="D212">
        <v>8</v>
      </c>
      <c r="E212">
        <v>2001</v>
      </c>
      <c r="F212" s="1">
        <v>37131</v>
      </c>
      <c r="G212" t="s">
        <v>22</v>
      </c>
      <c r="H212" t="s">
        <v>15</v>
      </c>
      <c r="I212">
        <v>1.02</v>
      </c>
      <c r="J212">
        <v>20</v>
      </c>
      <c r="K212">
        <v>1</v>
      </c>
      <c r="L212">
        <f t="shared" si="24"/>
        <v>1</v>
      </c>
      <c r="M212">
        <f t="shared" si="28"/>
        <v>0.69314718055994529</v>
      </c>
      <c r="N212">
        <f>'vessel calibrations'!$B$16</f>
        <v>1</v>
      </c>
      <c r="O212" s="16">
        <f>'vessel calibrations'!$C$16</f>
        <v>1</v>
      </c>
      <c r="P212">
        <f>'vessel calibrations'!$D$16</f>
        <v>1</v>
      </c>
      <c r="Q212">
        <f>'vessel calibrations'!$E$16</f>
        <v>1</v>
      </c>
      <c r="R212">
        <f t="shared" si="25"/>
        <v>0.69314718055994529</v>
      </c>
      <c r="S212">
        <f t="shared" si="29"/>
        <v>0.69314718055994529</v>
      </c>
      <c r="T212">
        <f t="shared" si="26"/>
        <v>0.69314718055994529</v>
      </c>
      <c r="U212">
        <f t="shared" si="27"/>
        <v>0.69314718055994529</v>
      </c>
      <c r="V212">
        <f t="shared" si="30"/>
        <v>1</v>
      </c>
      <c r="W212">
        <f t="shared" si="30"/>
        <v>1</v>
      </c>
      <c r="X212">
        <f t="shared" si="31"/>
        <v>1</v>
      </c>
      <c r="Y212">
        <f t="shared" si="31"/>
        <v>1</v>
      </c>
    </row>
    <row r="213" spans="1:25" x14ac:dyDescent="0.25">
      <c r="A213" t="s">
        <v>12</v>
      </c>
      <c r="B213">
        <v>5081</v>
      </c>
      <c r="C213" t="s">
        <v>19</v>
      </c>
      <c r="D213">
        <v>8</v>
      </c>
      <c r="E213">
        <v>2001</v>
      </c>
      <c r="F213" s="1">
        <v>37132</v>
      </c>
      <c r="G213" t="s">
        <v>20</v>
      </c>
      <c r="H213" t="s">
        <v>15</v>
      </c>
      <c r="I213">
        <v>1.4690000000000001</v>
      </c>
      <c r="J213">
        <v>20</v>
      </c>
      <c r="K213">
        <v>2</v>
      </c>
      <c r="L213">
        <f t="shared" si="24"/>
        <v>2</v>
      </c>
      <c r="M213">
        <f t="shared" si="28"/>
        <v>1.0986122886681098</v>
      </c>
      <c r="N213">
        <f>'vessel calibrations'!$B$16</f>
        <v>1</v>
      </c>
      <c r="O213" s="16">
        <f>'vessel calibrations'!$C$16</f>
        <v>1</v>
      </c>
      <c r="P213">
        <f>'vessel calibrations'!$D$16</f>
        <v>1</v>
      </c>
      <c r="Q213">
        <f>'vessel calibrations'!$E$16</f>
        <v>1</v>
      </c>
      <c r="R213">
        <f t="shared" si="25"/>
        <v>1.0986122886681098</v>
      </c>
      <c r="S213">
        <f t="shared" si="29"/>
        <v>1.0986122886681098</v>
      </c>
      <c r="T213">
        <f t="shared" si="26"/>
        <v>1.0986122886681098</v>
      </c>
      <c r="U213">
        <f t="shared" si="27"/>
        <v>1.0986122886681098</v>
      </c>
      <c r="V213">
        <f t="shared" si="30"/>
        <v>2.0000000000000004</v>
      </c>
      <c r="W213">
        <f t="shared" si="30"/>
        <v>2.0000000000000004</v>
      </c>
      <c r="X213">
        <f t="shared" si="31"/>
        <v>2.0000000000000004</v>
      </c>
      <c r="Y213">
        <f t="shared" si="31"/>
        <v>2.0000000000000004</v>
      </c>
    </row>
    <row r="214" spans="1:25" x14ac:dyDescent="0.25">
      <c r="A214" t="s">
        <v>12</v>
      </c>
      <c r="B214">
        <v>5082</v>
      </c>
      <c r="C214" t="s">
        <v>19</v>
      </c>
      <c r="D214">
        <v>8</v>
      </c>
      <c r="E214">
        <v>2001</v>
      </c>
      <c r="F214" s="1">
        <v>37132</v>
      </c>
      <c r="G214" t="s">
        <v>21</v>
      </c>
      <c r="H214" t="s">
        <v>15</v>
      </c>
      <c r="I214">
        <v>1.4690000000000001</v>
      </c>
      <c r="J214">
        <v>20</v>
      </c>
      <c r="K214">
        <v>2</v>
      </c>
      <c r="L214">
        <f t="shared" si="24"/>
        <v>2</v>
      </c>
      <c r="M214">
        <f t="shared" si="28"/>
        <v>1.0986122886681098</v>
      </c>
      <c r="N214">
        <f>'vessel calibrations'!$B$16</f>
        <v>1</v>
      </c>
      <c r="O214" s="16">
        <f>'vessel calibrations'!$C$16</f>
        <v>1</v>
      </c>
      <c r="P214">
        <f>'vessel calibrations'!$D$16</f>
        <v>1</v>
      </c>
      <c r="Q214">
        <f>'vessel calibrations'!$E$16</f>
        <v>1</v>
      </c>
      <c r="R214">
        <f t="shared" si="25"/>
        <v>1.0986122886681098</v>
      </c>
      <c r="S214">
        <f t="shared" si="29"/>
        <v>1.0986122886681098</v>
      </c>
      <c r="T214">
        <f t="shared" si="26"/>
        <v>1.0986122886681098</v>
      </c>
      <c r="U214">
        <f t="shared" si="27"/>
        <v>1.0986122886681098</v>
      </c>
      <c r="V214">
        <f t="shared" si="30"/>
        <v>2.0000000000000004</v>
      </c>
      <c r="W214">
        <f t="shared" si="30"/>
        <v>2.0000000000000004</v>
      </c>
      <c r="X214">
        <f t="shared" si="31"/>
        <v>2.0000000000000004</v>
      </c>
      <c r="Y214">
        <f t="shared" si="31"/>
        <v>2.0000000000000004</v>
      </c>
    </row>
    <row r="215" spans="1:25" x14ac:dyDescent="0.25">
      <c r="A215" t="s">
        <v>12</v>
      </c>
      <c r="B215">
        <v>5083</v>
      </c>
      <c r="C215" t="s">
        <v>19</v>
      </c>
      <c r="D215">
        <v>8</v>
      </c>
      <c r="E215">
        <v>2001</v>
      </c>
      <c r="F215" s="1">
        <v>37132</v>
      </c>
      <c r="G215" t="s">
        <v>23</v>
      </c>
      <c r="H215" t="s">
        <v>15</v>
      </c>
      <c r="I215">
        <v>1.31</v>
      </c>
      <c r="J215">
        <v>20</v>
      </c>
      <c r="K215">
        <v>24</v>
      </c>
      <c r="L215">
        <f t="shared" si="24"/>
        <v>24</v>
      </c>
      <c r="M215">
        <f t="shared" si="28"/>
        <v>3.2188758248682006</v>
      </c>
      <c r="N215">
        <f>'vessel calibrations'!$B$16</f>
        <v>1</v>
      </c>
      <c r="O215" s="16">
        <f>'vessel calibrations'!$C$16</f>
        <v>1</v>
      </c>
      <c r="P215">
        <f>'vessel calibrations'!$D$16</f>
        <v>1</v>
      </c>
      <c r="Q215">
        <f>'vessel calibrations'!$E$16</f>
        <v>1</v>
      </c>
      <c r="R215">
        <f t="shared" si="25"/>
        <v>3.2188758248682006</v>
      </c>
      <c r="S215">
        <f t="shared" si="29"/>
        <v>3.2188758248682006</v>
      </c>
      <c r="T215">
        <f t="shared" si="26"/>
        <v>3.2188758248682006</v>
      </c>
      <c r="U215">
        <f t="shared" si="27"/>
        <v>3.2188758248682006</v>
      </c>
      <c r="V215">
        <f t="shared" si="30"/>
        <v>23.999999999999996</v>
      </c>
      <c r="W215">
        <f t="shared" si="30"/>
        <v>23.999999999999996</v>
      </c>
      <c r="X215">
        <f t="shared" si="31"/>
        <v>23.999999999999996</v>
      </c>
      <c r="Y215">
        <f t="shared" si="31"/>
        <v>23.999999999999996</v>
      </c>
    </row>
    <row r="216" spans="1:25" x14ac:dyDescent="0.25">
      <c r="A216" t="s">
        <v>12</v>
      </c>
      <c r="B216">
        <v>5088</v>
      </c>
      <c r="C216" t="s">
        <v>13</v>
      </c>
      <c r="D216">
        <v>8</v>
      </c>
      <c r="E216">
        <v>2001</v>
      </c>
      <c r="F216" s="1">
        <v>37134</v>
      </c>
      <c r="G216" t="s">
        <v>18</v>
      </c>
      <c r="H216" t="s">
        <v>15</v>
      </c>
      <c r="I216">
        <v>1.33</v>
      </c>
      <c r="J216">
        <v>20</v>
      </c>
      <c r="K216">
        <v>1</v>
      </c>
      <c r="L216">
        <f t="shared" si="24"/>
        <v>1</v>
      </c>
      <c r="M216">
        <f t="shared" si="28"/>
        <v>0.69314718055994529</v>
      </c>
      <c r="N216">
        <f>'vessel calibrations'!$B$16</f>
        <v>1</v>
      </c>
      <c r="O216" s="16">
        <f>'vessel calibrations'!$C$16</f>
        <v>1</v>
      </c>
      <c r="P216">
        <f>'vessel calibrations'!$D$16</f>
        <v>1</v>
      </c>
      <c r="Q216">
        <f>'vessel calibrations'!$E$16</f>
        <v>1</v>
      </c>
      <c r="R216">
        <f t="shared" si="25"/>
        <v>0.69314718055994529</v>
      </c>
      <c r="S216">
        <f t="shared" si="29"/>
        <v>0.69314718055994529</v>
      </c>
      <c r="T216">
        <f t="shared" si="26"/>
        <v>0.69314718055994529</v>
      </c>
      <c r="U216">
        <f t="shared" si="27"/>
        <v>0.69314718055994529</v>
      </c>
      <c r="V216">
        <f t="shared" si="30"/>
        <v>1</v>
      </c>
      <c r="W216">
        <f t="shared" si="30"/>
        <v>1</v>
      </c>
      <c r="X216">
        <f t="shared" si="31"/>
        <v>1</v>
      </c>
      <c r="Y216">
        <f t="shared" si="31"/>
        <v>1</v>
      </c>
    </row>
    <row r="217" spans="1:25" x14ac:dyDescent="0.25">
      <c r="A217" t="s">
        <v>12</v>
      </c>
      <c r="B217">
        <v>5089</v>
      </c>
      <c r="C217" t="s">
        <v>13</v>
      </c>
      <c r="D217">
        <v>8</v>
      </c>
      <c r="E217">
        <v>2001</v>
      </c>
      <c r="F217" s="1">
        <v>37134</v>
      </c>
      <c r="G217" t="s">
        <v>17</v>
      </c>
      <c r="H217" t="s">
        <v>15</v>
      </c>
      <c r="I217">
        <v>1.8</v>
      </c>
      <c r="J217">
        <v>20</v>
      </c>
      <c r="K217">
        <v>0</v>
      </c>
      <c r="L217">
        <f t="shared" si="24"/>
        <v>0</v>
      </c>
      <c r="M217">
        <f t="shared" si="28"/>
        <v>0</v>
      </c>
      <c r="N217">
        <f>'vessel calibrations'!$B$16</f>
        <v>1</v>
      </c>
      <c r="O217" s="16">
        <f>'vessel calibrations'!$C$16</f>
        <v>1</v>
      </c>
      <c r="P217">
        <f>'vessel calibrations'!$D$16</f>
        <v>1</v>
      </c>
      <c r="Q217">
        <f>'vessel calibrations'!$E$16</f>
        <v>1</v>
      </c>
      <c r="R217">
        <f t="shared" si="25"/>
        <v>0</v>
      </c>
      <c r="S217">
        <f t="shared" si="29"/>
        <v>0</v>
      </c>
      <c r="T217">
        <f t="shared" si="26"/>
        <v>0</v>
      </c>
      <c r="U217">
        <f t="shared" si="27"/>
        <v>0</v>
      </c>
      <c r="V217">
        <f t="shared" si="30"/>
        <v>0</v>
      </c>
      <c r="W217">
        <f t="shared" si="30"/>
        <v>0</v>
      </c>
      <c r="X217">
        <f t="shared" si="31"/>
        <v>0</v>
      </c>
      <c r="Y217">
        <f t="shared" si="31"/>
        <v>0</v>
      </c>
    </row>
    <row r="218" spans="1:25" x14ac:dyDescent="0.25">
      <c r="A218" t="s">
        <v>12</v>
      </c>
      <c r="B218">
        <v>5090</v>
      </c>
      <c r="C218" t="s">
        <v>13</v>
      </c>
      <c r="D218">
        <v>8</v>
      </c>
      <c r="E218">
        <v>2001</v>
      </c>
      <c r="F218" s="1">
        <v>37134</v>
      </c>
      <c r="G218" t="s">
        <v>16</v>
      </c>
      <c r="H218" t="s">
        <v>15</v>
      </c>
      <c r="I218">
        <v>1.9</v>
      </c>
      <c r="J218">
        <v>20</v>
      </c>
      <c r="K218">
        <v>11</v>
      </c>
      <c r="L218">
        <f t="shared" si="24"/>
        <v>11</v>
      </c>
      <c r="M218">
        <f t="shared" si="28"/>
        <v>2.4849066497880004</v>
      </c>
      <c r="N218">
        <f>'vessel calibrations'!$B$16</f>
        <v>1</v>
      </c>
      <c r="O218" s="16">
        <f>'vessel calibrations'!$C$16</f>
        <v>1</v>
      </c>
      <c r="P218">
        <f>'vessel calibrations'!$D$16</f>
        <v>1</v>
      </c>
      <c r="Q218">
        <f>'vessel calibrations'!$E$16</f>
        <v>1</v>
      </c>
      <c r="R218">
        <f t="shared" si="25"/>
        <v>2.4849066497880004</v>
      </c>
      <c r="S218">
        <f t="shared" si="29"/>
        <v>2.4849066497880004</v>
      </c>
      <c r="T218">
        <f t="shared" si="26"/>
        <v>2.4849066497880004</v>
      </c>
      <c r="U218">
        <f t="shared" si="27"/>
        <v>2.4849066497880004</v>
      </c>
      <c r="V218">
        <f t="shared" si="30"/>
        <v>11</v>
      </c>
      <c r="W218">
        <f t="shared" si="30"/>
        <v>11</v>
      </c>
      <c r="X218">
        <f t="shared" si="31"/>
        <v>11</v>
      </c>
      <c r="Y218">
        <f t="shared" si="31"/>
        <v>11</v>
      </c>
    </row>
    <row r="219" spans="1:25" x14ac:dyDescent="0.25">
      <c r="A219" t="s">
        <v>12</v>
      </c>
      <c r="B219">
        <v>5091</v>
      </c>
      <c r="C219" t="s">
        <v>13</v>
      </c>
      <c r="D219">
        <v>8</v>
      </c>
      <c r="E219">
        <v>2001</v>
      </c>
      <c r="F219" s="1">
        <v>37134</v>
      </c>
      <c r="G219" t="s">
        <v>14</v>
      </c>
      <c r="H219" t="s">
        <v>15</v>
      </c>
      <c r="I219">
        <v>1.19</v>
      </c>
      <c r="J219">
        <v>20</v>
      </c>
      <c r="K219">
        <v>5</v>
      </c>
      <c r="L219">
        <f t="shared" si="24"/>
        <v>5</v>
      </c>
      <c r="M219">
        <f t="shared" si="28"/>
        <v>1.791759469228055</v>
      </c>
      <c r="N219">
        <f>'vessel calibrations'!$B$16</f>
        <v>1</v>
      </c>
      <c r="O219" s="16">
        <f>'vessel calibrations'!$C$16</f>
        <v>1</v>
      </c>
      <c r="P219">
        <f>'vessel calibrations'!$D$16</f>
        <v>1</v>
      </c>
      <c r="Q219">
        <f>'vessel calibrations'!$E$16</f>
        <v>1</v>
      </c>
      <c r="R219">
        <f t="shared" si="25"/>
        <v>1.791759469228055</v>
      </c>
      <c r="S219">
        <f t="shared" si="29"/>
        <v>1.791759469228055</v>
      </c>
      <c r="T219">
        <f t="shared" si="26"/>
        <v>1.791759469228055</v>
      </c>
      <c r="U219">
        <f t="shared" si="27"/>
        <v>1.791759469228055</v>
      </c>
      <c r="V219">
        <f t="shared" si="30"/>
        <v>5</v>
      </c>
      <c r="W219">
        <f t="shared" si="30"/>
        <v>5</v>
      </c>
      <c r="X219">
        <f t="shared" si="31"/>
        <v>5</v>
      </c>
      <c r="Y219">
        <f t="shared" si="31"/>
        <v>5</v>
      </c>
    </row>
    <row r="220" spans="1:25" x14ac:dyDescent="0.25">
      <c r="A220" t="s">
        <v>12</v>
      </c>
      <c r="B220">
        <v>5094</v>
      </c>
      <c r="C220" t="s">
        <v>13</v>
      </c>
      <c r="D220">
        <v>9</v>
      </c>
      <c r="E220">
        <v>2001</v>
      </c>
      <c r="F220" s="1">
        <v>37160</v>
      </c>
      <c r="G220" t="s">
        <v>14</v>
      </c>
      <c r="H220" t="s">
        <v>15</v>
      </c>
      <c r="I220">
        <v>1.51</v>
      </c>
      <c r="J220">
        <v>17</v>
      </c>
      <c r="K220">
        <v>2</v>
      </c>
      <c r="L220">
        <f t="shared" si="24"/>
        <v>2.3529411764705883</v>
      </c>
      <c r="M220">
        <f t="shared" si="28"/>
        <v>1.2098379237783341</v>
      </c>
      <c r="N220">
        <f>'vessel calibrations'!$B$16</f>
        <v>1</v>
      </c>
      <c r="O220" s="16">
        <f>'vessel calibrations'!$C$16</f>
        <v>1</v>
      </c>
      <c r="P220">
        <f>'vessel calibrations'!$D$16</f>
        <v>1</v>
      </c>
      <c r="Q220">
        <f>'vessel calibrations'!$E$16</f>
        <v>1</v>
      </c>
      <c r="R220">
        <f t="shared" si="25"/>
        <v>1.2098379237783341</v>
      </c>
      <c r="S220">
        <f t="shared" si="29"/>
        <v>1.2098379237783341</v>
      </c>
      <c r="T220">
        <f t="shared" si="26"/>
        <v>1.2098379237783341</v>
      </c>
      <c r="U220">
        <f t="shared" si="27"/>
        <v>1.2098379237783341</v>
      </c>
      <c r="V220">
        <f t="shared" si="30"/>
        <v>2.3529411764705883</v>
      </c>
      <c r="W220">
        <f t="shared" si="30"/>
        <v>2.3529411764705883</v>
      </c>
      <c r="X220">
        <f t="shared" si="31"/>
        <v>2.3529411764705883</v>
      </c>
      <c r="Y220">
        <f t="shared" si="31"/>
        <v>2.3529411764705883</v>
      </c>
    </row>
    <row r="221" spans="1:25" x14ac:dyDescent="0.25">
      <c r="A221" t="s">
        <v>12</v>
      </c>
      <c r="B221">
        <v>5095</v>
      </c>
      <c r="C221" t="s">
        <v>13</v>
      </c>
      <c r="D221">
        <v>9</v>
      </c>
      <c r="E221">
        <v>2001</v>
      </c>
      <c r="F221" s="1">
        <v>37160</v>
      </c>
      <c r="G221" t="s">
        <v>16</v>
      </c>
      <c r="H221" t="s">
        <v>15</v>
      </c>
      <c r="I221">
        <v>1.4</v>
      </c>
      <c r="J221">
        <v>20</v>
      </c>
      <c r="K221">
        <v>1</v>
      </c>
      <c r="L221">
        <f t="shared" si="24"/>
        <v>1</v>
      </c>
      <c r="M221">
        <f t="shared" si="28"/>
        <v>0.69314718055994529</v>
      </c>
      <c r="N221">
        <f>'vessel calibrations'!$B$16</f>
        <v>1</v>
      </c>
      <c r="O221" s="16">
        <f>'vessel calibrations'!$C$16</f>
        <v>1</v>
      </c>
      <c r="P221">
        <f>'vessel calibrations'!$D$16</f>
        <v>1</v>
      </c>
      <c r="Q221">
        <f>'vessel calibrations'!$E$16</f>
        <v>1</v>
      </c>
      <c r="R221">
        <f t="shared" si="25"/>
        <v>0.69314718055994529</v>
      </c>
      <c r="S221">
        <f t="shared" si="29"/>
        <v>0.69314718055994529</v>
      </c>
      <c r="T221">
        <f t="shared" si="26"/>
        <v>0.69314718055994529</v>
      </c>
      <c r="U221">
        <f t="shared" si="27"/>
        <v>0.69314718055994529</v>
      </c>
      <c r="V221">
        <f t="shared" si="30"/>
        <v>1</v>
      </c>
      <c r="W221">
        <f t="shared" si="30"/>
        <v>1</v>
      </c>
      <c r="X221">
        <f t="shared" si="31"/>
        <v>1</v>
      </c>
      <c r="Y221">
        <f t="shared" si="31"/>
        <v>1</v>
      </c>
    </row>
    <row r="222" spans="1:25" x14ac:dyDescent="0.25">
      <c r="A222" t="s">
        <v>12</v>
      </c>
      <c r="B222">
        <v>5096</v>
      </c>
      <c r="C222" t="s">
        <v>13</v>
      </c>
      <c r="D222">
        <v>9</v>
      </c>
      <c r="E222">
        <v>2001</v>
      </c>
      <c r="F222" s="1">
        <v>37160</v>
      </c>
      <c r="G222" t="s">
        <v>17</v>
      </c>
      <c r="H222" t="s">
        <v>15</v>
      </c>
      <c r="I222">
        <v>1.27</v>
      </c>
      <c r="J222">
        <v>20</v>
      </c>
      <c r="K222">
        <v>1</v>
      </c>
      <c r="L222">
        <f t="shared" si="24"/>
        <v>1</v>
      </c>
      <c r="M222">
        <f t="shared" si="28"/>
        <v>0.69314718055994529</v>
      </c>
      <c r="N222">
        <f>'vessel calibrations'!$B$16</f>
        <v>1</v>
      </c>
      <c r="O222" s="16">
        <f>'vessel calibrations'!$C$16</f>
        <v>1</v>
      </c>
      <c r="P222">
        <f>'vessel calibrations'!$D$16</f>
        <v>1</v>
      </c>
      <c r="Q222">
        <f>'vessel calibrations'!$E$16</f>
        <v>1</v>
      </c>
      <c r="R222">
        <f t="shared" si="25"/>
        <v>0.69314718055994529</v>
      </c>
      <c r="S222">
        <f t="shared" si="29"/>
        <v>0.69314718055994529</v>
      </c>
      <c r="T222">
        <f t="shared" si="26"/>
        <v>0.69314718055994529</v>
      </c>
      <c r="U222">
        <f t="shared" si="27"/>
        <v>0.69314718055994529</v>
      </c>
      <c r="V222">
        <f t="shared" si="30"/>
        <v>1</v>
      </c>
      <c r="W222">
        <f t="shared" si="30"/>
        <v>1</v>
      </c>
      <c r="X222">
        <f t="shared" si="31"/>
        <v>1</v>
      </c>
      <c r="Y222">
        <f t="shared" si="31"/>
        <v>1</v>
      </c>
    </row>
    <row r="223" spans="1:25" x14ac:dyDescent="0.25">
      <c r="A223" t="s">
        <v>12</v>
      </c>
      <c r="B223">
        <v>5097</v>
      </c>
      <c r="C223" t="s">
        <v>13</v>
      </c>
      <c r="D223">
        <v>9</v>
      </c>
      <c r="E223">
        <v>2001</v>
      </c>
      <c r="F223" s="1">
        <v>37160</v>
      </c>
      <c r="G223" t="s">
        <v>18</v>
      </c>
      <c r="H223" t="s">
        <v>15</v>
      </c>
      <c r="I223">
        <v>1.48</v>
      </c>
      <c r="J223">
        <v>20</v>
      </c>
      <c r="K223">
        <v>6</v>
      </c>
      <c r="L223">
        <f t="shared" si="24"/>
        <v>6</v>
      </c>
      <c r="M223">
        <f t="shared" si="28"/>
        <v>1.9459101490553132</v>
      </c>
      <c r="N223">
        <f>'vessel calibrations'!$B$16</f>
        <v>1</v>
      </c>
      <c r="O223" s="16">
        <f>'vessel calibrations'!$C$16</f>
        <v>1</v>
      </c>
      <c r="P223">
        <f>'vessel calibrations'!$D$16</f>
        <v>1</v>
      </c>
      <c r="Q223">
        <f>'vessel calibrations'!$E$16</f>
        <v>1</v>
      </c>
      <c r="R223">
        <f t="shared" si="25"/>
        <v>1.9459101490553132</v>
      </c>
      <c r="S223">
        <f t="shared" si="29"/>
        <v>1.9459101490553132</v>
      </c>
      <c r="T223">
        <f t="shared" si="26"/>
        <v>1.9459101490553132</v>
      </c>
      <c r="U223">
        <f t="shared" si="27"/>
        <v>1.9459101490553132</v>
      </c>
      <c r="V223">
        <f t="shared" si="30"/>
        <v>5.9999999999999991</v>
      </c>
      <c r="W223">
        <f t="shared" si="30"/>
        <v>5.9999999999999991</v>
      </c>
      <c r="X223">
        <f t="shared" si="31"/>
        <v>5.9999999999999991</v>
      </c>
      <c r="Y223">
        <f t="shared" si="31"/>
        <v>5.9999999999999991</v>
      </c>
    </row>
    <row r="224" spans="1:25" x14ac:dyDescent="0.25">
      <c r="A224" t="s">
        <v>12</v>
      </c>
      <c r="B224">
        <v>5098</v>
      </c>
      <c r="C224" t="s">
        <v>19</v>
      </c>
      <c r="D224">
        <v>9</v>
      </c>
      <c r="E224">
        <v>2001</v>
      </c>
      <c r="F224" s="1">
        <v>37161</v>
      </c>
      <c r="G224" t="s">
        <v>20</v>
      </c>
      <c r="H224" t="s">
        <v>15</v>
      </c>
      <c r="I224">
        <v>1.84</v>
      </c>
      <c r="J224">
        <v>20</v>
      </c>
      <c r="K224">
        <v>12</v>
      </c>
      <c r="L224">
        <f t="shared" si="24"/>
        <v>12</v>
      </c>
      <c r="M224">
        <f t="shared" si="28"/>
        <v>2.5649493574615367</v>
      </c>
      <c r="N224">
        <f>'vessel calibrations'!$B$16</f>
        <v>1</v>
      </c>
      <c r="O224" s="16">
        <f>'vessel calibrations'!$C$16</f>
        <v>1</v>
      </c>
      <c r="P224">
        <f>'vessel calibrations'!$D$16</f>
        <v>1</v>
      </c>
      <c r="Q224">
        <f>'vessel calibrations'!$E$16</f>
        <v>1</v>
      </c>
      <c r="R224">
        <f t="shared" si="25"/>
        <v>2.5649493574615367</v>
      </c>
      <c r="S224">
        <f t="shared" si="29"/>
        <v>2.5649493574615367</v>
      </c>
      <c r="T224">
        <f t="shared" si="26"/>
        <v>2.5649493574615367</v>
      </c>
      <c r="U224">
        <f t="shared" si="27"/>
        <v>2.5649493574615367</v>
      </c>
      <c r="V224">
        <f t="shared" si="30"/>
        <v>12</v>
      </c>
      <c r="W224">
        <f t="shared" si="30"/>
        <v>12</v>
      </c>
      <c r="X224">
        <f t="shared" si="31"/>
        <v>12</v>
      </c>
      <c r="Y224">
        <f t="shared" si="31"/>
        <v>12</v>
      </c>
    </row>
    <row r="225" spans="1:25" x14ac:dyDescent="0.25">
      <c r="A225" t="s">
        <v>12</v>
      </c>
      <c r="B225">
        <v>5099</v>
      </c>
      <c r="C225" t="s">
        <v>19</v>
      </c>
      <c r="D225">
        <v>9</v>
      </c>
      <c r="E225">
        <v>2001</v>
      </c>
      <c r="F225" s="1">
        <v>37161</v>
      </c>
      <c r="G225" t="s">
        <v>21</v>
      </c>
      <c r="H225" t="s">
        <v>15</v>
      </c>
      <c r="I225">
        <v>1.76</v>
      </c>
      <c r="J225">
        <v>20</v>
      </c>
      <c r="K225">
        <v>4</v>
      </c>
      <c r="L225">
        <f t="shared" si="24"/>
        <v>4</v>
      </c>
      <c r="M225">
        <f t="shared" si="28"/>
        <v>1.6094379124341003</v>
      </c>
      <c r="N225">
        <f>'vessel calibrations'!$B$16</f>
        <v>1</v>
      </c>
      <c r="O225" s="16">
        <f>'vessel calibrations'!$C$16</f>
        <v>1</v>
      </c>
      <c r="P225">
        <f>'vessel calibrations'!$D$16</f>
        <v>1</v>
      </c>
      <c r="Q225">
        <f>'vessel calibrations'!$E$16</f>
        <v>1</v>
      </c>
      <c r="R225">
        <f t="shared" si="25"/>
        <v>1.6094379124341003</v>
      </c>
      <c r="S225">
        <f t="shared" si="29"/>
        <v>1.6094379124341003</v>
      </c>
      <c r="T225">
        <f t="shared" si="26"/>
        <v>1.6094379124341003</v>
      </c>
      <c r="U225">
        <f t="shared" si="27"/>
        <v>1.6094379124341003</v>
      </c>
      <c r="V225">
        <f t="shared" si="30"/>
        <v>3.9999999999999991</v>
      </c>
      <c r="W225">
        <f t="shared" si="30"/>
        <v>3.9999999999999991</v>
      </c>
      <c r="X225">
        <f t="shared" si="31"/>
        <v>3.9999999999999991</v>
      </c>
      <c r="Y225">
        <f t="shared" si="31"/>
        <v>3.9999999999999991</v>
      </c>
    </row>
    <row r="226" spans="1:25" x14ac:dyDescent="0.25">
      <c r="A226" t="s">
        <v>12</v>
      </c>
      <c r="B226">
        <v>5100</v>
      </c>
      <c r="C226" t="s">
        <v>19</v>
      </c>
      <c r="D226">
        <v>9</v>
      </c>
      <c r="E226">
        <v>2001</v>
      </c>
      <c r="F226" s="1">
        <v>37161</v>
      </c>
      <c r="G226" t="s">
        <v>22</v>
      </c>
      <c r="H226" t="s">
        <v>15</v>
      </c>
      <c r="I226">
        <v>1.63</v>
      </c>
      <c r="J226">
        <v>20</v>
      </c>
      <c r="K226">
        <v>4</v>
      </c>
      <c r="L226">
        <f t="shared" si="24"/>
        <v>4</v>
      </c>
      <c r="M226">
        <f t="shared" si="28"/>
        <v>1.6094379124341003</v>
      </c>
      <c r="N226">
        <f>'vessel calibrations'!$B$16</f>
        <v>1</v>
      </c>
      <c r="O226" s="16">
        <f>'vessel calibrations'!$C$16</f>
        <v>1</v>
      </c>
      <c r="P226">
        <f>'vessel calibrations'!$D$16</f>
        <v>1</v>
      </c>
      <c r="Q226">
        <f>'vessel calibrations'!$E$16</f>
        <v>1</v>
      </c>
      <c r="R226">
        <f t="shared" si="25"/>
        <v>1.6094379124341003</v>
      </c>
      <c r="S226">
        <f t="shared" si="29"/>
        <v>1.6094379124341003</v>
      </c>
      <c r="T226">
        <f t="shared" si="26"/>
        <v>1.6094379124341003</v>
      </c>
      <c r="U226">
        <f t="shared" si="27"/>
        <v>1.6094379124341003</v>
      </c>
      <c r="V226">
        <f t="shared" si="30"/>
        <v>3.9999999999999991</v>
      </c>
      <c r="W226">
        <f t="shared" si="30"/>
        <v>3.9999999999999991</v>
      </c>
      <c r="X226">
        <f t="shared" si="31"/>
        <v>3.9999999999999991</v>
      </c>
      <c r="Y226">
        <f t="shared" si="31"/>
        <v>3.9999999999999991</v>
      </c>
    </row>
    <row r="227" spans="1:25" x14ac:dyDescent="0.25">
      <c r="A227" t="s">
        <v>12</v>
      </c>
      <c r="B227">
        <v>5101</v>
      </c>
      <c r="C227" t="s">
        <v>19</v>
      </c>
      <c r="D227">
        <v>9</v>
      </c>
      <c r="E227">
        <v>2001</v>
      </c>
      <c r="F227" s="1">
        <v>37161</v>
      </c>
      <c r="G227" t="s">
        <v>23</v>
      </c>
      <c r="H227" t="s">
        <v>15</v>
      </c>
      <c r="I227">
        <v>1.81</v>
      </c>
      <c r="J227">
        <v>20</v>
      </c>
      <c r="K227">
        <v>4</v>
      </c>
      <c r="L227">
        <f t="shared" si="24"/>
        <v>4</v>
      </c>
      <c r="M227">
        <f t="shared" si="28"/>
        <v>1.6094379124341003</v>
      </c>
      <c r="N227">
        <f>'vessel calibrations'!$B$16</f>
        <v>1</v>
      </c>
      <c r="O227" s="16">
        <f>'vessel calibrations'!$C$16</f>
        <v>1</v>
      </c>
      <c r="P227">
        <f>'vessel calibrations'!$D$16</f>
        <v>1</v>
      </c>
      <c r="Q227">
        <f>'vessel calibrations'!$E$16</f>
        <v>1</v>
      </c>
      <c r="R227">
        <f t="shared" si="25"/>
        <v>1.6094379124341003</v>
      </c>
      <c r="S227">
        <f t="shared" si="29"/>
        <v>1.6094379124341003</v>
      </c>
      <c r="T227">
        <f t="shared" si="26"/>
        <v>1.6094379124341003</v>
      </c>
      <c r="U227">
        <f t="shared" si="27"/>
        <v>1.6094379124341003</v>
      </c>
      <c r="V227">
        <f t="shared" si="30"/>
        <v>3.9999999999999991</v>
      </c>
      <c r="W227">
        <f t="shared" si="30"/>
        <v>3.9999999999999991</v>
      </c>
      <c r="X227">
        <f t="shared" si="31"/>
        <v>3.9999999999999991</v>
      </c>
      <c r="Y227">
        <f t="shared" si="31"/>
        <v>3.9999999999999991</v>
      </c>
    </row>
    <row r="228" spans="1:25" x14ac:dyDescent="0.25">
      <c r="A228" t="s">
        <v>12</v>
      </c>
      <c r="B228">
        <v>5102</v>
      </c>
      <c r="C228" t="s">
        <v>19</v>
      </c>
      <c r="D228">
        <v>9</v>
      </c>
      <c r="E228">
        <v>2001</v>
      </c>
      <c r="F228" s="1">
        <v>37162</v>
      </c>
      <c r="G228" t="s">
        <v>22</v>
      </c>
      <c r="H228" t="s">
        <v>15</v>
      </c>
      <c r="I228">
        <v>1.43</v>
      </c>
      <c r="J228">
        <v>20</v>
      </c>
      <c r="K228">
        <v>6</v>
      </c>
      <c r="L228">
        <f t="shared" si="24"/>
        <v>6</v>
      </c>
      <c r="M228">
        <f t="shared" si="28"/>
        <v>1.9459101490553132</v>
      </c>
      <c r="N228">
        <f>'vessel calibrations'!$B$16</f>
        <v>1</v>
      </c>
      <c r="O228" s="16">
        <f>'vessel calibrations'!$C$16</f>
        <v>1</v>
      </c>
      <c r="P228">
        <f>'vessel calibrations'!$D$16</f>
        <v>1</v>
      </c>
      <c r="Q228">
        <f>'vessel calibrations'!$E$16</f>
        <v>1</v>
      </c>
      <c r="R228">
        <f t="shared" si="25"/>
        <v>1.9459101490553132</v>
      </c>
      <c r="S228">
        <f t="shared" si="29"/>
        <v>1.9459101490553132</v>
      </c>
      <c r="T228">
        <f t="shared" si="26"/>
        <v>1.9459101490553132</v>
      </c>
      <c r="U228">
        <f t="shared" si="27"/>
        <v>1.9459101490553132</v>
      </c>
      <c r="V228">
        <f t="shared" si="30"/>
        <v>5.9999999999999991</v>
      </c>
      <c r="W228">
        <f t="shared" si="30"/>
        <v>5.9999999999999991</v>
      </c>
      <c r="X228">
        <f t="shared" si="31"/>
        <v>5.9999999999999991</v>
      </c>
      <c r="Y228">
        <f t="shared" si="31"/>
        <v>5.9999999999999991</v>
      </c>
    </row>
    <row r="229" spans="1:25" x14ac:dyDescent="0.25">
      <c r="A229" t="s">
        <v>12</v>
      </c>
      <c r="B229">
        <v>5103</v>
      </c>
      <c r="C229" t="s">
        <v>19</v>
      </c>
      <c r="D229">
        <v>9</v>
      </c>
      <c r="E229">
        <v>2001</v>
      </c>
      <c r="F229" s="1">
        <v>37162</v>
      </c>
      <c r="G229" t="s">
        <v>22</v>
      </c>
      <c r="H229" t="s">
        <v>15</v>
      </c>
      <c r="I229">
        <v>1.45</v>
      </c>
      <c r="J229">
        <v>20</v>
      </c>
      <c r="K229">
        <v>9</v>
      </c>
      <c r="L229">
        <f t="shared" si="24"/>
        <v>9</v>
      </c>
      <c r="M229">
        <f t="shared" si="28"/>
        <v>2.3025850929940459</v>
      </c>
      <c r="N229">
        <f>'vessel calibrations'!$B$16</f>
        <v>1</v>
      </c>
      <c r="O229" s="16">
        <f>'vessel calibrations'!$C$16</f>
        <v>1</v>
      </c>
      <c r="P229">
        <f>'vessel calibrations'!$D$16</f>
        <v>1</v>
      </c>
      <c r="Q229">
        <f>'vessel calibrations'!$E$16</f>
        <v>1</v>
      </c>
      <c r="R229">
        <f t="shared" si="25"/>
        <v>2.3025850929940459</v>
      </c>
      <c r="S229">
        <f t="shared" si="29"/>
        <v>2.3025850929940459</v>
      </c>
      <c r="T229">
        <f t="shared" si="26"/>
        <v>2.3025850929940459</v>
      </c>
      <c r="U229">
        <f t="shared" si="27"/>
        <v>2.3025850929940459</v>
      </c>
      <c r="V229">
        <f t="shared" si="30"/>
        <v>9.0000000000000018</v>
      </c>
      <c r="W229">
        <f t="shared" si="30"/>
        <v>9.0000000000000018</v>
      </c>
      <c r="X229">
        <f t="shared" si="31"/>
        <v>9.0000000000000018</v>
      </c>
      <c r="Y229">
        <f t="shared" si="31"/>
        <v>9.0000000000000018</v>
      </c>
    </row>
    <row r="230" spans="1:25" x14ac:dyDescent="0.25">
      <c r="A230" t="s">
        <v>12</v>
      </c>
      <c r="B230">
        <v>5104</v>
      </c>
      <c r="C230" t="s">
        <v>19</v>
      </c>
      <c r="D230">
        <v>9</v>
      </c>
      <c r="E230">
        <v>2001</v>
      </c>
      <c r="F230" s="1">
        <v>37162</v>
      </c>
      <c r="G230" t="s">
        <v>22</v>
      </c>
      <c r="H230" t="s">
        <v>15</v>
      </c>
      <c r="I230">
        <v>1.33</v>
      </c>
      <c r="J230">
        <v>20</v>
      </c>
      <c r="K230">
        <v>24</v>
      </c>
      <c r="L230">
        <f t="shared" si="24"/>
        <v>24</v>
      </c>
      <c r="M230">
        <f t="shared" si="28"/>
        <v>3.2188758248682006</v>
      </c>
      <c r="N230">
        <f>'vessel calibrations'!$B$16</f>
        <v>1</v>
      </c>
      <c r="O230" s="16">
        <f>'vessel calibrations'!$C$16</f>
        <v>1</v>
      </c>
      <c r="P230">
        <f>'vessel calibrations'!$D$16</f>
        <v>1</v>
      </c>
      <c r="Q230">
        <f>'vessel calibrations'!$E$16</f>
        <v>1</v>
      </c>
      <c r="R230">
        <f t="shared" si="25"/>
        <v>3.2188758248682006</v>
      </c>
      <c r="S230">
        <f t="shared" si="29"/>
        <v>3.2188758248682006</v>
      </c>
      <c r="T230">
        <f t="shared" si="26"/>
        <v>3.2188758248682006</v>
      </c>
      <c r="U230">
        <f t="shared" si="27"/>
        <v>3.2188758248682006</v>
      </c>
      <c r="V230">
        <f t="shared" si="30"/>
        <v>23.999999999999996</v>
      </c>
      <c r="W230">
        <f t="shared" si="30"/>
        <v>23.999999999999996</v>
      </c>
      <c r="X230">
        <f t="shared" si="31"/>
        <v>23.999999999999996</v>
      </c>
      <c r="Y230">
        <f t="shared" si="31"/>
        <v>23.999999999999996</v>
      </c>
    </row>
    <row r="231" spans="1:25" x14ac:dyDescent="0.25">
      <c r="A231" t="s">
        <v>12</v>
      </c>
      <c r="B231">
        <v>5105</v>
      </c>
      <c r="C231" t="s">
        <v>19</v>
      </c>
      <c r="D231">
        <v>9</v>
      </c>
      <c r="E231">
        <v>2001</v>
      </c>
      <c r="F231" s="1">
        <v>37162</v>
      </c>
      <c r="G231" t="s">
        <v>22</v>
      </c>
      <c r="H231" t="s">
        <v>15</v>
      </c>
      <c r="I231">
        <v>2.08</v>
      </c>
      <c r="J231">
        <v>20</v>
      </c>
      <c r="K231">
        <v>3</v>
      </c>
      <c r="L231">
        <f t="shared" si="24"/>
        <v>3</v>
      </c>
      <c r="M231">
        <f t="shared" si="28"/>
        <v>1.3862943611198906</v>
      </c>
      <c r="N231">
        <f>'vessel calibrations'!$B$16</f>
        <v>1</v>
      </c>
      <c r="O231" s="16">
        <f>'vessel calibrations'!$C$16</f>
        <v>1</v>
      </c>
      <c r="P231">
        <f>'vessel calibrations'!$D$16</f>
        <v>1</v>
      </c>
      <c r="Q231">
        <f>'vessel calibrations'!$E$16</f>
        <v>1</v>
      </c>
      <c r="R231">
        <f t="shared" si="25"/>
        <v>1.3862943611198906</v>
      </c>
      <c r="S231">
        <f t="shared" si="29"/>
        <v>1.3862943611198906</v>
      </c>
      <c r="T231">
        <f t="shared" si="26"/>
        <v>1.3862943611198906</v>
      </c>
      <c r="U231">
        <f t="shared" si="27"/>
        <v>1.3862943611198906</v>
      </c>
      <c r="V231">
        <f t="shared" si="30"/>
        <v>3</v>
      </c>
      <c r="W231">
        <f t="shared" si="30"/>
        <v>3</v>
      </c>
      <c r="X231">
        <f t="shared" si="31"/>
        <v>3</v>
      </c>
      <c r="Y231">
        <f t="shared" si="31"/>
        <v>3</v>
      </c>
    </row>
    <row r="232" spans="1:25" x14ac:dyDescent="0.25">
      <c r="A232" t="s">
        <v>12</v>
      </c>
      <c r="B232">
        <v>5106</v>
      </c>
      <c r="C232" t="s">
        <v>19</v>
      </c>
      <c r="D232">
        <v>9</v>
      </c>
      <c r="E232">
        <v>2001</v>
      </c>
      <c r="F232" s="1">
        <v>37162</v>
      </c>
      <c r="G232" t="s">
        <v>23</v>
      </c>
      <c r="H232" t="s">
        <v>15</v>
      </c>
      <c r="I232">
        <v>1.62</v>
      </c>
      <c r="J232">
        <v>20</v>
      </c>
      <c r="K232">
        <v>4</v>
      </c>
      <c r="L232">
        <f t="shared" si="24"/>
        <v>4</v>
      </c>
      <c r="M232">
        <f t="shared" si="28"/>
        <v>1.6094379124341003</v>
      </c>
      <c r="N232">
        <f>'vessel calibrations'!$B$16</f>
        <v>1</v>
      </c>
      <c r="O232" s="16">
        <f>'vessel calibrations'!$C$16</f>
        <v>1</v>
      </c>
      <c r="P232">
        <f>'vessel calibrations'!$D$16</f>
        <v>1</v>
      </c>
      <c r="Q232">
        <f>'vessel calibrations'!$E$16</f>
        <v>1</v>
      </c>
      <c r="R232">
        <f t="shared" si="25"/>
        <v>1.6094379124341003</v>
      </c>
      <c r="S232">
        <f t="shared" si="29"/>
        <v>1.6094379124341003</v>
      </c>
      <c r="T232">
        <f t="shared" si="26"/>
        <v>1.6094379124341003</v>
      </c>
      <c r="U232">
        <f t="shared" si="27"/>
        <v>1.6094379124341003</v>
      </c>
      <c r="V232">
        <f t="shared" si="30"/>
        <v>3.9999999999999991</v>
      </c>
      <c r="W232">
        <f t="shared" si="30"/>
        <v>3.9999999999999991</v>
      </c>
      <c r="X232">
        <f t="shared" si="31"/>
        <v>3.9999999999999991</v>
      </c>
      <c r="Y232">
        <f t="shared" si="31"/>
        <v>3.9999999999999991</v>
      </c>
    </row>
    <row r="233" spans="1:25" x14ac:dyDescent="0.25">
      <c r="A233" t="s">
        <v>12</v>
      </c>
      <c r="B233">
        <v>5107</v>
      </c>
      <c r="C233" t="s">
        <v>19</v>
      </c>
      <c r="D233">
        <v>9</v>
      </c>
      <c r="E233">
        <v>2001</v>
      </c>
      <c r="F233" s="1">
        <v>37163</v>
      </c>
      <c r="G233" t="s">
        <v>22</v>
      </c>
      <c r="H233" t="s">
        <v>15</v>
      </c>
      <c r="I233">
        <v>1.21</v>
      </c>
      <c r="J233">
        <v>20</v>
      </c>
      <c r="K233">
        <v>0</v>
      </c>
      <c r="L233">
        <f t="shared" si="24"/>
        <v>0</v>
      </c>
      <c r="M233">
        <f t="shared" si="28"/>
        <v>0</v>
      </c>
      <c r="N233">
        <f>'vessel calibrations'!$B$16</f>
        <v>1</v>
      </c>
      <c r="O233" s="16">
        <f>'vessel calibrations'!$C$16</f>
        <v>1</v>
      </c>
      <c r="P233">
        <f>'vessel calibrations'!$D$16</f>
        <v>1</v>
      </c>
      <c r="Q233">
        <f>'vessel calibrations'!$E$16</f>
        <v>1</v>
      </c>
      <c r="R233">
        <f t="shared" si="25"/>
        <v>0</v>
      </c>
      <c r="S233">
        <f t="shared" si="29"/>
        <v>0</v>
      </c>
      <c r="T233">
        <f t="shared" si="26"/>
        <v>0</v>
      </c>
      <c r="U233">
        <f t="shared" si="27"/>
        <v>0</v>
      </c>
      <c r="V233">
        <f t="shared" si="30"/>
        <v>0</v>
      </c>
      <c r="W233">
        <f t="shared" si="30"/>
        <v>0</v>
      </c>
      <c r="X233">
        <f t="shared" si="31"/>
        <v>0</v>
      </c>
      <c r="Y233">
        <f t="shared" si="31"/>
        <v>0</v>
      </c>
    </row>
    <row r="234" spans="1:25" x14ac:dyDescent="0.25">
      <c r="A234" t="s">
        <v>12</v>
      </c>
      <c r="B234">
        <v>5108</v>
      </c>
      <c r="C234" t="s">
        <v>19</v>
      </c>
      <c r="D234">
        <v>9</v>
      </c>
      <c r="E234">
        <v>2001</v>
      </c>
      <c r="F234" s="1">
        <v>37163</v>
      </c>
      <c r="G234" t="s">
        <v>22</v>
      </c>
      <c r="H234" t="s">
        <v>15</v>
      </c>
      <c r="I234">
        <v>1.41</v>
      </c>
      <c r="J234">
        <v>20</v>
      </c>
      <c r="K234">
        <v>0</v>
      </c>
      <c r="L234">
        <f t="shared" si="24"/>
        <v>0</v>
      </c>
      <c r="M234">
        <f t="shared" si="28"/>
        <v>0</v>
      </c>
      <c r="N234">
        <f>'vessel calibrations'!$B$16</f>
        <v>1</v>
      </c>
      <c r="O234" s="16">
        <f>'vessel calibrations'!$C$16</f>
        <v>1</v>
      </c>
      <c r="P234">
        <f>'vessel calibrations'!$D$16</f>
        <v>1</v>
      </c>
      <c r="Q234">
        <f>'vessel calibrations'!$E$16</f>
        <v>1</v>
      </c>
      <c r="R234">
        <f t="shared" si="25"/>
        <v>0</v>
      </c>
      <c r="S234">
        <f t="shared" si="29"/>
        <v>0</v>
      </c>
      <c r="T234">
        <f t="shared" si="26"/>
        <v>0</v>
      </c>
      <c r="U234">
        <f t="shared" si="27"/>
        <v>0</v>
      </c>
      <c r="V234">
        <f t="shared" si="30"/>
        <v>0</v>
      </c>
      <c r="W234">
        <f t="shared" si="30"/>
        <v>0</v>
      </c>
      <c r="X234">
        <f t="shared" si="31"/>
        <v>0</v>
      </c>
      <c r="Y234">
        <f t="shared" si="31"/>
        <v>0</v>
      </c>
    </row>
    <row r="235" spans="1:25" x14ac:dyDescent="0.25">
      <c r="A235" t="s">
        <v>12</v>
      </c>
      <c r="B235">
        <v>5109</v>
      </c>
      <c r="C235" t="s">
        <v>19</v>
      </c>
      <c r="D235">
        <v>9</v>
      </c>
      <c r="E235">
        <v>2001</v>
      </c>
      <c r="F235" s="1">
        <v>37163</v>
      </c>
      <c r="G235" t="s">
        <v>22</v>
      </c>
      <c r="H235" t="s">
        <v>15</v>
      </c>
      <c r="I235">
        <v>1.88</v>
      </c>
      <c r="J235">
        <v>20</v>
      </c>
      <c r="K235">
        <v>38</v>
      </c>
      <c r="L235">
        <f t="shared" si="24"/>
        <v>38</v>
      </c>
      <c r="M235">
        <f t="shared" si="28"/>
        <v>3.6635616461296463</v>
      </c>
      <c r="N235">
        <f>'vessel calibrations'!$B$16</f>
        <v>1</v>
      </c>
      <c r="O235" s="16">
        <f>'vessel calibrations'!$C$16</f>
        <v>1</v>
      </c>
      <c r="P235">
        <f>'vessel calibrations'!$D$16</f>
        <v>1</v>
      </c>
      <c r="Q235">
        <f>'vessel calibrations'!$E$16</f>
        <v>1</v>
      </c>
      <c r="R235">
        <f t="shared" si="25"/>
        <v>3.6635616461296463</v>
      </c>
      <c r="S235">
        <f t="shared" si="29"/>
        <v>3.6635616461296463</v>
      </c>
      <c r="T235">
        <f t="shared" si="26"/>
        <v>3.6635616461296463</v>
      </c>
      <c r="U235">
        <f t="shared" si="27"/>
        <v>3.6635616461296463</v>
      </c>
      <c r="V235">
        <f t="shared" si="30"/>
        <v>37.999999999999993</v>
      </c>
      <c r="W235">
        <f t="shared" si="30"/>
        <v>37.999999999999993</v>
      </c>
      <c r="X235">
        <f t="shared" si="31"/>
        <v>37.999999999999993</v>
      </c>
      <c r="Y235">
        <f t="shared" si="31"/>
        <v>37.999999999999993</v>
      </c>
    </row>
    <row r="236" spans="1:25" x14ac:dyDescent="0.25">
      <c r="A236" t="s">
        <v>12</v>
      </c>
      <c r="B236">
        <v>5110</v>
      </c>
      <c r="C236" t="s">
        <v>19</v>
      </c>
      <c r="D236">
        <v>9</v>
      </c>
      <c r="E236">
        <v>2001</v>
      </c>
      <c r="F236" s="1">
        <v>37163</v>
      </c>
      <c r="G236" t="s">
        <v>22</v>
      </c>
      <c r="H236" t="s">
        <v>15</v>
      </c>
      <c r="I236">
        <v>1.62</v>
      </c>
      <c r="J236">
        <v>20</v>
      </c>
      <c r="K236">
        <v>79</v>
      </c>
      <c r="L236">
        <f t="shared" si="24"/>
        <v>79</v>
      </c>
      <c r="M236">
        <f t="shared" si="28"/>
        <v>4.3820266346738812</v>
      </c>
      <c r="N236">
        <f>'vessel calibrations'!$B$16</f>
        <v>1</v>
      </c>
      <c r="O236" s="16">
        <f>'vessel calibrations'!$C$16</f>
        <v>1</v>
      </c>
      <c r="P236">
        <f>'vessel calibrations'!$D$16</f>
        <v>1</v>
      </c>
      <c r="Q236">
        <f>'vessel calibrations'!$E$16</f>
        <v>1</v>
      </c>
      <c r="R236">
        <f t="shared" si="25"/>
        <v>4.3820266346738812</v>
      </c>
      <c r="S236">
        <f t="shared" si="29"/>
        <v>4.3820266346738812</v>
      </c>
      <c r="T236">
        <f t="shared" si="26"/>
        <v>4.3820266346738812</v>
      </c>
      <c r="U236">
        <f t="shared" si="27"/>
        <v>4.3820266346738812</v>
      </c>
      <c r="V236">
        <f t="shared" si="30"/>
        <v>78.999999999999972</v>
      </c>
      <c r="W236">
        <f t="shared" si="30"/>
        <v>78.999999999999972</v>
      </c>
      <c r="X236">
        <f t="shared" si="31"/>
        <v>78.999999999999972</v>
      </c>
      <c r="Y236">
        <f t="shared" si="31"/>
        <v>78.999999999999972</v>
      </c>
    </row>
    <row r="237" spans="1:25" x14ac:dyDescent="0.25">
      <c r="A237" t="s">
        <v>12</v>
      </c>
      <c r="B237">
        <v>5111</v>
      </c>
      <c r="C237" t="s">
        <v>19</v>
      </c>
      <c r="D237">
        <v>9</v>
      </c>
      <c r="E237">
        <v>2001</v>
      </c>
      <c r="F237" s="1">
        <v>37163</v>
      </c>
      <c r="G237" t="s">
        <v>20</v>
      </c>
      <c r="H237" t="s">
        <v>15</v>
      </c>
      <c r="I237">
        <v>1.57</v>
      </c>
      <c r="J237">
        <v>20</v>
      </c>
      <c r="K237">
        <v>28</v>
      </c>
      <c r="L237">
        <f t="shared" si="24"/>
        <v>28</v>
      </c>
      <c r="M237">
        <f t="shared" si="28"/>
        <v>3.3672958299864741</v>
      </c>
      <c r="N237">
        <f>'vessel calibrations'!$B$16</f>
        <v>1</v>
      </c>
      <c r="O237" s="16">
        <f>'vessel calibrations'!$C$16</f>
        <v>1</v>
      </c>
      <c r="P237">
        <f>'vessel calibrations'!$D$16</f>
        <v>1</v>
      </c>
      <c r="Q237">
        <f>'vessel calibrations'!$E$16</f>
        <v>1</v>
      </c>
      <c r="R237">
        <f t="shared" si="25"/>
        <v>3.3672958299864741</v>
      </c>
      <c r="S237">
        <f t="shared" si="29"/>
        <v>3.3672958299864741</v>
      </c>
      <c r="T237">
        <f t="shared" si="26"/>
        <v>3.3672958299864741</v>
      </c>
      <c r="U237">
        <f t="shared" si="27"/>
        <v>3.3672958299864741</v>
      </c>
      <c r="V237">
        <f t="shared" si="30"/>
        <v>28.000000000000004</v>
      </c>
      <c r="W237">
        <f t="shared" si="30"/>
        <v>28.000000000000004</v>
      </c>
      <c r="X237">
        <f t="shared" si="31"/>
        <v>28.000000000000004</v>
      </c>
      <c r="Y237">
        <f t="shared" si="31"/>
        <v>28.000000000000004</v>
      </c>
    </row>
    <row r="238" spans="1:25" x14ac:dyDescent="0.25">
      <c r="A238" t="s">
        <v>12</v>
      </c>
      <c r="B238">
        <v>5112</v>
      </c>
      <c r="C238" t="s">
        <v>19</v>
      </c>
      <c r="D238">
        <v>9</v>
      </c>
      <c r="E238">
        <v>2001</v>
      </c>
      <c r="F238" s="1">
        <v>37163</v>
      </c>
      <c r="G238" t="s">
        <v>21</v>
      </c>
      <c r="H238" t="s">
        <v>15</v>
      </c>
      <c r="I238">
        <v>1.02</v>
      </c>
      <c r="J238">
        <v>20</v>
      </c>
      <c r="K238">
        <v>0</v>
      </c>
      <c r="L238">
        <f t="shared" si="24"/>
        <v>0</v>
      </c>
      <c r="M238">
        <f t="shared" si="28"/>
        <v>0</v>
      </c>
      <c r="N238">
        <f>'vessel calibrations'!$B$16</f>
        <v>1</v>
      </c>
      <c r="O238" s="16">
        <f>'vessel calibrations'!$C$16</f>
        <v>1</v>
      </c>
      <c r="P238">
        <f>'vessel calibrations'!$D$16</f>
        <v>1</v>
      </c>
      <c r="Q238">
        <f>'vessel calibrations'!$E$16</f>
        <v>1</v>
      </c>
      <c r="R238">
        <f t="shared" si="25"/>
        <v>0</v>
      </c>
      <c r="S238">
        <f t="shared" si="29"/>
        <v>0</v>
      </c>
      <c r="T238">
        <f t="shared" si="26"/>
        <v>0</v>
      </c>
      <c r="U238">
        <f t="shared" si="27"/>
        <v>0</v>
      </c>
      <c r="V238">
        <f t="shared" si="30"/>
        <v>0</v>
      </c>
      <c r="W238">
        <f t="shared" si="30"/>
        <v>0</v>
      </c>
      <c r="X238">
        <f t="shared" si="31"/>
        <v>0</v>
      </c>
      <c r="Y238">
        <f t="shared" si="31"/>
        <v>0</v>
      </c>
    </row>
    <row r="239" spans="1:25" x14ac:dyDescent="0.25">
      <c r="A239" t="s">
        <v>12</v>
      </c>
      <c r="B239">
        <v>6015</v>
      </c>
      <c r="C239" t="s">
        <v>13</v>
      </c>
      <c r="D239">
        <v>6</v>
      </c>
      <c r="E239">
        <v>2002</v>
      </c>
      <c r="F239" s="1">
        <v>37429</v>
      </c>
      <c r="G239" t="s">
        <v>14</v>
      </c>
      <c r="H239" t="s">
        <v>15</v>
      </c>
      <c r="I239">
        <v>0.92</v>
      </c>
      <c r="J239">
        <v>20</v>
      </c>
      <c r="K239">
        <v>0</v>
      </c>
      <c r="L239">
        <f t="shared" si="24"/>
        <v>0</v>
      </c>
      <c r="M239">
        <f t="shared" si="28"/>
        <v>0</v>
      </c>
      <c r="N239">
        <f>'vessel calibrations'!$B$16</f>
        <v>1</v>
      </c>
      <c r="O239" s="16">
        <f>'vessel calibrations'!$C$16</f>
        <v>1</v>
      </c>
      <c r="P239">
        <f>'vessel calibrations'!$D$16</f>
        <v>1</v>
      </c>
      <c r="Q239">
        <f>'vessel calibrations'!$E$16</f>
        <v>1</v>
      </c>
      <c r="R239">
        <f t="shared" si="25"/>
        <v>0</v>
      </c>
      <c r="S239">
        <f t="shared" si="29"/>
        <v>0</v>
      </c>
      <c r="T239">
        <f t="shared" si="26"/>
        <v>0</v>
      </c>
      <c r="U239">
        <f t="shared" si="27"/>
        <v>0</v>
      </c>
      <c r="V239">
        <f t="shared" si="30"/>
        <v>0</v>
      </c>
      <c r="W239">
        <f t="shared" si="30"/>
        <v>0</v>
      </c>
      <c r="X239">
        <f t="shared" si="31"/>
        <v>0</v>
      </c>
      <c r="Y239">
        <f t="shared" si="31"/>
        <v>0</v>
      </c>
    </row>
    <row r="240" spans="1:25" x14ac:dyDescent="0.25">
      <c r="A240" t="s">
        <v>12</v>
      </c>
      <c r="B240">
        <v>6016</v>
      </c>
      <c r="C240" t="s">
        <v>13</v>
      </c>
      <c r="D240">
        <v>6</v>
      </c>
      <c r="E240">
        <v>2002</v>
      </c>
      <c r="F240" s="1">
        <v>37429</v>
      </c>
      <c r="G240" t="s">
        <v>16</v>
      </c>
      <c r="H240" t="s">
        <v>15</v>
      </c>
      <c r="I240">
        <v>0.99</v>
      </c>
      <c r="J240">
        <v>20</v>
      </c>
      <c r="K240">
        <v>0</v>
      </c>
      <c r="L240">
        <f t="shared" si="24"/>
        <v>0</v>
      </c>
      <c r="M240">
        <f t="shared" si="28"/>
        <v>0</v>
      </c>
      <c r="N240">
        <f>'vessel calibrations'!$B$16</f>
        <v>1</v>
      </c>
      <c r="O240" s="16">
        <f>'vessel calibrations'!$C$16</f>
        <v>1</v>
      </c>
      <c r="P240">
        <f>'vessel calibrations'!$D$16</f>
        <v>1</v>
      </c>
      <c r="Q240">
        <f>'vessel calibrations'!$E$16</f>
        <v>1</v>
      </c>
      <c r="R240">
        <f t="shared" si="25"/>
        <v>0</v>
      </c>
      <c r="S240">
        <f t="shared" si="29"/>
        <v>0</v>
      </c>
      <c r="T240">
        <f t="shared" si="26"/>
        <v>0</v>
      </c>
      <c r="U240">
        <f t="shared" si="27"/>
        <v>0</v>
      </c>
      <c r="V240">
        <f t="shared" si="30"/>
        <v>0</v>
      </c>
      <c r="W240">
        <f t="shared" si="30"/>
        <v>0</v>
      </c>
      <c r="X240">
        <f t="shared" si="31"/>
        <v>0</v>
      </c>
      <c r="Y240">
        <f t="shared" si="31"/>
        <v>0</v>
      </c>
    </row>
    <row r="241" spans="1:26" x14ac:dyDescent="0.25">
      <c r="A241" t="s">
        <v>12</v>
      </c>
      <c r="B241">
        <v>6017</v>
      </c>
      <c r="C241" t="s">
        <v>13</v>
      </c>
      <c r="D241">
        <v>6</v>
      </c>
      <c r="E241">
        <v>2002</v>
      </c>
      <c r="F241" s="1">
        <v>37429</v>
      </c>
      <c r="G241" t="s">
        <v>17</v>
      </c>
      <c r="H241" t="s">
        <v>15</v>
      </c>
      <c r="I241">
        <v>1.21</v>
      </c>
      <c r="J241">
        <v>20</v>
      </c>
      <c r="K241">
        <v>0</v>
      </c>
      <c r="L241">
        <f t="shared" si="24"/>
        <v>0</v>
      </c>
      <c r="M241">
        <f t="shared" si="28"/>
        <v>0</v>
      </c>
      <c r="N241">
        <f>'vessel calibrations'!$B$16</f>
        <v>1</v>
      </c>
      <c r="O241" s="16">
        <f>'vessel calibrations'!$C$16</f>
        <v>1</v>
      </c>
      <c r="P241">
        <f>'vessel calibrations'!$D$16</f>
        <v>1</v>
      </c>
      <c r="Q241">
        <f>'vessel calibrations'!$E$16</f>
        <v>1</v>
      </c>
      <c r="R241">
        <f t="shared" si="25"/>
        <v>0</v>
      </c>
      <c r="S241">
        <f t="shared" si="29"/>
        <v>0</v>
      </c>
      <c r="T241">
        <f t="shared" si="26"/>
        <v>0</v>
      </c>
      <c r="U241">
        <f t="shared" si="27"/>
        <v>0</v>
      </c>
      <c r="V241">
        <f t="shared" si="30"/>
        <v>0</v>
      </c>
      <c r="W241">
        <f t="shared" si="30"/>
        <v>0</v>
      </c>
      <c r="X241">
        <f t="shared" si="31"/>
        <v>0</v>
      </c>
      <c r="Y241">
        <f t="shared" si="31"/>
        <v>0</v>
      </c>
    </row>
    <row r="242" spans="1:26" x14ac:dyDescent="0.25">
      <c r="A242" t="s">
        <v>12</v>
      </c>
      <c r="B242">
        <v>6018</v>
      </c>
      <c r="C242" t="s">
        <v>13</v>
      </c>
      <c r="D242">
        <v>6</v>
      </c>
      <c r="E242">
        <v>2002</v>
      </c>
      <c r="F242" s="1">
        <v>37429</v>
      </c>
      <c r="G242" t="s">
        <v>18</v>
      </c>
      <c r="H242" t="s">
        <v>15</v>
      </c>
      <c r="I242">
        <v>1.28</v>
      </c>
      <c r="J242">
        <v>20</v>
      </c>
      <c r="K242">
        <v>0</v>
      </c>
      <c r="L242">
        <f t="shared" si="24"/>
        <v>0</v>
      </c>
      <c r="M242">
        <f t="shared" si="28"/>
        <v>0</v>
      </c>
      <c r="N242">
        <f>'vessel calibrations'!$B$16</f>
        <v>1</v>
      </c>
      <c r="O242" s="16">
        <f>'vessel calibrations'!$C$16</f>
        <v>1</v>
      </c>
      <c r="P242">
        <f>'vessel calibrations'!$D$16</f>
        <v>1</v>
      </c>
      <c r="Q242">
        <f>'vessel calibrations'!$E$16</f>
        <v>1</v>
      </c>
      <c r="R242">
        <f t="shared" si="25"/>
        <v>0</v>
      </c>
      <c r="S242">
        <f t="shared" si="29"/>
        <v>0</v>
      </c>
      <c r="T242">
        <f t="shared" si="26"/>
        <v>0</v>
      </c>
      <c r="U242">
        <f t="shared" si="27"/>
        <v>0</v>
      </c>
      <c r="V242">
        <f t="shared" si="30"/>
        <v>0</v>
      </c>
      <c r="W242">
        <f t="shared" si="30"/>
        <v>0</v>
      </c>
      <c r="X242">
        <f t="shared" si="31"/>
        <v>0</v>
      </c>
      <c r="Y242">
        <f t="shared" si="31"/>
        <v>0</v>
      </c>
    </row>
    <row r="243" spans="1:26" x14ac:dyDescent="0.25">
      <c r="A243" t="s">
        <v>12</v>
      </c>
      <c r="B243">
        <v>6027</v>
      </c>
      <c r="C243" t="s">
        <v>13</v>
      </c>
      <c r="D243">
        <v>6</v>
      </c>
      <c r="E243">
        <v>2002</v>
      </c>
      <c r="F243" s="1">
        <v>37432</v>
      </c>
      <c r="G243" t="s">
        <v>14</v>
      </c>
      <c r="H243" t="s">
        <v>15</v>
      </c>
      <c r="I243">
        <v>1.25</v>
      </c>
      <c r="J243">
        <v>20</v>
      </c>
      <c r="K243">
        <v>3</v>
      </c>
      <c r="L243">
        <f t="shared" si="24"/>
        <v>3</v>
      </c>
      <c r="M243">
        <f t="shared" si="28"/>
        <v>1.3862943611198906</v>
      </c>
      <c r="N243">
        <f>'vessel calibrations'!$B$16</f>
        <v>1</v>
      </c>
      <c r="O243" s="16">
        <f>'vessel calibrations'!$C$16</f>
        <v>1</v>
      </c>
      <c r="P243">
        <f>'vessel calibrations'!$D$16</f>
        <v>1</v>
      </c>
      <c r="Q243">
        <f>'vessel calibrations'!$E$16</f>
        <v>1</v>
      </c>
      <c r="R243">
        <f t="shared" si="25"/>
        <v>1.3862943611198906</v>
      </c>
      <c r="S243">
        <f t="shared" si="29"/>
        <v>1.3862943611198906</v>
      </c>
      <c r="T243">
        <f t="shared" si="26"/>
        <v>1.3862943611198906</v>
      </c>
      <c r="U243">
        <f t="shared" si="27"/>
        <v>1.3862943611198906</v>
      </c>
      <c r="V243">
        <f t="shared" si="30"/>
        <v>3</v>
      </c>
      <c r="W243">
        <f t="shared" si="30"/>
        <v>3</v>
      </c>
      <c r="X243">
        <f t="shared" si="31"/>
        <v>3</v>
      </c>
      <c r="Y243">
        <f t="shared" si="31"/>
        <v>3</v>
      </c>
    </row>
    <row r="244" spans="1:26" x14ac:dyDescent="0.25">
      <c r="A244" t="s">
        <v>12</v>
      </c>
      <c r="B244">
        <v>6028</v>
      </c>
      <c r="C244" t="s">
        <v>13</v>
      </c>
      <c r="D244">
        <v>6</v>
      </c>
      <c r="E244">
        <v>2002</v>
      </c>
      <c r="F244" s="1">
        <v>37432</v>
      </c>
      <c r="G244" t="s">
        <v>16</v>
      </c>
      <c r="H244" t="s">
        <v>15</v>
      </c>
      <c r="I244">
        <v>1.41</v>
      </c>
      <c r="J244">
        <v>20</v>
      </c>
      <c r="K244">
        <v>0</v>
      </c>
      <c r="L244">
        <f t="shared" si="24"/>
        <v>0</v>
      </c>
      <c r="M244">
        <f t="shared" si="28"/>
        <v>0</v>
      </c>
      <c r="N244">
        <f>'vessel calibrations'!$B$16</f>
        <v>1</v>
      </c>
      <c r="O244" s="16">
        <f>'vessel calibrations'!$C$16</f>
        <v>1</v>
      </c>
      <c r="P244">
        <f>'vessel calibrations'!$D$16</f>
        <v>1</v>
      </c>
      <c r="Q244">
        <f>'vessel calibrations'!$E$16</f>
        <v>1</v>
      </c>
      <c r="R244">
        <f t="shared" si="25"/>
        <v>0</v>
      </c>
      <c r="S244">
        <f t="shared" si="29"/>
        <v>0</v>
      </c>
      <c r="T244">
        <f t="shared" si="26"/>
        <v>0</v>
      </c>
      <c r="U244">
        <f t="shared" si="27"/>
        <v>0</v>
      </c>
      <c r="V244">
        <f t="shared" si="30"/>
        <v>0</v>
      </c>
      <c r="W244">
        <f t="shared" si="30"/>
        <v>0</v>
      </c>
      <c r="X244">
        <f t="shared" si="31"/>
        <v>0</v>
      </c>
      <c r="Y244">
        <f t="shared" si="31"/>
        <v>0</v>
      </c>
    </row>
    <row r="245" spans="1:26" x14ac:dyDescent="0.25">
      <c r="A245" t="s">
        <v>12</v>
      </c>
      <c r="B245">
        <v>6029</v>
      </c>
      <c r="C245" t="s">
        <v>13</v>
      </c>
      <c r="D245">
        <v>6</v>
      </c>
      <c r="E245">
        <v>2002</v>
      </c>
      <c r="F245" s="1">
        <v>37432</v>
      </c>
      <c r="G245" t="s">
        <v>17</v>
      </c>
      <c r="H245" t="s">
        <v>15</v>
      </c>
      <c r="I245">
        <v>1.45</v>
      </c>
      <c r="J245">
        <v>20</v>
      </c>
      <c r="K245">
        <v>0</v>
      </c>
      <c r="L245">
        <f t="shared" si="24"/>
        <v>0</v>
      </c>
      <c r="M245">
        <f t="shared" si="28"/>
        <v>0</v>
      </c>
      <c r="N245">
        <f>'vessel calibrations'!$B$16</f>
        <v>1</v>
      </c>
      <c r="O245" s="16">
        <f>'vessel calibrations'!$C$16</f>
        <v>1</v>
      </c>
      <c r="P245">
        <f>'vessel calibrations'!$D$16</f>
        <v>1</v>
      </c>
      <c r="Q245">
        <f>'vessel calibrations'!$E$16</f>
        <v>1</v>
      </c>
      <c r="R245">
        <f t="shared" si="25"/>
        <v>0</v>
      </c>
      <c r="S245">
        <f t="shared" si="29"/>
        <v>0</v>
      </c>
      <c r="T245">
        <f t="shared" si="26"/>
        <v>0</v>
      </c>
      <c r="U245">
        <f t="shared" si="27"/>
        <v>0</v>
      </c>
      <c r="V245">
        <f t="shared" si="30"/>
        <v>0</v>
      </c>
      <c r="W245">
        <f t="shared" si="30"/>
        <v>0</v>
      </c>
      <c r="X245">
        <f t="shared" si="31"/>
        <v>0</v>
      </c>
      <c r="Y245">
        <f t="shared" si="31"/>
        <v>0</v>
      </c>
    </row>
    <row r="246" spans="1:26" x14ac:dyDescent="0.25">
      <c r="A246" t="s">
        <v>12</v>
      </c>
      <c r="B246">
        <v>6030</v>
      </c>
      <c r="C246" t="s">
        <v>13</v>
      </c>
      <c r="D246">
        <v>6</v>
      </c>
      <c r="E246">
        <v>2002</v>
      </c>
      <c r="F246" s="1">
        <v>37432</v>
      </c>
      <c r="G246" t="s">
        <v>18</v>
      </c>
      <c r="H246" t="s">
        <v>15</v>
      </c>
      <c r="I246">
        <v>1.31</v>
      </c>
      <c r="J246">
        <v>20</v>
      </c>
      <c r="K246">
        <v>0</v>
      </c>
      <c r="L246">
        <f t="shared" si="24"/>
        <v>0</v>
      </c>
      <c r="M246">
        <f t="shared" si="28"/>
        <v>0</v>
      </c>
      <c r="N246">
        <f>'vessel calibrations'!$B$16</f>
        <v>1</v>
      </c>
      <c r="O246" s="16">
        <f>'vessel calibrations'!$C$16</f>
        <v>1</v>
      </c>
      <c r="P246">
        <f>'vessel calibrations'!$D$16</f>
        <v>1</v>
      </c>
      <c r="Q246">
        <f>'vessel calibrations'!$E$16</f>
        <v>1</v>
      </c>
      <c r="R246">
        <f t="shared" si="25"/>
        <v>0</v>
      </c>
      <c r="S246">
        <f t="shared" si="29"/>
        <v>0</v>
      </c>
      <c r="T246">
        <f t="shared" si="26"/>
        <v>0</v>
      </c>
      <c r="U246">
        <f t="shared" si="27"/>
        <v>0</v>
      </c>
      <c r="V246">
        <f t="shared" si="30"/>
        <v>0</v>
      </c>
      <c r="W246">
        <f t="shared" si="30"/>
        <v>0</v>
      </c>
      <c r="X246">
        <f t="shared" si="31"/>
        <v>0</v>
      </c>
      <c r="Y246">
        <f t="shared" si="31"/>
        <v>0</v>
      </c>
    </row>
    <row r="247" spans="1:26" x14ac:dyDescent="0.25">
      <c r="A247" t="s">
        <v>12</v>
      </c>
      <c r="B247">
        <v>6031</v>
      </c>
      <c r="C247" t="s">
        <v>19</v>
      </c>
      <c r="D247">
        <v>6</v>
      </c>
      <c r="E247">
        <v>2002</v>
      </c>
      <c r="F247" s="1">
        <v>37433</v>
      </c>
      <c r="G247" t="s">
        <v>20</v>
      </c>
      <c r="H247" t="s">
        <v>15</v>
      </c>
      <c r="I247">
        <v>1.51</v>
      </c>
      <c r="J247">
        <v>20</v>
      </c>
      <c r="K247">
        <v>0</v>
      </c>
      <c r="L247">
        <f t="shared" si="24"/>
        <v>0</v>
      </c>
      <c r="M247">
        <f t="shared" si="28"/>
        <v>0</v>
      </c>
      <c r="N247">
        <f>'vessel calibrations'!$B$16</f>
        <v>1</v>
      </c>
      <c r="O247" s="16">
        <f>'vessel calibrations'!$C$16</f>
        <v>1</v>
      </c>
      <c r="P247">
        <f>'vessel calibrations'!$D$16</f>
        <v>1</v>
      </c>
      <c r="Q247">
        <f>'vessel calibrations'!$E$16</f>
        <v>1</v>
      </c>
      <c r="R247">
        <f t="shared" si="25"/>
        <v>0</v>
      </c>
      <c r="S247">
        <f t="shared" si="29"/>
        <v>0</v>
      </c>
      <c r="T247">
        <f t="shared" si="26"/>
        <v>0</v>
      </c>
      <c r="U247">
        <f t="shared" si="27"/>
        <v>0</v>
      </c>
      <c r="V247">
        <f t="shared" si="30"/>
        <v>0</v>
      </c>
      <c r="W247">
        <f t="shared" si="30"/>
        <v>0</v>
      </c>
      <c r="X247">
        <f t="shared" si="31"/>
        <v>0</v>
      </c>
      <c r="Y247">
        <f t="shared" si="31"/>
        <v>0</v>
      </c>
    </row>
    <row r="248" spans="1:26" x14ac:dyDescent="0.25">
      <c r="A248" t="s">
        <v>12</v>
      </c>
      <c r="B248">
        <v>6032</v>
      </c>
      <c r="C248" t="s">
        <v>19</v>
      </c>
      <c r="D248">
        <v>6</v>
      </c>
      <c r="E248">
        <v>2002</v>
      </c>
      <c r="F248" s="1">
        <v>37433</v>
      </c>
      <c r="G248" t="s">
        <v>21</v>
      </c>
      <c r="H248" t="s">
        <v>15</v>
      </c>
      <c r="I248">
        <v>1.37</v>
      </c>
      <c r="J248">
        <v>20</v>
      </c>
      <c r="K248">
        <v>0</v>
      </c>
      <c r="L248">
        <f t="shared" si="24"/>
        <v>0</v>
      </c>
      <c r="M248">
        <f t="shared" si="28"/>
        <v>0</v>
      </c>
      <c r="N248">
        <f>'vessel calibrations'!$B$16</f>
        <v>1</v>
      </c>
      <c r="O248" s="16">
        <f>'vessel calibrations'!$C$16</f>
        <v>1</v>
      </c>
      <c r="P248">
        <f>'vessel calibrations'!$D$16</f>
        <v>1</v>
      </c>
      <c r="Q248">
        <f>'vessel calibrations'!$E$16</f>
        <v>1</v>
      </c>
      <c r="R248">
        <f t="shared" si="25"/>
        <v>0</v>
      </c>
      <c r="S248">
        <f t="shared" si="29"/>
        <v>0</v>
      </c>
      <c r="T248">
        <f t="shared" si="26"/>
        <v>0</v>
      </c>
      <c r="U248">
        <f t="shared" si="27"/>
        <v>0</v>
      </c>
      <c r="V248">
        <f t="shared" si="30"/>
        <v>0</v>
      </c>
      <c r="W248">
        <f t="shared" si="30"/>
        <v>0</v>
      </c>
      <c r="X248">
        <f t="shared" si="31"/>
        <v>0</v>
      </c>
      <c r="Y248">
        <f t="shared" si="31"/>
        <v>0</v>
      </c>
    </row>
    <row r="249" spans="1:26" x14ac:dyDescent="0.25">
      <c r="A249" t="s">
        <v>12</v>
      </c>
      <c r="B249">
        <v>6033</v>
      </c>
      <c r="C249" t="s">
        <v>19</v>
      </c>
      <c r="D249">
        <v>6</v>
      </c>
      <c r="E249">
        <v>2002</v>
      </c>
      <c r="F249" s="1">
        <v>37433</v>
      </c>
      <c r="G249" t="s">
        <v>22</v>
      </c>
      <c r="H249" t="s">
        <v>15</v>
      </c>
      <c r="I249">
        <v>1.3</v>
      </c>
      <c r="J249">
        <v>20</v>
      </c>
      <c r="K249">
        <v>0</v>
      </c>
      <c r="L249">
        <f t="shared" si="24"/>
        <v>0</v>
      </c>
      <c r="M249">
        <f t="shared" si="28"/>
        <v>0</v>
      </c>
      <c r="N249">
        <f>'vessel calibrations'!$B$16</f>
        <v>1</v>
      </c>
      <c r="O249" s="16">
        <f>'vessel calibrations'!$C$16</f>
        <v>1</v>
      </c>
      <c r="P249">
        <f>'vessel calibrations'!$D$16</f>
        <v>1</v>
      </c>
      <c r="Q249">
        <f>'vessel calibrations'!$E$16</f>
        <v>1</v>
      </c>
      <c r="R249">
        <f t="shared" si="25"/>
        <v>0</v>
      </c>
      <c r="S249">
        <f t="shared" si="29"/>
        <v>0</v>
      </c>
      <c r="T249">
        <f t="shared" si="26"/>
        <v>0</v>
      </c>
      <c r="U249">
        <f t="shared" si="27"/>
        <v>0</v>
      </c>
      <c r="V249">
        <f t="shared" si="30"/>
        <v>0</v>
      </c>
      <c r="W249">
        <f t="shared" si="30"/>
        <v>0</v>
      </c>
      <c r="X249">
        <f t="shared" si="31"/>
        <v>0</v>
      </c>
      <c r="Y249">
        <f t="shared" si="31"/>
        <v>0</v>
      </c>
    </row>
    <row r="250" spans="1:26" x14ac:dyDescent="0.25">
      <c r="A250" t="s">
        <v>12</v>
      </c>
      <c r="B250">
        <v>6034</v>
      </c>
      <c r="C250" t="s">
        <v>19</v>
      </c>
      <c r="D250">
        <v>6</v>
      </c>
      <c r="E250">
        <v>2002</v>
      </c>
      <c r="F250" s="1">
        <v>37433</v>
      </c>
      <c r="G250" t="s">
        <v>23</v>
      </c>
      <c r="H250" t="s">
        <v>15</v>
      </c>
      <c r="I250">
        <v>1.38</v>
      </c>
      <c r="J250">
        <v>20</v>
      </c>
      <c r="K250">
        <v>4</v>
      </c>
      <c r="L250">
        <f t="shared" si="24"/>
        <v>4</v>
      </c>
      <c r="M250">
        <f t="shared" si="28"/>
        <v>1.6094379124341003</v>
      </c>
      <c r="N250">
        <f>'vessel calibrations'!$B$16</f>
        <v>1</v>
      </c>
      <c r="O250" s="16">
        <f>'vessel calibrations'!$C$16</f>
        <v>1</v>
      </c>
      <c r="P250">
        <f>'vessel calibrations'!$D$16</f>
        <v>1</v>
      </c>
      <c r="Q250">
        <f>'vessel calibrations'!$E$16</f>
        <v>1</v>
      </c>
      <c r="R250">
        <f t="shared" si="25"/>
        <v>1.6094379124341003</v>
      </c>
      <c r="S250">
        <f t="shared" si="29"/>
        <v>1.6094379124341003</v>
      </c>
      <c r="T250">
        <f t="shared" si="26"/>
        <v>1.6094379124341003</v>
      </c>
      <c r="U250">
        <f t="shared" si="27"/>
        <v>1.6094379124341003</v>
      </c>
      <c r="V250">
        <f t="shared" si="30"/>
        <v>3.9999999999999991</v>
      </c>
      <c r="W250">
        <f t="shared" si="30"/>
        <v>3.9999999999999991</v>
      </c>
      <c r="X250">
        <f t="shared" si="31"/>
        <v>3.9999999999999991</v>
      </c>
      <c r="Y250">
        <f t="shared" si="31"/>
        <v>3.9999999999999991</v>
      </c>
    </row>
    <row r="251" spans="1:26" x14ac:dyDescent="0.25">
      <c r="A251" t="s">
        <v>12</v>
      </c>
      <c r="B251">
        <v>6035</v>
      </c>
      <c r="C251" t="s">
        <v>19</v>
      </c>
      <c r="D251">
        <v>6</v>
      </c>
      <c r="E251">
        <v>2002</v>
      </c>
      <c r="F251" s="1">
        <v>37434</v>
      </c>
      <c r="G251" t="s">
        <v>23</v>
      </c>
      <c r="H251" t="s">
        <v>15</v>
      </c>
      <c r="I251">
        <v>1.49</v>
      </c>
      <c r="J251">
        <v>20</v>
      </c>
      <c r="K251">
        <v>14</v>
      </c>
      <c r="L251">
        <f t="shared" si="24"/>
        <v>14</v>
      </c>
      <c r="M251">
        <f t="shared" si="28"/>
        <v>2.7080502011022101</v>
      </c>
      <c r="N251">
        <f>'vessel calibrations'!$B$16</f>
        <v>1</v>
      </c>
      <c r="O251" s="16">
        <f>'vessel calibrations'!$C$16</f>
        <v>1</v>
      </c>
      <c r="P251">
        <f>'vessel calibrations'!$D$16</f>
        <v>1</v>
      </c>
      <c r="Q251">
        <f>'vessel calibrations'!$E$16</f>
        <v>1</v>
      </c>
      <c r="R251">
        <f t="shared" si="25"/>
        <v>2.7080502011022101</v>
      </c>
      <c r="S251">
        <f t="shared" si="29"/>
        <v>2.7080502011022101</v>
      </c>
      <c r="T251">
        <f t="shared" si="26"/>
        <v>2.7080502011022101</v>
      </c>
      <c r="U251">
        <f t="shared" si="27"/>
        <v>2.7080502011022101</v>
      </c>
      <c r="V251">
        <f t="shared" si="30"/>
        <v>14</v>
      </c>
      <c r="W251">
        <f t="shared" si="30"/>
        <v>14</v>
      </c>
      <c r="X251">
        <f t="shared" si="31"/>
        <v>14</v>
      </c>
      <c r="Y251">
        <f t="shared" si="31"/>
        <v>14</v>
      </c>
    </row>
    <row r="252" spans="1:26" x14ac:dyDescent="0.25">
      <c r="A252" t="s">
        <v>12</v>
      </c>
      <c r="B252">
        <v>6036</v>
      </c>
      <c r="C252" t="s">
        <v>19</v>
      </c>
      <c r="D252">
        <v>6</v>
      </c>
      <c r="E252">
        <v>2002</v>
      </c>
      <c r="F252" s="1">
        <v>37434</v>
      </c>
      <c r="G252" t="s">
        <v>22</v>
      </c>
      <c r="H252" t="s">
        <v>15</v>
      </c>
      <c r="I252">
        <v>1.67</v>
      </c>
      <c r="J252">
        <v>20</v>
      </c>
      <c r="K252">
        <v>0</v>
      </c>
      <c r="L252">
        <f t="shared" si="24"/>
        <v>0</v>
      </c>
      <c r="M252">
        <f t="shared" si="28"/>
        <v>0</v>
      </c>
      <c r="N252">
        <f>'vessel calibrations'!$B$16</f>
        <v>1</v>
      </c>
      <c r="O252" s="16">
        <f>'vessel calibrations'!$C$16</f>
        <v>1</v>
      </c>
      <c r="P252">
        <f>'vessel calibrations'!$D$16</f>
        <v>1</v>
      </c>
      <c r="Q252">
        <f>'vessel calibrations'!$E$16</f>
        <v>1</v>
      </c>
      <c r="R252">
        <f t="shared" si="25"/>
        <v>0</v>
      </c>
      <c r="S252">
        <f t="shared" si="29"/>
        <v>0</v>
      </c>
      <c r="T252">
        <f t="shared" si="26"/>
        <v>0</v>
      </c>
      <c r="U252">
        <f t="shared" si="27"/>
        <v>0</v>
      </c>
      <c r="V252">
        <f t="shared" si="30"/>
        <v>0</v>
      </c>
      <c r="W252">
        <f t="shared" si="30"/>
        <v>0</v>
      </c>
      <c r="X252">
        <f t="shared" si="31"/>
        <v>0</v>
      </c>
      <c r="Y252">
        <f t="shared" si="31"/>
        <v>0</v>
      </c>
    </row>
    <row r="253" spans="1:26" x14ac:dyDescent="0.25">
      <c r="A253" t="s">
        <v>12</v>
      </c>
      <c r="B253">
        <v>6037</v>
      </c>
      <c r="C253" t="s">
        <v>19</v>
      </c>
      <c r="D253">
        <v>6</v>
      </c>
      <c r="E253">
        <v>2002</v>
      </c>
      <c r="F253" s="1">
        <v>37434</v>
      </c>
      <c r="G253" t="s">
        <v>21</v>
      </c>
      <c r="H253" t="s">
        <v>15</v>
      </c>
      <c r="I253">
        <v>1.29</v>
      </c>
      <c r="J253">
        <v>20</v>
      </c>
      <c r="K253">
        <v>0</v>
      </c>
      <c r="L253">
        <f t="shared" si="24"/>
        <v>0</v>
      </c>
      <c r="M253">
        <f t="shared" si="28"/>
        <v>0</v>
      </c>
      <c r="N253">
        <f>'vessel calibrations'!$B$16</f>
        <v>1</v>
      </c>
      <c r="O253" s="16">
        <f>'vessel calibrations'!$C$16</f>
        <v>1</v>
      </c>
      <c r="P253">
        <f>'vessel calibrations'!$D$16</f>
        <v>1</v>
      </c>
      <c r="Q253">
        <f>'vessel calibrations'!$E$16</f>
        <v>1</v>
      </c>
      <c r="R253">
        <f t="shared" si="25"/>
        <v>0</v>
      </c>
      <c r="S253">
        <f t="shared" si="29"/>
        <v>0</v>
      </c>
      <c r="T253">
        <f t="shared" si="26"/>
        <v>0</v>
      </c>
      <c r="U253">
        <f t="shared" si="27"/>
        <v>0</v>
      </c>
      <c r="V253">
        <f t="shared" si="30"/>
        <v>0</v>
      </c>
      <c r="W253">
        <f t="shared" si="30"/>
        <v>0</v>
      </c>
      <c r="X253">
        <f t="shared" si="31"/>
        <v>0</v>
      </c>
      <c r="Y253">
        <f t="shared" si="31"/>
        <v>0</v>
      </c>
    </row>
    <row r="254" spans="1:26" x14ac:dyDescent="0.25">
      <c r="A254" t="s">
        <v>12</v>
      </c>
      <c r="B254">
        <v>6038</v>
      </c>
      <c r="C254" t="s">
        <v>19</v>
      </c>
      <c r="D254">
        <v>6</v>
      </c>
      <c r="E254">
        <v>2002</v>
      </c>
      <c r="F254" s="1">
        <v>37434</v>
      </c>
      <c r="G254" t="s">
        <v>20</v>
      </c>
      <c r="H254" t="s">
        <v>15</v>
      </c>
      <c r="I254">
        <v>1.57</v>
      </c>
      <c r="J254">
        <v>20</v>
      </c>
      <c r="K254">
        <v>0</v>
      </c>
      <c r="L254">
        <f t="shared" si="24"/>
        <v>0</v>
      </c>
      <c r="M254">
        <f t="shared" si="28"/>
        <v>0</v>
      </c>
      <c r="N254">
        <f>'vessel calibrations'!$B$16</f>
        <v>1</v>
      </c>
      <c r="O254" s="16">
        <f>'vessel calibrations'!$C$16</f>
        <v>1</v>
      </c>
      <c r="P254">
        <f>'vessel calibrations'!$D$16</f>
        <v>1</v>
      </c>
      <c r="Q254">
        <f>'vessel calibrations'!$E$16</f>
        <v>1</v>
      </c>
      <c r="R254">
        <f t="shared" si="25"/>
        <v>0</v>
      </c>
      <c r="S254">
        <f t="shared" si="29"/>
        <v>0</v>
      </c>
      <c r="T254">
        <f t="shared" si="26"/>
        <v>0</v>
      </c>
      <c r="U254">
        <f t="shared" si="27"/>
        <v>0</v>
      </c>
      <c r="V254">
        <f t="shared" si="30"/>
        <v>0</v>
      </c>
      <c r="W254">
        <f t="shared" si="30"/>
        <v>0</v>
      </c>
      <c r="X254">
        <f t="shared" si="31"/>
        <v>0</v>
      </c>
      <c r="Y254">
        <f t="shared" si="31"/>
        <v>0</v>
      </c>
    </row>
    <row r="255" spans="1:26" x14ac:dyDescent="0.25">
      <c r="A255" t="s">
        <v>12</v>
      </c>
      <c r="B255">
        <v>6040</v>
      </c>
      <c r="C255" t="s">
        <v>13</v>
      </c>
      <c r="D255">
        <v>7</v>
      </c>
      <c r="E255">
        <v>2002</v>
      </c>
      <c r="F255" s="1">
        <v>37460</v>
      </c>
      <c r="G255" t="s">
        <v>18</v>
      </c>
      <c r="H255" t="s">
        <v>15</v>
      </c>
      <c r="I255">
        <v>1.68</v>
      </c>
      <c r="J255">
        <v>20</v>
      </c>
      <c r="K255">
        <v>7</v>
      </c>
      <c r="L255">
        <f t="shared" si="24"/>
        <v>7</v>
      </c>
      <c r="M255">
        <f t="shared" si="28"/>
        <v>2.0794415416798357</v>
      </c>
      <c r="N255">
        <f>'vessel calibrations'!$B$16</f>
        <v>1</v>
      </c>
      <c r="O255" s="16">
        <f>'vessel calibrations'!$C$16</f>
        <v>1</v>
      </c>
      <c r="P255">
        <f>'vessel calibrations'!$D$16</f>
        <v>1</v>
      </c>
      <c r="Q255">
        <f>'vessel calibrations'!$E$16</f>
        <v>1</v>
      </c>
      <c r="R255">
        <f t="shared" si="25"/>
        <v>2.0794415416798357</v>
      </c>
      <c r="S255">
        <f t="shared" si="29"/>
        <v>2.0794415416798357</v>
      </c>
      <c r="T255">
        <f t="shared" si="26"/>
        <v>2.0794415416798357</v>
      </c>
      <c r="U255">
        <f t="shared" si="27"/>
        <v>2.0794415416798357</v>
      </c>
      <c r="V255">
        <f t="shared" si="30"/>
        <v>6.9999999999999982</v>
      </c>
      <c r="W255">
        <f t="shared" si="30"/>
        <v>6.9999999999999982</v>
      </c>
      <c r="X255">
        <f t="shared" si="31"/>
        <v>6.9999999999999982</v>
      </c>
      <c r="Y255">
        <f t="shared" si="31"/>
        <v>6.9999999999999982</v>
      </c>
      <c r="Z255" t="s">
        <v>34</v>
      </c>
    </row>
    <row r="256" spans="1:26" x14ac:dyDescent="0.25">
      <c r="A256" t="s">
        <v>12</v>
      </c>
      <c r="B256">
        <v>6041</v>
      </c>
      <c r="C256" t="s">
        <v>13</v>
      </c>
      <c r="D256">
        <v>7</v>
      </c>
      <c r="E256">
        <v>2002</v>
      </c>
      <c r="F256" s="1">
        <v>37460</v>
      </c>
      <c r="G256" t="s">
        <v>17</v>
      </c>
      <c r="H256" t="s">
        <v>15</v>
      </c>
      <c r="I256">
        <v>1.59</v>
      </c>
      <c r="J256">
        <v>20</v>
      </c>
      <c r="K256">
        <v>4</v>
      </c>
      <c r="L256">
        <f t="shared" si="24"/>
        <v>4</v>
      </c>
      <c r="M256">
        <f t="shared" si="28"/>
        <v>1.6094379124341003</v>
      </c>
      <c r="N256">
        <f>'vessel calibrations'!$B$16</f>
        <v>1</v>
      </c>
      <c r="O256" s="16">
        <f>'vessel calibrations'!$C$16</f>
        <v>1</v>
      </c>
      <c r="P256">
        <f>'vessel calibrations'!$D$16</f>
        <v>1</v>
      </c>
      <c r="Q256">
        <f>'vessel calibrations'!$E$16</f>
        <v>1</v>
      </c>
      <c r="R256">
        <f t="shared" si="25"/>
        <v>1.6094379124341003</v>
      </c>
      <c r="S256">
        <f t="shared" si="29"/>
        <v>1.6094379124341003</v>
      </c>
      <c r="T256">
        <f t="shared" si="26"/>
        <v>1.6094379124341003</v>
      </c>
      <c r="U256">
        <f t="shared" si="27"/>
        <v>1.6094379124341003</v>
      </c>
      <c r="V256">
        <f t="shared" si="30"/>
        <v>3.9999999999999991</v>
      </c>
      <c r="W256">
        <f t="shared" si="30"/>
        <v>3.9999999999999991</v>
      </c>
      <c r="X256">
        <f t="shared" si="31"/>
        <v>3.9999999999999991</v>
      </c>
      <c r="Y256">
        <f t="shared" si="31"/>
        <v>3.9999999999999991</v>
      </c>
      <c r="Z256" t="s">
        <v>34</v>
      </c>
    </row>
    <row r="257" spans="1:26" x14ac:dyDescent="0.25">
      <c r="A257" t="s">
        <v>12</v>
      </c>
      <c r="B257">
        <v>6042</v>
      </c>
      <c r="C257" t="s">
        <v>13</v>
      </c>
      <c r="D257">
        <v>7</v>
      </c>
      <c r="E257">
        <v>2002</v>
      </c>
      <c r="F257" s="1">
        <v>37460</v>
      </c>
      <c r="G257" t="s">
        <v>16</v>
      </c>
      <c r="H257" t="s">
        <v>15</v>
      </c>
      <c r="I257">
        <v>1.35</v>
      </c>
      <c r="J257">
        <v>20</v>
      </c>
      <c r="K257">
        <v>65</v>
      </c>
      <c r="L257">
        <f t="shared" si="24"/>
        <v>65</v>
      </c>
      <c r="M257">
        <f t="shared" si="28"/>
        <v>4.1896547420264252</v>
      </c>
      <c r="N257">
        <f>'vessel calibrations'!$B$16</f>
        <v>1</v>
      </c>
      <c r="O257" s="16">
        <f>'vessel calibrations'!$C$16</f>
        <v>1</v>
      </c>
      <c r="P257">
        <f>'vessel calibrations'!$D$16</f>
        <v>1</v>
      </c>
      <c r="Q257">
        <f>'vessel calibrations'!$E$16</f>
        <v>1</v>
      </c>
      <c r="R257">
        <f t="shared" si="25"/>
        <v>4.1896547420264252</v>
      </c>
      <c r="S257">
        <f t="shared" si="29"/>
        <v>4.1896547420264252</v>
      </c>
      <c r="T257">
        <f t="shared" si="26"/>
        <v>4.1896547420264252</v>
      </c>
      <c r="U257">
        <f t="shared" si="27"/>
        <v>4.1896547420264252</v>
      </c>
      <c r="V257">
        <f t="shared" si="30"/>
        <v>64.999999999999972</v>
      </c>
      <c r="W257">
        <f t="shared" si="30"/>
        <v>64.999999999999972</v>
      </c>
      <c r="X257">
        <f t="shared" si="31"/>
        <v>64.999999999999972</v>
      </c>
      <c r="Y257">
        <f t="shared" si="31"/>
        <v>64.999999999999972</v>
      </c>
      <c r="Z257" t="s">
        <v>34</v>
      </c>
    </row>
    <row r="258" spans="1:26" x14ac:dyDescent="0.25">
      <c r="A258" t="s">
        <v>12</v>
      </c>
      <c r="B258">
        <v>6043</v>
      </c>
      <c r="C258" t="s">
        <v>19</v>
      </c>
      <c r="D258">
        <v>7</v>
      </c>
      <c r="E258">
        <v>2002</v>
      </c>
      <c r="F258" s="1">
        <v>37461</v>
      </c>
      <c r="G258" t="s">
        <v>20</v>
      </c>
      <c r="H258" t="s">
        <v>15</v>
      </c>
      <c r="I258">
        <v>1.22</v>
      </c>
      <c r="J258">
        <v>20</v>
      </c>
      <c r="K258">
        <v>10</v>
      </c>
      <c r="L258">
        <f t="shared" ref="L258:L321" si="32">K258*20/J258</f>
        <v>10</v>
      </c>
      <c r="M258">
        <f t="shared" si="28"/>
        <v>2.3978952727983707</v>
      </c>
      <c r="N258">
        <f>'vessel calibrations'!$B$16</f>
        <v>1</v>
      </c>
      <c r="O258" s="16">
        <f>'vessel calibrations'!$C$16</f>
        <v>1</v>
      </c>
      <c r="P258">
        <f>'vessel calibrations'!$D$16</f>
        <v>1</v>
      </c>
      <c r="Q258">
        <f>'vessel calibrations'!$E$16</f>
        <v>1</v>
      </c>
      <c r="R258">
        <f t="shared" ref="R258:R321" si="33">N258*M258</f>
        <v>2.3978952727983707</v>
      </c>
      <c r="S258">
        <f t="shared" si="29"/>
        <v>2.3978952727983707</v>
      </c>
      <c r="T258">
        <f t="shared" ref="T258:T321" si="34">M258*P258</f>
        <v>2.3978952727983707</v>
      </c>
      <c r="U258">
        <f t="shared" ref="U258:U321" si="35">M258*Q258</f>
        <v>2.3978952727983707</v>
      </c>
      <c r="V258">
        <f t="shared" si="30"/>
        <v>10.000000000000002</v>
      </c>
      <c r="W258">
        <f t="shared" si="30"/>
        <v>10.000000000000002</v>
      </c>
      <c r="X258">
        <f t="shared" si="31"/>
        <v>10.000000000000002</v>
      </c>
      <c r="Y258">
        <f t="shared" si="31"/>
        <v>10.000000000000002</v>
      </c>
      <c r="Z258" t="s">
        <v>34</v>
      </c>
    </row>
    <row r="259" spans="1:26" x14ac:dyDescent="0.25">
      <c r="A259" t="s">
        <v>12</v>
      </c>
      <c r="B259">
        <v>6044</v>
      </c>
      <c r="C259" t="s">
        <v>19</v>
      </c>
      <c r="D259">
        <v>7</v>
      </c>
      <c r="E259">
        <v>2002</v>
      </c>
      <c r="F259" s="1">
        <v>37461</v>
      </c>
      <c r="G259" t="s">
        <v>21</v>
      </c>
      <c r="H259" t="s">
        <v>15</v>
      </c>
      <c r="I259">
        <v>1.79</v>
      </c>
      <c r="J259">
        <v>20</v>
      </c>
      <c r="K259">
        <v>198</v>
      </c>
      <c r="L259">
        <f t="shared" si="32"/>
        <v>198</v>
      </c>
      <c r="M259">
        <f t="shared" ref="M259:M322" si="36">LN(L259+1)</f>
        <v>5.2933048247244923</v>
      </c>
      <c r="N259">
        <f>'vessel calibrations'!$B$16</f>
        <v>1</v>
      </c>
      <c r="O259" s="16">
        <f>'vessel calibrations'!$C$16</f>
        <v>1</v>
      </c>
      <c r="P259">
        <f>'vessel calibrations'!$D$16</f>
        <v>1</v>
      </c>
      <c r="Q259">
        <f>'vessel calibrations'!$E$16</f>
        <v>1</v>
      </c>
      <c r="R259">
        <f t="shared" si="33"/>
        <v>5.2933048247244923</v>
      </c>
      <c r="S259">
        <f t="shared" ref="S259:S322" si="37">O259*M259</f>
        <v>5.2933048247244923</v>
      </c>
      <c r="T259">
        <f t="shared" si="34"/>
        <v>5.2933048247244923</v>
      </c>
      <c r="U259">
        <f t="shared" si="35"/>
        <v>5.2933048247244923</v>
      </c>
      <c r="V259">
        <f t="shared" ref="V259:W322" si="38">EXP(R259)-1</f>
        <v>197.99999999999997</v>
      </c>
      <c r="W259">
        <f t="shared" si="38"/>
        <v>197.99999999999997</v>
      </c>
      <c r="X259">
        <f t="shared" ref="X259:Y322" si="39">EXP(T259)-1</f>
        <v>197.99999999999997</v>
      </c>
      <c r="Y259">
        <f t="shared" si="39"/>
        <v>197.99999999999997</v>
      </c>
      <c r="Z259" t="s">
        <v>34</v>
      </c>
    </row>
    <row r="260" spans="1:26" x14ac:dyDescent="0.25">
      <c r="A260" t="s">
        <v>12</v>
      </c>
      <c r="B260">
        <v>6045</v>
      </c>
      <c r="C260" t="s">
        <v>19</v>
      </c>
      <c r="D260">
        <v>7</v>
      </c>
      <c r="E260">
        <v>2002</v>
      </c>
      <c r="F260" s="1">
        <v>37461</v>
      </c>
      <c r="G260" t="s">
        <v>22</v>
      </c>
      <c r="H260" t="s">
        <v>15</v>
      </c>
      <c r="I260">
        <v>1.19</v>
      </c>
      <c r="J260">
        <v>20</v>
      </c>
      <c r="K260">
        <v>84</v>
      </c>
      <c r="L260">
        <f t="shared" si="32"/>
        <v>84</v>
      </c>
      <c r="M260">
        <f t="shared" si="36"/>
        <v>4.4426512564903167</v>
      </c>
      <c r="N260">
        <f>'vessel calibrations'!$B$16</f>
        <v>1</v>
      </c>
      <c r="O260" s="16">
        <f>'vessel calibrations'!$C$16</f>
        <v>1</v>
      </c>
      <c r="P260">
        <f>'vessel calibrations'!$D$16</f>
        <v>1</v>
      </c>
      <c r="Q260">
        <f>'vessel calibrations'!$E$16</f>
        <v>1</v>
      </c>
      <c r="R260">
        <f t="shared" si="33"/>
        <v>4.4426512564903167</v>
      </c>
      <c r="S260">
        <f t="shared" si="37"/>
        <v>4.4426512564903167</v>
      </c>
      <c r="T260">
        <f t="shared" si="34"/>
        <v>4.4426512564903167</v>
      </c>
      <c r="U260">
        <f t="shared" si="35"/>
        <v>4.4426512564903167</v>
      </c>
      <c r="V260">
        <f t="shared" si="38"/>
        <v>84.000000000000014</v>
      </c>
      <c r="W260">
        <f t="shared" si="38"/>
        <v>84.000000000000014</v>
      </c>
      <c r="X260">
        <f t="shared" si="39"/>
        <v>84.000000000000014</v>
      </c>
      <c r="Y260">
        <f t="shared" si="39"/>
        <v>84.000000000000014</v>
      </c>
      <c r="Z260" t="s">
        <v>34</v>
      </c>
    </row>
    <row r="261" spans="1:26" x14ac:dyDescent="0.25">
      <c r="A261" t="s">
        <v>12</v>
      </c>
      <c r="B261">
        <v>6046</v>
      </c>
      <c r="C261" t="s">
        <v>19</v>
      </c>
      <c r="D261">
        <v>7</v>
      </c>
      <c r="E261">
        <v>2002</v>
      </c>
      <c r="F261" s="1">
        <v>37461</v>
      </c>
      <c r="G261" t="s">
        <v>23</v>
      </c>
      <c r="H261" t="s">
        <v>15</v>
      </c>
      <c r="I261">
        <v>1.56</v>
      </c>
      <c r="J261">
        <v>20</v>
      </c>
      <c r="K261">
        <v>351</v>
      </c>
      <c r="L261">
        <f t="shared" si="32"/>
        <v>351</v>
      </c>
      <c r="M261">
        <f t="shared" si="36"/>
        <v>5.8636311755980968</v>
      </c>
      <c r="N261">
        <f>'vessel calibrations'!$B$16</f>
        <v>1</v>
      </c>
      <c r="O261" s="16">
        <f>'vessel calibrations'!$C$16</f>
        <v>1</v>
      </c>
      <c r="P261">
        <f>'vessel calibrations'!$D$16</f>
        <v>1</v>
      </c>
      <c r="Q261">
        <f>'vessel calibrations'!$E$16</f>
        <v>1</v>
      </c>
      <c r="R261">
        <f t="shared" si="33"/>
        <v>5.8636311755980968</v>
      </c>
      <c r="S261">
        <f t="shared" si="37"/>
        <v>5.8636311755980968</v>
      </c>
      <c r="T261">
        <f t="shared" si="34"/>
        <v>5.8636311755980968</v>
      </c>
      <c r="U261">
        <f t="shared" si="35"/>
        <v>5.8636311755980968</v>
      </c>
      <c r="V261">
        <f t="shared" si="38"/>
        <v>350.99999999999989</v>
      </c>
      <c r="W261">
        <f t="shared" si="38"/>
        <v>350.99999999999989</v>
      </c>
      <c r="X261">
        <f t="shared" si="39"/>
        <v>350.99999999999989</v>
      </c>
      <c r="Y261">
        <f t="shared" si="39"/>
        <v>350.99999999999989</v>
      </c>
      <c r="Z261" t="s">
        <v>34</v>
      </c>
    </row>
    <row r="262" spans="1:26" x14ac:dyDescent="0.25">
      <c r="A262" t="s">
        <v>12</v>
      </c>
      <c r="B262">
        <v>6047</v>
      </c>
      <c r="C262" t="s">
        <v>13</v>
      </c>
      <c r="D262">
        <v>7</v>
      </c>
      <c r="E262">
        <v>2002</v>
      </c>
      <c r="F262" s="1">
        <v>37462</v>
      </c>
      <c r="G262" t="s">
        <v>14</v>
      </c>
      <c r="H262" t="s">
        <v>15</v>
      </c>
      <c r="I262">
        <v>1.89</v>
      </c>
      <c r="J262">
        <v>20</v>
      </c>
      <c r="K262">
        <v>51</v>
      </c>
      <c r="L262">
        <f t="shared" si="32"/>
        <v>51</v>
      </c>
      <c r="M262">
        <f t="shared" si="36"/>
        <v>3.9512437185814275</v>
      </c>
      <c r="N262">
        <f>'vessel calibrations'!$B$16</f>
        <v>1</v>
      </c>
      <c r="O262" s="16">
        <f>'vessel calibrations'!$C$16</f>
        <v>1</v>
      </c>
      <c r="P262">
        <f>'vessel calibrations'!$D$16</f>
        <v>1</v>
      </c>
      <c r="Q262">
        <f>'vessel calibrations'!$E$16</f>
        <v>1</v>
      </c>
      <c r="R262">
        <f t="shared" si="33"/>
        <v>3.9512437185814275</v>
      </c>
      <c r="S262">
        <f t="shared" si="37"/>
        <v>3.9512437185814275</v>
      </c>
      <c r="T262">
        <f t="shared" si="34"/>
        <v>3.9512437185814275</v>
      </c>
      <c r="U262">
        <f t="shared" si="35"/>
        <v>3.9512437185814275</v>
      </c>
      <c r="V262">
        <f t="shared" si="38"/>
        <v>51.000000000000007</v>
      </c>
      <c r="W262">
        <f t="shared" si="38"/>
        <v>51.000000000000007</v>
      </c>
      <c r="X262">
        <f t="shared" si="39"/>
        <v>51.000000000000007</v>
      </c>
      <c r="Y262">
        <f t="shared" si="39"/>
        <v>51.000000000000007</v>
      </c>
      <c r="Z262" t="s">
        <v>34</v>
      </c>
    </row>
    <row r="263" spans="1:26" x14ac:dyDescent="0.25">
      <c r="A263" t="s">
        <v>12</v>
      </c>
      <c r="B263">
        <v>6049</v>
      </c>
      <c r="C263" t="s">
        <v>19</v>
      </c>
      <c r="D263">
        <v>7</v>
      </c>
      <c r="E263">
        <v>2002</v>
      </c>
      <c r="F263" s="1">
        <v>37463</v>
      </c>
      <c r="G263" t="s">
        <v>20</v>
      </c>
      <c r="H263" t="s">
        <v>15</v>
      </c>
      <c r="I263">
        <v>1.86</v>
      </c>
      <c r="J263">
        <v>20</v>
      </c>
      <c r="K263">
        <v>30</v>
      </c>
      <c r="L263">
        <f t="shared" si="32"/>
        <v>30</v>
      </c>
      <c r="M263">
        <f t="shared" si="36"/>
        <v>3.4339872044851463</v>
      </c>
      <c r="N263">
        <f>'vessel calibrations'!$B$16</f>
        <v>1</v>
      </c>
      <c r="O263" s="16">
        <f>'vessel calibrations'!$C$16</f>
        <v>1</v>
      </c>
      <c r="P263">
        <f>'vessel calibrations'!$D$16</f>
        <v>1</v>
      </c>
      <c r="Q263">
        <f>'vessel calibrations'!$E$16</f>
        <v>1</v>
      </c>
      <c r="R263">
        <f t="shared" si="33"/>
        <v>3.4339872044851463</v>
      </c>
      <c r="S263">
        <f t="shared" si="37"/>
        <v>3.4339872044851463</v>
      </c>
      <c r="T263">
        <f t="shared" si="34"/>
        <v>3.4339872044851463</v>
      </c>
      <c r="U263">
        <f t="shared" si="35"/>
        <v>3.4339872044851463</v>
      </c>
      <c r="V263">
        <f t="shared" si="38"/>
        <v>30</v>
      </c>
      <c r="W263">
        <f t="shared" si="38"/>
        <v>30</v>
      </c>
      <c r="X263">
        <f t="shared" si="39"/>
        <v>30</v>
      </c>
      <c r="Y263">
        <f t="shared" si="39"/>
        <v>30</v>
      </c>
      <c r="Z263" t="s">
        <v>34</v>
      </c>
    </row>
    <row r="264" spans="1:26" x14ac:dyDescent="0.25">
      <c r="A264" t="s">
        <v>12</v>
      </c>
      <c r="B264">
        <v>6050</v>
      </c>
      <c r="C264" t="s">
        <v>19</v>
      </c>
      <c r="D264">
        <v>7</v>
      </c>
      <c r="E264">
        <v>2002</v>
      </c>
      <c r="F264" s="1">
        <v>37463</v>
      </c>
      <c r="G264" t="s">
        <v>21</v>
      </c>
      <c r="H264" t="s">
        <v>15</v>
      </c>
      <c r="I264">
        <v>1.78</v>
      </c>
      <c r="J264">
        <v>20</v>
      </c>
      <c r="K264">
        <v>31</v>
      </c>
      <c r="L264">
        <f t="shared" si="32"/>
        <v>31</v>
      </c>
      <c r="M264">
        <f t="shared" si="36"/>
        <v>3.4657359027997265</v>
      </c>
      <c r="N264">
        <f>'vessel calibrations'!$B$16</f>
        <v>1</v>
      </c>
      <c r="O264" s="16">
        <f>'vessel calibrations'!$C$16</f>
        <v>1</v>
      </c>
      <c r="P264">
        <f>'vessel calibrations'!$D$16</f>
        <v>1</v>
      </c>
      <c r="Q264">
        <f>'vessel calibrations'!$E$16</f>
        <v>1</v>
      </c>
      <c r="R264">
        <f t="shared" si="33"/>
        <v>3.4657359027997265</v>
      </c>
      <c r="S264">
        <f t="shared" si="37"/>
        <v>3.4657359027997265</v>
      </c>
      <c r="T264">
        <f t="shared" si="34"/>
        <v>3.4657359027997265</v>
      </c>
      <c r="U264">
        <f t="shared" si="35"/>
        <v>3.4657359027997265</v>
      </c>
      <c r="V264">
        <f t="shared" si="38"/>
        <v>31</v>
      </c>
      <c r="W264">
        <f t="shared" si="38"/>
        <v>31</v>
      </c>
      <c r="X264">
        <f t="shared" si="39"/>
        <v>31</v>
      </c>
      <c r="Y264">
        <f t="shared" si="39"/>
        <v>31</v>
      </c>
      <c r="Z264" t="s">
        <v>34</v>
      </c>
    </row>
    <row r="265" spans="1:26" x14ac:dyDescent="0.25">
      <c r="A265" t="s">
        <v>12</v>
      </c>
      <c r="B265">
        <v>6051</v>
      </c>
      <c r="C265" t="s">
        <v>19</v>
      </c>
      <c r="D265">
        <v>7</v>
      </c>
      <c r="E265">
        <v>2002</v>
      </c>
      <c r="F265" s="1">
        <v>37463</v>
      </c>
      <c r="G265" t="s">
        <v>22</v>
      </c>
      <c r="H265" t="s">
        <v>15</v>
      </c>
      <c r="I265">
        <v>1.37</v>
      </c>
      <c r="J265">
        <v>20</v>
      </c>
      <c r="K265">
        <v>449</v>
      </c>
      <c r="L265">
        <f t="shared" si="32"/>
        <v>449</v>
      </c>
      <c r="M265">
        <f t="shared" si="36"/>
        <v>6.1092475827643655</v>
      </c>
      <c r="N265">
        <f>'vessel calibrations'!$B$16</f>
        <v>1</v>
      </c>
      <c r="O265" s="16">
        <f>'vessel calibrations'!$C$16</f>
        <v>1</v>
      </c>
      <c r="P265">
        <f>'vessel calibrations'!$D$16</f>
        <v>1</v>
      </c>
      <c r="Q265">
        <f>'vessel calibrations'!$E$16</f>
        <v>1</v>
      </c>
      <c r="R265">
        <f t="shared" si="33"/>
        <v>6.1092475827643655</v>
      </c>
      <c r="S265">
        <f t="shared" si="37"/>
        <v>6.1092475827643655</v>
      </c>
      <c r="T265">
        <f t="shared" si="34"/>
        <v>6.1092475827643655</v>
      </c>
      <c r="U265">
        <f t="shared" si="35"/>
        <v>6.1092475827643655</v>
      </c>
      <c r="V265">
        <f t="shared" si="38"/>
        <v>449.00000000000006</v>
      </c>
      <c r="W265">
        <f t="shared" si="38"/>
        <v>449.00000000000006</v>
      </c>
      <c r="X265">
        <f t="shared" si="39"/>
        <v>449.00000000000006</v>
      </c>
      <c r="Y265">
        <f t="shared" si="39"/>
        <v>449.00000000000006</v>
      </c>
      <c r="Z265" t="s">
        <v>34</v>
      </c>
    </row>
    <row r="266" spans="1:26" x14ac:dyDescent="0.25">
      <c r="A266" t="s">
        <v>12</v>
      </c>
      <c r="B266">
        <v>6052</v>
      </c>
      <c r="C266" t="s">
        <v>19</v>
      </c>
      <c r="D266">
        <v>7</v>
      </c>
      <c r="E266">
        <v>2002</v>
      </c>
      <c r="F266" s="1">
        <v>37463</v>
      </c>
      <c r="G266" t="s">
        <v>23</v>
      </c>
      <c r="H266" t="s">
        <v>15</v>
      </c>
      <c r="I266">
        <v>1.32</v>
      </c>
      <c r="J266">
        <v>20</v>
      </c>
      <c r="K266">
        <v>7</v>
      </c>
      <c r="L266">
        <f t="shared" si="32"/>
        <v>7</v>
      </c>
      <c r="M266">
        <f t="shared" si="36"/>
        <v>2.0794415416798357</v>
      </c>
      <c r="N266">
        <f>'vessel calibrations'!$B$16</f>
        <v>1</v>
      </c>
      <c r="O266" s="16">
        <f>'vessel calibrations'!$C$16</f>
        <v>1</v>
      </c>
      <c r="P266">
        <f>'vessel calibrations'!$D$16</f>
        <v>1</v>
      </c>
      <c r="Q266">
        <f>'vessel calibrations'!$E$16</f>
        <v>1</v>
      </c>
      <c r="R266">
        <f t="shared" si="33"/>
        <v>2.0794415416798357</v>
      </c>
      <c r="S266">
        <f t="shared" si="37"/>
        <v>2.0794415416798357</v>
      </c>
      <c r="T266">
        <f t="shared" si="34"/>
        <v>2.0794415416798357</v>
      </c>
      <c r="U266">
        <f t="shared" si="35"/>
        <v>2.0794415416798357</v>
      </c>
      <c r="V266">
        <f t="shared" si="38"/>
        <v>6.9999999999999982</v>
      </c>
      <c r="W266">
        <f t="shared" si="38"/>
        <v>6.9999999999999982</v>
      </c>
      <c r="X266">
        <f t="shared" si="39"/>
        <v>6.9999999999999982</v>
      </c>
      <c r="Y266">
        <f t="shared" si="39"/>
        <v>6.9999999999999982</v>
      </c>
      <c r="Z266" t="s">
        <v>34</v>
      </c>
    </row>
    <row r="267" spans="1:26" x14ac:dyDescent="0.25">
      <c r="A267" t="s">
        <v>12</v>
      </c>
      <c r="B267">
        <v>6053</v>
      </c>
      <c r="C267" t="s">
        <v>13</v>
      </c>
      <c r="D267">
        <v>7</v>
      </c>
      <c r="E267">
        <v>2002</v>
      </c>
      <c r="F267" s="1">
        <v>37464</v>
      </c>
      <c r="G267" t="s">
        <v>18</v>
      </c>
      <c r="H267" t="s">
        <v>15</v>
      </c>
      <c r="I267">
        <v>1.65</v>
      </c>
      <c r="J267">
        <v>20</v>
      </c>
      <c r="K267">
        <v>0</v>
      </c>
      <c r="L267">
        <f t="shared" si="32"/>
        <v>0</v>
      </c>
      <c r="M267">
        <f t="shared" si="36"/>
        <v>0</v>
      </c>
      <c r="N267">
        <f>'vessel calibrations'!$B$16</f>
        <v>1</v>
      </c>
      <c r="O267" s="16">
        <f>'vessel calibrations'!$C$16</f>
        <v>1</v>
      </c>
      <c r="P267">
        <f>'vessel calibrations'!$D$16</f>
        <v>1</v>
      </c>
      <c r="Q267">
        <f>'vessel calibrations'!$E$16</f>
        <v>1</v>
      </c>
      <c r="R267">
        <f t="shared" si="33"/>
        <v>0</v>
      </c>
      <c r="S267">
        <f t="shared" si="37"/>
        <v>0</v>
      </c>
      <c r="T267">
        <f t="shared" si="34"/>
        <v>0</v>
      </c>
      <c r="U267">
        <f t="shared" si="35"/>
        <v>0</v>
      </c>
      <c r="V267">
        <f t="shared" si="38"/>
        <v>0</v>
      </c>
      <c r="W267">
        <f t="shared" si="38"/>
        <v>0</v>
      </c>
      <c r="X267">
        <f t="shared" si="39"/>
        <v>0</v>
      </c>
      <c r="Y267">
        <f t="shared" si="39"/>
        <v>0</v>
      </c>
      <c r="Z267" t="s">
        <v>34</v>
      </c>
    </row>
    <row r="268" spans="1:26" x14ac:dyDescent="0.25">
      <c r="A268" t="s">
        <v>12</v>
      </c>
      <c r="B268">
        <v>6054</v>
      </c>
      <c r="C268" t="s">
        <v>13</v>
      </c>
      <c r="D268">
        <v>7</v>
      </c>
      <c r="E268">
        <v>2002</v>
      </c>
      <c r="F268" s="1">
        <v>37464</v>
      </c>
      <c r="G268" t="s">
        <v>17</v>
      </c>
      <c r="H268" t="s">
        <v>15</v>
      </c>
      <c r="I268">
        <v>1.63</v>
      </c>
      <c r="J268">
        <v>20</v>
      </c>
      <c r="K268">
        <v>3</v>
      </c>
      <c r="L268">
        <f t="shared" si="32"/>
        <v>3</v>
      </c>
      <c r="M268">
        <f t="shared" si="36"/>
        <v>1.3862943611198906</v>
      </c>
      <c r="N268">
        <f>'vessel calibrations'!$B$16</f>
        <v>1</v>
      </c>
      <c r="O268" s="16">
        <f>'vessel calibrations'!$C$16</f>
        <v>1</v>
      </c>
      <c r="P268">
        <f>'vessel calibrations'!$D$16</f>
        <v>1</v>
      </c>
      <c r="Q268">
        <f>'vessel calibrations'!$E$16</f>
        <v>1</v>
      </c>
      <c r="R268">
        <f t="shared" si="33"/>
        <v>1.3862943611198906</v>
      </c>
      <c r="S268">
        <f t="shared" si="37"/>
        <v>1.3862943611198906</v>
      </c>
      <c r="T268">
        <f t="shared" si="34"/>
        <v>1.3862943611198906</v>
      </c>
      <c r="U268">
        <f t="shared" si="35"/>
        <v>1.3862943611198906</v>
      </c>
      <c r="V268">
        <f t="shared" si="38"/>
        <v>3</v>
      </c>
      <c r="W268">
        <f t="shared" si="38"/>
        <v>3</v>
      </c>
      <c r="X268">
        <f t="shared" si="39"/>
        <v>3</v>
      </c>
      <c r="Y268">
        <f t="shared" si="39"/>
        <v>3</v>
      </c>
      <c r="Z268" t="s">
        <v>34</v>
      </c>
    </row>
    <row r="269" spans="1:26" x14ac:dyDescent="0.25">
      <c r="A269" t="s">
        <v>12</v>
      </c>
      <c r="B269">
        <v>6055</v>
      </c>
      <c r="C269" t="s">
        <v>13</v>
      </c>
      <c r="D269">
        <v>7</v>
      </c>
      <c r="E269">
        <v>2002</v>
      </c>
      <c r="F269" s="1">
        <v>37464</v>
      </c>
      <c r="G269" t="s">
        <v>16</v>
      </c>
      <c r="H269" t="s">
        <v>15</v>
      </c>
      <c r="I269">
        <v>1.52</v>
      </c>
      <c r="J269">
        <v>20</v>
      </c>
      <c r="K269">
        <v>4</v>
      </c>
      <c r="L269">
        <f t="shared" si="32"/>
        <v>4</v>
      </c>
      <c r="M269">
        <f t="shared" si="36"/>
        <v>1.6094379124341003</v>
      </c>
      <c r="N269">
        <f>'vessel calibrations'!$B$16</f>
        <v>1</v>
      </c>
      <c r="O269" s="16">
        <f>'vessel calibrations'!$C$16</f>
        <v>1</v>
      </c>
      <c r="P269">
        <f>'vessel calibrations'!$D$16</f>
        <v>1</v>
      </c>
      <c r="Q269">
        <f>'vessel calibrations'!$E$16</f>
        <v>1</v>
      </c>
      <c r="R269">
        <f t="shared" si="33"/>
        <v>1.6094379124341003</v>
      </c>
      <c r="S269">
        <f t="shared" si="37"/>
        <v>1.6094379124341003</v>
      </c>
      <c r="T269">
        <f t="shared" si="34"/>
        <v>1.6094379124341003</v>
      </c>
      <c r="U269">
        <f t="shared" si="35"/>
        <v>1.6094379124341003</v>
      </c>
      <c r="V269">
        <f t="shared" si="38"/>
        <v>3.9999999999999991</v>
      </c>
      <c r="W269">
        <f t="shared" si="38"/>
        <v>3.9999999999999991</v>
      </c>
      <c r="X269">
        <f t="shared" si="39"/>
        <v>3.9999999999999991</v>
      </c>
      <c r="Y269">
        <f t="shared" si="39"/>
        <v>3.9999999999999991</v>
      </c>
      <c r="Z269" t="s">
        <v>34</v>
      </c>
    </row>
    <row r="270" spans="1:26" x14ac:dyDescent="0.25">
      <c r="A270" t="s">
        <v>12</v>
      </c>
      <c r="B270">
        <v>6056</v>
      </c>
      <c r="C270" t="s">
        <v>13</v>
      </c>
      <c r="D270">
        <v>7</v>
      </c>
      <c r="E270">
        <v>2002</v>
      </c>
      <c r="F270" s="1">
        <v>37464</v>
      </c>
      <c r="G270" t="s">
        <v>14</v>
      </c>
      <c r="H270" t="s">
        <v>15</v>
      </c>
      <c r="I270">
        <v>1.52</v>
      </c>
      <c r="J270">
        <v>20</v>
      </c>
      <c r="K270">
        <v>147</v>
      </c>
      <c r="L270">
        <f t="shared" si="32"/>
        <v>147</v>
      </c>
      <c r="M270">
        <f t="shared" si="36"/>
        <v>4.9972122737641147</v>
      </c>
      <c r="N270">
        <f>'vessel calibrations'!$B$16</f>
        <v>1</v>
      </c>
      <c r="O270" s="16">
        <f>'vessel calibrations'!$C$16</f>
        <v>1</v>
      </c>
      <c r="P270">
        <f>'vessel calibrations'!$D$16</f>
        <v>1</v>
      </c>
      <c r="Q270">
        <f>'vessel calibrations'!$E$16</f>
        <v>1</v>
      </c>
      <c r="R270">
        <f t="shared" si="33"/>
        <v>4.9972122737641147</v>
      </c>
      <c r="S270">
        <f t="shared" si="37"/>
        <v>4.9972122737641147</v>
      </c>
      <c r="T270">
        <f t="shared" si="34"/>
        <v>4.9972122737641147</v>
      </c>
      <c r="U270">
        <f t="shared" si="35"/>
        <v>4.9972122737641147</v>
      </c>
      <c r="V270">
        <f t="shared" si="38"/>
        <v>146.99999999999994</v>
      </c>
      <c r="W270">
        <f t="shared" si="38"/>
        <v>146.99999999999994</v>
      </c>
      <c r="X270">
        <f t="shared" si="39"/>
        <v>146.99999999999994</v>
      </c>
      <c r="Y270">
        <f t="shared" si="39"/>
        <v>146.99999999999994</v>
      </c>
      <c r="Z270" t="s">
        <v>34</v>
      </c>
    </row>
    <row r="271" spans="1:26" x14ac:dyDescent="0.25">
      <c r="A271" t="s">
        <v>12</v>
      </c>
      <c r="B271">
        <v>6057</v>
      </c>
      <c r="C271" t="s">
        <v>19</v>
      </c>
      <c r="D271">
        <v>7</v>
      </c>
      <c r="E271">
        <v>2002</v>
      </c>
      <c r="F271" s="1">
        <v>37465</v>
      </c>
      <c r="G271" t="s">
        <v>20</v>
      </c>
      <c r="H271" t="s">
        <v>15</v>
      </c>
      <c r="I271">
        <v>1.58</v>
      </c>
      <c r="J271">
        <v>20</v>
      </c>
      <c r="K271">
        <v>0</v>
      </c>
      <c r="L271">
        <f t="shared" si="32"/>
        <v>0</v>
      </c>
      <c r="M271">
        <f t="shared" si="36"/>
        <v>0</v>
      </c>
      <c r="N271">
        <f>'vessel calibrations'!$B$16</f>
        <v>1</v>
      </c>
      <c r="O271" s="16">
        <f>'vessel calibrations'!$C$16</f>
        <v>1</v>
      </c>
      <c r="P271">
        <f>'vessel calibrations'!$D$16</f>
        <v>1</v>
      </c>
      <c r="Q271">
        <f>'vessel calibrations'!$E$16</f>
        <v>1</v>
      </c>
      <c r="R271">
        <f t="shared" si="33"/>
        <v>0</v>
      </c>
      <c r="S271">
        <f t="shared" si="37"/>
        <v>0</v>
      </c>
      <c r="T271">
        <f t="shared" si="34"/>
        <v>0</v>
      </c>
      <c r="U271">
        <f t="shared" si="35"/>
        <v>0</v>
      </c>
      <c r="V271">
        <f t="shared" si="38"/>
        <v>0</v>
      </c>
      <c r="W271">
        <f t="shared" si="38"/>
        <v>0</v>
      </c>
      <c r="X271">
        <f t="shared" si="39"/>
        <v>0</v>
      </c>
      <c r="Y271">
        <f t="shared" si="39"/>
        <v>0</v>
      </c>
      <c r="Z271" t="s">
        <v>34</v>
      </c>
    </row>
    <row r="272" spans="1:26" x14ac:dyDescent="0.25">
      <c r="A272" t="s">
        <v>12</v>
      </c>
      <c r="B272">
        <v>6058</v>
      </c>
      <c r="C272" t="s">
        <v>19</v>
      </c>
      <c r="D272">
        <v>7</v>
      </c>
      <c r="E272">
        <v>2002</v>
      </c>
      <c r="F272" s="1">
        <v>37465</v>
      </c>
      <c r="G272" t="s">
        <v>21</v>
      </c>
      <c r="H272" t="s">
        <v>15</v>
      </c>
      <c r="I272">
        <v>1.61</v>
      </c>
      <c r="J272">
        <v>20</v>
      </c>
      <c r="K272">
        <v>0</v>
      </c>
      <c r="L272">
        <f t="shared" si="32"/>
        <v>0</v>
      </c>
      <c r="M272">
        <f t="shared" si="36"/>
        <v>0</v>
      </c>
      <c r="N272">
        <f>'vessel calibrations'!$B$16</f>
        <v>1</v>
      </c>
      <c r="O272" s="16">
        <f>'vessel calibrations'!$C$16</f>
        <v>1</v>
      </c>
      <c r="P272">
        <f>'vessel calibrations'!$D$16</f>
        <v>1</v>
      </c>
      <c r="Q272">
        <f>'vessel calibrations'!$E$16</f>
        <v>1</v>
      </c>
      <c r="R272">
        <f t="shared" si="33"/>
        <v>0</v>
      </c>
      <c r="S272">
        <f t="shared" si="37"/>
        <v>0</v>
      </c>
      <c r="T272">
        <f t="shared" si="34"/>
        <v>0</v>
      </c>
      <c r="U272">
        <f t="shared" si="35"/>
        <v>0</v>
      </c>
      <c r="V272">
        <f t="shared" si="38"/>
        <v>0</v>
      </c>
      <c r="W272">
        <f t="shared" si="38"/>
        <v>0</v>
      </c>
      <c r="X272">
        <f t="shared" si="39"/>
        <v>0</v>
      </c>
      <c r="Y272">
        <f t="shared" si="39"/>
        <v>0</v>
      </c>
      <c r="Z272" t="s">
        <v>34</v>
      </c>
    </row>
    <row r="273" spans="1:26" x14ac:dyDescent="0.25">
      <c r="A273" t="s">
        <v>12</v>
      </c>
      <c r="B273">
        <v>6059</v>
      </c>
      <c r="C273" t="s">
        <v>19</v>
      </c>
      <c r="D273">
        <v>7</v>
      </c>
      <c r="E273">
        <v>2002</v>
      </c>
      <c r="F273" s="1">
        <v>37465</v>
      </c>
      <c r="G273" t="s">
        <v>22</v>
      </c>
      <c r="H273" t="s">
        <v>15</v>
      </c>
      <c r="I273">
        <v>1.56</v>
      </c>
      <c r="J273">
        <v>20</v>
      </c>
      <c r="K273">
        <v>0</v>
      </c>
      <c r="L273">
        <f t="shared" si="32"/>
        <v>0</v>
      </c>
      <c r="M273">
        <f t="shared" si="36"/>
        <v>0</v>
      </c>
      <c r="N273">
        <f>'vessel calibrations'!$B$16</f>
        <v>1</v>
      </c>
      <c r="O273" s="16">
        <f>'vessel calibrations'!$C$16</f>
        <v>1</v>
      </c>
      <c r="P273">
        <f>'vessel calibrations'!$D$16</f>
        <v>1</v>
      </c>
      <c r="Q273">
        <f>'vessel calibrations'!$E$16</f>
        <v>1</v>
      </c>
      <c r="R273">
        <f t="shared" si="33"/>
        <v>0</v>
      </c>
      <c r="S273">
        <f t="shared" si="37"/>
        <v>0</v>
      </c>
      <c r="T273">
        <f t="shared" si="34"/>
        <v>0</v>
      </c>
      <c r="U273">
        <f t="shared" si="35"/>
        <v>0</v>
      </c>
      <c r="V273">
        <f t="shared" si="38"/>
        <v>0</v>
      </c>
      <c r="W273">
        <f t="shared" si="38"/>
        <v>0</v>
      </c>
      <c r="X273">
        <f t="shared" si="39"/>
        <v>0</v>
      </c>
      <c r="Y273">
        <f t="shared" si="39"/>
        <v>0</v>
      </c>
      <c r="Z273" t="s">
        <v>34</v>
      </c>
    </row>
    <row r="274" spans="1:26" x14ac:dyDescent="0.25">
      <c r="A274" t="s">
        <v>12</v>
      </c>
      <c r="B274">
        <v>6070</v>
      </c>
      <c r="C274" t="s">
        <v>13</v>
      </c>
      <c r="D274">
        <v>8</v>
      </c>
      <c r="E274">
        <v>2002</v>
      </c>
      <c r="F274" s="1">
        <v>37491</v>
      </c>
      <c r="G274" t="s">
        <v>14</v>
      </c>
      <c r="H274" t="s">
        <v>15</v>
      </c>
      <c r="I274">
        <v>1.1200000000000001</v>
      </c>
      <c r="J274">
        <v>20</v>
      </c>
      <c r="K274">
        <v>1</v>
      </c>
      <c r="L274">
        <f t="shared" si="32"/>
        <v>1</v>
      </c>
      <c r="M274">
        <f t="shared" si="36"/>
        <v>0.69314718055994529</v>
      </c>
      <c r="N274">
        <f>'vessel calibrations'!$B$16</f>
        <v>1</v>
      </c>
      <c r="O274" s="16">
        <f>'vessel calibrations'!$C$16</f>
        <v>1</v>
      </c>
      <c r="P274">
        <f>'vessel calibrations'!$D$16</f>
        <v>1</v>
      </c>
      <c r="Q274">
        <f>'vessel calibrations'!$E$16</f>
        <v>1</v>
      </c>
      <c r="R274">
        <f t="shared" si="33"/>
        <v>0.69314718055994529</v>
      </c>
      <c r="S274">
        <f t="shared" si="37"/>
        <v>0.69314718055994529</v>
      </c>
      <c r="T274">
        <f t="shared" si="34"/>
        <v>0.69314718055994529</v>
      </c>
      <c r="U274">
        <f t="shared" si="35"/>
        <v>0.69314718055994529</v>
      </c>
      <c r="V274">
        <f t="shared" si="38"/>
        <v>1</v>
      </c>
      <c r="W274">
        <f t="shared" si="38"/>
        <v>1</v>
      </c>
      <c r="X274">
        <f t="shared" si="39"/>
        <v>1</v>
      </c>
      <c r="Y274">
        <f t="shared" si="39"/>
        <v>1</v>
      </c>
    </row>
    <row r="275" spans="1:26" x14ac:dyDescent="0.25">
      <c r="A275" t="s">
        <v>12</v>
      </c>
      <c r="B275">
        <v>6071</v>
      </c>
      <c r="C275" t="s">
        <v>13</v>
      </c>
      <c r="D275">
        <v>8</v>
      </c>
      <c r="E275">
        <v>2002</v>
      </c>
      <c r="F275" s="1">
        <v>37491</v>
      </c>
      <c r="G275" t="s">
        <v>16</v>
      </c>
      <c r="H275" t="s">
        <v>15</v>
      </c>
      <c r="I275">
        <v>1.77</v>
      </c>
      <c r="J275">
        <v>20</v>
      </c>
      <c r="K275">
        <v>3</v>
      </c>
      <c r="L275">
        <f t="shared" si="32"/>
        <v>3</v>
      </c>
      <c r="M275">
        <f t="shared" si="36"/>
        <v>1.3862943611198906</v>
      </c>
      <c r="N275">
        <f>'vessel calibrations'!$B$16</f>
        <v>1</v>
      </c>
      <c r="O275" s="16">
        <f>'vessel calibrations'!$C$16</f>
        <v>1</v>
      </c>
      <c r="P275">
        <f>'vessel calibrations'!$D$16</f>
        <v>1</v>
      </c>
      <c r="Q275">
        <f>'vessel calibrations'!$E$16</f>
        <v>1</v>
      </c>
      <c r="R275">
        <f t="shared" si="33"/>
        <v>1.3862943611198906</v>
      </c>
      <c r="S275">
        <f t="shared" si="37"/>
        <v>1.3862943611198906</v>
      </c>
      <c r="T275">
        <f t="shared" si="34"/>
        <v>1.3862943611198906</v>
      </c>
      <c r="U275">
        <f t="shared" si="35"/>
        <v>1.3862943611198906</v>
      </c>
      <c r="V275">
        <f t="shared" si="38"/>
        <v>3</v>
      </c>
      <c r="W275">
        <f t="shared" si="38"/>
        <v>3</v>
      </c>
      <c r="X275">
        <f t="shared" si="39"/>
        <v>3</v>
      </c>
      <c r="Y275">
        <f t="shared" si="39"/>
        <v>3</v>
      </c>
    </row>
    <row r="276" spans="1:26" x14ac:dyDescent="0.25">
      <c r="A276" t="s">
        <v>12</v>
      </c>
      <c r="B276">
        <v>6072</v>
      </c>
      <c r="C276" t="s">
        <v>13</v>
      </c>
      <c r="D276">
        <v>8</v>
      </c>
      <c r="E276">
        <v>2002</v>
      </c>
      <c r="F276" s="1">
        <v>37491</v>
      </c>
      <c r="G276" t="s">
        <v>17</v>
      </c>
      <c r="H276" t="s">
        <v>15</v>
      </c>
      <c r="I276">
        <v>1.71</v>
      </c>
      <c r="J276">
        <v>20</v>
      </c>
      <c r="K276">
        <v>0</v>
      </c>
      <c r="L276">
        <f t="shared" si="32"/>
        <v>0</v>
      </c>
      <c r="M276">
        <f t="shared" si="36"/>
        <v>0</v>
      </c>
      <c r="N276">
        <f>'vessel calibrations'!$B$16</f>
        <v>1</v>
      </c>
      <c r="O276" s="16">
        <f>'vessel calibrations'!$C$16</f>
        <v>1</v>
      </c>
      <c r="P276">
        <f>'vessel calibrations'!$D$16</f>
        <v>1</v>
      </c>
      <c r="Q276">
        <f>'vessel calibrations'!$E$16</f>
        <v>1</v>
      </c>
      <c r="R276">
        <f t="shared" si="33"/>
        <v>0</v>
      </c>
      <c r="S276">
        <f t="shared" si="37"/>
        <v>0</v>
      </c>
      <c r="T276">
        <f t="shared" si="34"/>
        <v>0</v>
      </c>
      <c r="U276">
        <f t="shared" si="35"/>
        <v>0</v>
      </c>
      <c r="V276">
        <f t="shared" si="38"/>
        <v>0</v>
      </c>
      <c r="W276">
        <f t="shared" si="38"/>
        <v>0</v>
      </c>
      <c r="X276">
        <f t="shared" si="39"/>
        <v>0</v>
      </c>
      <c r="Y276">
        <f t="shared" si="39"/>
        <v>0</v>
      </c>
    </row>
    <row r="277" spans="1:26" x14ac:dyDescent="0.25">
      <c r="A277" t="s">
        <v>12</v>
      </c>
      <c r="B277">
        <v>6073</v>
      </c>
      <c r="C277" t="s">
        <v>13</v>
      </c>
      <c r="D277">
        <v>8</v>
      </c>
      <c r="E277">
        <v>2002</v>
      </c>
      <c r="F277" s="1">
        <v>37491</v>
      </c>
      <c r="G277" t="s">
        <v>18</v>
      </c>
      <c r="H277" t="s">
        <v>15</v>
      </c>
      <c r="I277">
        <v>1.75</v>
      </c>
      <c r="J277">
        <v>20</v>
      </c>
      <c r="K277">
        <v>0</v>
      </c>
      <c r="L277">
        <f t="shared" si="32"/>
        <v>0</v>
      </c>
      <c r="M277">
        <f t="shared" si="36"/>
        <v>0</v>
      </c>
      <c r="N277">
        <f>'vessel calibrations'!$B$16</f>
        <v>1</v>
      </c>
      <c r="O277" s="16">
        <f>'vessel calibrations'!$C$16</f>
        <v>1</v>
      </c>
      <c r="P277">
        <f>'vessel calibrations'!$D$16</f>
        <v>1</v>
      </c>
      <c r="Q277">
        <f>'vessel calibrations'!$E$16</f>
        <v>1</v>
      </c>
      <c r="R277">
        <f t="shared" si="33"/>
        <v>0</v>
      </c>
      <c r="S277">
        <f t="shared" si="37"/>
        <v>0</v>
      </c>
      <c r="T277">
        <f t="shared" si="34"/>
        <v>0</v>
      </c>
      <c r="U277">
        <f t="shared" si="35"/>
        <v>0</v>
      </c>
      <c r="V277">
        <f t="shared" si="38"/>
        <v>0</v>
      </c>
      <c r="W277">
        <f t="shared" si="38"/>
        <v>0</v>
      </c>
      <c r="X277">
        <f t="shared" si="39"/>
        <v>0</v>
      </c>
      <c r="Y277">
        <f t="shared" si="39"/>
        <v>0</v>
      </c>
    </row>
    <row r="278" spans="1:26" x14ac:dyDescent="0.25">
      <c r="A278" t="s">
        <v>12</v>
      </c>
      <c r="B278">
        <v>6074</v>
      </c>
      <c r="C278" t="s">
        <v>19</v>
      </c>
      <c r="D278">
        <v>8</v>
      </c>
      <c r="E278">
        <v>2002</v>
      </c>
      <c r="F278" s="1">
        <v>37492</v>
      </c>
      <c r="G278" t="s">
        <v>20</v>
      </c>
      <c r="H278" t="s">
        <v>15</v>
      </c>
      <c r="I278">
        <v>1.7</v>
      </c>
      <c r="J278">
        <v>20</v>
      </c>
      <c r="K278">
        <v>0</v>
      </c>
      <c r="L278">
        <f t="shared" si="32"/>
        <v>0</v>
      </c>
      <c r="M278">
        <f t="shared" si="36"/>
        <v>0</v>
      </c>
      <c r="N278">
        <f>'vessel calibrations'!$B$16</f>
        <v>1</v>
      </c>
      <c r="O278" s="16">
        <f>'vessel calibrations'!$C$16</f>
        <v>1</v>
      </c>
      <c r="P278">
        <f>'vessel calibrations'!$D$16</f>
        <v>1</v>
      </c>
      <c r="Q278">
        <f>'vessel calibrations'!$E$16</f>
        <v>1</v>
      </c>
      <c r="R278">
        <f t="shared" si="33"/>
        <v>0</v>
      </c>
      <c r="S278">
        <f t="shared" si="37"/>
        <v>0</v>
      </c>
      <c r="T278">
        <f t="shared" si="34"/>
        <v>0</v>
      </c>
      <c r="U278">
        <f t="shared" si="35"/>
        <v>0</v>
      </c>
      <c r="V278">
        <f t="shared" si="38"/>
        <v>0</v>
      </c>
      <c r="W278">
        <f t="shared" si="38"/>
        <v>0</v>
      </c>
      <c r="X278">
        <f t="shared" si="39"/>
        <v>0</v>
      </c>
      <c r="Y278">
        <f t="shared" si="39"/>
        <v>0</v>
      </c>
    </row>
    <row r="279" spans="1:26" x14ac:dyDescent="0.25">
      <c r="A279" t="s">
        <v>12</v>
      </c>
      <c r="B279">
        <v>6075</v>
      </c>
      <c r="C279" t="s">
        <v>19</v>
      </c>
      <c r="D279">
        <v>8</v>
      </c>
      <c r="E279">
        <v>2002</v>
      </c>
      <c r="F279" s="1">
        <v>37492</v>
      </c>
      <c r="G279" t="s">
        <v>21</v>
      </c>
      <c r="H279" t="s">
        <v>15</v>
      </c>
      <c r="I279">
        <v>1.43</v>
      </c>
      <c r="J279">
        <v>20</v>
      </c>
      <c r="K279">
        <v>7</v>
      </c>
      <c r="L279">
        <f t="shared" si="32"/>
        <v>7</v>
      </c>
      <c r="M279">
        <f t="shared" si="36"/>
        <v>2.0794415416798357</v>
      </c>
      <c r="N279">
        <f>'vessel calibrations'!$B$16</f>
        <v>1</v>
      </c>
      <c r="O279" s="16">
        <f>'vessel calibrations'!$C$16</f>
        <v>1</v>
      </c>
      <c r="P279">
        <f>'vessel calibrations'!$D$16</f>
        <v>1</v>
      </c>
      <c r="Q279">
        <f>'vessel calibrations'!$E$16</f>
        <v>1</v>
      </c>
      <c r="R279">
        <f t="shared" si="33"/>
        <v>2.0794415416798357</v>
      </c>
      <c r="S279">
        <f t="shared" si="37"/>
        <v>2.0794415416798357</v>
      </c>
      <c r="T279">
        <f t="shared" si="34"/>
        <v>2.0794415416798357</v>
      </c>
      <c r="U279">
        <f t="shared" si="35"/>
        <v>2.0794415416798357</v>
      </c>
      <c r="V279">
        <f t="shared" si="38"/>
        <v>6.9999999999999982</v>
      </c>
      <c r="W279">
        <f t="shared" si="38"/>
        <v>6.9999999999999982</v>
      </c>
      <c r="X279">
        <f t="shared" si="39"/>
        <v>6.9999999999999982</v>
      </c>
      <c r="Y279">
        <f t="shared" si="39"/>
        <v>6.9999999999999982</v>
      </c>
    </row>
    <row r="280" spans="1:26" x14ac:dyDescent="0.25">
      <c r="A280" t="s">
        <v>12</v>
      </c>
      <c r="B280">
        <v>6076</v>
      </c>
      <c r="C280" t="s">
        <v>19</v>
      </c>
      <c r="D280">
        <v>8</v>
      </c>
      <c r="E280">
        <v>2002</v>
      </c>
      <c r="F280" s="1">
        <v>37492</v>
      </c>
      <c r="G280" t="s">
        <v>22</v>
      </c>
      <c r="H280" t="s">
        <v>15</v>
      </c>
      <c r="I280">
        <v>1.51</v>
      </c>
      <c r="J280">
        <v>20</v>
      </c>
      <c r="K280">
        <v>46</v>
      </c>
      <c r="L280">
        <f t="shared" si="32"/>
        <v>46</v>
      </c>
      <c r="M280">
        <f t="shared" si="36"/>
        <v>3.8501476017100584</v>
      </c>
      <c r="N280">
        <f>'vessel calibrations'!$B$16</f>
        <v>1</v>
      </c>
      <c r="O280" s="16">
        <f>'vessel calibrations'!$C$16</f>
        <v>1</v>
      </c>
      <c r="P280">
        <f>'vessel calibrations'!$D$16</f>
        <v>1</v>
      </c>
      <c r="Q280">
        <f>'vessel calibrations'!$E$16</f>
        <v>1</v>
      </c>
      <c r="R280">
        <f t="shared" si="33"/>
        <v>3.8501476017100584</v>
      </c>
      <c r="S280">
        <f t="shared" si="37"/>
        <v>3.8501476017100584</v>
      </c>
      <c r="T280">
        <f t="shared" si="34"/>
        <v>3.8501476017100584</v>
      </c>
      <c r="U280">
        <f t="shared" si="35"/>
        <v>3.8501476017100584</v>
      </c>
      <c r="V280">
        <f t="shared" si="38"/>
        <v>45.999999999999993</v>
      </c>
      <c r="W280">
        <f t="shared" si="38"/>
        <v>45.999999999999993</v>
      </c>
      <c r="X280">
        <f t="shared" si="39"/>
        <v>45.999999999999993</v>
      </c>
      <c r="Y280">
        <f t="shared" si="39"/>
        <v>45.999999999999993</v>
      </c>
    </row>
    <row r="281" spans="1:26" x14ac:dyDescent="0.25">
      <c r="A281" t="s">
        <v>12</v>
      </c>
      <c r="B281">
        <v>6077</v>
      </c>
      <c r="C281" t="s">
        <v>19</v>
      </c>
      <c r="D281">
        <v>8</v>
      </c>
      <c r="E281">
        <v>2002</v>
      </c>
      <c r="F281" s="1">
        <v>37492</v>
      </c>
      <c r="G281" t="s">
        <v>23</v>
      </c>
      <c r="H281" t="s">
        <v>15</v>
      </c>
      <c r="I281">
        <v>2</v>
      </c>
      <c r="J281">
        <v>20</v>
      </c>
      <c r="K281">
        <v>2</v>
      </c>
      <c r="L281">
        <f t="shared" si="32"/>
        <v>2</v>
      </c>
      <c r="M281">
        <f t="shared" si="36"/>
        <v>1.0986122886681098</v>
      </c>
      <c r="N281">
        <f>'vessel calibrations'!$B$16</f>
        <v>1</v>
      </c>
      <c r="O281" s="16">
        <f>'vessel calibrations'!$C$16</f>
        <v>1</v>
      </c>
      <c r="P281">
        <f>'vessel calibrations'!$D$16</f>
        <v>1</v>
      </c>
      <c r="Q281">
        <f>'vessel calibrations'!$E$16</f>
        <v>1</v>
      </c>
      <c r="R281">
        <f t="shared" si="33"/>
        <v>1.0986122886681098</v>
      </c>
      <c r="S281">
        <f t="shared" si="37"/>
        <v>1.0986122886681098</v>
      </c>
      <c r="T281">
        <f t="shared" si="34"/>
        <v>1.0986122886681098</v>
      </c>
      <c r="U281">
        <f t="shared" si="35"/>
        <v>1.0986122886681098</v>
      </c>
      <c r="V281">
        <f t="shared" si="38"/>
        <v>2.0000000000000004</v>
      </c>
      <c r="W281">
        <f t="shared" si="38"/>
        <v>2.0000000000000004</v>
      </c>
      <c r="X281">
        <f t="shared" si="39"/>
        <v>2.0000000000000004</v>
      </c>
      <c r="Y281">
        <f t="shared" si="39"/>
        <v>2.0000000000000004</v>
      </c>
    </row>
    <row r="282" spans="1:26" x14ac:dyDescent="0.25">
      <c r="A282" t="s">
        <v>12</v>
      </c>
      <c r="B282">
        <v>6085</v>
      </c>
      <c r="C282" t="s">
        <v>19</v>
      </c>
      <c r="D282">
        <v>8</v>
      </c>
      <c r="E282">
        <v>2002</v>
      </c>
      <c r="F282" s="1">
        <v>37495</v>
      </c>
      <c r="G282" t="s">
        <v>20</v>
      </c>
      <c r="H282" t="s">
        <v>15</v>
      </c>
      <c r="I282">
        <v>1.37</v>
      </c>
      <c r="J282">
        <v>17</v>
      </c>
      <c r="K282">
        <v>10</v>
      </c>
      <c r="L282">
        <f t="shared" si="32"/>
        <v>11.764705882352942</v>
      </c>
      <c r="M282">
        <f t="shared" si="36"/>
        <v>2.5466840094842436</v>
      </c>
      <c r="N282">
        <f>'vessel calibrations'!$B$16</f>
        <v>1</v>
      </c>
      <c r="O282" s="16">
        <f>'vessel calibrations'!$C$16</f>
        <v>1</v>
      </c>
      <c r="P282">
        <f>'vessel calibrations'!$D$16</f>
        <v>1</v>
      </c>
      <c r="Q282">
        <f>'vessel calibrations'!$E$16</f>
        <v>1</v>
      </c>
      <c r="R282">
        <f t="shared" si="33"/>
        <v>2.5466840094842436</v>
      </c>
      <c r="S282">
        <f t="shared" si="37"/>
        <v>2.5466840094842436</v>
      </c>
      <c r="T282">
        <f t="shared" si="34"/>
        <v>2.5466840094842436</v>
      </c>
      <c r="U282">
        <f t="shared" si="35"/>
        <v>2.5466840094842436</v>
      </c>
      <c r="V282">
        <f t="shared" si="38"/>
        <v>11.764705882352942</v>
      </c>
      <c r="W282">
        <f t="shared" si="38"/>
        <v>11.764705882352942</v>
      </c>
      <c r="X282">
        <f t="shared" si="39"/>
        <v>11.764705882352942</v>
      </c>
      <c r="Y282">
        <f t="shared" si="39"/>
        <v>11.764705882352942</v>
      </c>
    </row>
    <row r="283" spans="1:26" x14ac:dyDescent="0.25">
      <c r="A283" t="s">
        <v>12</v>
      </c>
      <c r="B283">
        <v>6086</v>
      </c>
      <c r="C283" t="s">
        <v>19</v>
      </c>
      <c r="D283">
        <v>8</v>
      </c>
      <c r="E283">
        <v>2002</v>
      </c>
      <c r="F283" s="1">
        <v>37495</v>
      </c>
      <c r="G283" t="s">
        <v>21</v>
      </c>
      <c r="H283" t="s">
        <v>15</v>
      </c>
      <c r="I283">
        <v>1.17</v>
      </c>
      <c r="J283">
        <v>20</v>
      </c>
      <c r="K283">
        <v>10</v>
      </c>
      <c r="L283">
        <f t="shared" si="32"/>
        <v>10</v>
      </c>
      <c r="M283">
        <f t="shared" si="36"/>
        <v>2.3978952727983707</v>
      </c>
      <c r="N283">
        <f>'vessel calibrations'!$B$16</f>
        <v>1</v>
      </c>
      <c r="O283" s="16">
        <f>'vessel calibrations'!$C$16</f>
        <v>1</v>
      </c>
      <c r="P283">
        <f>'vessel calibrations'!$D$16</f>
        <v>1</v>
      </c>
      <c r="Q283">
        <f>'vessel calibrations'!$E$16</f>
        <v>1</v>
      </c>
      <c r="R283">
        <f t="shared" si="33"/>
        <v>2.3978952727983707</v>
      </c>
      <c r="S283">
        <f t="shared" si="37"/>
        <v>2.3978952727983707</v>
      </c>
      <c r="T283">
        <f t="shared" si="34"/>
        <v>2.3978952727983707</v>
      </c>
      <c r="U283">
        <f t="shared" si="35"/>
        <v>2.3978952727983707</v>
      </c>
      <c r="V283">
        <f t="shared" si="38"/>
        <v>10.000000000000002</v>
      </c>
      <c r="W283">
        <f t="shared" si="38"/>
        <v>10.000000000000002</v>
      </c>
      <c r="X283">
        <f t="shared" si="39"/>
        <v>10.000000000000002</v>
      </c>
      <c r="Y283">
        <f t="shared" si="39"/>
        <v>10.000000000000002</v>
      </c>
    </row>
    <row r="284" spans="1:26" x14ac:dyDescent="0.25">
      <c r="A284" t="s">
        <v>12</v>
      </c>
      <c r="B284">
        <v>6087</v>
      </c>
      <c r="C284" t="s">
        <v>19</v>
      </c>
      <c r="D284">
        <v>8</v>
      </c>
      <c r="E284">
        <v>2002</v>
      </c>
      <c r="F284" s="1">
        <v>37495</v>
      </c>
      <c r="G284" t="s">
        <v>22</v>
      </c>
      <c r="H284" t="s">
        <v>15</v>
      </c>
      <c r="I284">
        <v>1.72</v>
      </c>
      <c r="J284">
        <v>20</v>
      </c>
      <c r="K284">
        <v>383</v>
      </c>
      <c r="L284">
        <f t="shared" si="32"/>
        <v>383</v>
      </c>
      <c r="M284">
        <f t="shared" si="36"/>
        <v>5.9506425525877269</v>
      </c>
      <c r="N284">
        <f>'vessel calibrations'!$B$16</f>
        <v>1</v>
      </c>
      <c r="O284" s="16">
        <f>'vessel calibrations'!$C$16</f>
        <v>1</v>
      </c>
      <c r="P284">
        <f>'vessel calibrations'!$D$16</f>
        <v>1</v>
      </c>
      <c r="Q284">
        <f>'vessel calibrations'!$E$16</f>
        <v>1</v>
      </c>
      <c r="R284">
        <f t="shared" si="33"/>
        <v>5.9506425525877269</v>
      </c>
      <c r="S284">
        <f t="shared" si="37"/>
        <v>5.9506425525877269</v>
      </c>
      <c r="T284">
        <f t="shared" si="34"/>
        <v>5.9506425525877269</v>
      </c>
      <c r="U284">
        <f t="shared" si="35"/>
        <v>5.9506425525877269</v>
      </c>
      <c r="V284">
        <f t="shared" si="38"/>
        <v>383</v>
      </c>
      <c r="W284">
        <f t="shared" si="38"/>
        <v>383</v>
      </c>
      <c r="X284">
        <f t="shared" si="39"/>
        <v>383</v>
      </c>
      <c r="Y284">
        <f t="shared" si="39"/>
        <v>383</v>
      </c>
    </row>
    <row r="285" spans="1:26" x14ac:dyDescent="0.25">
      <c r="A285" t="s">
        <v>12</v>
      </c>
      <c r="B285">
        <v>6088</v>
      </c>
      <c r="C285" t="s">
        <v>19</v>
      </c>
      <c r="D285">
        <v>8</v>
      </c>
      <c r="E285">
        <v>2002</v>
      </c>
      <c r="F285" s="1">
        <v>37495</v>
      </c>
      <c r="G285" t="s">
        <v>23</v>
      </c>
      <c r="H285" t="s">
        <v>15</v>
      </c>
      <c r="I285">
        <v>1.65</v>
      </c>
      <c r="J285">
        <v>20</v>
      </c>
      <c r="K285">
        <v>61</v>
      </c>
      <c r="L285">
        <f t="shared" si="32"/>
        <v>61</v>
      </c>
      <c r="M285">
        <f t="shared" si="36"/>
        <v>4.1271343850450917</v>
      </c>
      <c r="N285">
        <f>'vessel calibrations'!$B$16</f>
        <v>1</v>
      </c>
      <c r="O285" s="16">
        <f>'vessel calibrations'!$C$16</f>
        <v>1</v>
      </c>
      <c r="P285">
        <f>'vessel calibrations'!$D$16</f>
        <v>1</v>
      </c>
      <c r="Q285">
        <f>'vessel calibrations'!$E$16</f>
        <v>1</v>
      </c>
      <c r="R285">
        <f t="shared" si="33"/>
        <v>4.1271343850450917</v>
      </c>
      <c r="S285">
        <f t="shared" si="37"/>
        <v>4.1271343850450917</v>
      </c>
      <c r="T285">
        <f t="shared" si="34"/>
        <v>4.1271343850450917</v>
      </c>
      <c r="U285">
        <f t="shared" si="35"/>
        <v>4.1271343850450917</v>
      </c>
      <c r="V285">
        <f t="shared" si="38"/>
        <v>61.000000000000007</v>
      </c>
      <c r="W285">
        <f t="shared" si="38"/>
        <v>61.000000000000007</v>
      </c>
      <c r="X285">
        <f t="shared" si="39"/>
        <v>61.000000000000007</v>
      </c>
      <c r="Y285">
        <f t="shared" si="39"/>
        <v>61.000000000000007</v>
      </c>
    </row>
    <row r="286" spans="1:26" x14ac:dyDescent="0.25">
      <c r="A286" t="s">
        <v>12</v>
      </c>
      <c r="B286">
        <v>6089</v>
      </c>
      <c r="C286" t="s">
        <v>19</v>
      </c>
      <c r="D286">
        <v>8</v>
      </c>
      <c r="E286">
        <v>2002</v>
      </c>
      <c r="F286" s="1">
        <v>37496</v>
      </c>
      <c r="G286" t="s">
        <v>20</v>
      </c>
      <c r="H286" t="s">
        <v>15</v>
      </c>
      <c r="I286">
        <v>1.1299999999999999</v>
      </c>
      <c r="J286">
        <v>20</v>
      </c>
      <c r="K286">
        <v>3</v>
      </c>
      <c r="L286">
        <f t="shared" si="32"/>
        <v>3</v>
      </c>
      <c r="M286">
        <f t="shared" si="36"/>
        <v>1.3862943611198906</v>
      </c>
      <c r="N286">
        <f>'vessel calibrations'!$B$16</f>
        <v>1</v>
      </c>
      <c r="O286" s="16">
        <f>'vessel calibrations'!$C$16</f>
        <v>1</v>
      </c>
      <c r="P286">
        <f>'vessel calibrations'!$D$16</f>
        <v>1</v>
      </c>
      <c r="Q286">
        <f>'vessel calibrations'!$E$16</f>
        <v>1</v>
      </c>
      <c r="R286">
        <f t="shared" si="33"/>
        <v>1.3862943611198906</v>
      </c>
      <c r="S286">
        <f t="shared" si="37"/>
        <v>1.3862943611198906</v>
      </c>
      <c r="T286">
        <f t="shared" si="34"/>
        <v>1.3862943611198906</v>
      </c>
      <c r="U286">
        <f t="shared" si="35"/>
        <v>1.3862943611198906</v>
      </c>
      <c r="V286">
        <f t="shared" si="38"/>
        <v>3</v>
      </c>
      <c r="W286">
        <f t="shared" si="38"/>
        <v>3</v>
      </c>
      <c r="X286">
        <f t="shared" si="39"/>
        <v>3</v>
      </c>
      <c r="Y286">
        <f t="shared" si="39"/>
        <v>3</v>
      </c>
    </row>
    <row r="287" spans="1:26" x14ac:dyDescent="0.25">
      <c r="A287" t="s">
        <v>12</v>
      </c>
      <c r="B287">
        <v>6090</v>
      </c>
      <c r="C287" t="s">
        <v>19</v>
      </c>
      <c r="D287">
        <v>8</v>
      </c>
      <c r="E287">
        <v>2002</v>
      </c>
      <c r="F287" s="1">
        <v>37496</v>
      </c>
      <c r="G287" t="s">
        <v>21</v>
      </c>
      <c r="H287" t="s">
        <v>15</v>
      </c>
      <c r="I287">
        <v>1.8</v>
      </c>
      <c r="J287">
        <v>20</v>
      </c>
      <c r="K287">
        <v>19</v>
      </c>
      <c r="L287">
        <f t="shared" si="32"/>
        <v>19</v>
      </c>
      <c r="M287">
        <f t="shared" si="36"/>
        <v>2.9957322735539909</v>
      </c>
      <c r="N287">
        <f>'vessel calibrations'!$B$16</f>
        <v>1</v>
      </c>
      <c r="O287" s="16">
        <f>'vessel calibrations'!$C$16</f>
        <v>1</v>
      </c>
      <c r="P287">
        <f>'vessel calibrations'!$D$16</f>
        <v>1</v>
      </c>
      <c r="Q287">
        <f>'vessel calibrations'!$E$16</f>
        <v>1</v>
      </c>
      <c r="R287">
        <f t="shared" si="33"/>
        <v>2.9957322735539909</v>
      </c>
      <c r="S287">
        <f t="shared" si="37"/>
        <v>2.9957322735539909</v>
      </c>
      <c r="T287">
        <f t="shared" si="34"/>
        <v>2.9957322735539909</v>
      </c>
      <c r="U287">
        <f t="shared" si="35"/>
        <v>2.9957322735539909</v>
      </c>
      <c r="V287">
        <f t="shared" si="38"/>
        <v>18.999999999999996</v>
      </c>
      <c r="W287">
        <f t="shared" si="38"/>
        <v>18.999999999999996</v>
      </c>
      <c r="X287">
        <f t="shared" si="39"/>
        <v>18.999999999999996</v>
      </c>
      <c r="Y287">
        <f t="shared" si="39"/>
        <v>18.999999999999996</v>
      </c>
    </row>
    <row r="288" spans="1:26" x14ac:dyDescent="0.25">
      <c r="A288" t="s">
        <v>12</v>
      </c>
      <c r="B288">
        <v>6091</v>
      </c>
      <c r="C288" t="s">
        <v>19</v>
      </c>
      <c r="D288">
        <v>8</v>
      </c>
      <c r="E288">
        <v>2002</v>
      </c>
      <c r="F288" s="1">
        <v>37496</v>
      </c>
      <c r="G288" t="s">
        <v>22</v>
      </c>
      <c r="H288" t="s">
        <v>15</v>
      </c>
      <c r="I288">
        <v>1.77</v>
      </c>
      <c r="J288">
        <v>20</v>
      </c>
      <c r="K288">
        <v>27</v>
      </c>
      <c r="L288">
        <f t="shared" si="32"/>
        <v>27</v>
      </c>
      <c r="M288">
        <f t="shared" si="36"/>
        <v>3.3322045101752038</v>
      </c>
      <c r="N288">
        <f>'vessel calibrations'!$B$16</f>
        <v>1</v>
      </c>
      <c r="O288" s="16">
        <f>'vessel calibrations'!$C$16</f>
        <v>1</v>
      </c>
      <c r="P288">
        <f>'vessel calibrations'!$D$16</f>
        <v>1</v>
      </c>
      <c r="Q288">
        <f>'vessel calibrations'!$E$16</f>
        <v>1</v>
      </c>
      <c r="R288">
        <f t="shared" si="33"/>
        <v>3.3322045101752038</v>
      </c>
      <c r="S288">
        <f t="shared" si="37"/>
        <v>3.3322045101752038</v>
      </c>
      <c r="T288">
        <f t="shared" si="34"/>
        <v>3.3322045101752038</v>
      </c>
      <c r="U288">
        <f t="shared" si="35"/>
        <v>3.3322045101752038</v>
      </c>
      <c r="V288">
        <f t="shared" si="38"/>
        <v>26.999999999999996</v>
      </c>
      <c r="W288">
        <f t="shared" si="38"/>
        <v>26.999999999999996</v>
      </c>
      <c r="X288">
        <f t="shared" si="39"/>
        <v>26.999999999999996</v>
      </c>
      <c r="Y288">
        <f t="shared" si="39"/>
        <v>26.999999999999996</v>
      </c>
    </row>
    <row r="289" spans="1:25" x14ac:dyDescent="0.25">
      <c r="A289" t="s">
        <v>12</v>
      </c>
      <c r="B289">
        <v>6092</v>
      </c>
      <c r="C289" t="s">
        <v>19</v>
      </c>
      <c r="D289">
        <v>8</v>
      </c>
      <c r="E289">
        <v>2002</v>
      </c>
      <c r="F289" s="1">
        <v>37496</v>
      </c>
      <c r="G289" t="s">
        <v>23</v>
      </c>
      <c r="H289" t="s">
        <v>15</v>
      </c>
      <c r="I289">
        <v>1.48</v>
      </c>
      <c r="J289">
        <v>20</v>
      </c>
      <c r="K289">
        <v>231</v>
      </c>
      <c r="L289">
        <f t="shared" si="32"/>
        <v>231</v>
      </c>
      <c r="M289">
        <f t="shared" si="36"/>
        <v>5.4467373716663099</v>
      </c>
      <c r="N289">
        <f>'vessel calibrations'!$B$16</f>
        <v>1</v>
      </c>
      <c r="O289" s="16">
        <f>'vessel calibrations'!$C$16</f>
        <v>1</v>
      </c>
      <c r="P289">
        <f>'vessel calibrations'!$D$16</f>
        <v>1</v>
      </c>
      <c r="Q289">
        <f>'vessel calibrations'!$E$16</f>
        <v>1</v>
      </c>
      <c r="R289">
        <f t="shared" si="33"/>
        <v>5.4467373716663099</v>
      </c>
      <c r="S289">
        <f t="shared" si="37"/>
        <v>5.4467373716663099</v>
      </c>
      <c r="T289">
        <f t="shared" si="34"/>
        <v>5.4467373716663099</v>
      </c>
      <c r="U289">
        <f t="shared" si="35"/>
        <v>5.4467373716663099</v>
      </c>
      <c r="V289">
        <f t="shared" si="38"/>
        <v>230.99999999999997</v>
      </c>
      <c r="W289">
        <f t="shared" si="38"/>
        <v>230.99999999999997</v>
      </c>
      <c r="X289">
        <f t="shared" si="39"/>
        <v>230.99999999999997</v>
      </c>
      <c r="Y289">
        <f t="shared" si="39"/>
        <v>230.99999999999997</v>
      </c>
    </row>
    <row r="290" spans="1:25" x14ac:dyDescent="0.25">
      <c r="A290" t="s">
        <v>12</v>
      </c>
      <c r="B290">
        <v>6093</v>
      </c>
      <c r="C290" t="s">
        <v>13</v>
      </c>
      <c r="D290">
        <v>8</v>
      </c>
      <c r="E290">
        <v>2002</v>
      </c>
      <c r="F290" s="1">
        <v>37497</v>
      </c>
      <c r="G290" t="s">
        <v>18</v>
      </c>
      <c r="H290" t="s">
        <v>15</v>
      </c>
      <c r="I290">
        <v>1.51</v>
      </c>
      <c r="J290">
        <v>20</v>
      </c>
      <c r="K290">
        <v>0</v>
      </c>
      <c r="L290">
        <f t="shared" si="32"/>
        <v>0</v>
      </c>
      <c r="M290">
        <f t="shared" si="36"/>
        <v>0</v>
      </c>
      <c r="N290">
        <f>'vessel calibrations'!$B$16</f>
        <v>1</v>
      </c>
      <c r="O290" s="16">
        <f>'vessel calibrations'!$C$16</f>
        <v>1</v>
      </c>
      <c r="P290">
        <f>'vessel calibrations'!$D$16</f>
        <v>1</v>
      </c>
      <c r="Q290">
        <f>'vessel calibrations'!$E$16</f>
        <v>1</v>
      </c>
      <c r="R290">
        <f t="shared" si="33"/>
        <v>0</v>
      </c>
      <c r="S290">
        <f t="shared" si="37"/>
        <v>0</v>
      </c>
      <c r="T290">
        <f t="shared" si="34"/>
        <v>0</v>
      </c>
      <c r="U290">
        <f t="shared" si="35"/>
        <v>0</v>
      </c>
      <c r="V290">
        <f t="shared" si="38"/>
        <v>0</v>
      </c>
      <c r="W290">
        <f t="shared" si="38"/>
        <v>0</v>
      </c>
      <c r="X290">
        <f t="shared" si="39"/>
        <v>0</v>
      </c>
      <c r="Y290">
        <f t="shared" si="39"/>
        <v>0</v>
      </c>
    </row>
    <row r="291" spans="1:25" x14ac:dyDescent="0.25">
      <c r="A291" t="s">
        <v>12</v>
      </c>
      <c r="B291">
        <v>6094</v>
      </c>
      <c r="C291" t="s">
        <v>13</v>
      </c>
      <c r="D291">
        <v>8</v>
      </c>
      <c r="E291">
        <v>2002</v>
      </c>
      <c r="F291" s="1">
        <v>37497</v>
      </c>
      <c r="G291" t="s">
        <v>17</v>
      </c>
      <c r="H291" t="s">
        <v>15</v>
      </c>
      <c r="I291">
        <v>1.59</v>
      </c>
      <c r="J291">
        <v>20</v>
      </c>
      <c r="K291">
        <v>4</v>
      </c>
      <c r="L291">
        <f t="shared" si="32"/>
        <v>4</v>
      </c>
      <c r="M291">
        <f t="shared" si="36"/>
        <v>1.6094379124341003</v>
      </c>
      <c r="N291">
        <f>'vessel calibrations'!$B$16</f>
        <v>1</v>
      </c>
      <c r="O291" s="16">
        <f>'vessel calibrations'!$C$16</f>
        <v>1</v>
      </c>
      <c r="P291">
        <f>'vessel calibrations'!$D$16</f>
        <v>1</v>
      </c>
      <c r="Q291">
        <f>'vessel calibrations'!$E$16</f>
        <v>1</v>
      </c>
      <c r="R291">
        <f t="shared" si="33"/>
        <v>1.6094379124341003</v>
      </c>
      <c r="S291">
        <f t="shared" si="37"/>
        <v>1.6094379124341003</v>
      </c>
      <c r="T291">
        <f t="shared" si="34"/>
        <v>1.6094379124341003</v>
      </c>
      <c r="U291">
        <f t="shared" si="35"/>
        <v>1.6094379124341003</v>
      </c>
      <c r="V291">
        <f t="shared" si="38"/>
        <v>3.9999999999999991</v>
      </c>
      <c r="W291">
        <f t="shared" si="38"/>
        <v>3.9999999999999991</v>
      </c>
      <c r="X291">
        <f t="shared" si="39"/>
        <v>3.9999999999999991</v>
      </c>
      <c r="Y291">
        <f t="shared" si="39"/>
        <v>3.9999999999999991</v>
      </c>
    </row>
    <row r="292" spans="1:25" x14ac:dyDescent="0.25">
      <c r="A292" t="s">
        <v>12</v>
      </c>
      <c r="B292">
        <v>6095</v>
      </c>
      <c r="C292" t="s">
        <v>13</v>
      </c>
      <c r="D292">
        <v>8</v>
      </c>
      <c r="E292">
        <v>2002</v>
      </c>
      <c r="F292" s="1">
        <v>37497</v>
      </c>
      <c r="G292" t="s">
        <v>16</v>
      </c>
      <c r="H292" t="s">
        <v>15</v>
      </c>
      <c r="I292">
        <v>1.67</v>
      </c>
      <c r="J292">
        <v>20</v>
      </c>
      <c r="K292">
        <v>4</v>
      </c>
      <c r="L292">
        <f t="shared" si="32"/>
        <v>4</v>
      </c>
      <c r="M292">
        <f t="shared" si="36"/>
        <v>1.6094379124341003</v>
      </c>
      <c r="N292">
        <f>'vessel calibrations'!$B$16</f>
        <v>1</v>
      </c>
      <c r="O292" s="16">
        <f>'vessel calibrations'!$C$16</f>
        <v>1</v>
      </c>
      <c r="P292">
        <f>'vessel calibrations'!$D$16</f>
        <v>1</v>
      </c>
      <c r="Q292">
        <f>'vessel calibrations'!$E$16</f>
        <v>1</v>
      </c>
      <c r="R292">
        <f t="shared" si="33"/>
        <v>1.6094379124341003</v>
      </c>
      <c r="S292">
        <f t="shared" si="37"/>
        <v>1.6094379124341003</v>
      </c>
      <c r="T292">
        <f t="shared" si="34"/>
        <v>1.6094379124341003</v>
      </c>
      <c r="U292">
        <f t="shared" si="35"/>
        <v>1.6094379124341003</v>
      </c>
      <c r="V292">
        <f t="shared" si="38"/>
        <v>3.9999999999999991</v>
      </c>
      <c r="W292">
        <f t="shared" si="38"/>
        <v>3.9999999999999991</v>
      </c>
      <c r="X292">
        <f t="shared" si="39"/>
        <v>3.9999999999999991</v>
      </c>
      <c r="Y292">
        <f t="shared" si="39"/>
        <v>3.9999999999999991</v>
      </c>
    </row>
    <row r="293" spans="1:25" x14ac:dyDescent="0.25">
      <c r="A293" t="s">
        <v>12</v>
      </c>
      <c r="B293">
        <v>6096</v>
      </c>
      <c r="C293" t="s">
        <v>13</v>
      </c>
      <c r="D293">
        <v>8</v>
      </c>
      <c r="E293">
        <v>2002</v>
      </c>
      <c r="F293" s="1">
        <v>37497</v>
      </c>
      <c r="G293" t="s">
        <v>14</v>
      </c>
      <c r="H293" t="s">
        <v>15</v>
      </c>
      <c r="I293">
        <v>1.81</v>
      </c>
      <c r="J293">
        <v>20</v>
      </c>
      <c r="K293">
        <v>5</v>
      </c>
      <c r="L293">
        <f t="shared" si="32"/>
        <v>5</v>
      </c>
      <c r="M293">
        <f t="shared" si="36"/>
        <v>1.791759469228055</v>
      </c>
      <c r="N293">
        <f>'vessel calibrations'!$B$16</f>
        <v>1</v>
      </c>
      <c r="O293" s="16">
        <f>'vessel calibrations'!$C$16</f>
        <v>1</v>
      </c>
      <c r="P293">
        <f>'vessel calibrations'!$D$16</f>
        <v>1</v>
      </c>
      <c r="Q293">
        <f>'vessel calibrations'!$E$16</f>
        <v>1</v>
      </c>
      <c r="R293">
        <f t="shared" si="33"/>
        <v>1.791759469228055</v>
      </c>
      <c r="S293">
        <f t="shared" si="37"/>
        <v>1.791759469228055</v>
      </c>
      <c r="T293">
        <f t="shared" si="34"/>
        <v>1.791759469228055</v>
      </c>
      <c r="U293">
        <f t="shared" si="35"/>
        <v>1.791759469228055</v>
      </c>
      <c r="V293">
        <f t="shared" si="38"/>
        <v>5</v>
      </c>
      <c r="W293">
        <f t="shared" si="38"/>
        <v>5</v>
      </c>
      <c r="X293">
        <f t="shared" si="39"/>
        <v>5</v>
      </c>
      <c r="Y293">
        <f t="shared" si="39"/>
        <v>5</v>
      </c>
    </row>
    <row r="294" spans="1:25" x14ac:dyDescent="0.25">
      <c r="A294" t="s">
        <v>12</v>
      </c>
      <c r="B294">
        <v>7044</v>
      </c>
      <c r="C294" t="s">
        <v>19</v>
      </c>
      <c r="D294">
        <v>6</v>
      </c>
      <c r="E294">
        <v>2003</v>
      </c>
      <c r="F294" s="1">
        <v>37795</v>
      </c>
      <c r="G294" t="s">
        <v>20</v>
      </c>
      <c r="H294" t="s">
        <v>15</v>
      </c>
      <c r="I294">
        <v>1.66</v>
      </c>
      <c r="J294">
        <v>20</v>
      </c>
      <c r="K294">
        <v>2</v>
      </c>
      <c r="L294">
        <f t="shared" si="32"/>
        <v>2</v>
      </c>
      <c r="M294">
        <f t="shared" si="36"/>
        <v>1.0986122886681098</v>
      </c>
      <c r="N294">
        <f>'vessel calibrations'!$B$16</f>
        <v>1</v>
      </c>
      <c r="O294" s="16">
        <f>'vessel calibrations'!$C$16</f>
        <v>1</v>
      </c>
      <c r="P294">
        <f>'vessel calibrations'!$D$16</f>
        <v>1</v>
      </c>
      <c r="Q294">
        <f>'vessel calibrations'!$E$16</f>
        <v>1</v>
      </c>
      <c r="R294">
        <f t="shared" si="33"/>
        <v>1.0986122886681098</v>
      </c>
      <c r="S294">
        <f t="shared" si="37"/>
        <v>1.0986122886681098</v>
      </c>
      <c r="T294">
        <f t="shared" si="34"/>
        <v>1.0986122886681098</v>
      </c>
      <c r="U294">
        <f t="shared" si="35"/>
        <v>1.0986122886681098</v>
      </c>
      <c r="V294">
        <f t="shared" si="38"/>
        <v>2.0000000000000004</v>
      </c>
      <c r="W294">
        <f t="shared" si="38"/>
        <v>2.0000000000000004</v>
      </c>
      <c r="X294">
        <f t="shared" si="39"/>
        <v>2.0000000000000004</v>
      </c>
      <c r="Y294">
        <f t="shared" si="39"/>
        <v>2.0000000000000004</v>
      </c>
    </row>
    <row r="295" spans="1:25" x14ac:dyDescent="0.25">
      <c r="A295" t="s">
        <v>12</v>
      </c>
      <c r="B295">
        <v>7045</v>
      </c>
      <c r="C295" t="s">
        <v>19</v>
      </c>
      <c r="D295">
        <v>6</v>
      </c>
      <c r="E295">
        <v>2003</v>
      </c>
      <c r="F295" s="1">
        <v>37795</v>
      </c>
      <c r="G295" t="s">
        <v>21</v>
      </c>
      <c r="H295" t="s">
        <v>15</v>
      </c>
      <c r="I295">
        <v>1.51</v>
      </c>
      <c r="J295">
        <v>20</v>
      </c>
      <c r="K295">
        <v>1</v>
      </c>
      <c r="L295">
        <f t="shared" si="32"/>
        <v>1</v>
      </c>
      <c r="M295">
        <f t="shared" si="36"/>
        <v>0.69314718055994529</v>
      </c>
      <c r="N295">
        <f>'vessel calibrations'!$B$16</f>
        <v>1</v>
      </c>
      <c r="O295" s="16">
        <f>'vessel calibrations'!$C$16</f>
        <v>1</v>
      </c>
      <c r="P295">
        <f>'vessel calibrations'!$D$16</f>
        <v>1</v>
      </c>
      <c r="Q295">
        <f>'vessel calibrations'!$E$16</f>
        <v>1</v>
      </c>
      <c r="R295">
        <f t="shared" si="33"/>
        <v>0.69314718055994529</v>
      </c>
      <c r="S295">
        <f t="shared" si="37"/>
        <v>0.69314718055994529</v>
      </c>
      <c r="T295">
        <f t="shared" si="34"/>
        <v>0.69314718055994529</v>
      </c>
      <c r="U295">
        <f t="shared" si="35"/>
        <v>0.69314718055994529</v>
      </c>
      <c r="V295">
        <f t="shared" si="38"/>
        <v>1</v>
      </c>
      <c r="W295">
        <f t="shared" si="38"/>
        <v>1</v>
      </c>
      <c r="X295">
        <f t="shared" si="39"/>
        <v>1</v>
      </c>
      <c r="Y295">
        <f t="shared" si="39"/>
        <v>1</v>
      </c>
    </row>
    <row r="296" spans="1:25" x14ac:dyDescent="0.25">
      <c r="A296" t="s">
        <v>12</v>
      </c>
      <c r="B296">
        <v>7046</v>
      </c>
      <c r="C296" t="s">
        <v>19</v>
      </c>
      <c r="D296">
        <v>6</v>
      </c>
      <c r="E296">
        <v>2003</v>
      </c>
      <c r="F296" s="1">
        <v>37795</v>
      </c>
      <c r="G296" t="s">
        <v>22</v>
      </c>
      <c r="H296" t="s">
        <v>15</v>
      </c>
      <c r="I296">
        <v>1.47</v>
      </c>
      <c r="J296">
        <v>20</v>
      </c>
      <c r="K296">
        <v>0</v>
      </c>
      <c r="L296">
        <f t="shared" si="32"/>
        <v>0</v>
      </c>
      <c r="M296">
        <f t="shared" si="36"/>
        <v>0</v>
      </c>
      <c r="N296">
        <f>'vessel calibrations'!$B$16</f>
        <v>1</v>
      </c>
      <c r="O296" s="16">
        <f>'vessel calibrations'!$C$16</f>
        <v>1</v>
      </c>
      <c r="P296">
        <f>'vessel calibrations'!$D$16</f>
        <v>1</v>
      </c>
      <c r="Q296">
        <f>'vessel calibrations'!$E$16</f>
        <v>1</v>
      </c>
      <c r="R296">
        <f t="shared" si="33"/>
        <v>0</v>
      </c>
      <c r="S296">
        <f t="shared" si="37"/>
        <v>0</v>
      </c>
      <c r="T296">
        <f t="shared" si="34"/>
        <v>0</v>
      </c>
      <c r="U296">
        <f t="shared" si="35"/>
        <v>0</v>
      </c>
      <c r="V296">
        <f t="shared" si="38"/>
        <v>0</v>
      </c>
      <c r="W296">
        <f t="shared" si="38"/>
        <v>0</v>
      </c>
      <c r="X296">
        <f t="shared" si="39"/>
        <v>0</v>
      </c>
      <c r="Y296">
        <f t="shared" si="39"/>
        <v>0</v>
      </c>
    </row>
    <row r="297" spans="1:25" x14ac:dyDescent="0.25">
      <c r="A297" t="s">
        <v>12</v>
      </c>
      <c r="B297">
        <v>7047</v>
      </c>
      <c r="C297" t="s">
        <v>19</v>
      </c>
      <c r="D297">
        <v>6</v>
      </c>
      <c r="E297">
        <v>2003</v>
      </c>
      <c r="F297" s="1">
        <v>37795</v>
      </c>
      <c r="G297" t="s">
        <v>23</v>
      </c>
      <c r="H297" t="s">
        <v>15</v>
      </c>
      <c r="I297">
        <v>1.48</v>
      </c>
      <c r="J297">
        <v>20</v>
      </c>
      <c r="K297">
        <v>1</v>
      </c>
      <c r="L297">
        <f t="shared" si="32"/>
        <v>1</v>
      </c>
      <c r="M297">
        <f t="shared" si="36"/>
        <v>0.69314718055994529</v>
      </c>
      <c r="N297">
        <f>'vessel calibrations'!$B$16</f>
        <v>1</v>
      </c>
      <c r="O297" s="16">
        <f>'vessel calibrations'!$C$16</f>
        <v>1</v>
      </c>
      <c r="P297">
        <f>'vessel calibrations'!$D$16</f>
        <v>1</v>
      </c>
      <c r="Q297">
        <f>'vessel calibrations'!$E$16</f>
        <v>1</v>
      </c>
      <c r="R297">
        <f t="shared" si="33"/>
        <v>0.69314718055994529</v>
      </c>
      <c r="S297">
        <f t="shared" si="37"/>
        <v>0.69314718055994529</v>
      </c>
      <c r="T297">
        <f t="shared" si="34"/>
        <v>0.69314718055994529</v>
      </c>
      <c r="U297">
        <f t="shared" si="35"/>
        <v>0.69314718055994529</v>
      </c>
      <c r="V297">
        <f t="shared" si="38"/>
        <v>1</v>
      </c>
      <c r="W297">
        <f t="shared" si="38"/>
        <v>1</v>
      </c>
      <c r="X297">
        <f t="shared" si="39"/>
        <v>1</v>
      </c>
      <c r="Y297">
        <f t="shared" si="39"/>
        <v>1</v>
      </c>
    </row>
    <row r="298" spans="1:25" x14ac:dyDescent="0.25">
      <c r="A298" t="s">
        <v>12</v>
      </c>
      <c r="B298">
        <v>7048</v>
      </c>
      <c r="C298" t="s">
        <v>13</v>
      </c>
      <c r="D298">
        <v>6</v>
      </c>
      <c r="E298">
        <v>2003</v>
      </c>
      <c r="F298" s="1">
        <v>37796</v>
      </c>
      <c r="G298" t="s">
        <v>18</v>
      </c>
      <c r="H298" t="s">
        <v>15</v>
      </c>
      <c r="I298">
        <v>1.88</v>
      </c>
      <c r="J298">
        <v>20</v>
      </c>
      <c r="K298">
        <v>8</v>
      </c>
      <c r="L298">
        <f t="shared" si="32"/>
        <v>8</v>
      </c>
      <c r="M298">
        <f t="shared" si="36"/>
        <v>2.1972245773362196</v>
      </c>
      <c r="N298">
        <f>'vessel calibrations'!$B$16</f>
        <v>1</v>
      </c>
      <c r="O298" s="16">
        <f>'vessel calibrations'!$C$16</f>
        <v>1</v>
      </c>
      <c r="P298">
        <f>'vessel calibrations'!$D$16</f>
        <v>1</v>
      </c>
      <c r="Q298">
        <f>'vessel calibrations'!$E$16</f>
        <v>1</v>
      </c>
      <c r="R298">
        <f t="shared" si="33"/>
        <v>2.1972245773362196</v>
      </c>
      <c r="S298">
        <f t="shared" si="37"/>
        <v>2.1972245773362196</v>
      </c>
      <c r="T298">
        <f t="shared" si="34"/>
        <v>2.1972245773362196</v>
      </c>
      <c r="U298">
        <f t="shared" si="35"/>
        <v>2.1972245773362196</v>
      </c>
      <c r="V298">
        <f t="shared" si="38"/>
        <v>8.0000000000000018</v>
      </c>
      <c r="W298">
        <f t="shared" si="38"/>
        <v>8.0000000000000018</v>
      </c>
      <c r="X298">
        <f t="shared" si="39"/>
        <v>8.0000000000000018</v>
      </c>
      <c r="Y298">
        <f t="shared" si="39"/>
        <v>8.0000000000000018</v>
      </c>
    </row>
    <row r="299" spans="1:25" x14ac:dyDescent="0.25">
      <c r="A299" t="s">
        <v>12</v>
      </c>
      <c r="B299">
        <v>7049</v>
      </c>
      <c r="C299" t="s">
        <v>13</v>
      </c>
      <c r="D299">
        <v>6</v>
      </c>
      <c r="E299">
        <v>2003</v>
      </c>
      <c r="F299" s="1">
        <v>37796</v>
      </c>
      <c r="G299" t="s">
        <v>17</v>
      </c>
      <c r="H299" t="s">
        <v>15</v>
      </c>
      <c r="I299">
        <v>1.84</v>
      </c>
      <c r="J299">
        <v>20</v>
      </c>
      <c r="K299">
        <v>3</v>
      </c>
      <c r="L299">
        <f t="shared" si="32"/>
        <v>3</v>
      </c>
      <c r="M299">
        <f t="shared" si="36"/>
        <v>1.3862943611198906</v>
      </c>
      <c r="N299">
        <f>'vessel calibrations'!$B$16</f>
        <v>1</v>
      </c>
      <c r="O299" s="16">
        <f>'vessel calibrations'!$C$16</f>
        <v>1</v>
      </c>
      <c r="P299">
        <f>'vessel calibrations'!$D$16</f>
        <v>1</v>
      </c>
      <c r="Q299">
        <f>'vessel calibrations'!$E$16</f>
        <v>1</v>
      </c>
      <c r="R299">
        <f t="shared" si="33"/>
        <v>1.3862943611198906</v>
      </c>
      <c r="S299">
        <f t="shared" si="37"/>
        <v>1.3862943611198906</v>
      </c>
      <c r="T299">
        <f t="shared" si="34"/>
        <v>1.3862943611198906</v>
      </c>
      <c r="U299">
        <f t="shared" si="35"/>
        <v>1.3862943611198906</v>
      </c>
      <c r="V299">
        <f t="shared" si="38"/>
        <v>3</v>
      </c>
      <c r="W299">
        <f t="shared" si="38"/>
        <v>3</v>
      </c>
      <c r="X299">
        <f t="shared" si="39"/>
        <v>3</v>
      </c>
      <c r="Y299">
        <f t="shared" si="39"/>
        <v>3</v>
      </c>
    </row>
    <row r="300" spans="1:25" x14ac:dyDescent="0.25">
      <c r="A300" t="s">
        <v>12</v>
      </c>
      <c r="B300">
        <v>7050</v>
      </c>
      <c r="C300" t="s">
        <v>13</v>
      </c>
      <c r="D300">
        <v>6</v>
      </c>
      <c r="E300">
        <v>2003</v>
      </c>
      <c r="F300" s="1">
        <v>37796</v>
      </c>
      <c r="G300" t="s">
        <v>16</v>
      </c>
      <c r="H300" t="s">
        <v>15</v>
      </c>
      <c r="I300">
        <v>1.91</v>
      </c>
      <c r="J300">
        <v>20</v>
      </c>
      <c r="K300">
        <v>0</v>
      </c>
      <c r="L300">
        <f t="shared" si="32"/>
        <v>0</v>
      </c>
      <c r="M300">
        <f t="shared" si="36"/>
        <v>0</v>
      </c>
      <c r="N300">
        <f>'vessel calibrations'!$B$16</f>
        <v>1</v>
      </c>
      <c r="O300" s="16">
        <f>'vessel calibrations'!$C$16</f>
        <v>1</v>
      </c>
      <c r="P300">
        <f>'vessel calibrations'!$D$16</f>
        <v>1</v>
      </c>
      <c r="Q300">
        <f>'vessel calibrations'!$E$16</f>
        <v>1</v>
      </c>
      <c r="R300">
        <f t="shared" si="33"/>
        <v>0</v>
      </c>
      <c r="S300">
        <f t="shared" si="37"/>
        <v>0</v>
      </c>
      <c r="T300">
        <f t="shared" si="34"/>
        <v>0</v>
      </c>
      <c r="U300">
        <f t="shared" si="35"/>
        <v>0</v>
      </c>
      <c r="V300">
        <f t="shared" si="38"/>
        <v>0</v>
      </c>
      <c r="W300">
        <f t="shared" si="38"/>
        <v>0</v>
      </c>
      <c r="X300">
        <f t="shared" si="39"/>
        <v>0</v>
      </c>
      <c r="Y300">
        <f t="shared" si="39"/>
        <v>0</v>
      </c>
    </row>
    <row r="301" spans="1:25" x14ac:dyDescent="0.25">
      <c r="A301" t="s">
        <v>12</v>
      </c>
      <c r="B301">
        <v>7051</v>
      </c>
      <c r="C301" t="s">
        <v>13</v>
      </c>
      <c r="D301">
        <v>6</v>
      </c>
      <c r="E301">
        <v>2003</v>
      </c>
      <c r="F301" s="1">
        <v>37796</v>
      </c>
      <c r="G301" t="s">
        <v>14</v>
      </c>
      <c r="H301" t="s">
        <v>15</v>
      </c>
      <c r="I301">
        <v>1.74</v>
      </c>
      <c r="J301">
        <v>20</v>
      </c>
      <c r="K301">
        <v>11</v>
      </c>
      <c r="L301">
        <f t="shared" si="32"/>
        <v>11</v>
      </c>
      <c r="M301">
        <f t="shared" si="36"/>
        <v>2.4849066497880004</v>
      </c>
      <c r="N301">
        <f>'vessel calibrations'!$B$16</f>
        <v>1</v>
      </c>
      <c r="O301" s="16">
        <f>'vessel calibrations'!$C$16</f>
        <v>1</v>
      </c>
      <c r="P301">
        <f>'vessel calibrations'!$D$16</f>
        <v>1</v>
      </c>
      <c r="Q301">
        <f>'vessel calibrations'!$E$16</f>
        <v>1</v>
      </c>
      <c r="R301">
        <f t="shared" si="33"/>
        <v>2.4849066497880004</v>
      </c>
      <c r="S301">
        <f t="shared" si="37"/>
        <v>2.4849066497880004</v>
      </c>
      <c r="T301">
        <f t="shared" si="34"/>
        <v>2.4849066497880004</v>
      </c>
      <c r="U301">
        <f t="shared" si="35"/>
        <v>2.4849066497880004</v>
      </c>
      <c r="V301">
        <f t="shared" si="38"/>
        <v>11</v>
      </c>
      <c r="W301">
        <f t="shared" si="38"/>
        <v>11</v>
      </c>
      <c r="X301">
        <f t="shared" si="39"/>
        <v>11</v>
      </c>
      <c r="Y301">
        <f t="shared" si="39"/>
        <v>11</v>
      </c>
    </row>
    <row r="302" spans="1:25" x14ac:dyDescent="0.25">
      <c r="A302" t="s">
        <v>12</v>
      </c>
      <c r="B302">
        <v>7054</v>
      </c>
      <c r="C302" t="s">
        <v>19</v>
      </c>
      <c r="D302">
        <v>6</v>
      </c>
      <c r="E302">
        <v>2003</v>
      </c>
      <c r="F302" s="1">
        <v>37800</v>
      </c>
      <c r="G302" t="s">
        <v>23</v>
      </c>
      <c r="H302" t="s">
        <v>15</v>
      </c>
      <c r="I302">
        <v>1.52</v>
      </c>
      <c r="J302">
        <v>20</v>
      </c>
      <c r="K302">
        <v>1</v>
      </c>
      <c r="L302">
        <f t="shared" si="32"/>
        <v>1</v>
      </c>
      <c r="M302">
        <f t="shared" si="36"/>
        <v>0.69314718055994529</v>
      </c>
      <c r="N302">
        <f>'vessel calibrations'!$B$16</f>
        <v>1</v>
      </c>
      <c r="O302" s="16">
        <f>'vessel calibrations'!$C$16</f>
        <v>1</v>
      </c>
      <c r="P302">
        <f>'vessel calibrations'!$D$16</f>
        <v>1</v>
      </c>
      <c r="Q302">
        <f>'vessel calibrations'!$E$16</f>
        <v>1</v>
      </c>
      <c r="R302">
        <f t="shared" si="33"/>
        <v>0.69314718055994529</v>
      </c>
      <c r="S302">
        <f t="shared" si="37"/>
        <v>0.69314718055994529</v>
      </c>
      <c r="T302">
        <f t="shared" si="34"/>
        <v>0.69314718055994529</v>
      </c>
      <c r="U302">
        <f t="shared" si="35"/>
        <v>0.69314718055994529</v>
      </c>
      <c r="V302">
        <f t="shared" si="38"/>
        <v>1</v>
      </c>
      <c r="W302">
        <f t="shared" si="38"/>
        <v>1</v>
      </c>
      <c r="X302">
        <f t="shared" si="39"/>
        <v>1</v>
      </c>
      <c r="Y302">
        <f t="shared" si="39"/>
        <v>1</v>
      </c>
    </row>
    <row r="303" spans="1:25" x14ac:dyDescent="0.25">
      <c r="A303" t="s">
        <v>12</v>
      </c>
      <c r="B303">
        <v>7055</v>
      </c>
      <c r="C303" t="s">
        <v>19</v>
      </c>
      <c r="D303">
        <v>6</v>
      </c>
      <c r="E303">
        <v>2003</v>
      </c>
      <c r="F303" s="1">
        <v>37800</v>
      </c>
      <c r="G303" t="s">
        <v>22</v>
      </c>
      <c r="H303" t="s">
        <v>15</v>
      </c>
      <c r="I303">
        <v>1.77</v>
      </c>
      <c r="J303">
        <v>20</v>
      </c>
      <c r="K303">
        <v>0</v>
      </c>
      <c r="L303">
        <f t="shared" si="32"/>
        <v>0</v>
      </c>
      <c r="M303">
        <f t="shared" si="36"/>
        <v>0</v>
      </c>
      <c r="N303">
        <f>'vessel calibrations'!$B$16</f>
        <v>1</v>
      </c>
      <c r="O303" s="16">
        <f>'vessel calibrations'!$C$16</f>
        <v>1</v>
      </c>
      <c r="P303">
        <f>'vessel calibrations'!$D$16</f>
        <v>1</v>
      </c>
      <c r="Q303">
        <f>'vessel calibrations'!$E$16</f>
        <v>1</v>
      </c>
      <c r="R303">
        <f t="shared" si="33"/>
        <v>0</v>
      </c>
      <c r="S303">
        <f t="shared" si="37"/>
        <v>0</v>
      </c>
      <c r="T303">
        <f t="shared" si="34"/>
        <v>0</v>
      </c>
      <c r="U303">
        <f t="shared" si="35"/>
        <v>0</v>
      </c>
      <c r="V303">
        <f t="shared" si="38"/>
        <v>0</v>
      </c>
      <c r="W303">
        <f t="shared" si="38"/>
        <v>0</v>
      </c>
      <c r="X303">
        <f t="shared" si="39"/>
        <v>0</v>
      </c>
      <c r="Y303">
        <f t="shared" si="39"/>
        <v>0</v>
      </c>
    </row>
    <row r="304" spans="1:25" x14ac:dyDescent="0.25">
      <c r="A304" t="s">
        <v>12</v>
      </c>
      <c r="B304">
        <v>7056</v>
      </c>
      <c r="C304" t="s">
        <v>19</v>
      </c>
      <c r="D304">
        <v>6</v>
      </c>
      <c r="E304">
        <v>2003</v>
      </c>
      <c r="F304" s="1">
        <v>37800</v>
      </c>
      <c r="G304" t="s">
        <v>21</v>
      </c>
      <c r="H304" t="s">
        <v>15</v>
      </c>
      <c r="I304">
        <v>1.47</v>
      </c>
      <c r="J304">
        <v>20</v>
      </c>
      <c r="K304">
        <v>0</v>
      </c>
      <c r="L304">
        <f t="shared" si="32"/>
        <v>0</v>
      </c>
      <c r="M304">
        <f t="shared" si="36"/>
        <v>0</v>
      </c>
      <c r="N304">
        <f>'vessel calibrations'!$B$16</f>
        <v>1</v>
      </c>
      <c r="O304" s="16">
        <f>'vessel calibrations'!$C$16</f>
        <v>1</v>
      </c>
      <c r="P304">
        <f>'vessel calibrations'!$D$16</f>
        <v>1</v>
      </c>
      <c r="Q304">
        <f>'vessel calibrations'!$E$16</f>
        <v>1</v>
      </c>
      <c r="R304">
        <f t="shared" si="33"/>
        <v>0</v>
      </c>
      <c r="S304">
        <f t="shared" si="37"/>
        <v>0</v>
      </c>
      <c r="T304">
        <f t="shared" si="34"/>
        <v>0</v>
      </c>
      <c r="U304">
        <f t="shared" si="35"/>
        <v>0</v>
      </c>
      <c r="V304">
        <f t="shared" si="38"/>
        <v>0</v>
      </c>
      <c r="W304">
        <f t="shared" si="38"/>
        <v>0</v>
      </c>
      <c r="X304">
        <f t="shared" si="39"/>
        <v>0</v>
      </c>
      <c r="Y304">
        <f t="shared" si="39"/>
        <v>0</v>
      </c>
    </row>
    <row r="305" spans="1:26" x14ac:dyDescent="0.25">
      <c r="A305" t="s">
        <v>12</v>
      </c>
      <c r="B305">
        <v>7057</v>
      </c>
      <c r="C305" t="s">
        <v>19</v>
      </c>
      <c r="D305">
        <v>6</v>
      </c>
      <c r="E305">
        <v>2003</v>
      </c>
      <c r="F305" s="1">
        <v>37800</v>
      </c>
      <c r="G305" t="s">
        <v>20</v>
      </c>
      <c r="H305" t="s">
        <v>15</v>
      </c>
      <c r="I305">
        <v>1.62</v>
      </c>
      <c r="J305">
        <v>20</v>
      </c>
      <c r="K305">
        <v>0</v>
      </c>
      <c r="L305">
        <f t="shared" si="32"/>
        <v>0</v>
      </c>
      <c r="M305">
        <f t="shared" si="36"/>
        <v>0</v>
      </c>
      <c r="N305">
        <f>'vessel calibrations'!$B$16</f>
        <v>1</v>
      </c>
      <c r="O305" s="16">
        <f>'vessel calibrations'!$C$16</f>
        <v>1</v>
      </c>
      <c r="P305">
        <f>'vessel calibrations'!$D$16</f>
        <v>1</v>
      </c>
      <c r="Q305">
        <f>'vessel calibrations'!$E$16</f>
        <v>1</v>
      </c>
      <c r="R305">
        <f t="shared" si="33"/>
        <v>0</v>
      </c>
      <c r="S305">
        <f t="shared" si="37"/>
        <v>0</v>
      </c>
      <c r="T305">
        <f t="shared" si="34"/>
        <v>0</v>
      </c>
      <c r="U305">
        <f t="shared" si="35"/>
        <v>0</v>
      </c>
      <c r="V305">
        <f t="shared" si="38"/>
        <v>0</v>
      </c>
      <c r="W305">
        <f t="shared" si="38"/>
        <v>0</v>
      </c>
      <c r="X305">
        <f t="shared" si="39"/>
        <v>0</v>
      </c>
      <c r="Y305">
        <f t="shared" si="39"/>
        <v>0</v>
      </c>
    </row>
    <row r="306" spans="1:26" x14ac:dyDescent="0.25">
      <c r="A306" t="s">
        <v>12</v>
      </c>
      <c r="B306">
        <v>7069</v>
      </c>
      <c r="C306" t="s">
        <v>19</v>
      </c>
      <c r="D306">
        <v>7</v>
      </c>
      <c r="E306">
        <v>2003</v>
      </c>
      <c r="F306" s="1">
        <v>37826</v>
      </c>
      <c r="G306" t="s">
        <v>20</v>
      </c>
      <c r="H306" t="s">
        <v>15</v>
      </c>
      <c r="I306">
        <v>1.27</v>
      </c>
      <c r="J306">
        <v>20</v>
      </c>
      <c r="K306">
        <v>18</v>
      </c>
      <c r="L306">
        <f t="shared" si="32"/>
        <v>18</v>
      </c>
      <c r="M306">
        <f t="shared" si="36"/>
        <v>2.9444389791664403</v>
      </c>
      <c r="N306">
        <f>'vessel calibrations'!$B$16</f>
        <v>1</v>
      </c>
      <c r="O306" s="16">
        <f>'vessel calibrations'!$C$16</f>
        <v>1</v>
      </c>
      <c r="P306">
        <f>'vessel calibrations'!$D$16</f>
        <v>1</v>
      </c>
      <c r="Q306">
        <f>'vessel calibrations'!$E$16</f>
        <v>1</v>
      </c>
      <c r="R306">
        <f t="shared" si="33"/>
        <v>2.9444389791664403</v>
      </c>
      <c r="S306">
        <f t="shared" si="37"/>
        <v>2.9444389791664403</v>
      </c>
      <c r="T306">
        <f t="shared" si="34"/>
        <v>2.9444389791664403</v>
      </c>
      <c r="U306">
        <f t="shared" si="35"/>
        <v>2.9444389791664403</v>
      </c>
      <c r="V306">
        <f t="shared" si="38"/>
        <v>17.999999999999996</v>
      </c>
      <c r="W306">
        <f t="shared" si="38"/>
        <v>17.999999999999996</v>
      </c>
      <c r="X306">
        <f t="shared" si="39"/>
        <v>17.999999999999996</v>
      </c>
      <c r="Y306">
        <f t="shared" si="39"/>
        <v>17.999999999999996</v>
      </c>
      <c r="Z306" t="s">
        <v>34</v>
      </c>
    </row>
    <row r="307" spans="1:26" x14ac:dyDescent="0.25">
      <c r="A307" t="s">
        <v>12</v>
      </c>
      <c r="B307">
        <v>7070</v>
      </c>
      <c r="C307" t="s">
        <v>19</v>
      </c>
      <c r="D307">
        <v>7</v>
      </c>
      <c r="E307">
        <v>2003</v>
      </c>
      <c r="F307" s="1">
        <v>37826</v>
      </c>
      <c r="G307" t="s">
        <v>21</v>
      </c>
      <c r="H307" t="s">
        <v>15</v>
      </c>
      <c r="I307">
        <v>1.8</v>
      </c>
      <c r="J307">
        <v>20</v>
      </c>
      <c r="K307">
        <v>0</v>
      </c>
      <c r="L307">
        <f t="shared" si="32"/>
        <v>0</v>
      </c>
      <c r="M307">
        <f t="shared" si="36"/>
        <v>0</v>
      </c>
      <c r="N307">
        <f>'vessel calibrations'!$B$16</f>
        <v>1</v>
      </c>
      <c r="O307" s="16">
        <f>'vessel calibrations'!$C$16</f>
        <v>1</v>
      </c>
      <c r="P307">
        <f>'vessel calibrations'!$D$16</f>
        <v>1</v>
      </c>
      <c r="Q307">
        <f>'vessel calibrations'!$E$16</f>
        <v>1</v>
      </c>
      <c r="R307">
        <f t="shared" si="33"/>
        <v>0</v>
      </c>
      <c r="S307">
        <f t="shared" si="37"/>
        <v>0</v>
      </c>
      <c r="T307">
        <f t="shared" si="34"/>
        <v>0</v>
      </c>
      <c r="U307">
        <f t="shared" si="35"/>
        <v>0</v>
      </c>
      <c r="V307">
        <f t="shared" si="38"/>
        <v>0</v>
      </c>
      <c r="W307">
        <f t="shared" si="38"/>
        <v>0</v>
      </c>
      <c r="X307">
        <f t="shared" si="39"/>
        <v>0</v>
      </c>
      <c r="Y307">
        <f t="shared" si="39"/>
        <v>0</v>
      </c>
      <c r="Z307" t="s">
        <v>34</v>
      </c>
    </row>
    <row r="308" spans="1:26" x14ac:dyDescent="0.25">
      <c r="A308" t="s">
        <v>12</v>
      </c>
      <c r="B308">
        <v>7071</v>
      </c>
      <c r="C308" t="s">
        <v>19</v>
      </c>
      <c r="D308">
        <v>7</v>
      </c>
      <c r="E308">
        <v>2003</v>
      </c>
      <c r="F308" s="1">
        <v>37826</v>
      </c>
      <c r="G308" t="s">
        <v>22</v>
      </c>
      <c r="H308" t="s">
        <v>15</v>
      </c>
      <c r="I308">
        <v>1.64</v>
      </c>
      <c r="J308">
        <v>20</v>
      </c>
      <c r="K308">
        <v>23</v>
      </c>
      <c r="L308">
        <f t="shared" si="32"/>
        <v>23</v>
      </c>
      <c r="M308">
        <f t="shared" si="36"/>
        <v>3.1780538303479458</v>
      </c>
      <c r="N308">
        <f>'vessel calibrations'!$B$16</f>
        <v>1</v>
      </c>
      <c r="O308" s="16">
        <f>'vessel calibrations'!$C$16</f>
        <v>1</v>
      </c>
      <c r="P308">
        <f>'vessel calibrations'!$D$16</f>
        <v>1</v>
      </c>
      <c r="Q308">
        <f>'vessel calibrations'!$E$16</f>
        <v>1</v>
      </c>
      <c r="R308">
        <f t="shared" si="33"/>
        <v>3.1780538303479458</v>
      </c>
      <c r="S308">
        <f t="shared" si="37"/>
        <v>3.1780538303479458</v>
      </c>
      <c r="T308">
        <f t="shared" si="34"/>
        <v>3.1780538303479458</v>
      </c>
      <c r="U308">
        <f t="shared" si="35"/>
        <v>3.1780538303479458</v>
      </c>
      <c r="V308">
        <f t="shared" si="38"/>
        <v>23.000000000000004</v>
      </c>
      <c r="W308">
        <f t="shared" si="38"/>
        <v>23.000000000000004</v>
      </c>
      <c r="X308">
        <f t="shared" si="39"/>
        <v>23.000000000000004</v>
      </c>
      <c r="Y308">
        <f t="shared" si="39"/>
        <v>23.000000000000004</v>
      </c>
      <c r="Z308" t="s">
        <v>34</v>
      </c>
    </row>
    <row r="309" spans="1:26" x14ac:dyDescent="0.25">
      <c r="A309" t="s">
        <v>12</v>
      </c>
      <c r="B309">
        <v>7072</v>
      </c>
      <c r="C309" t="s">
        <v>19</v>
      </c>
      <c r="D309">
        <v>7</v>
      </c>
      <c r="E309">
        <v>2003</v>
      </c>
      <c r="F309" s="1">
        <v>37826</v>
      </c>
      <c r="G309" t="s">
        <v>23</v>
      </c>
      <c r="H309" t="s">
        <v>15</v>
      </c>
      <c r="I309">
        <v>1.4</v>
      </c>
      <c r="J309">
        <v>20</v>
      </c>
      <c r="K309">
        <v>73</v>
      </c>
      <c r="L309">
        <f t="shared" si="32"/>
        <v>73</v>
      </c>
      <c r="M309">
        <f t="shared" si="36"/>
        <v>4.3040650932041702</v>
      </c>
      <c r="N309">
        <f>'vessel calibrations'!$B$16</f>
        <v>1</v>
      </c>
      <c r="O309" s="16">
        <f>'vessel calibrations'!$C$16</f>
        <v>1</v>
      </c>
      <c r="P309">
        <f>'vessel calibrations'!$D$16</f>
        <v>1</v>
      </c>
      <c r="Q309">
        <f>'vessel calibrations'!$E$16</f>
        <v>1</v>
      </c>
      <c r="R309">
        <f t="shared" si="33"/>
        <v>4.3040650932041702</v>
      </c>
      <c r="S309">
        <f t="shared" si="37"/>
        <v>4.3040650932041702</v>
      </c>
      <c r="T309">
        <f t="shared" si="34"/>
        <v>4.3040650932041702</v>
      </c>
      <c r="U309">
        <f t="shared" si="35"/>
        <v>4.3040650932041702</v>
      </c>
      <c r="V309">
        <f t="shared" si="38"/>
        <v>73.000000000000028</v>
      </c>
      <c r="W309">
        <f t="shared" si="38"/>
        <v>73.000000000000028</v>
      </c>
      <c r="X309">
        <f t="shared" si="39"/>
        <v>73.000000000000028</v>
      </c>
      <c r="Y309">
        <f t="shared" si="39"/>
        <v>73.000000000000028</v>
      </c>
      <c r="Z309" t="s">
        <v>34</v>
      </c>
    </row>
    <row r="310" spans="1:26" x14ac:dyDescent="0.25">
      <c r="A310" t="s">
        <v>12</v>
      </c>
      <c r="B310">
        <v>7073</v>
      </c>
      <c r="C310" t="s">
        <v>13</v>
      </c>
      <c r="D310">
        <v>7</v>
      </c>
      <c r="E310">
        <v>2003</v>
      </c>
      <c r="F310" s="1">
        <v>37827</v>
      </c>
      <c r="G310" t="s">
        <v>18</v>
      </c>
      <c r="H310" t="s">
        <v>15</v>
      </c>
      <c r="I310">
        <v>1.61</v>
      </c>
      <c r="J310">
        <v>20</v>
      </c>
      <c r="K310">
        <v>129</v>
      </c>
      <c r="L310">
        <f t="shared" si="32"/>
        <v>129</v>
      </c>
      <c r="M310">
        <f t="shared" si="36"/>
        <v>4.8675344504555822</v>
      </c>
      <c r="N310">
        <f>'vessel calibrations'!$B$16</f>
        <v>1</v>
      </c>
      <c r="O310" s="16">
        <f>'vessel calibrations'!$C$16</f>
        <v>1</v>
      </c>
      <c r="P310">
        <f>'vessel calibrations'!$D$16</f>
        <v>1</v>
      </c>
      <c r="Q310">
        <f>'vessel calibrations'!$E$16</f>
        <v>1</v>
      </c>
      <c r="R310">
        <f t="shared" si="33"/>
        <v>4.8675344504555822</v>
      </c>
      <c r="S310">
        <f t="shared" si="37"/>
        <v>4.8675344504555822</v>
      </c>
      <c r="T310">
        <f t="shared" si="34"/>
        <v>4.8675344504555822</v>
      </c>
      <c r="U310">
        <f t="shared" si="35"/>
        <v>4.8675344504555822</v>
      </c>
      <c r="V310">
        <f t="shared" si="38"/>
        <v>128.99999999999997</v>
      </c>
      <c r="W310">
        <f t="shared" si="38"/>
        <v>128.99999999999997</v>
      </c>
      <c r="X310">
        <f t="shared" si="39"/>
        <v>128.99999999999997</v>
      </c>
      <c r="Y310">
        <f t="shared" si="39"/>
        <v>128.99999999999997</v>
      </c>
      <c r="Z310" t="s">
        <v>34</v>
      </c>
    </row>
    <row r="311" spans="1:26" x14ac:dyDescent="0.25">
      <c r="A311" t="s">
        <v>12</v>
      </c>
      <c r="B311">
        <v>7074</v>
      </c>
      <c r="C311" t="s">
        <v>13</v>
      </c>
      <c r="D311">
        <v>7</v>
      </c>
      <c r="E311">
        <v>2003</v>
      </c>
      <c r="F311" s="1">
        <v>37827</v>
      </c>
      <c r="G311" t="s">
        <v>17</v>
      </c>
      <c r="H311" t="s">
        <v>15</v>
      </c>
      <c r="I311">
        <v>1.63</v>
      </c>
      <c r="J311">
        <v>20</v>
      </c>
      <c r="K311">
        <v>50</v>
      </c>
      <c r="L311">
        <f t="shared" si="32"/>
        <v>50</v>
      </c>
      <c r="M311">
        <f t="shared" si="36"/>
        <v>3.9318256327243257</v>
      </c>
      <c r="N311">
        <f>'vessel calibrations'!$B$16</f>
        <v>1</v>
      </c>
      <c r="O311" s="16">
        <f>'vessel calibrations'!$C$16</f>
        <v>1</v>
      </c>
      <c r="P311">
        <f>'vessel calibrations'!$D$16</f>
        <v>1</v>
      </c>
      <c r="Q311">
        <f>'vessel calibrations'!$E$16</f>
        <v>1</v>
      </c>
      <c r="R311">
        <f t="shared" si="33"/>
        <v>3.9318256327243257</v>
      </c>
      <c r="S311">
        <f t="shared" si="37"/>
        <v>3.9318256327243257</v>
      </c>
      <c r="T311">
        <f t="shared" si="34"/>
        <v>3.9318256327243257</v>
      </c>
      <c r="U311">
        <f t="shared" si="35"/>
        <v>3.9318256327243257</v>
      </c>
      <c r="V311">
        <f t="shared" si="38"/>
        <v>50</v>
      </c>
      <c r="W311">
        <f t="shared" si="38"/>
        <v>50</v>
      </c>
      <c r="X311">
        <f t="shared" si="39"/>
        <v>50</v>
      </c>
      <c r="Y311">
        <f t="shared" si="39"/>
        <v>50</v>
      </c>
      <c r="Z311" t="s">
        <v>34</v>
      </c>
    </row>
    <row r="312" spans="1:26" x14ac:dyDescent="0.25">
      <c r="A312" t="s">
        <v>12</v>
      </c>
      <c r="B312">
        <v>7075</v>
      </c>
      <c r="C312" t="s">
        <v>13</v>
      </c>
      <c r="D312">
        <v>7</v>
      </c>
      <c r="E312">
        <v>2003</v>
      </c>
      <c r="F312" s="1">
        <v>37827</v>
      </c>
      <c r="G312" t="s">
        <v>16</v>
      </c>
      <c r="H312" t="s">
        <v>15</v>
      </c>
      <c r="I312">
        <v>1.35</v>
      </c>
      <c r="J312">
        <v>20</v>
      </c>
      <c r="K312">
        <v>57</v>
      </c>
      <c r="L312">
        <f t="shared" si="32"/>
        <v>57</v>
      </c>
      <c r="M312">
        <f t="shared" si="36"/>
        <v>4.0604430105464191</v>
      </c>
      <c r="N312">
        <f>'vessel calibrations'!$B$16</f>
        <v>1</v>
      </c>
      <c r="O312" s="16">
        <f>'vessel calibrations'!$C$16</f>
        <v>1</v>
      </c>
      <c r="P312">
        <f>'vessel calibrations'!$D$16</f>
        <v>1</v>
      </c>
      <c r="Q312">
        <f>'vessel calibrations'!$E$16</f>
        <v>1</v>
      </c>
      <c r="R312">
        <f t="shared" si="33"/>
        <v>4.0604430105464191</v>
      </c>
      <c r="S312">
        <f t="shared" si="37"/>
        <v>4.0604430105464191</v>
      </c>
      <c r="T312">
        <f t="shared" si="34"/>
        <v>4.0604430105464191</v>
      </c>
      <c r="U312">
        <f t="shared" si="35"/>
        <v>4.0604430105464191</v>
      </c>
      <c r="V312">
        <f t="shared" si="38"/>
        <v>56.999999999999986</v>
      </c>
      <c r="W312">
        <f t="shared" si="38"/>
        <v>56.999999999999986</v>
      </c>
      <c r="X312">
        <f t="shared" si="39"/>
        <v>56.999999999999986</v>
      </c>
      <c r="Y312">
        <f t="shared" si="39"/>
        <v>56.999999999999986</v>
      </c>
      <c r="Z312" t="s">
        <v>34</v>
      </c>
    </row>
    <row r="313" spans="1:26" x14ac:dyDescent="0.25">
      <c r="A313" t="s">
        <v>12</v>
      </c>
      <c r="B313">
        <v>7076</v>
      </c>
      <c r="C313" t="s">
        <v>13</v>
      </c>
      <c r="D313">
        <v>7</v>
      </c>
      <c r="E313">
        <v>2003</v>
      </c>
      <c r="F313" s="1">
        <v>37827</v>
      </c>
      <c r="G313" t="s">
        <v>14</v>
      </c>
      <c r="H313" t="s">
        <v>15</v>
      </c>
      <c r="I313">
        <v>1.96</v>
      </c>
      <c r="J313">
        <v>20</v>
      </c>
      <c r="K313">
        <v>92</v>
      </c>
      <c r="L313">
        <f t="shared" si="32"/>
        <v>92</v>
      </c>
      <c r="M313">
        <f t="shared" si="36"/>
        <v>4.5325994931532563</v>
      </c>
      <c r="N313">
        <f>'vessel calibrations'!$B$16</f>
        <v>1</v>
      </c>
      <c r="O313" s="16">
        <f>'vessel calibrations'!$C$16</f>
        <v>1</v>
      </c>
      <c r="P313">
        <f>'vessel calibrations'!$D$16</f>
        <v>1</v>
      </c>
      <c r="Q313">
        <f>'vessel calibrations'!$E$16</f>
        <v>1</v>
      </c>
      <c r="R313">
        <f t="shared" si="33"/>
        <v>4.5325994931532563</v>
      </c>
      <c r="S313">
        <f t="shared" si="37"/>
        <v>4.5325994931532563</v>
      </c>
      <c r="T313">
        <f t="shared" si="34"/>
        <v>4.5325994931532563</v>
      </c>
      <c r="U313">
        <f t="shared" si="35"/>
        <v>4.5325994931532563</v>
      </c>
      <c r="V313">
        <f t="shared" si="38"/>
        <v>92.000000000000028</v>
      </c>
      <c r="W313">
        <f t="shared" si="38"/>
        <v>92.000000000000028</v>
      </c>
      <c r="X313">
        <f t="shared" si="39"/>
        <v>92.000000000000028</v>
      </c>
      <c r="Y313">
        <f t="shared" si="39"/>
        <v>92.000000000000028</v>
      </c>
      <c r="Z313" t="s">
        <v>34</v>
      </c>
    </row>
    <row r="314" spans="1:26" x14ac:dyDescent="0.25">
      <c r="A314" t="s">
        <v>12</v>
      </c>
      <c r="B314">
        <v>7077</v>
      </c>
      <c r="C314" t="s">
        <v>19</v>
      </c>
      <c r="D314">
        <v>7</v>
      </c>
      <c r="E314">
        <v>2003</v>
      </c>
      <c r="F314" s="1">
        <v>37828</v>
      </c>
      <c r="G314" t="s">
        <v>20</v>
      </c>
      <c r="H314" t="s">
        <v>15</v>
      </c>
      <c r="I314">
        <v>1.42</v>
      </c>
      <c r="J314">
        <v>20</v>
      </c>
      <c r="K314">
        <v>10</v>
      </c>
      <c r="L314">
        <f t="shared" si="32"/>
        <v>10</v>
      </c>
      <c r="M314">
        <f t="shared" si="36"/>
        <v>2.3978952727983707</v>
      </c>
      <c r="N314">
        <f>'vessel calibrations'!$B$16</f>
        <v>1</v>
      </c>
      <c r="O314" s="16">
        <f>'vessel calibrations'!$C$16</f>
        <v>1</v>
      </c>
      <c r="P314">
        <f>'vessel calibrations'!$D$16</f>
        <v>1</v>
      </c>
      <c r="Q314">
        <f>'vessel calibrations'!$E$16</f>
        <v>1</v>
      </c>
      <c r="R314">
        <f t="shared" si="33"/>
        <v>2.3978952727983707</v>
      </c>
      <c r="S314">
        <f t="shared" si="37"/>
        <v>2.3978952727983707</v>
      </c>
      <c r="T314">
        <f t="shared" si="34"/>
        <v>2.3978952727983707</v>
      </c>
      <c r="U314">
        <f t="shared" si="35"/>
        <v>2.3978952727983707</v>
      </c>
      <c r="V314">
        <f t="shared" si="38"/>
        <v>10.000000000000002</v>
      </c>
      <c r="W314">
        <f t="shared" si="38"/>
        <v>10.000000000000002</v>
      </c>
      <c r="X314">
        <f t="shared" si="39"/>
        <v>10.000000000000002</v>
      </c>
      <c r="Y314">
        <f t="shared" si="39"/>
        <v>10.000000000000002</v>
      </c>
      <c r="Z314" t="s">
        <v>34</v>
      </c>
    </row>
    <row r="315" spans="1:26" x14ac:dyDescent="0.25">
      <c r="A315" t="s">
        <v>12</v>
      </c>
      <c r="B315">
        <v>7078</v>
      </c>
      <c r="C315" t="s">
        <v>19</v>
      </c>
      <c r="D315">
        <v>7</v>
      </c>
      <c r="E315">
        <v>2003</v>
      </c>
      <c r="F315" s="1">
        <v>37828</v>
      </c>
      <c r="G315" t="s">
        <v>21</v>
      </c>
      <c r="H315" t="s">
        <v>15</v>
      </c>
      <c r="I315">
        <v>1.47</v>
      </c>
      <c r="J315">
        <v>20</v>
      </c>
      <c r="K315">
        <v>2</v>
      </c>
      <c r="L315">
        <f t="shared" si="32"/>
        <v>2</v>
      </c>
      <c r="M315">
        <f t="shared" si="36"/>
        <v>1.0986122886681098</v>
      </c>
      <c r="N315">
        <f>'vessel calibrations'!$B$16</f>
        <v>1</v>
      </c>
      <c r="O315" s="16">
        <f>'vessel calibrations'!$C$16</f>
        <v>1</v>
      </c>
      <c r="P315">
        <f>'vessel calibrations'!$D$16</f>
        <v>1</v>
      </c>
      <c r="Q315">
        <f>'vessel calibrations'!$E$16</f>
        <v>1</v>
      </c>
      <c r="R315">
        <f t="shared" si="33"/>
        <v>1.0986122886681098</v>
      </c>
      <c r="S315">
        <f t="shared" si="37"/>
        <v>1.0986122886681098</v>
      </c>
      <c r="T315">
        <f t="shared" si="34"/>
        <v>1.0986122886681098</v>
      </c>
      <c r="U315">
        <f t="shared" si="35"/>
        <v>1.0986122886681098</v>
      </c>
      <c r="V315">
        <f t="shared" si="38"/>
        <v>2.0000000000000004</v>
      </c>
      <c r="W315">
        <f t="shared" si="38"/>
        <v>2.0000000000000004</v>
      </c>
      <c r="X315">
        <f t="shared" si="39"/>
        <v>2.0000000000000004</v>
      </c>
      <c r="Y315">
        <f t="shared" si="39"/>
        <v>2.0000000000000004</v>
      </c>
      <c r="Z315" t="s">
        <v>34</v>
      </c>
    </row>
    <row r="316" spans="1:26" x14ac:dyDescent="0.25">
      <c r="A316" t="s">
        <v>12</v>
      </c>
      <c r="B316">
        <v>7079</v>
      </c>
      <c r="C316" t="s">
        <v>19</v>
      </c>
      <c r="D316">
        <v>7</v>
      </c>
      <c r="E316">
        <v>2003</v>
      </c>
      <c r="F316" s="1">
        <v>37828</v>
      </c>
      <c r="G316" t="s">
        <v>22</v>
      </c>
      <c r="H316" t="s">
        <v>15</v>
      </c>
      <c r="I316">
        <v>1.42</v>
      </c>
      <c r="J316">
        <v>20</v>
      </c>
      <c r="K316">
        <v>9</v>
      </c>
      <c r="L316">
        <f t="shared" si="32"/>
        <v>9</v>
      </c>
      <c r="M316">
        <f t="shared" si="36"/>
        <v>2.3025850929940459</v>
      </c>
      <c r="N316">
        <f>'vessel calibrations'!$B$16</f>
        <v>1</v>
      </c>
      <c r="O316" s="16">
        <f>'vessel calibrations'!$C$16</f>
        <v>1</v>
      </c>
      <c r="P316">
        <f>'vessel calibrations'!$D$16</f>
        <v>1</v>
      </c>
      <c r="Q316">
        <f>'vessel calibrations'!$E$16</f>
        <v>1</v>
      </c>
      <c r="R316">
        <f t="shared" si="33"/>
        <v>2.3025850929940459</v>
      </c>
      <c r="S316">
        <f t="shared" si="37"/>
        <v>2.3025850929940459</v>
      </c>
      <c r="T316">
        <f t="shared" si="34"/>
        <v>2.3025850929940459</v>
      </c>
      <c r="U316">
        <f t="shared" si="35"/>
        <v>2.3025850929940459</v>
      </c>
      <c r="V316">
        <f t="shared" si="38"/>
        <v>9.0000000000000018</v>
      </c>
      <c r="W316">
        <f t="shared" si="38"/>
        <v>9.0000000000000018</v>
      </c>
      <c r="X316">
        <f t="shared" si="39"/>
        <v>9.0000000000000018</v>
      </c>
      <c r="Y316">
        <f t="shared" si="39"/>
        <v>9.0000000000000018</v>
      </c>
      <c r="Z316" t="s">
        <v>34</v>
      </c>
    </row>
    <row r="317" spans="1:26" x14ac:dyDescent="0.25">
      <c r="A317" t="s">
        <v>12</v>
      </c>
      <c r="B317">
        <v>7080</v>
      </c>
      <c r="C317" t="s">
        <v>19</v>
      </c>
      <c r="D317">
        <v>7</v>
      </c>
      <c r="E317">
        <v>2003</v>
      </c>
      <c r="F317" s="1">
        <v>37828</v>
      </c>
      <c r="G317" t="s">
        <v>23</v>
      </c>
      <c r="H317" t="s">
        <v>15</v>
      </c>
      <c r="I317">
        <v>1.49</v>
      </c>
      <c r="J317">
        <v>20</v>
      </c>
      <c r="K317">
        <v>39</v>
      </c>
      <c r="L317">
        <f t="shared" si="32"/>
        <v>39</v>
      </c>
      <c r="M317">
        <f t="shared" si="36"/>
        <v>3.6888794541139363</v>
      </c>
      <c r="N317">
        <f>'vessel calibrations'!$B$16</f>
        <v>1</v>
      </c>
      <c r="O317" s="16">
        <f>'vessel calibrations'!$C$16</f>
        <v>1</v>
      </c>
      <c r="P317">
        <f>'vessel calibrations'!$D$16</f>
        <v>1</v>
      </c>
      <c r="Q317">
        <f>'vessel calibrations'!$E$16</f>
        <v>1</v>
      </c>
      <c r="R317">
        <f t="shared" si="33"/>
        <v>3.6888794541139363</v>
      </c>
      <c r="S317">
        <f t="shared" si="37"/>
        <v>3.6888794541139363</v>
      </c>
      <c r="T317">
        <f t="shared" si="34"/>
        <v>3.6888794541139363</v>
      </c>
      <c r="U317">
        <f t="shared" si="35"/>
        <v>3.6888794541139363</v>
      </c>
      <c r="V317">
        <f t="shared" si="38"/>
        <v>39</v>
      </c>
      <c r="W317">
        <f t="shared" si="38"/>
        <v>39</v>
      </c>
      <c r="X317">
        <f t="shared" si="39"/>
        <v>39</v>
      </c>
      <c r="Y317">
        <f t="shared" si="39"/>
        <v>39</v>
      </c>
      <c r="Z317" t="s">
        <v>34</v>
      </c>
    </row>
    <row r="318" spans="1:26" x14ac:dyDescent="0.25">
      <c r="A318" t="s">
        <v>12</v>
      </c>
      <c r="B318">
        <v>7081</v>
      </c>
      <c r="C318" t="s">
        <v>13</v>
      </c>
      <c r="D318">
        <v>7</v>
      </c>
      <c r="E318">
        <v>2003</v>
      </c>
      <c r="F318" s="1">
        <v>37829</v>
      </c>
      <c r="G318" t="s">
        <v>14</v>
      </c>
      <c r="H318" t="s">
        <v>15</v>
      </c>
      <c r="I318">
        <v>1.32</v>
      </c>
      <c r="J318">
        <v>20</v>
      </c>
      <c r="K318">
        <v>0</v>
      </c>
      <c r="L318">
        <f t="shared" si="32"/>
        <v>0</v>
      </c>
      <c r="M318">
        <f t="shared" si="36"/>
        <v>0</v>
      </c>
      <c r="N318">
        <f>'vessel calibrations'!$B$16</f>
        <v>1</v>
      </c>
      <c r="O318" s="16">
        <f>'vessel calibrations'!$C$16</f>
        <v>1</v>
      </c>
      <c r="P318">
        <f>'vessel calibrations'!$D$16</f>
        <v>1</v>
      </c>
      <c r="Q318">
        <f>'vessel calibrations'!$E$16</f>
        <v>1</v>
      </c>
      <c r="R318">
        <f t="shared" si="33"/>
        <v>0</v>
      </c>
      <c r="S318">
        <f t="shared" si="37"/>
        <v>0</v>
      </c>
      <c r="T318">
        <f t="shared" si="34"/>
        <v>0</v>
      </c>
      <c r="U318">
        <f t="shared" si="35"/>
        <v>0</v>
      </c>
      <c r="V318">
        <f t="shared" si="38"/>
        <v>0</v>
      </c>
      <c r="W318">
        <f t="shared" si="38"/>
        <v>0</v>
      </c>
      <c r="X318">
        <f t="shared" si="39"/>
        <v>0</v>
      </c>
      <c r="Y318">
        <f t="shared" si="39"/>
        <v>0</v>
      </c>
      <c r="Z318" t="s">
        <v>34</v>
      </c>
    </row>
    <row r="319" spans="1:26" x14ac:dyDescent="0.25">
      <c r="A319" t="s">
        <v>12</v>
      </c>
      <c r="B319">
        <v>7082</v>
      </c>
      <c r="C319" t="s">
        <v>13</v>
      </c>
      <c r="D319">
        <v>7</v>
      </c>
      <c r="E319">
        <v>2003</v>
      </c>
      <c r="F319" s="1">
        <v>37829</v>
      </c>
      <c r="G319" t="s">
        <v>16</v>
      </c>
      <c r="H319" t="s">
        <v>15</v>
      </c>
      <c r="I319">
        <v>1.38</v>
      </c>
      <c r="J319">
        <v>20</v>
      </c>
      <c r="K319">
        <v>203</v>
      </c>
      <c r="L319">
        <f t="shared" si="32"/>
        <v>203</v>
      </c>
      <c r="M319">
        <f t="shared" si="36"/>
        <v>5.3181199938442161</v>
      </c>
      <c r="N319">
        <f>'vessel calibrations'!$B$16</f>
        <v>1</v>
      </c>
      <c r="O319" s="16">
        <f>'vessel calibrations'!$C$16</f>
        <v>1</v>
      </c>
      <c r="P319">
        <f>'vessel calibrations'!$D$16</f>
        <v>1</v>
      </c>
      <c r="Q319">
        <f>'vessel calibrations'!$E$16</f>
        <v>1</v>
      </c>
      <c r="R319">
        <f t="shared" si="33"/>
        <v>5.3181199938442161</v>
      </c>
      <c r="S319">
        <f t="shared" si="37"/>
        <v>5.3181199938442161</v>
      </c>
      <c r="T319">
        <f t="shared" si="34"/>
        <v>5.3181199938442161</v>
      </c>
      <c r="U319">
        <f t="shared" si="35"/>
        <v>5.3181199938442161</v>
      </c>
      <c r="V319">
        <f t="shared" si="38"/>
        <v>202.99999999999994</v>
      </c>
      <c r="W319">
        <f t="shared" si="38"/>
        <v>202.99999999999994</v>
      </c>
      <c r="X319">
        <f t="shared" si="39"/>
        <v>202.99999999999994</v>
      </c>
      <c r="Y319">
        <f t="shared" si="39"/>
        <v>202.99999999999994</v>
      </c>
      <c r="Z319" t="s">
        <v>34</v>
      </c>
    </row>
    <row r="320" spans="1:26" x14ac:dyDescent="0.25">
      <c r="A320" t="s">
        <v>12</v>
      </c>
      <c r="B320">
        <v>7083</v>
      </c>
      <c r="C320" t="s">
        <v>13</v>
      </c>
      <c r="D320">
        <v>7</v>
      </c>
      <c r="E320">
        <v>2003</v>
      </c>
      <c r="F320" s="1">
        <v>37829</v>
      </c>
      <c r="G320" t="s">
        <v>17</v>
      </c>
      <c r="H320" t="s">
        <v>15</v>
      </c>
      <c r="I320">
        <v>1.61</v>
      </c>
      <c r="J320">
        <v>20</v>
      </c>
      <c r="K320">
        <v>124</v>
      </c>
      <c r="L320">
        <f t="shared" si="32"/>
        <v>124</v>
      </c>
      <c r="M320">
        <f t="shared" si="36"/>
        <v>4.8283137373023015</v>
      </c>
      <c r="N320">
        <f>'vessel calibrations'!$B$16</f>
        <v>1</v>
      </c>
      <c r="O320" s="16">
        <f>'vessel calibrations'!$C$16</f>
        <v>1</v>
      </c>
      <c r="P320">
        <f>'vessel calibrations'!$D$16</f>
        <v>1</v>
      </c>
      <c r="Q320">
        <f>'vessel calibrations'!$E$16</f>
        <v>1</v>
      </c>
      <c r="R320">
        <f t="shared" si="33"/>
        <v>4.8283137373023015</v>
      </c>
      <c r="S320">
        <f t="shared" si="37"/>
        <v>4.8283137373023015</v>
      </c>
      <c r="T320">
        <f t="shared" si="34"/>
        <v>4.8283137373023015</v>
      </c>
      <c r="U320">
        <f t="shared" si="35"/>
        <v>4.8283137373023015</v>
      </c>
      <c r="V320">
        <f t="shared" si="38"/>
        <v>124.00000000000004</v>
      </c>
      <c r="W320">
        <f t="shared" si="38"/>
        <v>124.00000000000004</v>
      </c>
      <c r="X320">
        <f t="shared" si="39"/>
        <v>124.00000000000004</v>
      </c>
      <c r="Y320">
        <f t="shared" si="39"/>
        <v>124.00000000000004</v>
      </c>
      <c r="Z320" t="s">
        <v>34</v>
      </c>
    </row>
    <row r="321" spans="1:26" x14ac:dyDescent="0.25">
      <c r="A321" t="s">
        <v>12</v>
      </c>
      <c r="B321">
        <v>7084</v>
      </c>
      <c r="C321" t="s">
        <v>13</v>
      </c>
      <c r="D321">
        <v>7</v>
      </c>
      <c r="E321">
        <v>2003</v>
      </c>
      <c r="F321" s="1">
        <v>37829</v>
      </c>
      <c r="G321" t="s">
        <v>18</v>
      </c>
      <c r="H321" t="s">
        <v>15</v>
      </c>
      <c r="I321">
        <v>1.61</v>
      </c>
      <c r="J321">
        <v>20</v>
      </c>
      <c r="K321">
        <v>5</v>
      </c>
      <c r="L321">
        <f t="shared" si="32"/>
        <v>5</v>
      </c>
      <c r="M321">
        <f t="shared" si="36"/>
        <v>1.791759469228055</v>
      </c>
      <c r="N321">
        <f>'vessel calibrations'!$B$16</f>
        <v>1</v>
      </c>
      <c r="O321" s="16">
        <f>'vessel calibrations'!$C$16</f>
        <v>1</v>
      </c>
      <c r="P321">
        <f>'vessel calibrations'!$D$16</f>
        <v>1</v>
      </c>
      <c r="Q321">
        <f>'vessel calibrations'!$E$16</f>
        <v>1</v>
      </c>
      <c r="R321">
        <f t="shared" si="33"/>
        <v>1.791759469228055</v>
      </c>
      <c r="S321">
        <f t="shared" si="37"/>
        <v>1.791759469228055</v>
      </c>
      <c r="T321">
        <f t="shared" si="34"/>
        <v>1.791759469228055</v>
      </c>
      <c r="U321">
        <f t="shared" si="35"/>
        <v>1.791759469228055</v>
      </c>
      <c r="V321">
        <f t="shared" si="38"/>
        <v>5</v>
      </c>
      <c r="W321">
        <f t="shared" si="38"/>
        <v>5</v>
      </c>
      <c r="X321">
        <f t="shared" si="39"/>
        <v>5</v>
      </c>
      <c r="Y321">
        <f t="shared" si="39"/>
        <v>5</v>
      </c>
      <c r="Z321" t="s">
        <v>34</v>
      </c>
    </row>
    <row r="322" spans="1:26" x14ac:dyDescent="0.25">
      <c r="A322" t="s">
        <v>12</v>
      </c>
      <c r="B322">
        <v>7102</v>
      </c>
      <c r="C322" t="s">
        <v>13</v>
      </c>
      <c r="D322">
        <v>8</v>
      </c>
      <c r="E322">
        <v>2003</v>
      </c>
      <c r="F322" s="1">
        <v>37854</v>
      </c>
      <c r="G322" t="s">
        <v>14</v>
      </c>
      <c r="H322" t="s">
        <v>15</v>
      </c>
      <c r="I322">
        <v>1.36</v>
      </c>
      <c r="J322">
        <v>20</v>
      </c>
      <c r="K322">
        <v>1</v>
      </c>
      <c r="L322">
        <f t="shared" ref="L322:L385" si="40">K322*20/J322</f>
        <v>1</v>
      </c>
      <c r="M322">
        <f t="shared" si="36"/>
        <v>0.69314718055994529</v>
      </c>
      <c r="N322">
        <f>'vessel calibrations'!$B$16</f>
        <v>1</v>
      </c>
      <c r="O322" s="16">
        <f>'vessel calibrations'!$C$16</f>
        <v>1</v>
      </c>
      <c r="P322">
        <f>'vessel calibrations'!$D$16</f>
        <v>1</v>
      </c>
      <c r="Q322">
        <f>'vessel calibrations'!$E$16</f>
        <v>1</v>
      </c>
      <c r="R322">
        <f t="shared" ref="R322:R385" si="41">N322*M322</f>
        <v>0.69314718055994529</v>
      </c>
      <c r="S322">
        <f t="shared" si="37"/>
        <v>0.69314718055994529</v>
      </c>
      <c r="T322">
        <f t="shared" ref="T322:T385" si="42">M322*P322</f>
        <v>0.69314718055994529</v>
      </c>
      <c r="U322">
        <f t="shared" ref="U322:U385" si="43">M322*Q322</f>
        <v>0.69314718055994529</v>
      </c>
      <c r="V322">
        <f t="shared" si="38"/>
        <v>1</v>
      </c>
      <c r="W322">
        <f t="shared" si="38"/>
        <v>1</v>
      </c>
      <c r="X322">
        <f t="shared" si="39"/>
        <v>1</v>
      </c>
      <c r="Y322">
        <f t="shared" si="39"/>
        <v>1</v>
      </c>
    </row>
    <row r="323" spans="1:26" x14ac:dyDescent="0.25">
      <c r="A323" t="s">
        <v>12</v>
      </c>
      <c r="B323">
        <v>7103</v>
      </c>
      <c r="C323" t="s">
        <v>13</v>
      </c>
      <c r="D323">
        <v>8</v>
      </c>
      <c r="E323">
        <v>2003</v>
      </c>
      <c r="F323" s="1">
        <v>37854</v>
      </c>
      <c r="G323" t="s">
        <v>16</v>
      </c>
      <c r="H323" t="s">
        <v>15</v>
      </c>
      <c r="I323">
        <v>1.79</v>
      </c>
      <c r="J323">
        <v>20</v>
      </c>
      <c r="K323">
        <v>1</v>
      </c>
      <c r="L323">
        <f t="shared" si="40"/>
        <v>1</v>
      </c>
      <c r="M323">
        <f t="shared" ref="M323:M386" si="44">LN(L323+1)</f>
        <v>0.69314718055994529</v>
      </c>
      <c r="N323">
        <f>'vessel calibrations'!$B$16</f>
        <v>1</v>
      </c>
      <c r="O323" s="16">
        <f>'vessel calibrations'!$C$16</f>
        <v>1</v>
      </c>
      <c r="P323">
        <f>'vessel calibrations'!$D$16</f>
        <v>1</v>
      </c>
      <c r="Q323">
        <f>'vessel calibrations'!$E$16</f>
        <v>1</v>
      </c>
      <c r="R323">
        <f t="shared" si="41"/>
        <v>0.69314718055994529</v>
      </c>
      <c r="S323">
        <f t="shared" ref="S323:S386" si="45">O323*M323</f>
        <v>0.69314718055994529</v>
      </c>
      <c r="T323">
        <f t="shared" si="42"/>
        <v>0.69314718055994529</v>
      </c>
      <c r="U323">
        <f t="shared" si="43"/>
        <v>0.69314718055994529</v>
      </c>
      <c r="V323">
        <f t="shared" ref="V323:W386" si="46">EXP(R323)-1</f>
        <v>1</v>
      </c>
      <c r="W323">
        <f t="shared" si="46"/>
        <v>1</v>
      </c>
      <c r="X323">
        <f t="shared" ref="X323:Y386" si="47">EXP(T323)-1</f>
        <v>1</v>
      </c>
      <c r="Y323">
        <f t="shared" si="47"/>
        <v>1</v>
      </c>
    </row>
    <row r="324" spans="1:26" x14ac:dyDescent="0.25">
      <c r="A324" t="s">
        <v>12</v>
      </c>
      <c r="B324">
        <v>7104</v>
      </c>
      <c r="C324" t="s">
        <v>13</v>
      </c>
      <c r="D324">
        <v>8</v>
      </c>
      <c r="E324">
        <v>2003</v>
      </c>
      <c r="F324" s="1">
        <v>37854</v>
      </c>
      <c r="G324" t="s">
        <v>17</v>
      </c>
      <c r="H324" t="s">
        <v>15</v>
      </c>
      <c r="I324">
        <v>1.36</v>
      </c>
      <c r="J324">
        <v>20</v>
      </c>
      <c r="K324">
        <v>0</v>
      </c>
      <c r="L324">
        <f t="shared" si="40"/>
        <v>0</v>
      </c>
      <c r="M324">
        <f t="shared" si="44"/>
        <v>0</v>
      </c>
      <c r="N324">
        <f>'vessel calibrations'!$B$16</f>
        <v>1</v>
      </c>
      <c r="O324" s="16">
        <f>'vessel calibrations'!$C$16</f>
        <v>1</v>
      </c>
      <c r="P324">
        <f>'vessel calibrations'!$D$16</f>
        <v>1</v>
      </c>
      <c r="Q324">
        <f>'vessel calibrations'!$E$16</f>
        <v>1</v>
      </c>
      <c r="R324">
        <f t="shared" si="41"/>
        <v>0</v>
      </c>
      <c r="S324">
        <f t="shared" si="45"/>
        <v>0</v>
      </c>
      <c r="T324">
        <f t="shared" si="42"/>
        <v>0</v>
      </c>
      <c r="U324">
        <f t="shared" si="43"/>
        <v>0</v>
      </c>
      <c r="V324">
        <f t="shared" si="46"/>
        <v>0</v>
      </c>
      <c r="W324">
        <f t="shared" si="46"/>
        <v>0</v>
      </c>
      <c r="X324">
        <f t="shared" si="47"/>
        <v>0</v>
      </c>
      <c r="Y324">
        <f t="shared" si="47"/>
        <v>0</v>
      </c>
    </row>
    <row r="325" spans="1:26" x14ac:dyDescent="0.25">
      <c r="A325" t="s">
        <v>12</v>
      </c>
      <c r="B325">
        <v>7105</v>
      </c>
      <c r="C325" t="s">
        <v>13</v>
      </c>
      <c r="D325">
        <v>8</v>
      </c>
      <c r="E325">
        <v>2003</v>
      </c>
      <c r="F325" s="1">
        <v>37854</v>
      </c>
      <c r="G325" t="s">
        <v>18</v>
      </c>
      <c r="H325" t="s">
        <v>15</v>
      </c>
      <c r="I325">
        <v>1.5</v>
      </c>
      <c r="J325">
        <v>20</v>
      </c>
      <c r="K325">
        <v>0</v>
      </c>
      <c r="L325">
        <f t="shared" si="40"/>
        <v>0</v>
      </c>
      <c r="M325">
        <f t="shared" si="44"/>
        <v>0</v>
      </c>
      <c r="N325">
        <f>'vessel calibrations'!$B$16</f>
        <v>1</v>
      </c>
      <c r="O325" s="16">
        <f>'vessel calibrations'!$C$16</f>
        <v>1</v>
      </c>
      <c r="P325">
        <f>'vessel calibrations'!$D$16</f>
        <v>1</v>
      </c>
      <c r="Q325">
        <f>'vessel calibrations'!$E$16</f>
        <v>1</v>
      </c>
      <c r="R325">
        <f t="shared" si="41"/>
        <v>0</v>
      </c>
      <c r="S325">
        <f t="shared" si="45"/>
        <v>0</v>
      </c>
      <c r="T325">
        <f t="shared" si="42"/>
        <v>0</v>
      </c>
      <c r="U325">
        <f t="shared" si="43"/>
        <v>0</v>
      </c>
      <c r="V325">
        <f t="shared" si="46"/>
        <v>0</v>
      </c>
      <c r="W325">
        <f t="shared" si="46"/>
        <v>0</v>
      </c>
      <c r="X325">
        <f t="shared" si="47"/>
        <v>0</v>
      </c>
      <c r="Y325">
        <f t="shared" si="47"/>
        <v>0</v>
      </c>
    </row>
    <row r="326" spans="1:26" x14ac:dyDescent="0.25">
      <c r="A326" t="s">
        <v>12</v>
      </c>
      <c r="B326">
        <v>8025</v>
      </c>
      <c r="C326" t="s">
        <v>19</v>
      </c>
      <c r="D326">
        <v>6</v>
      </c>
      <c r="E326">
        <v>2004</v>
      </c>
      <c r="F326" s="1">
        <v>38160</v>
      </c>
      <c r="G326" t="s">
        <v>20</v>
      </c>
      <c r="H326" t="s">
        <v>15</v>
      </c>
      <c r="I326">
        <v>1.63</v>
      </c>
      <c r="J326">
        <v>20</v>
      </c>
      <c r="K326">
        <v>4</v>
      </c>
      <c r="L326">
        <f t="shared" si="40"/>
        <v>4</v>
      </c>
      <c r="M326">
        <f t="shared" si="44"/>
        <v>1.6094379124341003</v>
      </c>
      <c r="N326">
        <f>'vessel calibrations'!$B$16</f>
        <v>1</v>
      </c>
      <c r="O326" s="16">
        <f>'vessel calibrations'!$C$16</f>
        <v>1</v>
      </c>
      <c r="P326">
        <f>'vessel calibrations'!$D$16</f>
        <v>1</v>
      </c>
      <c r="Q326">
        <f>'vessel calibrations'!$E$16</f>
        <v>1</v>
      </c>
      <c r="R326">
        <f t="shared" si="41"/>
        <v>1.6094379124341003</v>
      </c>
      <c r="S326">
        <f t="shared" si="45"/>
        <v>1.6094379124341003</v>
      </c>
      <c r="T326">
        <f t="shared" si="42"/>
        <v>1.6094379124341003</v>
      </c>
      <c r="U326">
        <f t="shared" si="43"/>
        <v>1.6094379124341003</v>
      </c>
      <c r="V326">
        <f t="shared" si="46"/>
        <v>3.9999999999999991</v>
      </c>
      <c r="W326">
        <f t="shared" si="46"/>
        <v>3.9999999999999991</v>
      </c>
      <c r="X326">
        <f t="shared" si="47"/>
        <v>3.9999999999999991</v>
      </c>
      <c r="Y326">
        <f t="shared" si="47"/>
        <v>3.9999999999999991</v>
      </c>
      <c r="Z326" t="s">
        <v>34</v>
      </c>
    </row>
    <row r="327" spans="1:26" x14ac:dyDescent="0.25">
      <c r="A327" t="s">
        <v>12</v>
      </c>
      <c r="B327">
        <v>8026</v>
      </c>
      <c r="C327" t="s">
        <v>19</v>
      </c>
      <c r="D327">
        <v>6</v>
      </c>
      <c r="E327">
        <v>2004</v>
      </c>
      <c r="F327" s="1">
        <v>38160</v>
      </c>
      <c r="G327" t="s">
        <v>21</v>
      </c>
      <c r="H327" t="s">
        <v>15</v>
      </c>
      <c r="I327">
        <v>1.92</v>
      </c>
      <c r="J327">
        <v>20</v>
      </c>
      <c r="K327">
        <v>32</v>
      </c>
      <c r="L327">
        <f t="shared" si="40"/>
        <v>32</v>
      </c>
      <c r="M327">
        <f t="shared" si="44"/>
        <v>3.4965075614664802</v>
      </c>
      <c r="N327">
        <f>'vessel calibrations'!$B$16</f>
        <v>1</v>
      </c>
      <c r="O327" s="16">
        <f>'vessel calibrations'!$C$16</f>
        <v>1</v>
      </c>
      <c r="P327">
        <f>'vessel calibrations'!$D$16</f>
        <v>1</v>
      </c>
      <c r="Q327">
        <f>'vessel calibrations'!$E$16</f>
        <v>1</v>
      </c>
      <c r="R327">
        <f t="shared" si="41"/>
        <v>3.4965075614664802</v>
      </c>
      <c r="S327">
        <f t="shared" si="45"/>
        <v>3.4965075614664802</v>
      </c>
      <c r="T327">
        <f t="shared" si="42"/>
        <v>3.4965075614664802</v>
      </c>
      <c r="U327">
        <f t="shared" si="43"/>
        <v>3.4965075614664802</v>
      </c>
      <c r="V327">
        <f t="shared" si="46"/>
        <v>32</v>
      </c>
      <c r="W327">
        <f t="shared" si="46"/>
        <v>32</v>
      </c>
      <c r="X327">
        <f t="shared" si="47"/>
        <v>32</v>
      </c>
      <c r="Y327">
        <f t="shared" si="47"/>
        <v>32</v>
      </c>
      <c r="Z327" t="s">
        <v>34</v>
      </c>
    </row>
    <row r="328" spans="1:26" x14ac:dyDescent="0.25">
      <c r="A328" t="s">
        <v>12</v>
      </c>
      <c r="B328">
        <v>8027</v>
      </c>
      <c r="C328" t="s">
        <v>19</v>
      </c>
      <c r="D328">
        <v>6</v>
      </c>
      <c r="E328">
        <v>2004</v>
      </c>
      <c r="F328" s="1">
        <v>38160</v>
      </c>
      <c r="G328" t="s">
        <v>22</v>
      </c>
      <c r="H328" t="s">
        <v>15</v>
      </c>
      <c r="I328">
        <v>1.76</v>
      </c>
      <c r="J328">
        <v>20</v>
      </c>
      <c r="K328">
        <v>20</v>
      </c>
      <c r="L328">
        <f t="shared" si="40"/>
        <v>20</v>
      </c>
      <c r="M328">
        <f t="shared" si="44"/>
        <v>3.044522437723423</v>
      </c>
      <c r="N328">
        <f>'vessel calibrations'!$B$16</f>
        <v>1</v>
      </c>
      <c r="O328" s="16">
        <f>'vessel calibrations'!$C$16</f>
        <v>1</v>
      </c>
      <c r="P328">
        <f>'vessel calibrations'!$D$16</f>
        <v>1</v>
      </c>
      <c r="Q328">
        <f>'vessel calibrations'!$E$16</f>
        <v>1</v>
      </c>
      <c r="R328">
        <f t="shared" si="41"/>
        <v>3.044522437723423</v>
      </c>
      <c r="S328">
        <f t="shared" si="45"/>
        <v>3.044522437723423</v>
      </c>
      <c r="T328">
        <f t="shared" si="42"/>
        <v>3.044522437723423</v>
      </c>
      <c r="U328">
        <f t="shared" si="43"/>
        <v>3.044522437723423</v>
      </c>
      <c r="V328">
        <f t="shared" si="46"/>
        <v>20</v>
      </c>
      <c r="W328">
        <f t="shared" si="46"/>
        <v>20</v>
      </c>
      <c r="X328">
        <f t="shared" si="47"/>
        <v>20</v>
      </c>
      <c r="Y328">
        <f t="shared" si="47"/>
        <v>20</v>
      </c>
      <c r="Z328" t="s">
        <v>34</v>
      </c>
    </row>
    <row r="329" spans="1:26" x14ac:dyDescent="0.25">
      <c r="A329" t="s">
        <v>12</v>
      </c>
      <c r="B329">
        <v>8028</v>
      </c>
      <c r="C329" t="s">
        <v>19</v>
      </c>
      <c r="D329">
        <v>6</v>
      </c>
      <c r="E329">
        <v>2004</v>
      </c>
      <c r="F329" s="1">
        <v>38160</v>
      </c>
      <c r="G329" t="s">
        <v>23</v>
      </c>
      <c r="H329" t="s">
        <v>15</v>
      </c>
      <c r="I329">
        <v>1.66</v>
      </c>
      <c r="J329">
        <v>20</v>
      </c>
      <c r="K329">
        <v>21</v>
      </c>
      <c r="L329">
        <f t="shared" si="40"/>
        <v>21</v>
      </c>
      <c r="M329">
        <f t="shared" si="44"/>
        <v>3.0910424533583161</v>
      </c>
      <c r="N329">
        <f>'vessel calibrations'!$B$16</f>
        <v>1</v>
      </c>
      <c r="O329" s="16">
        <f>'vessel calibrations'!$C$16</f>
        <v>1</v>
      </c>
      <c r="P329">
        <f>'vessel calibrations'!$D$16</f>
        <v>1</v>
      </c>
      <c r="Q329">
        <f>'vessel calibrations'!$E$16</f>
        <v>1</v>
      </c>
      <c r="R329">
        <f t="shared" si="41"/>
        <v>3.0910424533583161</v>
      </c>
      <c r="S329">
        <f t="shared" si="45"/>
        <v>3.0910424533583161</v>
      </c>
      <c r="T329">
        <f t="shared" si="42"/>
        <v>3.0910424533583161</v>
      </c>
      <c r="U329">
        <f t="shared" si="43"/>
        <v>3.0910424533583161</v>
      </c>
      <c r="V329">
        <f t="shared" si="46"/>
        <v>21.000000000000004</v>
      </c>
      <c r="W329">
        <f t="shared" si="46"/>
        <v>21.000000000000004</v>
      </c>
      <c r="X329">
        <f t="shared" si="47"/>
        <v>21.000000000000004</v>
      </c>
      <c r="Y329">
        <f t="shared" si="47"/>
        <v>21.000000000000004</v>
      </c>
      <c r="Z329" t="s">
        <v>34</v>
      </c>
    </row>
    <row r="330" spans="1:26" x14ac:dyDescent="0.25">
      <c r="A330" t="s">
        <v>12</v>
      </c>
      <c r="B330">
        <v>8029</v>
      </c>
      <c r="C330" t="s">
        <v>13</v>
      </c>
      <c r="D330">
        <v>6</v>
      </c>
      <c r="E330">
        <v>2004</v>
      </c>
      <c r="F330" s="1">
        <v>38161</v>
      </c>
      <c r="G330" t="s">
        <v>18</v>
      </c>
      <c r="H330" t="s">
        <v>15</v>
      </c>
      <c r="I330">
        <v>1.89</v>
      </c>
      <c r="J330">
        <v>20</v>
      </c>
      <c r="K330">
        <v>139</v>
      </c>
      <c r="L330">
        <f t="shared" si="40"/>
        <v>139</v>
      </c>
      <c r="M330">
        <f t="shared" si="44"/>
        <v>4.9416424226093039</v>
      </c>
      <c r="N330">
        <f>'vessel calibrations'!$B$16</f>
        <v>1</v>
      </c>
      <c r="O330" s="16">
        <f>'vessel calibrations'!$C$16</f>
        <v>1</v>
      </c>
      <c r="P330">
        <f>'vessel calibrations'!$D$16</f>
        <v>1</v>
      </c>
      <c r="Q330">
        <f>'vessel calibrations'!$E$16</f>
        <v>1</v>
      </c>
      <c r="R330">
        <f t="shared" si="41"/>
        <v>4.9416424226093039</v>
      </c>
      <c r="S330">
        <f t="shared" si="45"/>
        <v>4.9416424226093039</v>
      </c>
      <c r="T330">
        <f t="shared" si="42"/>
        <v>4.9416424226093039</v>
      </c>
      <c r="U330">
        <f t="shared" si="43"/>
        <v>4.9416424226093039</v>
      </c>
      <c r="V330">
        <f t="shared" si="46"/>
        <v>138.99999999999994</v>
      </c>
      <c r="W330">
        <f t="shared" si="46"/>
        <v>138.99999999999994</v>
      </c>
      <c r="X330">
        <f t="shared" si="47"/>
        <v>138.99999999999994</v>
      </c>
      <c r="Y330">
        <f t="shared" si="47"/>
        <v>138.99999999999994</v>
      </c>
      <c r="Z330" t="s">
        <v>34</v>
      </c>
    </row>
    <row r="331" spans="1:26" x14ac:dyDescent="0.25">
      <c r="A331" t="s">
        <v>12</v>
      </c>
      <c r="B331">
        <v>8030</v>
      </c>
      <c r="C331" t="s">
        <v>13</v>
      </c>
      <c r="D331">
        <v>6</v>
      </c>
      <c r="E331">
        <v>2004</v>
      </c>
      <c r="F331" s="1">
        <v>38161</v>
      </c>
      <c r="G331" t="s">
        <v>17</v>
      </c>
      <c r="H331" t="s">
        <v>15</v>
      </c>
      <c r="I331">
        <v>1.92</v>
      </c>
      <c r="J331">
        <v>20</v>
      </c>
      <c r="K331">
        <v>18</v>
      </c>
      <c r="L331">
        <f t="shared" si="40"/>
        <v>18</v>
      </c>
      <c r="M331">
        <f t="shared" si="44"/>
        <v>2.9444389791664403</v>
      </c>
      <c r="N331">
        <f>'vessel calibrations'!$B$16</f>
        <v>1</v>
      </c>
      <c r="O331" s="16">
        <f>'vessel calibrations'!$C$16</f>
        <v>1</v>
      </c>
      <c r="P331">
        <f>'vessel calibrations'!$D$16</f>
        <v>1</v>
      </c>
      <c r="Q331">
        <f>'vessel calibrations'!$E$16</f>
        <v>1</v>
      </c>
      <c r="R331">
        <f t="shared" si="41"/>
        <v>2.9444389791664403</v>
      </c>
      <c r="S331">
        <f t="shared" si="45"/>
        <v>2.9444389791664403</v>
      </c>
      <c r="T331">
        <f t="shared" si="42"/>
        <v>2.9444389791664403</v>
      </c>
      <c r="U331">
        <f t="shared" si="43"/>
        <v>2.9444389791664403</v>
      </c>
      <c r="V331">
        <f t="shared" si="46"/>
        <v>17.999999999999996</v>
      </c>
      <c r="W331">
        <f t="shared" si="46"/>
        <v>17.999999999999996</v>
      </c>
      <c r="X331">
        <f t="shared" si="47"/>
        <v>17.999999999999996</v>
      </c>
      <c r="Y331">
        <f t="shared" si="47"/>
        <v>17.999999999999996</v>
      </c>
      <c r="Z331" t="s">
        <v>34</v>
      </c>
    </row>
    <row r="332" spans="1:26" x14ac:dyDescent="0.25">
      <c r="A332" t="s">
        <v>12</v>
      </c>
      <c r="B332">
        <v>8031</v>
      </c>
      <c r="C332" t="s">
        <v>13</v>
      </c>
      <c r="D332">
        <v>6</v>
      </c>
      <c r="E332">
        <v>2004</v>
      </c>
      <c r="F332" s="1">
        <v>38161</v>
      </c>
      <c r="G332" t="s">
        <v>16</v>
      </c>
      <c r="H332" t="s">
        <v>15</v>
      </c>
      <c r="I332">
        <v>1.23</v>
      </c>
      <c r="J332">
        <v>20</v>
      </c>
      <c r="K332">
        <v>40</v>
      </c>
      <c r="L332">
        <f t="shared" si="40"/>
        <v>40</v>
      </c>
      <c r="M332">
        <f t="shared" si="44"/>
        <v>3.713572066704308</v>
      </c>
      <c r="N332">
        <f>'vessel calibrations'!$B$16</f>
        <v>1</v>
      </c>
      <c r="O332" s="16">
        <f>'vessel calibrations'!$C$16</f>
        <v>1</v>
      </c>
      <c r="P332">
        <f>'vessel calibrations'!$D$16</f>
        <v>1</v>
      </c>
      <c r="Q332">
        <f>'vessel calibrations'!$E$16</f>
        <v>1</v>
      </c>
      <c r="R332">
        <f t="shared" si="41"/>
        <v>3.713572066704308</v>
      </c>
      <c r="S332">
        <f t="shared" si="45"/>
        <v>3.713572066704308</v>
      </c>
      <c r="T332">
        <f t="shared" si="42"/>
        <v>3.713572066704308</v>
      </c>
      <c r="U332">
        <f t="shared" si="43"/>
        <v>3.713572066704308</v>
      </c>
      <c r="V332">
        <f t="shared" si="46"/>
        <v>40.000000000000007</v>
      </c>
      <c r="W332">
        <f t="shared" si="46"/>
        <v>40.000000000000007</v>
      </c>
      <c r="X332">
        <f t="shared" si="47"/>
        <v>40.000000000000007</v>
      </c>
      <c r="Y332">
        <f t="shared" si="47"/>
        <v>40.000000000000007</v>
      </c>
      <c r="Z332" t="s">
        <v>34</v>
      </c>
    </row>
    <row r="333" spans="1:26" x14ac:dyDescent="0.25">
      <c r="A333" t="s">
        <v>12</v>
      </c>
      <c r="B333">
        <v>8032</v>
      </c>
      <c r="C333" t="s">
        <v>13</v>
      </c>
      <c r="D333">
        <v>6</v>
      </c>
      <c r="E333">
        <v>2004</v>
      </c>
      <c r="F333" s="1">
        <v>38161</v>
      </c>
      <c r="G333" t="s">
        <v>14</v>
      </c>
      <c r="H333" t="s">
        <v>15</v>
      </c>
      <c r="I333">
        <v>1.87</v>
      </c>
      <c r="J333">
        <v>20</v>
      </c>
      <c r="K333">
        <v>8</v>
      </c>
      <c r="L333">
        <f t="shared" si="40"/>
        <v>8</v>
      </c>
      <c r="M333">
        <f t="shared" si="44"/>
        <v>2.1972245773362196</v>
      </c>
      <c r="N333">
        <f>'vessel calibrations'!$B$16</f>
        <v>1</v>
      </c>
      <c r="O333" s="16">
        <f>'vessel calibrations'!$C$16</f>
        <v>1</v>
      </c>
      <c r="P333">
        <f>'vessel calibrations'!$D$16</f>
        <v>1</v>
      </c>
      <c r="Q333">
        <f>'vessel calibrations'!$E$16</f>
        <v>1</v>
      </c>
      <c r="R333">
        <f t="shared" si="41"/>
        <v>2.1972245773362196</v>
      </c>
      <c r="S333">
        <f t="shared" si="45"/>
        <v>2.1972245773362196</v>
      </c>
      <c r="T333">
        <f t="shared" si="42"/>
        <v>2.1972245773362196</v>
      </c>
      <c r="U333">
        <f t="shared" si="43"/>
        <v>2.1972245773362196</v>
      </c>
      <c r="V333">
        <f t="shared" si="46"/>
        <v>8.0000000000000018</v>
      </c>
      <c r="W333">
        <f t="shared" si="46"/>
        <v>8.0000000000000018</v>
      </c>
      <c r="X333">
        <f t="shared" si="47"/>
        <v>8.0000000000000018</v>
      </c>
      <c r="Y333">
        <f t="shared" si="47"/>
        <v>8.0000000000000018</v>
      </c>
      <c r="Z333" t="s">
        <v>34</v>
      </c>
    </row>
    <row r="334" spans="1:26" x14ac:dyDescent="0.25">
      <c r="A334" t="s">
        <v>12</v>
      </c>
      <c r="B334">
        <v>8036</v>
      </c>
      <c r="C334" t="s">
        <v>19</v>
      </c>
      <c r="D334">
        <v>6</v>
      </c>
      <c r="E334">
        <v>2004</v>
      </c>
      <c r="F334" s="1">
        <v>38163</v>
      </c>
      <c r="G334" t="s">
        <v>20</v>
      </c>
      <c r="H334" t="s">
        <v>15</v>
      </c>
      <c r="I334">
        <v>1.95</v>
      </c>
      <c r="J334">
        <v>20</v>
      </c>
      <c r="K334">
        <v>28</v>
      </c>
      <c r="L334">
        <f t="shared" si="40"/>
        <v>28</v>
      </c>
      <c r="M334">
        <f t="shared" si="44"/>
        <v>3.3672958299864741</v>
      </c>
      <c r="N334">
        <f>'vessel calibrations'!$B$16</f>
        <v>1</v>
      </c>
      <c r="O334" s="16">
        <f>'vessel calibrations'!$C$16</f>
        <v>1</v>
      </c>
      <c r="P334">
        <f>'vessel calibrations'!$D$16</f>
        <v>1</v>
      </c>
      <c r="Q334">
        <f>'vessel calibrations'!$E$16</f>
        <v>1</v>
      </c>
      <c r="R334">
        <f t="shared" si="41"/>
        <v>3.3672958299864741</v>
      </c>
      <c r="S334">
        <f t="shared" si="45"/>
        <v>3.3672958299864741</v>
      </c>
      <c r="T334">
        <f t="shared" si="42"/>
        <v>3.3672958299864741</v>
      </c>
      <c r="U334">
        <f t="shared" si="43"/>
        <v>3.3672958299864741</v>
      </c>
      <c r="V334">
        <f t="shared" si="46"/>
        <v>28.000000000000004</v>
      </c>
      <c r="W334">
        <f t="shared" si="46"/>
        <v>28.000000000000004</v>
      </c>
      <c r="X334">
        <f t="shared" si="47"/>
        <v>28.000000000000004</v>
      </c>
      <c r="Y334">
        <f t="shared" si="47"/>
        <v>28.000000000000004</v>
      </c>
      <c r="Z334" t="s">
        <v>34</v>
      </c>
    </row>
    <row r="335" spans="1:26" x14ac:dyDescent="0.25">
      <c r="A335" t="s">
        <v>12</v>
      </c>
      <c r="B335">
        <v>8037</v>
      </c>
      <c r="C335" t="s">
        <v>19</v>
      </c>
      <c r="D335">
        <v>6</v>
      </c>
      <c r="E335">
        <v>2004</v>
      </c>
      <c r="F335" s="1">
        <v>38163</v>
      </c>
      <c r="G335" t="s">
        <v>21</v>
      </c>
      <c r="H335" t="s">
        <v>15</v>
      </c>
      <c r="I335">
        <v>1.53</v>
      </c>
      <c r="J335">
        <v>20</v>
      </c>
      <c r="K335">
        <v>641</v>
      </c>
      <c r="L335">
        <f t="shared" si="40"/>
        <v>641</v>
      </c>
      <c r="M335">
        <f t="shared" si="44"/>
        <v>6.4645883036899612</v>
      </c>
      <c r="N335">
        <f>'vessel calibrations'!$B$16</f>
        <v>1</v>
      </c>
      <c r="O335" s="16">
        <f>'vessel calibrations'!$C$16</f>
        <v>1</v>
      </c>
      <c r="P335">
        <f>'vessel calibrations'!$D$16</f>
        <v>1</v>
      </c>
      <c r="Q335">
        <f>'vessel calibrations'!$E$16</f>
        <v>1</v>
      </c>
      <c r="R335">
        <f t="shared" si="41"/>
        <v>6.4645883036899612</v>
      </c>
      <c r="S335">
        <f t="shared" si="45"/>
        <v>6.4645883036899612</v>
      </c>
      <c r="T335">
        <f t="shared" si="42"/>
        <v>6.4645883036899612</v>
      </c>
      <c r="U335">
        <f t="shared" si="43"/>
        <v>6.4645883036899612</v>
      </c>
      <c r="V335">
        <f t="shared" si="46"/>
        <v>641</v>
      </c>
      <c r="W335">
        <f t="shared" si="46"/>
        <v>641</v>
      </c>
      <c r="X335">
        <f t="shared" si="47"/>
        <v>641</v>
      </c>
      <c r="Y335">
        <f t="shared" si="47"/>
        <v>641</v>
      </c>
      <c r="Z335" t="s">
        <v>34</v>
      </c>
    </row>
    <row r="336" spans="1:26" x14ac:dyDescent="0.25">
      <c r="A336" t="s">
        <v>12</v>
      </c>
      <c r="B336">
        <v>8038</v>
      </c>
      <c r="C336" t="s">
        <v>19</v>
      </c>
      <c r="D336">
        <v>6</v>
      </c>
      <c r="E336">
        <v>2004</v>
      </c>
      <c r="F336" s="1">
        <v>38163</v>
      </c>
      <c r="G336" t="s">
        <v>22</v>
      </c>
      <c r="H336" t="s">
        <v>15</v>
      </c>
      <c r="I336">
        <v>1.64</v>
      </c>
      <c r="J336">
        <v>20</v>
      </c>
      <c r="K336">
        <v>901</v>
      </c>
      <c r="L336">
        <f t="shared" si="40"/>
        <v>901</v>
      </c>
      <c r="M336">
        <f t="shared" si="44"/>
        <v>6.804614520062624</v>
      </c>
      <c r="N336">
        <f>'vessel calibrations'!$B$16</f>
        <v>1</v>
      </c>
      <c r="O336" s="16">
        <f>'vessel calibrations'!$C$16</f>
        <v>1</v>
      </c>
      <c r="P336">
        <f>'vessel calibrations'!$D$16</f>
        <v>1</v>
      </c>
      <c r="Q336">
        <f>'vessel calibrations'!$E$16</f>
        <v>1</v>
      </c>
      <c r="R336">
        <f t="shared" si="41"/>
        <v>6.804614520062624</v>
      </c>
      <c r="S336">
        <f t="shared" si="45"/>
        <v>6.804614520062624</v>
      </c>
      <c r="T336">
        <f t="shared" si="42"/>
        <v>6.804614520062624</v>
      </c>
      <c r="U336">
        <f t="shared" si="43"/>
        <v>6.804614520062624</v>
      </c>
      <c r="V336">
        <f t="shared" si="46"/>
        <v>901.00000000000034</v>
      </c>
      <c r="W336">
        <f t="shared" si="46"/>
        <v>901.00000000000034</v>
      </c>
      <c r="X336">
        <f t="shared" si="47"/>
        <v>901.00000000000034</v>
      </c>
      <c r="Y336">
        <f t="shared" si="47"/>
        <v>901.00000000000034</v>
      </c>
      <c r="Z336" t="s">
        <v>34</v>
      </c>
    </row>
    <row r="337" spans="1:26" x14ac:dyDescent="0.25">
      <c r="A337" t="s">
        <v>12</v>
      </c>
      <c r="B337">
        <v>8039</v>
      </c>
      <c r="C337" t="s">
        <v>19</v>
      </c>
      <c r="D337">
        <v>6</v>
      </c>
      <c r="E337">
        <v>2004</v>
      </c>
      <c r="F337" s="1">
        <v>38163</v>
      </c>
      <c r="G337" t="s">
        <v>23</v>
      </c>
      <c r="H337" t="s">
        <v>15</v>
      </c>
      <c r="I337">
        <v>1.72</v>
      </c>
      <c r="J337">
        <v>20</v>
      </c>
      <c r="K337">
        <v>166</v>
      </c>
      <c r="L337">
        <f t="shared" si="40"/>
        <v>166</v>
      </c>
      <c r="M337">
        <f t="shared" si="44"/>
        <v>5.1179938124167554</v>
      </c>
      <c r="N337">
        <f>'vessel calibrations'!$B$16</f>
        <v>1</v>
      </c>
      <c r="O337" s="16">
        <f>'vessel calibrations'!$C$16</f>
        <v>1</v>
      </c>
      <c r="P337">
        <f>'vessel calibrations'!$D$16</f>
        <v>1</v>
      </c>
      <c r="Q337">
        <f>'vessel calibrations'!$E$16</f>
        <v>1</v>
      </c>
      <c r="R337">
        <f t="shared" si="41"/>
        <v>5.1179938124167554</v>
      </c>
      <c r="S337">
        <f t="shared" si="45"/>
        <v>5.1179938124167554</v>
      </c>
      <c r="T337">
        <f t="shared" si="42"/>
        <v>5.1179938124167554</v>
      </c>
      <c r="U337">
        <f t="shared" si="43"/>
        <v>5.1179938124167554</v>
      </c>
      <c r="V337">
        <f t="shared" si="46"/>
        <v>166.00000000000006</v>
      </c>
      <c r="W337">
        <f t="shared" si="46"/>
        <v>166.00000000000006</v>
      </c>
      <c r="X337">
        <f t="shared" si="47"/>
        <v>166.00000000000006</v>
      </c>
      <c r="Y337">
        <f t="shared" si="47"/>
        <v>166.00000000000006</v>
      </c>
      <c r="Z337" t="s">
        <v>34</v>
      </c>
    </row>
    <row r="338" spans="1:26" x14ac:dyDescent="0.25">
      <c r="A338" t="s">
        <v>12</v>
      </c>
      <c r="B338">
        <v>8061</v>
      </c>
      <c r="C338" t="s">
        <v>19</v>
      </c>
      <c r="D338">
        <v>7</v>
      </c>
      <c r="E338">
        <v>2004</v>
      </c>
      <c r="F338" s="1">
        <v>38193</v>
      </c>
      <c r="G338" t="s">
        <v>20</v>
      </c>
      <c r="H338" t="s">
        <v>15</v>
      </c>
      <c r="I338">
        <v>1.38</v>
      </c>
      <c r="J338">
        <v>20</v>
      </c>
      <c r="K338">
        <v>10</v>
      </c>
      <c r="L338">
        <f t="shared" si="40"/>
        <v>10</v>
      </c>
      <c r="M338">
        <f t="shared" si="44"/>
        <v>2.3978952727983707</v>
      </c>
      <c r="N338">
        <f>'vessel calibrations'!$B$16</f>
        <v>1</v>
      </c>
      <c r="O338" s="16">
        <f>'vessel calibrations'!$C$16</f>
        <v>1</v>
      </c>
      <c r="P338">
        <f>'vessel calibrations'!$D$16</f>
        <v>1</v>
      </c>
      <c r="Q338">
        <f>'vessel calibrations'!$E$16</f>
        <v>1</v>
      </c>
      <c r="R338">
        <f t="shared" si="41"/>
        <v>2.3978952727983707</v>
      </c>
      <c r="S338">
        <f t="shared" si="45"/>
        <v>2.3978952727983707</v>
      </c>
      <c r="T338">
        <f t="shared" si="42"/>
        <v>2.3978952727983707</v>
      </c>
      <c r="U338">
        <f t="shared" si="43"/>
        <v>2.3978952727983707</v>
      </c>
      <c r="V338">
        <f t="shared" si="46"/>
        <v>10.000000000000002</v>
      </c>
      <c r="W338">
        <f t="shared" si="46"/>
        <v>10.000000000000002</v>
      </c>
      <c r="X338">
        <f t="shared" si="47"/>
        <v>10.000000000000002</v>
      </c>
      <c r="Y338">
        <f t="shared" si="47"/>
        <v>10.000000000000002</v>
      </c>
    </row>
    <row r="339" spans="1:26" x14ac:dyDescent="0.25">
      <c r="A339" t="s">
        <v>12</v>
      </c>
      <c r="B339">
        <v>8062</v>
      </c>
      <c r="C339" t="s">
        <v>19</v>
      </c>
      <c r="D339">
        <v>7</v>
      </c>
      <c r="E339">
        <v>2004</v>
      </c>
      <c r="F339" s="1">
        <v>38193</v>
      </c>
      <c r="G339" t="s">
        <v>21</v>
      </c>
      <c r="H339" t="s">
        <v>15</v>
      </c>
      <c r="I339">
        <v>1.69</v>
      </c>
      <c r="J339">
        <v>20</v>
      </c>
      <c r="K339">
        <v>16</v>
      </c>
      <c r="L339">
        <f t="shared" si="40"/>
        <v>16</v>
      </c>
      <c r="M339">
        <f t="shared" si="44"/>
        <v>2.8332133440562162</v>
      </c>
      <c r="N339">
        <f>'vessel calibrations'!$B$16</f>
        <v>1</v>
      </c>
      <c r="O339" s="16">
        <f>'vessel calibrations'!$C$16</f>
        <v>1</v>
      </c>
      <c r="P339">
        <f>'vessel calibrations'!$D$16</f>
        <v>1</v>
      </c>
      <c r="Q339">
        <f>'vessel calibrations'!$E$16</f>
        <v>1</v>
      </c>
      <c r="R339">
        <f t="shared" si="41"/>
        <v>2.8332133440562162</v>
      </c>
      <c r="S339">
        <f t="shared" si="45"/>
        <v>2.8332133440562162</v>
      </c>
      <c r="T339">
        <f t="shared" si="42"/>
        <v>2.8332133440562162</v>
      </c>
      <c r="U339">
        <f t="shared" si="43"/>
        <v>2.8332133440562162</v>
      </c>
      <c r="V339">
        <f t="shared" si="46"/>
        <v>16</v>
      </c>
      <c r="W339">
        <f t="shared" si="46"/>
        <v>16</v>
      </c>
      <c r="X339">
        <f t="shared" si="47"/>
        <v>16</v>
      </c>
      <c r="Y339">
        <f t="shared" si="47"/>
        <v>16</v>
      </c>
    </row>
    <row r="340" spans="1:26" x14ac:dyDescent="0.25">
      <c r="A340" t="s">
        <v>12</v>
      </c>
      <c r="B340">
        <v>8063</v>
      </c>
      <c r="C340" t="s">
        <v>19</v>
      </c>
      <c r="D340">
        <v>7</v>
      </c>
      <c r="E340">
        <v>2004</v>
      </c>
      <c r="F340" s="1">
        <v>38193</v>
      </c>
      <c r="G340" t="s">
        <v>22</v>
      </c>
      <c r="H340" t="s">
        <v>15</v>
      </c>
      <c r="I340">
        <v>1.5</v>
      </c>
      <c r="J340">
        <v>20</v>
      </c>
      <c r="K340">
        <v>80</v>
      </c>
      <c r="L340">
        <f t="shared" si="40"/>
        <v>80</v>
      </c>
      <c r="M340">
        <f t="shared" si="44"/>
        <v>4.3944491546724391</v>
      </c>
      <c r="N340">
        <f>'vessel calibrations'!$B$16</f>
        <v>1</v>
      </c>
      <c r="O340" s="16">
        <f>'vessel calibrations'!$C$16</f>
        <v>1</v>
      </c>
      <c r="P340">
        <f>'vessel calibrations'!$D$16</f>
        <v>1</v>
      </c>
      <c r="Q340">
        <f>'vessel calibrations'!$E$16</f>
        <v>1</v>
      </c>
      <c r="R340">
        <f t="shared" si="41"/>
        <v>4.3944491546724391</v>
      </c>
      <c r="S340">
        <f t="shared" si="45"/>
        <v>4.3944491546724391</v>
      </c>
      <c r="T340">
        <f t="shared" si="42"/>
        <v>4.3944491546724391</v>
      </c>
      <c r="U340">
        <f t="shared" si="43"/>
        <v>4.3944491546724391</v>
      </c>
      <c r="V340">
        <f t="shared" si="46"/>
        <v>80.000000000000028</v>
      </c>
      <c r="W340">
        <f t="shared" si="46"/>
        <v>80.000000000000028</v>
      </c>
      <c r="X340">
        <f t="shared" si="47"/>
        <v>80.000000000000028</v>
      </c>
      <c r="Y340">
        <f t="shared" si="47"/>
        <v>80.000000000000028</v>
      </c>
    </row>
    <row r="341" spans="1:26" x14ac:dyDescent="0.25">
      <c r="A341" t="s">
        <v>12</v>
      </c>
      <c r="B341">
        <v>8064</v>
      </c>
      <c r="C341" t="s">
        <v>19</v>
      </c>
      <c r="D341">
        <v>7</v>
      </c>
      <c r="E341">
        <v>2004</v>
      </c>
      <c r="F341" s="1">
        <v>38193</v>
      </c>
      <c r="G341" t="s">
        <v>23</v>
      </c>
      <c r="H341" t="s">
        <v>15</v>
      </c>
      <c r="I341">
        <v>1.72</v>
      </c>
      <c r="J341">
        <v>20</v>
      </c>
      <c r="K341">
        <v>3</v>
      </c>
      <c r="L341">
        <f t="shared" si="40"/>
        <v>3</v>
      </c>
      <c r="M341">
        <f t="shared" si="44"/>
        <v>1.3862943611198906</v>
      </c>
      <c r="N341">
        <f>'vessel calibrations'!$B$16</f>
        <v>1</v>
      </c>
      <c r="O341" s="16">
        <f>'vessel calibrations'!$C$16</f>
        <v>1</v>
      </c>
      <c r="P341">
        <f>'vessel calibrations'!$D$16</f>
        <v>1</v>
      </c>
      <c r="Q341">
        <f>'vessel calibrations'!$E$16</f>
        <v>1</v>
      </c>
      <c r="R341">
        <f t="shared" si="41"/>
        <v>1.3862943611198906</v>
      </c>
      <c r="S341">
        <f t="shared" si="45"/>
        <v>1.3862943611198906</v>
      </c>
      <c r="T341">
        <f t="shared" si="42"/>
        <v>1.3862943611198906</v>
      </c>
      <c r="U341">
        <f t="shared" si="43"/>
        <v>1.3862943611198906</v>
      </c>
      <c r="V341">
        <f t="shared" si="46"/>
        <v>3</v>
      </c>
      <c r="W341">
        <f t="shared" si="46"/>
        <v>3</v>
      </c>
      <c r="X341">
        <f t="shared" si="47"/>
        <v>3</v>
      </c>
      <c r="Y341">
        <f t="shared" si="47"/>
        <v>3</v>
      </c>
    </row>
    <row r="342" spans="1:26" x14ac:dyDescent="0.25">
      <c r="A342" t="s">
        <v>12</v>
      </c>
      <c r="B342">
        <v>8065</v>
      </c>
      <c r="C342" t="s">
        <v>19</v>
      </c>
      <c r="D342">
        <v>7</v>
      </c>
      <c r="E342">
        <v>2004</v>
      </c>
      <c r="F342" s="1">
        <v>38194</v>
      </c>
      <c r="G342" t="s">
        <v>20</v>
      </c>
      <c r="H342" t="s">
        <v>15</v>
      </c>
      <c r="I342">
        <v>1.43</v>
      </c>
      <c r="J342">
        <v>20</v>
      </c>
      <c r="K342">
        <v>0</v>
      </c>
      <c r="L342">
        <f t="shared" si="40"/>
        <v>0</v>
      </c>
      <c r="M342">
        <f t="shared" si="44"/>
        <v>0</v>
      </c>
      <c r="N342">
        <f>'vessel calibrations'!$B$16</f>
        <v>1</v>
      </c>
      <c r="O342" s="16">
        <f>'vessel calibrations'!$C$16</f>
        <v>1</v>
      </c>
      <c r="P342">
        <f>'vessel calibrations'!$D$16</f>
        <v>1</v>
      </c>
      <c r="Q342">
        <f>'vessel calibrations'!$E$16</f>
        <v>1</v>
      </c>
      <c r="R342">
        <f t="shared" si="41"/>
        <v>0</v>
      </c>
      <c r="S342">
        <f t="shared" si="45"/>
        <v>0</v>
      </c>
      <c r="T342">
        <f t="shared" si="42"/>
        <v>0</v>
      </c>
      <c r="U342">
        <f t="shared" si="43"/>
        <v>0</v>
      </c>
      <c r="V342">
        <f t="shared" si="46"/>
        <v>0</v>
      </c>
      <c r="W342">
        <f t="shared" si="46"/>
        <v>0</v>
      </c>
      <c r="X342">
        <f t="shared" si="47"/>
        <v>0</v>
      </c>
      <c r="Y342">
        <f t="shared" si="47"/>
        <v>0</v>
      </c>
    </row>
    <row r="343" spans="1:26" x14ac:dyDescent="0.25">
      <c r="A343" t="s">
        <v>12</v>
      </c>
      <c r="B343">
        <v>8066</v>
      </c>
      <c r="C343" t="s">
        <v>19</v>
      </c>
      <c r="D343">
        <v>7</v>
      </c>
      <c r="E343">
        <v>2004</v>
      </c>
      <c r="F343" s="1">
        <v>38194</v>
      </c>
      <c r="G343" t="s">
        <v>21</v>
      </c>
      <c r="H343" t="s">
        <v>15</v>
      </c>
      <c r="I343">
        <v>1.28</v>
      </c>
      <c r="J343">
        <v>20</v>
      </c>
      <c r="K343">
        <v>2</v>
      </c>
      <c r="L343">
        <f t="shared" si="40"/>
        <v>2</v>
      </c>
      <c r="M343">
        <f t="shared" si="44"/>
        <v>1.0986122886681098</v>
      </c>
      <c r="N343">
        <f>'vessel calibrations'!$B$16</f>
        <v>1</v>
      </c>
      <c r="O343" s="16">
        <f>'vessel calibrations'!$C$16</f>
        <v>1</v>
      </c>
      <c r="P343">
        <f>'vessel calibrations'!$D$16</f>
        <v>1</v>
      </c>
      <c r="Q343">
        <f>'vessel calibrations'!$E$16</f>
        <v>1</v>
      </c>
      <c r="R343">
        <f t="shared" si="41"/>
        <v>1.0986122886681098</v>
      </c>
      <c r="S343">
        <f t="shared" si="45"/>
        <v>1.0986122886681098</v>
      </c>
      <c r="T343">
        <f t="shared" si="42"/>
        <v>1.0986122886681098</v>
      </c>
      <c r="U343">
        <f t="shared" si="43"/>
        <v>1.0986122886681098</v>
      </c>
      <c r="V343">
        <f t="shared" si="46"/>
        <v>2.0000000000000004</v>
      </c>
      <c r="W343">
        <f t="shared" si="46"/>
        <v>2.0000000000000004</v>
      </c>
      <c r="X343">
        <f t="shared" si="47"/>
        <v>2.0000000000000004</v>
      </c>
      <c r="Y343">
        <f t="shared" si="47"/>
        <v>2.0000000000000004</v>
      </c>
    </row>
    <row r="344" spans="1:26" x14ac:dyDescent="0.25">
      <c r="A344" t="s">
        <v>12</v>
      </c>
      <c r="B344">
        <v>8067</v>
      </c>
      <c r="C344" t="s">
        <v>19</v>
      </c>
      <c r="D344">
        <v>7</v>
      </c>
      <c r="E344">
        <v>2004</v>
      </c>
      <c r="F344" s="1">
        <v>38194</v>
      </c>
      <c r="G344" t="s">
        <v>22</v>
      </c>
      <c r="H344" t="s">
        <v>15</v>
      </c>
      <c r="I344">
        <v>1.37</v>
      </c>
      <c r="J344">
        <v>20</v>
      </c>
      <c r="K344">
        <v>11</v>
      </c>
      <c r="L344">
        <f t="shared" si="40"/>
        <v>11</v>
      </c>
      <c r="M344">
        <f t="shared" si="44"/>
        <v>2.4849066497880004</v>
      </c>
      <c r="N344">
        <f>'vessel calibrations'!$B$16</f>
        <v>1</v>
      </c>
      <c r="O344" s="16">
        <f>'vessel calibrations'!$C$16</f>
        <v>1</v>
      </c>
      <c r="P344">
        <f>'vessel calibrations'!$D$16</f>
        <v>1</v>
      </c>
      <c r="Q344">
        <f>'vessel calibrations'!$E$16</f>
        <v>1</v>
      </c>
      <c r="R344">
        <f t="shared" si="41"/>
        <v>2.4849066497880004</v>
      </c>
      <c r="S344">
        <f t="shared" si="45"/>
        <v>2.4849066497880004</v>
      </c>
      <c r="T344">
        <f t="shared" si="42"/>
        <v>2.4849066497880004</v>
      </c>
      <c r="U344">
        <f t="shared" si="43"/>
        <v>2.4849066497880004</v>
      </c>
      <c r="V344">
        <f t="shared" si="46"/>
        <v>11</v>
      </c>
      <c r="W344">
        <f t="shared" si="46"/>
        <v>11</v>
      </c>
      <c r="X344">
        <f t="shared" si="47"/>
        <v>11</v>
      </c>
      <c r="Y344">
        <f t="shared" si="47"/>
        <v>11</v>
      </c>
    </row>
    <row r="345" spans="1:26" x14ac:dyDescent="0.25">
      <c r="A345" t="s">
        <v>12</v>
      </c>
      <c r="B345">
        <v>8068</v>
      </c>
      <c r="C345" t="s">
        <v>19</v>
      </c>
      <c r="D345">
        <v>7</v>
      </c>
      <c r="E345">
        <v>2004</v>
      </c>
      <c r="F345" s="1">
        <v>38194</v>
      </c>
      <c r="G345" t="s">
        <v>23</v>
      </c>
      <c r="H345" t="s">
        <v>15</v>
      </c>
      <c r="I345">
        <v>1.59</v>
      </c>
      <c r="J345">
        <v>20</v>
      </c>
      <c r="K345">
        <v>0</v>
      </c>
      <c r="L345">
        <f t="shared" si="40"/>
        <v>0</v>
      </c>
      <c r="M345">
        <f t="shared" si="44"/>
        <v>0</v>
      </c>
      <c r="N345">
        <f>'vessel calibrations'!$B$16</f>
        <v>1</v>
      </c>
      <c r="O345" s="16">
        <f>'vessel calibrations'!$C$16</f>
        <v>1</v>
      </c>
      <c r="P345">
        <f>'vessel calibrations'!$D$16</f>
        <v>1</v>
      </c>
      <c r="Q345">
        <f>'vessel calibrations'!$E$16</f>
        <v>1</v>
      </c>
      <c r="R345">
        <f t="shared" si="41"/>
        <v>0</v>
      </c>
      <c r="S345">
        <f t="shared" si="45"/>
        <v>0</v>
      </c>
      <c r="T345">
        <f t="shared" si="42"/>
        <v>0</v>
      </c>
      <c r="U345">
        <f t="shared" si="43"/>
        <v>0</v>
      </c>
      <c r="V345">
        <f t="shared" si="46"/>
        <v>0</v>
      </c>
      <c r="W345">
        <f t="shared" si="46"/>
        <v>0</v>
      </c>
      <c r="X345">
        <f t="shared" si="47"/>
        <v>0</v>
      </c>
      <c r="Y345">
        <f t="shared" si="47"/>
        <v>0</v>
      </c>
    </row>
    <row r="346" spans="1:26" x14ac:dyDescent="0.25">
      <c r="A346" t="s">
        <v>12</v>
      </c>
      <c r="B346">
        <v>8069</v>
      </c>
      <c r="C346" t="s">
        <v>13</v>
      </c>
      <c r="D346">
        <v>7</v>
      </c>
      <c r="E346">
        <v>2004</v>
      </c>
      <c r="F346" s="1">
        <v>38195</v>
      </c>
      <c r="G346" t="s">
        <v>14</v>
      </c>
      <c r="H346" t="s">
        <v>15</v>
      </c>
      <c r="I346">
        <v>1.29</v>
      </c>
      <c r="J346">
        <v>20</v>
      </c>
      <c r="K346">
        <v>0</v>
      </c>
      <c r="L346">
        <f t="shared" si="40"/>
        <v>0</v>
      </c>
      <c r="M346">
        <f t="shared" si="44"/>
        <v>0</v>
      </c>
      <c r="N346">
        <f>'vessel calibrations'!$B$16</f>
        <v>1</v>
      </c>
      <c r="O346" s="16">
        <f>'vessel calibrations'!$C$16</f>
        <v>1</v>
      </c>
      <c r="P346">
        <f>'vessel calibrations'!$D$16</f>
        <v>1</v>
      </c>
      <c r="Q346">
        <f>'vessel calibrations'!$E$16</f>
        <v>1</v>
      </c>
      <c r="R346">
        <f t="shared" si="41"/>
        <v>0</v>
      </c>
      <c r="S346">
        <f t="shared" si="45"/>
        <v>0</v>
      </c>
      <c r="T346">
        <f t="shared" si="42"/>
        <v>0</v>
      </c>
      <c r="U346">
        <f t="shared" si="43"/>
        <v>0</v>
      </c>
      <c r="V346">
        <f t="shared" si="46"/>
        <v>0</v>
      </c>
      <c r="W346">
        <f t="shared" si="46"/>
        <v>0</v>
      </c>
      <c r="X346">
        <f t="shared" si="47"/>
        <v>0</v>
      </c>
      <c r="Y346">
        <f t="shared" si="47"/>
        <v>0</v>
      </c>
    </row>
    <row r="347" spans="1:26" x14ac:dyDescent="0.25">
      <c r="A347" t="s">
        <v>12</v>
      </c>
      <c r="B347">
        <v>8070</v>
      </c>
      <c r="C347" t="s">
        <v>13</v>
      </c>
      <c r="D347">
        <v>7</v>
      </c>
      <c r="E347">
        <v>2004</v>
      </c>
      <c r="F347" s="1">
        <v>38195</v>
      </c>
      <c r="G347" t="s">
        <v>16</v>
      </c>
      <c r="H347" t="s">
        <v>15</v>
      </c>
      <c r="I347">
        <v>1.77</v>
      </c>
      <c r="J347">
        <v>20</v>
      </c>
      <c r="K347">
        <v>6</v>
      </c>
      <c r="L347">
        <f t="shared" si="40"/>
        <v>6</v>
      </c>
      <c r="M347">
        <f t="shared" si="44"/>
        <v>1.9459101490553132</v>
      </c>
      <c r="N347">
        <f>'vessel calibrations'!$B$16</f>
        <v>1</v>
      </c>
      <c r="O347" s="16">
        <f>'vessel calibrations'!$C$16</f>
        <v>1</v>
      </c>
      <c r="P347">
        <f>'vessel calibrations'!$D$16</f>
        <v>1</v>
      </c>
      <c r="Q347">
        <f>'vessel calibrations'!$E$16</f>
        <v>1</v>
      </c>
      <c r="R347">
        <f t="shared" si="41"/>
        <v>1.9459101490553132</v>
      </c>
      <c r="S347">
        <f t="shared" si="45"/>
        <v>1.9459101490553132</v>
      </c>
      <c r="T347">
        <f t="shared" si="42"/>
        <v>1.9459101490553132</v>
      </c>
      <c r="U347">
        <f t="shared" si="43"/>
        <v>1.9459101490553132</v>
      </c>
      <c r="V347">
        <f t="shared" si="46"/>
        <v>5.9999999999999991</v>
      </c>
      <c r="W347">
        <f t="shared" si="46"/>
        <v>5.9999999999999991</v>
      </c>
      <c r="X347">
        <f t="shared" si="47"/>
        <v>5.9999999999999991</v>
      </c>
      <c r="Y347">
        <f t="shared" si="47"/>
        <v>5.9999999999999991</v>
      </c>
    </row>
    <row r="348" spans="1:26" x14ac:dyDescent="0.25">
      <c r="A348" t="s">
        <v>12</v>
      </c>
      <c r="B348">
        <v>8071</v>
      </c>
      <c r="C348" t="s">
        <v>13</v>
      </c>
      <c r="D348">
        <v>7</v>
      </c>
      <c r="E348">
        <v>2004</v>
      </c>
      <c r="F348" s="1">
        <v>38195</v>
      </c>
      <c r="G348" t="s">
        <v>17</v>
      </c>
      <c r="H348" t="s">
        <v>15</v>
      </c>
      <c r="I348">
        <v>1.86</v>
      </c>
      <c r="J348">
        <v>20</v>
      </c>
      <c r="K348">
        <v>0</v>
      </c>
      <c r="L348">
        <f t="shared" si="40"/>
        <v>0</v>
      </c>
      <c r="M348">
        <f t="shared" si="44"/>
        <v>0</v>
      </c>
      <c r="N348">
        <f>'vessel calibrations'!$B$16</f>
        <v>1</v>
      </c>
      <c r="O348" s="16">
        <f>'vessel calibrations'!$C$16</f>
        <v>1</v>
      </c>
      <c r="P348">
        <f>'vessel calibrations'!$D$16</f>
        <v>1</v>
      </c>
      <c r="Q348">
        <f>'vessel calibrations'!$E$16</f>
        <v>1</v>
      </c>
      <c r="R348">
        <f t="shared" si="41"/>
        <v>0</v>
      </c>
      <c r="S348">
        <f t="shared" si="45"/>
        <v>0</v>
      </c>
      <c r="T348">
        <f t="shared" si="42"/>
        <v>0</v>
      </c>
      <c r="U348">
        <f t="shared" si="43"/>
        <v>0</v>
      </c>
      <c r="V348">
        <f t="shared" si="46"/>
        <v>0</v>
      </c>
      <c r="W348">
        <f t="shared" si="46"/>
        <v>0</v>
      </c>
      <c r="X348">
        <f t="shared" si="47"/>
        <v>0</v>
      </c>
      <c r="Y348">
        <f t="shared" si="47"/>
        <v>0</v>
      </c>
    </row>
    <row r="349" spans="1:26" x14ac:dyDescent="0.25">
      <c r="A349" t="s">
        <v>12</v>
      </c>
      <c r="B349">
        <v>8072</v>
      </c>
      <c r="C349" t="s">
        <v>13</v>
      </c>
      <c r="D349">
        <v>7</v>
      </c>
      <c r="E349">
        <v>2004</v>
      </c>
      <c r="F349" s="1">
        <v>38195</v>
      </c>
      <c r="G349" t="s">
        <v>18</v>
      </c>
      <c r="H349" t="s">
        <v>15</v>
      </c>
      <c r="I349">
        <v>1.75</v>
      </c>
      <c r="J349">
        <v>20</v>
      </c>
      <c r="K349">
        <v>0</v>
      </c>
      <c r="L349">
        <f t="shared" si="40"/>
        <v>0</v>
      </c>
      <c r="M349">
        <f t="shared" si="44"/>
        <v>0</v>
      </c>
      <c r="N349">
        <f>'vessel calibrations'!$B$16</f>
        <v>1</v>
      </c>
      <c r="O349" s="16">
        <f>'vessel calibrations'!$C$16</f>
        <v>1</v>
      </c>
      <c r="P349">
        <f>'vessel calibrations'!$D$16</f>
        <v>1</v>
      </c>
      <c r="Q349">
        <f>'vessel calibrations'!$E$16</f>
        <v>1</v>
      </c>
      <c r="R349">
        <f t="shared" si="41"/>
        <v>0</v>
      </c>
      <c r="S349">
        <f t="shared" si="45"/>
        <v>0</v>
      </c>
      <c r="T349">
        <f t="shared" si="42"/>
        <v>0</v>
      </c>
      <c r="U349">
        <f t="shared" si="43"/>
        <v>0</v>
      </c>
      <c r="V349">
        <f t="shared" si="46"/>
        <v>0</v>
      </c>
      <c r="W349">
        <f t="shared" si="46"/>
        <v>0</v>
      </c>
      <c r="X349">
        <f t="shared" si="47"/>
        <v>0</v>
      </c>
      <c r="Y349">
        <f t="shared" si="47"/>
        <v>0</v>
      </c>
    </row>
    <row r="350" spans="1:26" x14ac:dyDescent="0.25">
      <c r="A350" t="s">
        <v>12</v>
      </c>
      <c r="B350">
        <v>8073</v>
      </c>
      <c r="C350" t="s">
        <v>19</v>
      </c>
      <c r="D350">
        <v>7</v>
      </c>
      <c r="E350">
        <v>2004</v>
      </c>
      <c r="F350" s="1">
        <v>38196</v>
      </c>
      <c r="G350" t="s">
        <v>20</v>
      </c>
      <c r="H350" t="s">
        <v>15</v>
      </c>
      <c r="I350">
        <v>1.77</v>
      </c>
      <c r="J350">
        <v>20</v>
      </c>
      <c r="K350">
        <v>0</v>
      </c>
      <c r="L350">
        <f t="shared" si="40"/>
        <v>0</v>
      </c>
      <c r="M350">
        <f t="shared" si="44"/>
        <v>0</v>
      </c>
      <c r="N350">
        <f>'vessel calibrations'!$B$16</f>
        <v>1</v>
      </c>
      <c r="O350" s="16">
        <f>'vessel calibrations'!$C$16</f>
        <v>1</v>
      </c>
      <c r="P350">
        <f>'vessel calibrations'!$D$16</f>
        <v>1</v>
      </c>
      <c r="Q350">
        <f>'vessel calibrations'!$E$16</f>
        <v>1</v>
      </c>
      <c r="R350">
        <f t="shared" si="41"/>
        <v>0</v>
      </c>
      <c r="S350">
        <f t="shared" si="45"/>
        <v>0</v>
      </c>
      <c r="T350">
        <f t="shared" si="42"/>
        <v>0</v>
      </c>
      <c r="U350">
        <f t="shared" si="43"/>
        <v>0</v>
      </c>
      <c r="V350">
        <f t="shared" si="46"/>
        <v>0</v>
      </c>
      <c r="W350">
        <f t="shared" si="46"/>
        <v>0</v>
      </c>
      <c r="X350">
        <f t="shared" si="47"/>
        <v>0</v>
      </c>
      <c r="Y350">
        <f t="shared" si="47"/>
        <v>0</v>
      </c>
    </row>
    <row r="351" spans="1:26" x14ac:dyDescent="0.25">
      <c r="A351" t="s">
        <v>12</v>
      </c>
      <c r="B351">
        <v>8074</v>
      </c>
      <c r="C351" t="s">
        <v>19</v>
      </c>
      <c r="D351">
        <v>7</v>
      </c>
      <c r="E351">
        <v>2004</v>
      </c>
      <c r="F351" s="1">
        <v>38196</v>
      </c>
      <c r="G351" t="s">
        <v>21</v>
      </c>
      <c r="H351" t="s">
        <v>15</v>
      </c>
      <c r="I351">
        <v>1.1499999999999999</v>
      </c>
      <c r="J351">
        <v>20</v>
      </c>
      <c r="K351">
        <v>2</v>
      </c>
      <c r="L351">
        <f t="shared" si="40"/>
        <v>2</v>
      </c>
      <c r="M351">
        <f t="shared" si="44"/>
        <v>1.0986122886681098</v>
      </c>
      <c r="N351">
        <f>'vessel calibrations'!$B$16</f>
        <v>1</v>
      </c>
      <c r="O351" s="16">
        <f>'vessel calibrations'!$C$16</f>
        <v>1</v>
      </c>
      <c r="P351">
        <f>'vessel calibrations'!$D$16</f>
        <v>1</v>
      </c>
      <c r="Q351">
        <f>'vessel calibrations'!$E$16</f>
        <v>1</v>
      </c>
      <c r="R351">
        <f t="shared" si="41"/>
        <v>1.0986122886681098</v>
      </c>
      <c r="S351">
        <f t="shared" si="45"/>
        <v>1.0986122886681098</v>
      </c>
      <c r="T351">
        <f t="shared" si="42"/>
        <v>1.0986122886681098</v>
      </c>
      <c r="U351">
        <f t="shared" si="43"/>
        <v>1.0986122886681098</v>
      </c>
      <c r="V351">
        <f t="shared" si="46"/>
        <v>2.0000000000000004</v>
      </c>
      <c r="W351">
        <f t="shared" si="46"/>
        <v>2.0000000000000004</v>
      </c>
      <c r="X351">
        <f t="shared" si="47"/>
        <v>2.0000000000000004</v>
      </c>
      <c r="Y351">
        <f t="shared" si="47"/>
        <v>2.0000000000000004</v>
      </c>
    </row>
    <row r="352" spans="1:26" x14ac:dyDescent="0.25">
      <c r="A352" t="s">
        <v>12</v>
      </c>
      <c r="B352">
        <v>8075</v>
      </c>
      <c r="C352" t="s">
        <v>19</v>
      </c>
      <c r="D352">
        <v>7</v>
      </c>
      <c r="E352">
        <v>2004</v>
      </c>
      <c r="F352" s="1">
        <v>38196</v>
      </c>
      <c r="G352" t="s">
        <v>22</v>
      </c>
      <c r="H352" t="s">
        <v>15</v>
      </c>
      <c r="I352">
        <v>1.46</v>
      </c>
      <c r="J352">
        <v>20</v>
      </c>
      <c r="K352">
        <v>13</v>
      </c>
      <c r="L352">
        <f t="shared" si="40"/>
        <v>13</v>
      </c>
      <c r="M352">
        <f t="shared" si="44"/>
        <v>2.6390573296152584</v>
      </c>
      <c r="N352">
        <f>'vessel calibrations'!$B$16</f>
        <v>1</v>
      </c>
      <c r="O352" s="16">
        <f>'vessel calibrations'!$C$16</f>
        <v>1</v>
      </c>
      <c r="P352">
        <f>'vessel calibrations'!$D$16</f>
        <v>1</v>
      </c>
      <c r="Q352">
        <f>'vessel calibrations'!$E$16</f>
        <v>1</v>
      </c>
      <c r="R352">
        <f t="shared" si="41"/>
        <v>2.6390573296152584</v>
      </c>
      <c r="S352">
        <f t="shared" si="45"/>
        <v>2.6390573296152584</v>
      </c>
      <c r="T352">
        <f t="shared" si="42"/>
        <v>2.6390573296152584</v>
      </c>
      <c r="U352">
        <f t="shared" si="43"/>
        <v>2.6390573296152584</v>
      </c>
      <c r="V352">
        <f t="shared" si="46"/>
        <v>12.999999999999996</v>
      </c>
      <c r="W352">
        <f t="shared" si="46"/>
        <v>12.999999999999996</v>
      </c>
      <c r="X352">
        <f t="shared" si="47"/>
        <v>12.999999999999996</v>
      </c>
      <c r="Y352">
        <f t="shared" si="47"/>
        <v>12.999999999999996</v>
      </c>
    </row>
    <row r="353" spans="1:26" x14ac:dyDescent="0.25">
      <c r="A353" t="s">
        <v>12</v>
      </c>
      <c r="B353">
        <v>8076</v>
      </c>
      <c r="C353" t="s">
        <v>19</v>
      </c>
      <c r="D353">
        <v>7</v>
      </c>
      <c r="E353">
        <v>2004</v>
      </c>
      <c r="F353" s="1">
        <v>38196</v>
      </c>
      <c r="G353" t="s">
        <v>23</v>
      </c>
      <c r="H353" t="s">
        <v>15</v>
      </c>
      <c r="I353">
        <v>1.68</v>
      </c>
      <c r="J353">
        <v>20</v>
      </c>
      <c r="K353">
        <v>22</v>
      </c>
      <c r="L353">
        <f t="shared" si="40"/>
        <v>22</v>
      </c>
      <c r="M353">
        <f t="shared" si="44"/>
        <v>3.1354942159291497</v>
      </c>
      <c r="N353">
        <f>'vessel calibrations'!$B$16</f>
        <v>1</v>
      </c>
      <c r="O353" s="16">
        <f>'vessel calibrations'!$C$16</f>
        <v>1</v>
      </c>
      <c r="P353">
        <f>'vessel calibrations'!$D$16</f>
        <v>1</v>
      </c>
      <c r="Q353">
        <f>'vessel calibrations'!$E$16</f>
        <v>1</v>
      </c>
      <c r="R353">
        <f t="shared" si="41"/>
        <v>3.1354942159291497</v>
      </c>
      <c r="S353">
        <f t="shared" si="45"/>
        <v>3.1354942159291497</v>
      </c>
      <c r="T353">
        <f t="shared" si="42"/>
        <v>3.1354942159291497</v>
      </c>
      <c r="U353">
        <f t="shared" si="43"/>
        <v>3.1354942159291497</v>
      </c>
      <c r="V353">
        <f t="shared" si="46"/>
        <v>22</v>
      </c>
      <c r="W353">
        <f t="shared" si="46"/>
        <v>22</v>
      </c>
      <c r="X353">
        <f t="shared" si="47"/>
        <v>22</v>
      </c>
      <c r="Y353">
        <f t="shared" si="47"/>
        <v>22</v>
      </c>
    </row>
    <row r="354" spans="1:26" x14ac:dyDescent="0.25">
      <c r="A354" t="s">
        <v>12</v>
      </c>
      <c r="B354">
        <v>8087</v>
      </c>
      <c r="C354" t="s">
        <v>13</v>
      </c>
      <c r="D354">
        <v>8</v>
      </c>
      <c r="E354">
        <v>2004</v>
      </c>
      <c r="F354" s="1">
        <v>38220</v>
      </c>
      <c r="G354" t="s">
        <v>14</v>
      </c>
      <c r="H354" t="s">
        <v>15</v>
      </c>
      <c r="I354">
        <v>1.57</v>
      </c>
      <c r="J354">
        <v>20</v>
      </c>
      <c r="K354">
        <v>0</v>
      </c>
      <c r="L354">
        <f t="shared" si="40"/>
        <v>0</v>
      </c>
      <c r="M354">
        <f t="shared" si="44"/>
        <v>0</v>
      </c>
      <c r="N354">
        <f>'vessel calibrations'!$B$16</f>
        <v>1</v>
      </c>
      <c r="O354" s="16">
        <f>'vessel calibrations'!$C$16</f>
        <v>1</v>
      </c>
      <c r="P354">
        <f>'vessel calibrations'!$D$16</f>
        <v>1</v>
      </c>
      <c r="Q354">
        <f>'vessel calibrations'!$E$16</f>
        <v>1</v>
      </c>
      <c r="R354">
        <f t="shared" si="41"/>
        <v>0</v>
      </c>
      <c r="S354">
        <f t="shared" si="45"/>
        <v>0</v>
      </c>
      <c r="T354">
        <f t="shared" si="42"/>
        <v>0</v>
      </c>
      <c r="U354">
        <f t="shared" si="43"/>
        <v>0</v>
      </c>
      <c r="V354">
        <f t="shared" si="46"/>
        <v>0</v>
      </c>
      <c r="W354">
        <f t="shared" si="46"/>
        <v>0</v>
      </c>
      <c r="X354">
        <f t="shared" si="47"/>
        <v>0</v>
      </c>
      <c r="Y354">
        <f t="shared" si="47"/>
        <v>0</v>
      </c>
    </row>
    <row r="355" spans="1:26" x14ac:dyDescent="0.25">
      <c r="A355" t="s">
        <v>12</v>
      </c>
      <c r="B355">
        <v>8088</v>
      </c>
      <c r="C355" t="s">
        <v>13</v>
      </c>
      <c r="D355">
        <v>8</v>
      </c>
      <c r="E355">
        <v>2004</v>
      </c>
      <c r="F355" s="1">
        <v>38220</v>
      </c>
      <c r="G355" t="s">
        <v>16</v>
      </c>
      <c r="H355" t="s">
        <v>15</v>
      </c>
      <c r="I355">
        <v>1.87</v>
      </c>
      <c r="J355">
        <v>20</v>
      </c>
      <c r="K355">
        <v>19</v>
      </c>
      <c r="L355">
        <f t="shared" si="40"/>
        <v>19</v>
      </c>
      <c r="M355">
        <f t="shared" si="44"/>
        <v>2.9957322735539909</v>
      </c>
      <c r="N355">
        <f>'vessel calibrations'!$B$16</f>
        <v>1</v>
      </c>
      <c r="O355" s="16">
        <f>'vessel calibrations'!$C$16</f>
        <v>1</v>
      </c>
      <c r="P355">
        <f>'vessel calibrations'!$D$16</f>
        <v>1</v>
      </c>
      <c r="Q355">
        <f>'vessel calibrations'!$E$16</f>
        <v>1</v>
      </c>
      <c r="R355">
        <f t="shared" si="41"/>
        <v>2.9957322735539909</v>
      </c>
      <c r="S355">
        <f t="shared" si="45"/>
        <v>2.9957322735539909</v>
      </c>
      <c r="T355">
        <f t="shared" si="42"/>
        <v>2.9957322735539909</v>
      </c>
      <c r="U355">
        <f t="shared" si="43"/>
        <v>2.9957322735539909</v>
      </c>
      <c r="V355">
        <f t="shared" si="46"/>
        <v>18.999999999999996</v>
      </c>
      <c r="W355">
        <f t="shared" si="46"/>
        <v>18.999999999999996</v>
      </c>
      <c r="X355">
        <f t="shared" si="47"/>
        <v>18.999999999999996</v>
      </c>
      <c r="Y355">
        <f t="shared" si="47"/>
        <v>18.999999999999996</v>
      </c>
    </row>
    <row r="356" spans="1:26" x14ac:dyDescent="0.25">
      <c r="A356" t="s">
        <v>12</v>
      </c>
      <c r="B356">
        <v>8089</v>
      </c>
      <c r="C356" t="s">
        <v>13</v>
      </c>
      <c r="D356">
        <v>8</v>
      </c>
      <c r="E356">
        <v>2004</v>
      </c>
      <c r="F356" s="1">
        <v>38221</v>
      </c>
      <c r="G356" t="s">
        <v>17</v>
      </c>
      <c r="H356" t="s">
        <v>15</v>
      </c>
      <c r="I356">
        <v>1.59</v>
      </c>
      <c r="J356">
        <v>20</v>
      </c>
      <c r="K356">
        <v>33</v>
      </c>
      <c r="L356">
        <f t="shared" si="40"/>
        <v>33</v>
      </c>
      <c r="M356">
        <f t="shared" si="44"/>
        <v>3.5263605246161616</v>
      </c>
      <c r="N356">
        <f>'vessel calibrations'!$B$16</f>
        <v>1</v>
      </c>
      <c r="O356" s="16">
        <f>'vessel calibrations'!$C$16</f>
        <v>1</v>
      </c>
      <c r="P356">
        <f>'vessel calibrations'!$D$16</f>
        <v>1</v>
      </c>
      <c r="Q356">
        <f>'vessel calibrations'!$E$16</f>
        <v>1</v>
      </c>
      <c r="R356">
        <f t="shared" si="41"/>
        <v>3.5263605246161616</v>
      </c>
      <c r="S356">
        <f t="shared" si="45"/>
        <v>3.5263605246161616</v>
      </c>
      <c r="T356">
        <f t="shared" si="42"/>
        <v>3.5263605246161616</v>
      </c>
      <c r="U356">
        <f t="shared" si="43"/>
        <v>3.5263605246161616</v>
      </c>
      <c r="V356">
        <f t="shared" si="46"/>
        <v>33.000000000000007</v>
      </c>
      <c r="W356">
        <f t="shared" si="46"/>
        <v>33.000000000000007</v>
      </c>
      <c r="X356">
        <f t="shared" si="47"/>
        <v>33.000000000000007</v>
      </c>
      <c r="Y356">
        <f t="shared" si="47"/>
        <v>33.000000000000007</v>
      </c>
    </row>
    <row r="357" spans="1:26" x14ac:dyDescent="0.25">
      <c r="A357" t="s">
        <v>12</v>
      </c>
      <c r="B357">
        <v>8090</v>
      </c>
      <c r="C357" t="s">
        <v>13</v>
      </c>
      <c r="D357">
        <v>8</v>
      </c>
      <c r="E357">
        <v>2004</v>
      </c>
      <c r="F357" s="1">
        <v>38221</v>
      </c>
      <c r="G357" t="s">
        <v>18</v>
      </c>
      <c r="H357" t="s">
        <v>15</v>
      </c>
      <c r="I357">
        <v>1.72</v>
      </c>
      <c r="J357">
        <v>20</v>
      </c>
      <c r="K357">
        <v>6</v>
      </c>
      <c r="L357">
        <f t="shared" si="40"/>
        <v>6</v>
      </c>
      <c r="M357">
        <f t="shared" si="44"/>
        <v>1.9459101490553132</v>
      </c>
      <c r="N357">
        <f>'vessel calibrations'!$B$16</f>
        <v>1</v>
      </c>
      <c r="O357" s="16">
        <f>'vessel calibrations'!$C$16</f>
        <v>1</v>
      </c>
      <c r="P357">
        <f>'vessel calibrations'!$D$16</f>
        <v>1</v>
      </c>
      <c r="Q357">
        <f>'vessel calibrations'!$E$16</f>
        <v>1</v>
      </c>
      <c r="R357">
        <f t="shared" si="41"/>
        <v>1.9459101490553132</v>
      </c>
      <c r="S357">
        <f t="shared" si="45"/>
        <v>1.9459101490553132</v>
      </c>
      <c r="T357">
        <f t="shared" si="42"/>
        <v>1.9459101490553132</v>
      </c>
      <c r="U357">
        <f t="shared" si="43"/>
        <v>1.9459101490553132</v>
      </c>
      <c r="V357">
        <f t="shared" si="46"/>
        <v>5.9999999999999991</v>
      </c>
      <c r="W357">
        <f t="shared" si="46"/>
        <v>5.9999999999999991</v>
      </c>
      <c r="X357">
        <f t="shared" si="47"/>
        <v>5.9999999999999991</v>
      </c>
      <c r="Y357">
        <f t="shared" si="47"/>
        <v>5.9999999999999991</v>
      </c>
    </row>
    <row r="358" spans="1:26" x14ac:dyDescent="0.25">
      <c r="A358" t="s">
        <v>12</v>
      </c>
      <c r="B358">
        <v>8097</v>
      </c>
      <c r="C358" t="s">
        <v>19</v>
      </c>
      <c r="D358">
        <v>8</v>
      </c>
      <c r="E358">
        <v>2004</v>
      </c>
      <c r="F358" s="1">
        <v>38223</v>
      </c>
      <c r="G358" t="s">
        <v>20</v>
      </c>
      <c r="H358" t="s">
        <v>15</v>
      </c>
      <c r="I358">
        <v>1.55</v>
      </c>
      <c r="J358">
        <v>20</v>
      </c>
      <c r="K358">
        <v>11</v>
      </c>
      <c r="L358">
        <f t="shared" si="40"/>
        <v>11</v>
      </c>
      <c r="M358">
        <f t="shared" si="44"/>
        <v>2.4849066497880004</v>
      </c>
      <c r="N358">
        <f>'vessel calibrations'!$B$16</f>
        <v>1</v>
      </c>
      <c r="O358" s="16">
        <f>'vessel calibrations'!$C$16</f>
        <v>1</v>
      </c>
      <c r="P358">
        <f>'vessel calibrations'!$D$16</f>
        <v>1</v>
      </c>
      <c r="Q358">
        <f>'vessel calibrations'!$E$16</f>
        <v>1</v>
      </c>
      <c r="R358">
        <f t="shared" si="41"/>
        <v>2.4849066497880004</v>
      </c>
      <c r="S358">
        <f t="shared" si="45"/>
        <v>2.4849066497880004</v>
      </c>
      <c r="T358">
        <f t="shared" si="42"/>
        <v>2.4849066497880004</v>
      </c>
      <c r="U358">
        <f t="shared" si="43"/>
        <v>2.4849066497880004</v>
      </c>
      <c r="V358">
        <f t="shared" si="46"/>
        <v>11</v>
      </c>
      <c r="W358">
        <f t="shared" si="46"/>
        <v>11</v>
      </c>
      <c r="X358">
        <f t="shared" si="47"/>
        <v>11</v>
      </c>
      <c r="Y358">
        <f t="shared" si="47"/>
        <v>11</v>
      </c>
    </row>
    <row r="359" spans="1:26" x14ac:dyDescent="0.25">
      <c r="A359" t="s">
        <v>12</v>
      </c>
      <c r="B359">
        <v>8098</v>
      </c>
      <c r="C359" t="s">
        <v>19</v>
      </c>
      <c r="D359">
        <v>8</v>
      </c>
      <c r="E359">
        <v>2004</v>
      </c>
      <c r="F359" s="1">
        <v>38223</v>
      </c>
      <c r="G359" t="s">
        <v>21</v>
      </c>
      <c r="H359" t="s">
        <v>15</v>
      </c>
      <c r="I359">
        <v>1.31</v>
      </c>
      <c r="J359">
        <v>20</v>
      </c>
      <c r="K359">
        <v>0</v>
      </c>
      <c r="L359">
        <f t="shared" si="40"/>
        <v>0</v>
      </c>
      <c r="M359">
        <f t="shared" si="44"/>
        <v>0</v>
      </c>
      <c r="N359">
        <f>'vessel calibrations'!$B$16</f>
        <v>1</v>
      </c>
      <c r="O359" s="16">
        <f>'vessel calibrations'!$C$16</f>
        <v>1</v>
      </c>
      <c r="P359">
        <f>'vessel calibrations'!$D$16</f>
        <v>1</v>
      </c>
      <c r="Q359">
        <f>'vessel calibrations'!$E$16</f>
        <v>1</v>
      </c>
      <c r="R359">
        <f t="shared" si="41"/>
        <v>0</v>
      </c>
      <c r="S359">
        <f t="shared" si="45"/>
        <v>0</v>
      </c>
      <c r="T359">
        <f t="shared" si="42"/>
        <v>0</v>
      </c>
      <c r="U359">
        <f t="shared" si="43"/>
        <v>0</v>
      </c>
      <c r="V359">
        <f t="shared" si="46"/>
        <v>0</v>
      </c>
      <c r="W359">
        <f t="shared" si="46"/>
        <v>0</v>
      </c>
      <c r="X359">
        <f t="shared" si="47"/>
        <v>0</v>
      </c>
      <c r="Y359">
        <f t="shared" si="47"/>
        <v>0</v>
      </c>
    </row>
    <row r="360" spans="1:26" x14ac:dyDescent="0.25">
      <c r="A360" t="s">
        <v>12</v>
      </c>
      <c r="B360">
        <v>8099</v>
      </c>
      <c r="C360" t="s">
        <v>19</v>
      </c>
      <c r="D360">
        <v>8</v>
      </c>
      <c r="E360">
        <v>2004</v>
      </c>
      <c r="F360" s="1">
        <v>38223</v>
      </c>
      <c r="G360" t="s">
        <v>22</v>
      </c>
      <c r="H360" t="s">
        <v>15</v>
      </c>
      <c r="I360">
        <v>1.43</v>
      </c>
      <c r="J360">
        <v>20</v>
      </c>
      <c r="K360">
        <v>2</v>
      </c>
      <c r="L360">
        <f t="shared" si="40"/>
        <v>2</v>
      </c>
      <c r="M360">
        <f t="shared" si="44"/>
        <v>1.0986122886681098</v>
      </c>
      <c r="N360">
        <f>'vessel calibrations'!$B$16</f>
        <v>1</v>
      </c>
      <c r="O360" s="16">
        <f>'vessel calibrations'!$C$16</f>
        <v>1</v>
      </c>
      <c r="P360">
        <f>'vessel calibrations'!$D$16</f>
        <v>1</v>
      </c>
      <c r="Q360">
        <f>'vessel calibrations'!$E$16</f>
        <v>1</v>
      </c>
      <c r="R360">
        <f t="shared" si="41"/>
        <v>1.0986122886681098</v>
      </c>
      <c r="S360">
        <f t="shared" si="45"/>
        <v>1.0986122886681098</v>
      </c>
      <c r="T360">
        <f t="shared" si="42"/>
        <v>1.0986122886681098</v>
      </c>
      <c r="U360">
        <f t="shared" si="43"/>
        <v>1.0986122886681098</v>
      </c>
      <c r="V360">
        <f t="shared" si="46"/>
        <v>2.0000000000000004</v>
      </c>
      <c r="W360">
        <f t="shared" si="46"/>
        <v>2.0000000000000004</v>
      </c>
      <c r="X360">
        <f t="shared" si="47"/>
        <v>2.0000000000000004</v>
      </c>
      <c r="Y360">
        <f t="shared" si="47"/>
        <v>2.0000000000000004</v>
      </c>
    </row>
    <row r="361" spans="1:26" x14ac:dyDescent="0.25">
      <c r="A361" t="s">
        <v>12</v>
      </c>
      <c r="B361">
        <v>8100</v>
      </c>
      <c r="C361" t="s">
        <v>19</v>
      </c>
      <c r="D361">
        <v>8</v>
      </c>
      <c r="E361">
        <v>2004</v>
      </c>
      <c r="F361" s="1">
        <v>38223</v>
      </c>
      <c r="G361" t="s">
        <v>23</v>
      </c>
      <c r="H361" t="s">
        <v>15</v>
      </c>
      <c r="I361">
        <v>1.55</v>
      </c>
      <c r="J361">
        <v>20</v>
      </c>
      <c r="K361">
        <v>1</v>
      </c>
      <c r="L361">
        <f t="shared" si="40"/>
        <v>1</v>
      </c>
      <c r="M361">
        <f t="shared" si="44"/>
        <v>0.69314718055994529</v>
      </c>
      <c r="N361">
        <f>'vessel calibrations'!$B$16</f>
        <v>1</v>
      </c>
      <c r="O361" s="16">
        <f>'vessel calibrations'!$C$16</f>
        <v>1</v>
      </c>
      <c r="P361">
        <f>'vessel calibrations'!$D$16</f>
        <v>1</v>
      </c>
      <c r="Q361">
        <f>'vessel calibrations'!$E$16</f>
        <v>1</v>
      </c>
      <c r="R361">
        <f t="shared" si="41"/>
        <v>0.69314718055994529</v>
      </c>
      <c r="S361">
        <f t="shared" si="45"/>
        <v>0.69314718055994529</v>
      </c>
      <c r="T361">
        <f t="shared" si="42"/>
        <v>0.69314718055994529</v>
      </c>
      <c r="U361">
        <f t="shared" si="43"/>
        <v>0.69314718055994529</v>
      </c>
      <c r="V361">
        <f t="shared" si="46"/>
        <v>1</v>
      </c>
      <c r="W361">
        <f t="shared" si="46"/>
        <v>1</v>
      </c>
      <c r="X361">
        <f t="shared" si="47"/>
        <v>1</v>
      </c>
      <c r="Y361">
        <f t="shared" si="47"/>
        <v>1</v>
      </c>
    </row>
    <row r="362" spans="1:26" x14ac:dyDescent="0.25">
      <c r="A362" t="s">
        <v>12</v>
      </c>
      <c r="B362">
        <v>8101</v>
      </c>
      <c r="C362" t="s">
        <v>19</v>
      </c>
      <c r="D362">
        <v>8</v>
      </c>
      <c r="E362">
        <v>2004</v>
      </c>
      <c r="F362" s="1">
        <v>38224</v>
      </c>
      <c r="G362" t="s">
        <v>20</v>
      </c>
      <c r="H362" t="s">
        <v>15</v>
      </c>
      <c r="I362">
        <v>1.85</v>
      </c>
      <c r="J362">
        <v>20</v>
      </c>
      <c r="K362">
        <v>0</v>
      </c>
      <c r="L362">
        <f t="shared" si="40"/>
        <v>0</v>
      </c>
      <c r="M362">
        <f t="shared" si="44"/>
        <v>0</v>
      </c>
      <c r="N362">
        <f>'vessel calibrations'!$B$16</f>
        <v>1</v>
      </c>
      <c r="O362" s="16">
        <f>'vessel calibrations'!$C$16</f>
        <v>1</v>
      </c>
      <c r="P362">
        <f>'vessel calibrations'!$D$16</f>
        <v>1</v>
      </c>
      <c r="Q362">
        <f>'vessel calibrations'!$E$16</f>
        <v>1</v>
      </c>
      <c r="R362">
        <f t="shared" si="41"/>
        <v>0</v>
      </c>
      <c r="S362">
        <f t="shared" si="45"/>
        <v>0</v>
      </c>
      <c r="T362">
        <f t="shared" si="42"/>
        <v>0</v>
      </c>
      <c r="U362">
        <f t="shared" si="43"/>
        <v>0</v>
      </c>
      <c r="V362">
        <f t="shared" si="46"/>
        <v>0</v>
      </c>
      <c r="W362">
        <f t="shared" si="46"/>
        <v>0</v>
      </c>
      <c r="X362">
        <f t="shared" si="47"/>
        <v>0</v>
      </c>
      <c r="Y362">
        <f t="shared" si="47"/>
        <v>0</v>
      </c>
    </row>
    <row r="363" spans="1:26" x14ac:dyDescent="0.25">
      <c r="A363" t="s">
        <v>12</v>
      </c>
      <c r="B363">
        <v>8102</v>
      </c>
      <c r="C363" t="s">
        <v>19</v>
      </c>
      <c r="D363">
        <v>8</v>
      </c>
      <c r="E363">
        <v>2004</v>
      </c>
      <c r="F363" s="1">
        <v>38224</v>
      </c>
      <c r="G363" t="s">
        <v>21</v>
      </c>
      <c r="H363" t="s">
        <v>15</v>
      </c>
      <c r="I363">
        <v>1.35</v>
      </c>
      <c r="J363">
        <v>20</v>
      </c>
      <c r="K363">
        <v>3</v>
      </c>
      <c r="L363">
        <f t="shared" si="40"/>
        <v>3</v>
      </c>
      <c r="M363">
        <f t="shared" si="44"/>
        <v>1.3862943611198906</v>
      </c>
      <c r="N363">
        <f>'vessel calibrations'!$B$16</f>
        <v>1</v>
      </c>
      <c r="O363" s="16">
        <f>'vessel calibrations'!$C$16</f>
        <v>1</v>
      </c>
      <c r="P363">
        <f>'vessel calibrations'!$D$16</f>
        <v>1</v>
      </c>
      <c r="Q363">
        <f>'vessel calibrations'!$E$16</f>
        <v>1</v>
      </c>
      <c r="R363">
        <f t="shared" si="41"/>
        <v>1.3862943611198906</v>
      </c>
      <c r="S363">
        <f t="shared" si="45"/>
        <v>1.3862943611198906</v>
      </c>
      <c r="T363">
        <f t="shared" si="42"/>
        <v>1.3862943611198906</v>
      </c>
      <c r="U363">
        <f t="shared" si="43"/>
        <v>1.3862943611198906</v>
      </c>
      <c r="V363">
        <f t="shared" si="46"/>
        <v>3</v>
      </c>
      <c r="W363">
        <f t="shared" si="46"/>
        <v>3</v>
      </c>
      <c r="X363">
        <f t="shared" si="47"/>
        <v>3</v>
      </c>
      <c r="Y363">
        <f t="shared" si="47"/>
        <v>3</v>
      </c>
    </row>
    <row r="364" spans="1:26" x14ac:dyDescent="0.25">
      <c r="A364" t="s">
        <v>12</v>
      </c>
      <c r="B364">
        <v>8103</v>
      </c>
      <c r="C364" t="s">
        <v>19</v>
      </c>
      <c r="D364">
        <v>8</v>
      </c>
      <c r="E364">
        <v>2004</v>
      </c>
      <c r="F364" s="1">
        <v>38224</v>
      </c>
      <c r="G364" t="s">
        <v>22</v>
      </c>
      <c r="H364" t="s">
        <v>15</v>
      </c>
      <c r="I364">
        <v>1.71</v>
      </c>
      <c r="J364">
        <v>20</v>
      </c>
      <c r="K364">
        <v>3</v>
      </c>
      <c r="L364">
        <f t="shared" si="40"/>
        <v>3</v>
      </c>
      <c r="M364">
        <f t="shared" si="44"/>
        <v>1.3862943611198906</v>
      </c>
      <c r="N364">
        <f>'vessel calibrations'!$B$16</f>
        <v>1</v>
      </c>
      <c r="O364" s="16">
        <f>'vessel calibrations'!$C$16</f>
        <v>1</v>
      </c>
      <c r="P364">
        <f>'vessel calibrations'!$D$16</f>
        <v>1</v>
      </c>
      <c r="Q364">
        <f>'vessel calibrations'!$E$16</f>
        <v>1</v>
      </c>
      <c r="R364">
        <f t="shared" si="41"/>
        <v>1.3862943611198906</v>
      </c>
      <c r="S364">
        <f t="shared" si="45"/>
        <v>1.3862943611198906</v>
      </c>
      <c r="T364">
        <f t="shared" si="42"/>
        <v>1.3862943611198906</v>
      </c>
      <c r="U364">
        <f t="shared" si="43"/>
        <v>1.3862943611198906</v>
      </c>
      <c r="V364">
        <f t="shared" si="46"/>
        <v>3</v>
      </c>
      <c r="W364">
        <f t="shared" si="46"/>
        <v>3</v>
      </c>
      <c r="X364">
        <f t="shared" si="47"/>
        <v>3</v>
      </c>
      <c r="Y364">
        <f t="shared" si="47"/>
        <v>3</v>
      </c>
    </row>
    <row r="365" spans="1:26" x14ac:dyDescent="0.25">
      <c r="A365" t="s">
        <v>12</v>
      </c>
      <c r="B365">
        <v>8105</v>
      </c>
      <c r="C365" t="s">
        <v>19</v>
      </c>
      <c r="D365">
        <v>8</v>
      </c>
      <c r="E365">
        <v>2004</v>
      </c>
      <c r="F365" s="1">
        <v>38224</v>
      </c>
      <c r="G365" t="s">
        <v>23</v>
      </c>
      <c r="H365" t="s">
        <v>15</v>
      </c>
      <c r="I365">
        <v>1.51</v>
      </c>
      <c r="J365">
        <v>20</v>
      </c>
      <c r="K365">
        <v>4</v>
      </c>
      <c r="L365">
        <f t="shared" si="40"/>
        <v>4</v>
      </c>
      <c r="M365">
        <f t="shared" si="44"/>
        <v>1.6094379124341003</v>
      </c>
      <c r="N365">
        <f>'vessel calibrations'!$B$16</f>
        <v>1</v>
      </c>
      <c r="O365" s="16">
        <f>'vessel calibrations'!$C$16</f>
        <v>1</v>
      </c>
      <c r="P365">
        <f>'vessel calibrations'!$D$16</f>
        <v>1</v>
      </c>
      <c r="Q365">
        <f>'vessel calibrations'!$E$16</f>
        <v>1</v>
      </c>
      <c r="R365">
        <f t="shared" si="41"/>
        <v>1.6094379124341003</v>
      </c>
      <c r="S365">
        <f t="shared" si="45"/>
        <v>1.6094379124341003</v>
      </c>
      <c r="T365">
        <f t="shared" si="42"/>
        <v>1.6094379124341003</v>
      </c>
      <c r="U365">
        <f t="shared" si="43"/>
        <v>1.6094379124341003</v>
      </c>
      <c r="V365">
        <f t="shared" si="46"/>
        <v>3.9999999999999991</v>
      </c>
      <c r="W365">
        <f t="shared" si="46"/>
        <v>3.9999999999999991</v>
      </c>
      <c r="X365">
        <f t="shared" si="47"/>
        <v>3.9999999999999991</v>
      </c>
      <c r="Y365">
        <f t="shared" si="47"/>
        <v>3.9999999999999991</v>
      </c>
    </row>
    <row r="366" spans="1:26" x14ac:dyDescent="0.25">
      <c r="A366" t="s">
        <v>12</v>
      </c>
      <c r="B366">
        <v>9036</v>
      </c>
      <c r="C366" t="s">
        <v>13</v>
      </c>
      <c r="D366">
        <v>6</v>
      </c>
      <c r="E366">
        <v>2005</v>
      </c>
      <c r="F366" s="1">
        <v>38531</v>
      </c>
      <c r="G366" t="s">
        <v>14</v>
      </c>
      <c r="H366" t="s">
        <v>15</v>
      </c>
      <c r="I366">
        <v>1.78</v>
      </c>
      <c r="J366">
        <v>20</v>
      </c>
      <c r="K366">
        <v>2</v>
      </c>
      <c r="L366">
        <f t="shared" si="40"/>
        <v>2</v>
      </c>
      <c r="M366">
        <f t="shared" si="44"/>
        <v>1.0986122886681098</v>
      </c>
      <c r="N366">
        <f>'vessel calibrations'!$B$16</f>
        <v>1</v>
      </c>
      <c r="O366" s="16">
        <f>'vessel calibrations'!$C$16</f>
        <v>1</v>
      </c>
      <c r="P366">
        <f>'vessel calibrations'!$D$16</f>
        <v>1</v>
      </c>
      <c r="Q366">
        <f>'vessel calibrations'!$E$16</f>
        <v>1</v>
      </c>
      <c r="R366">
        <f t="shared" si="41"/>
        <v>1.0986122886681098</v>
      </c>
      <c r="S366">
        <f t="shared" si="45"/>
        <v>1.0986122886681098</v>
      </c>
      <c r="T366">
        <f t="shared" si="42"/>
        <v>1.0986122886681098</v>
      </c>
      <c r="U366">
        <f t="shared" si="43"/>
        <v>1.0986122886681098</v>
      </c>
      <c r="V366">
        <f t="shared" si="46"/>
        <v>2.0000000000000004</v>
      </c>
      <c r="W366">
        <f t="shared" si="46"/>
        <v>2.0000000000000004</v>
      </c>
      <c r="X366">
        <f t="shared" si="47"/>
        <v>2.0000000000000004</v>
      </c>
      <c r="Y366">
        <f t="shared" si="47"/>
        <v>2.0000000000000004</v>
      </c>
      <c r="Z366" t="s">
        <v>34</v>
      </c>
    </row>
    <row r="367" spans="1:26" x14ac:dyDescent="0.25">
      <c r="A367" t="s">
        <v>12</v>
      </c>
      <c r="B367">
        <v>9037</v>
      </c>
      <c r="C367" t="s">
        <v>13</v>
      </c>
      <c r="D367">
        <v>6</v>
      </c>
      <c r="E367">
        <v>2005</v>
      </c>
      <c r="F367" s="1">
        <v>38531</v>
      </c>
      <c r="G367" t="s">
        <v>16</v>
      </c>
      <c r="H367" t="s">
        <v>15</v>
      </c>
      <c r="I367">
        <v>1.72</v>
      </c>
      <c r="J367">
        <v>20</v>
      </c>
      <c r="K367">
        <v>9</v>
      </c>
      <c r="L367">
        <f t="shared" si="40"/>
        <v>9</v>
      </c>
      <c r="M367">
        <f t="shared" si="44"/>
        <v>2.3025850929940459</v>
      </c>
      <c r="N367">
        <f>'vessel calibrations'!$B$16</f>
        <v>1</v>
      </c>
      <c r="O367" s="16">
        <f>'vessel calibrations'!$C$16</f>
        <v>1</v>
      </c>
      <c r="P367">
        <f>'vessel calibrations'!$D$16</f>
        <v>1</v>
      </c>
      <c r="Q367">
        <f>'vessel calibrations'!$E$16</f>
        <v>1</v>
      </c>
      <c r="R367">
        <f t="shared" si="41"/>
        <v>2.3025850929940459</v>
      </c>
      <c r="S367">
        <f t="shared" si="45"/>
        <v>2.3025850929940459</v>
      </c>
      <c r="T367">
        <f t="shared" si="42"/>
        <v>2.3025850929940459</v>
      </c>
      <c r="U367">
        <f t="shared" si="43"/>
        <v>2.3025850929940459</v>
      </c>
      <c r="V367">
        <f t="shared" si="46"/>
        <v>9.0000000000000018</v>
      </c>
      <c r="W367">
        <f t="shared" si="46"/>
        <v>9.0000000000000018</v>
      </c>
      <c r="X367">
        <f t="shared" si="47"/>
        <v>9.0000000000000018</v>
      </c>
      <c r="Y367">
        <f t="shared" si="47"/>
        <v>9.0000000000000018</v>
      </c>
      <c r="Z367" t="s">
        <v>34</v>
      </c>
    </row>
    <row r="368" spans="1:26" x14ac:dyDescent="0.25">
      <c r="A368" t="s">
        <v>12</v>
      </c>
      <c r="B368">
        <v>9038</v>
      </c>
      <c r="C368" t="s">
        <v>13</v>
      </c>
      <c r="D368">
        <v>6</v>
      </c>
      <c r="E368">
        <v>2005</v>
      </c>
      <c r="F368" s="1">
        <v>38531</v>
      </c>
      <c r="G368" t="s">
        <v>17</v>
      </c>
      <c r="H368" t="s">
        <v>15</v>
      </c>
      <c r="I368">
        <v>1.47</v>
      </c>
      <c r="J368">
        <v>20</v>
      </c>
      <c r="K368">
        <v>2</v>
      </c>
      <c r="L368">
        <f t="shared" si="40"/>
        <v>2</v>
      </c>
      <c r="M368">
        <f t="shared" si="44"/>
        <v>1.0986122886681098</v>
      </c>
      <c r="N368">
        <f>'vessel calibrations'!$B$16</f>
        <v>1</v>
      </c>
      <c r="O368" s="16">
        <f>'vessel calibrations'!$C$16</f>
        <v>1</v>
      </c>
      <c r="P368">
        <f>'vessel calibrations'!$D$16</f>
        <v>1</v>
      </c>
      <c r="Q368">
        <f>'vessel calibrations'!$E$16</f>
        <v>1</v>
      </c>
      <c r="R368">
        <f t="shared" si="41"/>
        <v>1.0986122886681098</v>
      </c>
      <c r="S368">
        <f t="shared" si="45"/>
        <v>1.0986122886681098</v>
      </c>
      <c r="T368">
        <f t="shared" si="42"/>
        <v>1.0986122886681098</v>
      </c>
      <c r="U368">
        <f t="shared" si="43"/>
        <v>1.0986122886681098</v>
      </c>
      <c r="V368">
        <f t="shared" si="46"/>
        <v>2.0000000000000004</v>
      </c>
      <c r="W368">
        <f t="shared" si="46"/>
        <v>2.0000000000000004</v>
      </c>
      <c r="X368">
        <f t="shared" si="47"/>
        <v>2.0000000000000004</v>
      </c>
      <c r="Y368">
        <f t="shared" si="47"/>
        <v>2.0000000000000004</v>
      </c>
      <c r="Z368" t="s">
        <v>34</v>
      </c>
    </row>
    <row r="369" spans="1:26" x14ac:dyDescent="0.25">
      <c r="A369" t="s">
        <v>12</v>
      </c>
      <c r="B369">
        <v>9039</v>
      </c>
      <c r="C369" t="s">
        <v>13</v>
      </c>
      <c r="D369">
        <v>6</v>
      </c>
      <c r="E369">
        <v>2005</v>
      </c>
      <c r="F369" s="1">
        <v>38531</v>
      </c>
      <c r="G369" t="s">
        <v>18</v>
      </c>
      <c r="H369" t="s">
        <v>15</v>
      </c>
      <c r="I369">
        <v>1.58</v>
      </c>
      <c r="J369">
        <v>20</v>
      </c>
      <c r="K369">
        <v>2</v>
      </c>
      <c r="L369">
        <f t="shared" si="40"/>
        <v>2</v>
      </c>
      <c r="M369">
        <f t="shared" si="44"/>
        <v>1.0986122886681098</v>
      </c>
      <c r="N369">
        <f>'vessel calibrations'!$B$16</f>
        <v>1</v>
      </c>
      <c r="O369" s="16">
        <f>'vessel calibrations'!$C$16</f>
        <v>1</v>
      </c>
      <c r="P369">
        <f>'vessel calibrations'!$D$16</f>
        <v>1</v>
      </c>
      <c r="Q369">
        <f>'vessel calibrations'!$E$16</f>
        <v>1</v>
      </c>
      <c r="R369">
        <f t="shared" si="41"/>
        <v>1.0986122886681098</v>
      </c>
      <c r="S369">
        <f t="shared" si="45"/>
        <v>1.0986122886681098</v>
      </c>
      <c r="T369">
        <f t="shared" si="42"/>
        <v>1.0986122886681098</v>
      </c>
      <c r="U369">
        <f t="shared" si="43"/>
        <v>1.0986122886681098</v>
      </c>
      <c r="V369">
        <f t="shared" si="46"/>
        <v>2.0000000000000004</v>
      </c>
      <c r="W369">
        <f t="shared" si="46"/>
        <v>2.0000000000000004</v>
      </c>
      <c r="X369">
        <f t="shared" si="47"/>
        <v>2.0000000000000004</v>
      </c>
      <c r="Y369">
        <f t="shared" si="47"/>
        <v>2.0000000000000004</v>
      </c>
      <c r="Z369" t="s">
        <v>34</v>
      </c>
    </row>
    <row r="370" spans="1:26" x14ac:dyDescent="0.25">
      <c r="A370" t="s">
        <v>12</v>
      </c>
      <c r="B370">
        <v>9040</v>
      </c>
      <c r="C370" t="s">
        <v>19</v>
      </c>
      <c r="D370">
        <v>6</v>
      </c>
      <c r="E370">
        <v>2005</v>
      </c>
      <c r="F370" s="1">
        <v>38532</v>
      </c>
      <c r="G370" t="s">
        <v>20</v>
      </c>
      <c r="H370" t="s">
        <v>15</v>
      </c>
      <c r="I370">
        <v>1.51</v>
      </c>
      <c r="J370">
        <v>20</v>
      </c>
      <c r="K370">
        <v>0</v>
      </c>
      <c r="L370">
        <f t="shared" si="40"/>
        <v>0</v>
      </c>
      <c r="M370">
        <f t="shared" si="44"/>
        <v>0</v>
      </c>
      <c r="N370">
        <f>'vessel calibrations'!$B$16</f>
        <v>1</v>
      </c>
      <c r="O370" s="16">
        <f>'vessel calibrations'!$C$16</f>
        <v>1</v>
      </c>
      <c r="P370">
        <f>'vessel calibrations'!$D$16</f>
        <v>1</v>
      </c>
      <c r="Q370">
        <f>'vessel calibrations'!$E$16</f>
        <v>1</v>
      </c>
      <c r="R370">
        <f t="shared" si="41"/>
        <v>0</v>
      </c>
      <c r="S370">
        <f t="shared" si="45"/>
        <v>0</v>
      </c>
      <c r="T370">
        <f t="shared" si="42"/>
        <v>0</v>
      </c>
      <c r="U370">
        <f t="shared" si="43"/>
        <v>0</v>
      </c>
      <c r="V370">
        <f t="shared" si="46"/>
        <v>0</v>
      </c>
      <c r="W370">
        <f t="shared" si="46"/>
        <v>0</v>
      </c>
      <c r="X370">
        <f t="shared" si="47"/>
        <v>0</v>
      </c>
      <c r="Y370">
        <f t="shared" si="47"/>
        <v>0</v>
      </c>
      <c r="Z370" t="s">
        <v>34</v>
      </c>
    </row>
    <row r="371" spans="1:26" x14ac:dyDescent="0.25">
      <c r="A371" t="s">
        <v>12</v>
      </c>
      <c r="B371">
        <v>9041</v>
      </c>
      <c r="C371" t="s">
        <v>19</v>
      </c>
      <c r="D371">
        <v>6</v>
      </c>
      <c r="E371">
        <v>2005</v>
      </c>
      <c r="F371" s="1">
        <v>38532</v>
      </c>
      <c r="G371" t="s">
        <v>21</v>
      </c>
      <c r="H371" t="s">
        <v>15</v>
      </c>
      <c r="I371">
        <v>1.26</v>
      </c>
      <c r="J371">
        <v>20</v>
      </c>
      <c r="K371">
        <v>2</v>
      </c>
      <c r="L371">
        <f t="shared" si="40"/>
        <v>2</v>
      </c>
      <c r="M371">
        <f t="shared" si="44"/>
        <v>1.0986122886681098</v>
      </c>
      <c r="N371">
        <f>'vessel calibrations'!$B$16</f>
        <v>1</v>
      </c>
      <c r="O371" s="16">
        <f>'vessel calibrations'!$C$16</f>
        <v>1</v>
      </c>
      <c r="P371">
        <f>'vessel calibrations'!$D$16</f>
        <v>1</v>
      </c>
      <c r="Q371">
        <f>'vessel calibrations'!$E$16</f>
        <v>1</v>
      </c>
      <c r="R371">
        <f t="shared" si="41"/>
        <v>1.0986122886681098</v>
      </c>
      <c r="S371">
        <f t="shared" si="45"/>
        <v>1.0986122886681098</v>
      </c>
      <c r="T371">
        <f t="shared" si="42"/>
        <v>1.0986122886681098</v>
      </c>
      <c r="U371">
        <f t="shared" si="43"/>
        <v>1.0986122886681098</v>
      </c>
      <c r="V371">
        <f t="shared" si="46"/>
        <v>2.0000000000000004</v>
      </c>
      <c r="W371">
        <f t="shared" si="46"/>
        <v>2.0000000000000004</v>
      </c>
      <c r="X371">
        <f t="shared" si="47"/>
        <v>2.0000000000000004</v>
      </c>
      <c r="Y371">
        <f t="shared" si="47"/>
        <v>2.0000000000000004</v>
      </c>
      <c r="Z371" t="s">
        <v>34</v>
      </c>
    </row>
    <row r="372" spans="1:26" x14ac:dyDescent="0.25">
      <c r="A372" t="s">
        <v>12</v>
      </c>
      <c r="B372">
        <v>9042</v>
      </c>
      <c r="C372" t="s">
        <v>19</v>
      </c>
      <c r="D372">
        <v>6</v>
      </c>
      <c r="E372">
        <v>2005</v>
      </c>
      <c r="F372" s="1">
        <v>38532</v>
      </c>
      <c r="G372" t="s">
        <v>22</v>
      </c>
      <c r="H372" t="s">
        <v>15</v>
      </c>
      <c r="I372">
        <v>1.79</v>
      </c>
      <c r="J372">
        <v>20</v>
      </c>
      <c r="K372">
        <v>0</v>
      </c>
      <c r="L372">
        <f t="shared" si="40"/>
        <v>0</v>
      </c>
      <c r="M372">
        <f t="shared" si="44"/>
        <v>0</v>
      </c>
      <c r="N372">
        <f>'vessel calibrations'!$B$16</f>
        <v>1</v>
      </c>
      <c r="O372" s="16">
        <f>'vessel calibrations'!$C$16</f>
        <v>1</v>
      </c>
      <c r="P372">
        <f>'vessel calibrations'!$D$16</f>
        <v>1</v>
      </c>
      <c r="Q372">
        <f>'vessel calibrations'!$E$16</f>
        <v>1</v>
      </c>
      <c r="R372">
        <f t="shared" si="41"/>
        <v>0</v>
      </c>
      <c r="S372">
        <f t="shared" si="45"/>
        <v>0</v>
      </c>
      <c r="T372">
        <f t="shared" si="42"/>
        <v>0</v>
      </c>
      <c r="U372">
        <f t="shared" si="43"/>
        <v>0</v>
      </c>
      <c r="V372">
        <f t="shared" si="46"/>
        <v>0</v>
      </c>
      <c r="W372">
        <f t="shared" si="46"/>
        <v>0</v>
      </c>
      <c r="X372">
        <f t="shared" si="47"/>
        <v>0</v>
      </c>
      <c r="Y372">
        <f t="shared" si="47"/>
        <v>0</v>
      </c>
      <c r="Z372" t="s">
        <v>34</v>
      </c>
    </row>
    <row r="373" spans="1:26" x14ac:dyDescent="0.25">
      <c r="A373" t="s">
        <v>12</v>
      </c>
      <c r="B373">
        <v>9043</v>
      </c>
      <c r="C373" t="s">
        <v>19</v>
      </c>
      <c r="D373">
        <v>6</v>
      </c>
      <c r="E373">
        <v>2005</v>
      </c>
      <c r="F373" s="1">
        <v>38532</v>
      </c>
      <c r="G373" t="s">
        <v>23</v>
      </c>
      <c r="H373" t="s">
        <v>15</v>
      </c>
      <c r="I373">
        <v>1.6</v>
      </c>
      <c r="J373">
        <v>20</v>
      </c>
      <c r="K373">
        <v>39</v>
      </c>
      <c r="L373">
        <f t="shared" si="40"/>
        <v>39</v>
      </c>
      <c r="M373">
        <f t="shared" si="44"/>
        <v>3.6888794541139363</v>
      </c>
      <c r="N373">
        <f>'vessel calibrations'!$B$16</f>
        <v>1</v>
      </c>
      <c r="O373" s="16">
        <f>'vessel calibrations'!$C$16</f>
        <v>1</v>
      </c>
      <c r="P373">
        <f>'vessel calibrations'!$D$16</f>
        <v>1</v>
      </c>
      <c r="Q373">
        <f>'vessel calibrations'!$E$16</f>
        <v>1</v>
      </c>
      <c r="R373">
        <f t="shared" si="41"/>
        <v>3.6888794541139363</v>
      </c>
      <c r="S373">
        <f t="shared" si="45"/>
        <v>3.6888794541139363</v>
      </c>
      <c r="T373">
        <f t="shared" si="42"/>
        <v>3.6888794541139363</v>
      </c>
      <c r="U373">
        <f t="shared" si="43"/>
        <v>3.6888794541139363</v>
      </c>
      <c r="V373">
        <f t="shared" si="46"/>
        <v>39</v>
      </c>
      <c r="W373">
        <f t="shared" si="46"/>
        <v>39</v>
      </c>
      <c r="X373">
        <f t="shared" si="47"/>
        <v>39</v>
      </c>
      <c r="Y373">
        <f t="shared" si="47"/>
        <v>39</v>
      </c>
      <c r="Z373" t="s">
        <v>34</v>
      </c>
    </row>
    <row r="374" spans="1:26" x14ac:dyDescent="0.25">
      <c r="A374" t="s">
        <v>12</v>
      </c>
      <c r="B374">
        <v>9044</v>
      </c>
      <c r="C374" t="s">
        <v>13</v>
      </c>
      <c r="D374">
        <v>6</v>
      </c>
      <c r="E374">
        <v>2005</v>
      </c>
      <c r="F374" s="1">
        <v>38533</v>
      </c>
      <c r="G374" t="s">
        <v>14</v>
      </c>
      <c r="H374" t="s">
        <v>15</v>
      </c>
      <c r="I374">
        <v>1.84</v>
      </c>
      <c r="J374">
        <v>20</v>
      </c>
      <c r="K374">
        <v>60</v>
      </c>
      <c r="L374">
        <f t="shared" si="40"/>
        <v>60</v>
      </c>
      <c r="M374">
        <f t="shared" si="44"/>
        <v>4.1108738641733114</v>
      </c>
      <c r="N374">
        <f>'vessel calibrations'!$B$16</f>
        <v>1</v>
      </c>
      <c r="O374" s="16">
        <f>'vessel calibrations'!$C$16</f>
        <v>1</v>
      </c>
      <c r="P374">
        <f>'vessel calibrations'!$D$16</f>
        <v>1</v>
      </c>
      <c r="Q374">
        <f>'vessel calibrations'!$E$16</f>
        <v>1</v>
      </c>
      <c r="R374">
        <f t="shared" si="41"/>
        <v>4.1108738641733114</v>
      </c>
      <c r="S374">
        <f t="shared" si="45"/>
        <v>4.1108738641733114</v>
      </c>
      <c r="T374">
        <f t="shared" si="42"/>
        <v>4.1108738641733114</v>
      </c>
      <c r="U374">
        <f t="shared" si="43"/>
        <v>4.1108738641733114</v>
      </c>
      <c r="V374">
        <f t="shared" si="46"/>
        <v>60.000000000000007</v>
      </c>
      <c r="W374">
        <f t="shared" si="46"/>
        <v>60.000000000000007</v>
      </c>
      <c r="X374">
        <f t="shared" si="47"/>
        <v>60.000000000000007</v>
      </c>
      <c r="Y374">
        <f t="shared" si="47"/>
        <v>60.000000000000007</v>
      </c>
      <c r="Z374" t="s">
        <v>34</v>
      </c>
    </row>
    <row r="375" spans="1:26" x14ac:dyDescent="0.25">
      <c r="A375" t="s">
        <v>12</v>
      </c>
      <c r="B375">
        <v>9045</v>
      </c>
      <c r="C375" t="s">
        <v>13</v>
      </c>
      <c r="D375">
        <v>6</v>
      </c>
      <c r="E375">
        <v>2005</v>
      </c>
      <c r="F375" s="1">
        <v>38533</v>
      </c>
      <c r="G375" t="s">
        <v>16</v>
      </c>
      <c r="H375" t="s">
        <v>15</v>
      </c>
      <c r="I375">
        <v>1.85</v>
      </c>
      <c r="J375">
        <v>20</v>
      </c>
      <c r="K375">
        <v>8</v>
      </c>
      <c r="L375">
        <f t="shared" si="40"/>
        <v>8</v>
      </c>
      <c r="M375">
        <f t="shared" si="44"/>
        <v>2.1972245773362196</v>
      </c>
      <c r="N375">
        <f>'vessel calibrations'!$B$16</f>
        <v>1</v>
      </c>
      <c r="O375" s="16">
        <f>'vessel calibrations'!$C$16</f>
        <v>1</v>
      </c>
      <c r="P375">
        <f>'vessel calibrations'!$D$16</f>
        <v>1</v>
      </c>
      <c r="Q375">
        <f>'vessel calibrations'!$E$16</f>
        <v>1</v>
      </c>
      <c r="R375">
        <f t="shared" si="41"/>
        <v>2.1972245773362196</v>
      </c>
      <c r="S375">
        <f t="shared" si="45"/>
        <v>2.1972245773362196</v>
      </c>
      <c r="T375">
        <f t="shared" si="42"/>
        <v>2.1972245773362196</v>
      </c>
      <c r="U375">
        <f t="shared" si="43"/>
        <v>2.1972245773362196</v>
      </c>
      <c r="V375">
        <f t="shared" si="46"/>
        <v>8.0000000000000018</v>
      </c>
      <c r="W375">
        <f t="shared" si="46"/>
        <v>8.0000000000000018</v>
      </c>
      <c r="X375">
        <f t="shared" si="47"/>
        <v>8.0000000000000018</v>
      </c>
      <c r="Y375">
        <f t="shared" si="47"/>
        <v>8.0000000000000018</v>
      </c>
      <c r="Z375" t="s">
        <v>34</v>
      </c>
    </row>
    <row r="376" spans="1:26" x14ac:dyDescent="0.25">
      <c r="A376" t="s">
        <v>12</v>
      </c>
      <c r="B376">
        <v>9046</v>
      </c>
      <c r="C376" t="s">
        <v>13</v>
      </c>
      <c r="D376">
        <v>6</v>
      </c>
      <c r="E376">
        <v>2005</v>
      </c>
      <c r="F376" s="1">
        <v>38533</v>
      </c>
      <c r="G376" t="s">
        <v>17</v>
      </c>
      <c r="H376" t="s">
        <v>15</v>
      </c>
      <c r="I376">
        <v>1.69</v>
      </c>
      <c r="J376">
        <v>20</v>
      </c>
      <c r="K376">
        <v>7</v>
      </c>
      <c r="L376">
        <f t="shared" si="40"/>
        <v>7</v>
      </c>
      <c r="M376">
        <f t="shared" si="44"/>
        <v>2.0794415416798357</v>
      </c>
      <c r="N376">
        <f>'vessel calibrations'!$B$16</f>
        <v>1</v>
      </c>
      <c r="O376" s="16">
        <f>'vessel calibrations'!$C$16</f>
        <v>1</v>
      </c>
      <c r="P376">
        <f>'vessel calibrations'!$D$16</f>
        <v>1</v>
      </c>
      <c r="Q376">
        <f>'vessel calibrations'!$E$16</f>
        <v>1</v>
      </c>
      <c r="R376">
        <f t="shared" si="41"/>
        <v>2.0794415416798357</v>
      </c>
      <c r="S376">
        <f t="shared" si="45"/>
        <v>2.0794415416798357</v>
      </c>
      <c r="T376">
        <f t="shared" si="42"/>
        <v>2.0794415416798357</v>
      </c>
      <c r="U376">
        <f t="shared" si="43"/>
        <v>2.0794415416798357</v>
      </c>
      <c r="V376">
        <f t="shared" si="46"/>
        <v>6.9999999999999982</v>
      </c>
      <c r="W376">
        <f t="shared" si="46"/>
        <v>6.9999999999999982</v>
      </c>
      <c r="X376">
        <f t="shared" si="47"/>
        <v>6.9999999999999982</v>
      </c>
      <c r="Y376">
        <f t="shared" si="47"/>
        <v>6.9999999999999982</v>
      </c>
      <c r="Z376" t="s">
        <v>34</v>
      </c>
    </row>
    <row r="377" spans="1:26" x14ac:dyDescent="0.25">
      <c r="A377" t="s">
        <v>12</v>
      </c>
      <c r="B377">
        <v>9047</v>
      </c>
      <c r="C377" t="s">
        <v>13</v>
      </c>
      <c r="D377">
        <v>6</v>
      </c>
      <c r="E377">
        <v>2005</v>
      </c>
      <c r="F377" s="1">
        <v>38533</v>
      </c>
      <c r="G377" t="s">
        <v>18</v>
      </c>
      <c r="H377" t="s">
        <v>15</v>
      </c>
      <c r="I377">
        <v>1.61</v>
      </c>
      <c r="J377">
        <v>20</v>
      </c>
      <c r="K377">
        <v>1</v>
      </c>
      <c r="L377">
        <f t="shared" si="40"/>
        <v>1</v>
      </c>
      <c r="M377">
        <f t="shared" si="44"/>
        <v>0.69314718055994529</v>
      </c>
      <c r="N377">
        <f>'vessel calibrations'!$B$16</f>
        <v>1</v>
      </c>
      <c r="O377" s="16">
        <f>'vessel calibrations'!$C$16</f>
        <v>1</v>
      </c>
      <c r="P377">
        <f>'vessel calibrations'!$D$16</f>
        <v>1</v>
      </c>
      <c r="Q377">
        <f>'vessel calibrations'!$E$16</f>
        <v>1</v>
      </c>
      <c r="R377">
        <f t="shared" si="41"/>
        <v>0.69314718055994529</v>
      </c>
      <c r="S377">
        <f t="shared" si="45"/>
        <v>0.69314718055994529</v>
      </c>
      <c r="T377">
        <f t="shared" si="42"/>
        <v>0.69314718055994529</v>
      </c>
      <c r="U377">
        <f t="shared" si="43"/>
        <v>0.69314718055994529</v>
      </c>
      <c r="V377">
        <f t="shared" si="46"/>
        <v>1</v>
      </c>
      <c r="W377">
        <f t="shared" si="46"/>
        <v>1</v>
      </c>
      <c r="X377">
        <f t="shared" si="47"/>
        <v>1</v>
      </c>
      <c r="Y377">
        <f t="shared" si="47"/>
        <v>1</v>
      </c>
      <c r="Z377" t="s">
        <v>34</v>
      </c>
    </row>
    <row r="378" spans="1:26" x14ac:dyDescent="0.25">
      <c r="A378" t="s">
        <v>12</v>
      </c>
      <c r="B378">
        <v>9048</v>
      </c>
      <c r="C378" t="s">
        <v>19</v>
      </c>
      <c r="D378">
        <v>6</v>
      </c>
      <c r="E378">
        <v>2005</v>
      </c>
      <c r="F378" s="1">
        <v>38534</v>
      </c>
      <c r="G378" t="s">
        <v>20</v>
      </c>
      <c r="H378" t="s">
        <v>15</v>
      </c>
      <c r="I378">
        <v>1.48</v>
      </c>
      <c r="J378">
        <v>20</v>
      </c>
      <c r="K378">
        <v>2</v>
      </c>
      <c r="L378">
        <f t="shared" si="40"/>
        <v>2</v>
      </c>
      <c r="M378">
        <f t="shared" si="44"/>
        <v>1.0986122886681098</v>
      </c>
      <c r="N378">
        <f>'vessel calibrations'!$B$16</f>
        <v>1</v>
      </c>
      <c r="O378" s="16">
        <f>'vessel calibrations'!$C$16</f>
        <v>1</v>
      </c>
      <c r="P378">
        <f>'vessel calibrations'!$D$16</f>
        <v>1</v>
      </c>
      <c r="Q378">
        <f>'vessel calibrations'!$E$16</f>
        <v>1</v>
      </c>
      <c r="R378">
        <f t="shared" si="41"/>
        <v>1.0986122886681098</v>
      </c>
      <c r="S378">
        <f t="shared" si="45"/>
        <v>1.0986122886681098</v>
      </c>
      <c r="T378">
        <f t="shared" si="42"/>
        <v>1.0986122886681098</v>
      </c>
      <c r="U378">
        <f t="shared" si="43"/>
        <v>1.0986122886681098</v>
      </c>
      <c r="V378">
        <f t="shared" si="46"/>
        <v>2.0000000000000004</v>
      </c>
      <c r="W378">
        <f t="shared" si="46"/>
        <v>2.0000000000000004</v>
      </c>
      <c r="X378">
        <f t="shared" si="47"/>
        <v>2.0000000000000004</v>
      </c>
      <c r="Y378">
        <f t="shared" si="47"/>
        <v>2.0000000000000004</v>
      </c>
      <c r="Z378" t="s">
        <v>34</v>
      </c>
    </row>
    <row r="379" spans="1:26" x14ac:dyDescent="0.25">
      <c r="A379" t="s">
        <v>12</v>
      </c>
      <c r="B379">
        <v>9049</v>
      </c>
      <c r="C379" t="s">
        <v>19</v>
      </c>
      <c r="D379">
        <v>6</v>
      </c>
      <c r="E379">
        <v>2005</v>
      </c>
      <c r="F379" s="1">
        <v>38534</v>
      </c>
      <c r="G379" t="s">
        <v>21</v>
      </c>
      <c r="H379" t="s">
        <v>15</v>
      </c>
      <c r="I379">
        <v>1.45</v>
      </c>
      <c r="J379">
        <v>20</v>
      </c>
      <c r="K379">
        <v>97</v>
      </c>
      <c r="L379">
        <f t="shared" si="40"/>
        <v>97</v>
      </c>
      <c r="M379">
        <f t="shared" si="44"/>
        <v>4.5849674786705723</v>
      </c>
      <c r="N379">
        <f>'vessel calibrations'!$B$16</f>
        <v>1</v>
      </c>
      <c r="O379" s="16">
        <f>'vessel calibrations'!$C$16</f>
        <v>1</v>
      </c>
      <c r="P379">
        <f>'vessel calibrations'!$D$16</f>
        <v>1</v>
      </c>
      <c r="Q379">
        <f>'vessel calibrations'!$E$16</f>
        <v>1</v>
      </c>
      <c r="R379">
        <f t="shared" si="41"/>
        <v>4.5849674786705723</v>
      </c>
      <c r="S379">
        <f t="shared" si="45"/>
        <v>4.5849674786705723</v>
      </c>
      <c r="T379">
        <f t="shared" si="42"/>
        <v>4.5849674786705723</v>
      </c>
      <c r="U379">
        <f t="shared" si="43"/>
        <v>4.5849674786705723</v>
      </c>
      <c r="V379">
        <f t="shared" si="46"/>
        <v>97.000000000000043</v>
      </c>
      <c r="W379">
        <f t="shared" si="46"/>
        <v>97.000000000000043</v>
      </c>
      <c r="X379">
        <f t="shared" si="47"/>
        <v>97.000000000000043</v>
      </c>
      <c r="Y379">
        <f t="shared" si="47"/>
        <v>97.000000000000043</v>
      </c>
      <c r="Z379" t="s">
        <v>34</v>
      </c>
    </row>
    <row r="380" spans="1:26" x14ac:dyDescent="0.25">
      <c r="A380" t="s">
        <v>12</v>
      </c>
      <c r="B380">
        <v>9050</v>
      </c>
      <c r="C380" t="s">
        <v>19</v>
      </c>
      <c r="D380">
        <v>6</v>
      </c>
      <c r="E380">
        <v>2005</v>
      </c>
      <c r="F380" s="1">
        <v>38534</v>
      </c>
      <c r="G380" t="s">
        <v>22</v>
      </c>
      <c r="H380" t="s">
        <v>15</v>
      </c>
      <c r="I380">
        <v>1.56</v>
      </c>
      <c r="J380">
        <v>20</v>
      </c>
      <c r="K380">
        <v>27</v>
      </c>
      <c r="L380">
        <f t="shared" si="40"/>
        <v>27</v>
      </c>
      <c r="M380">
        <f t="shared" si="44"/>
        <v>3.3322045101752038</v>
      </c>
      <c r="N380">
        <f>'vessel calibrations'!$B$16</f>
        <v>1</v>
      </c>
      <c r="O380" s="16">
        <f>'vessel calibrations'!$C$16</f>
        <v>1</v>
      </c>
      <c r="P380">
        <f>'vessel calibrations'!$D$16</f>
        <v>1</v>
      </c>
      <c r="Q380">
        <f>'vessel calibrations'!$E$16</f>
        <v>1</v>
      </c>
      <c r="R380">
        <f t="shared" si="41"/>
        <v>3.3322045101752038</v>
      </c>
      <c r="S380">
        <f t="shared" si="45"/>
        <v>3.3322045101752038</v>
      </c>
      <c r="T380">
        <f t="shared" si="42"/>
        <v>3.3322045101752038</v>
      </c>
      <c r="U380">
        <f t="shared" si="43"/>
        <v>3.3322045101752038</v>
      </c>
      <c r="V380">
        <f t="shared" si="46"/>
        <v>26.999999999999996</v>
      </c>
      <c r="W380">
        <f t="shared" si="46"/>
        <v>26.999999999999996</v>
      </c>
      <c r="X380">
        <f t="shared" si="47"/>
        <v>26.999999999999996</v>
      </c>
      <c r="Y380">
        <f t="shared" si="47"/>
        <v>26.999999999999996</v>
      </c>
      <c r="Z380" t="s">
        <v>34</v>
      </c>
    </row>
    <row r="381" spans="1:26" x14ac:dyDescent="0.25">
      <c r="A381" t="s">
        <v>12</v>
      </c>
      <c r="B381">
        <v>9051</v>
      </c>
      <c r="C381" t="s">
        <v>19</v>
      </c>
      <c r="D381">
        <v>6</v>
      </c>
      <c r="E381">
        <v>2005</v>
      </c>
      <c r="F381" s="1">
        <v>38534</v>
      </c>
      <c r="G381" t="s">
        <v>23</v>
      </c>
      <c r="H381" t="s">
        <v>15</v>
      </c>
      <c r="I381">
        <v>1.61</v>
      </c>
      <c r="J381">
        <v>20</v>
      </c>
      <c r="K381">
        <v>157</v>
      </c>
      <c r="L381">
        <f t="shared" si="40"/>
        <v>157</v>
      </c>
      <c r="M381">
        <f t="shared" si="44"/>
        <v>5.0625950330269669</v>
      </c>
      <c r="N381">
        <f>'vessel calibrations'!$B$16</f>
        <v>1</v>
      </c>
      <c r="O381" s="16">
        <f>'vessel calibrations'!$C$16</f>
        <v>1</v>
      </c>
      <c r="P381">
        <f>'vessel calibrations'!$D$16</f>
        <v>1</v>
      </c>
      <c r="Q381">
        <f>'vessel calibrations'!$E$16</f>
        <v>1</v>
      </c>
      <c r="R381">
        <f t="shared" si="41"/>
        <v>5.0625950330269669</v>
      </c>
      <c r="S381">
        <f t="shared" si="45"/>
        <v>5.0625950330269669</v>
      </c>
      <c r="T381">
        <f t="shared" si="42"/>
        <v>5.0625950330269669</v>
      </c>
      <c r="U381">
        <f t="shared" si="43"/>
        <v>5.0625950330269669</v>
      </c>
      <c r="V381">
        <f t="shared" si="46"/>
        <v>157.00000000000003</v>
      </c>
      <c r="W381">
        <f t="shared" si="46"/>
        <v>157.00000000000003</v>
      </c>
      <c r="X381">
        <f t="shared" si="47"/>
        <v>157.00000000000003</v>
      </c>
      <c r="Y381">
        <f t="shared" si="47"/>
        <v>157.00000000000003</v>
      </c>
      <c r="Z381" t="s">
        <v>34</v>
      </c>
    </row>
    <row r="382" spans="1:26" x14ac:dyDescent="0.25">
      <c r="A382" t="s">
        <v>12</v>
      </c>
      <c r="B382">
        <v>9052</v>
      </c>
      <c r="C382" t="s">
        <v>19</v>
      </c>
      <c r="D382">
        <v>6</v>
      </c>
      <c r="E382">
        <v>2005</v>
      </c>
      <c r="F382" s="1">
        <v>38535</v>
      </c>
      <c r="G382" t="s">
        <v>20</v>
      </c>
      <c r="H382" t="s">
        <v>15</v>
      </c>
      <c r="I382">
        <v>1.66</v>
      </c>
      <c r="J382">
        <v>20</v>
      </c>
      <c r="K382">
        <v>24</v>
      </c>
      <c r="L382">
        <f t="shared" si="40"/>
        <v>24</v>
      </c>
      <c r="M382">
        <f t="shared" si="44"/>
        <v>3.2188758248682006</v>
      </c>
      <c r="N382">
        <f>'vessel calibrations'!$B$16</f>
        <v>1</v>
      </c>
      <c r="O382" s="16">
        <f>'vessel calibrations'!$C$16</f>
        <v>1</v>
      </c>
      <c r="P382">
        <f>'vessel calibrations'!$D$16</f>
        <v>1</v>
      </c>
      <c r="Q382">
        <f>'vessel calibrations'!$E$16</f>
        <v>1</v>
      </c>
      <c r="R382">
        <f t="shared" si="41"/>
        <v>3.2188758248682006</v>
      </c>
      <c r="S382">
        <f t="shared" si="45"/>
        <v>3.2188758248682006</v>
      </c>
      <c r="T382">
        <f t="shared" si="42"/>
        <v>3.2188758248682006</v>
      </c>
      <c r="U382">
        <f t="shared" si="43"/>
        <v>3.2188758248682006</v>
      </c>
      <c r="V382">
        <f t="shared" si="46"/>
        <v>23.999999999999996</v>
      </c>
      <c r="W382">
        <f t="shared" si="46"/>
        <v>23.999999999999996</v>
      </c>
      <c r="X382">
        <f t="shared" si="47"/>
        <v>23.999999999999996</v>
      </c>
      <c r="Y382">
        <f t="shared" si="47"/>
        <v>23.999999999999996</v>
      </c>
      <c r="Z382" t="s">
        <v>34</v>
      </c>
    </row>
    <row r="383" spans="1:26" x14ac:dyDescent="0.25">
      <c r="A383" t="s">
        <v>12</v>
      </c>
      <c r="B383">
        <v>9053</v>
      </c>
      <c r="C383" t="s">
        <v>19</v>
      </c>
      <c r="D383">
        <v>6</v>
      </c>
      <c r="E383">
        <v>2005</v>
      </c>
      <c r="F383" s="1">
        <v>38535</v>
      </c>
      <c r="G383" t="s">
        <v>21</v>
      </c>
      <c r="H383" t="s">
        <v>15</v>
      </c>
      <c r="I383">
        <v>1.87</v>
      </c>
      <c r="J383">
        <v>20</v>
      </c>
      <c r="K383">
        <v>56</v>
      </c>
      <c r="L383">
        <f t="shared" si="40"/>
        <v>56</v>
      </c>
      <c r="M383">
        <f t="shared" si="44"/>
        <v>4.0430512678345503</v>
      </c>
      <c r="N383">
        <f>'vessel calibrations'!$B$16</f>
        <v>1</v>
      </c>
      <c r="O383" s="16">
        <f>'vessel calibrations'!$C$16</f>
        <v>1</v>
      </c>
      <c r="P383">
        <f>'vessel calibrations'!$D$16</f>
        <v>1</v>
      </c>
      <c r="Q383">
        <f>'vessel calibrations'!$E$16</f>
        <v>1</v>
      </c>
      <c r="R383">
        <f t="shared" si="41"/>
        <v>4.0430512678345503</v>
      </c>
      <c r="S383">
        <f t="shared" si="45"/>
        <v>4.0430512678345503</v>
      </c>
      <c r="T383">
        <f t="shared" si="42"/>
        <v>4.0430512678345503</v>
      </c>
      <c r="U383">
        <f t="shared" si="43"/>
        <v>4.0430512678345503</v>
      </c>
      <c r="V383">
        <f t="shared" si="46"/>
        <v>56.000000000000007</v>
      </c>
      <c r="W383">
        <f t="shared" si="46"/>
        <v>56.000000000000007</v>
      </c>
      <c r="X383">
        <f t="shared" si="47"/>
        <v>56.000000000000007</v>
      </c>
      <c r="Y383">
        <f t="shared" si="47"/>
        <v>56.000000000000007</v>
      </c>
      <c r="Z383" t="s">
        <v>34</v>
      </c>
    </row>
    <row r="384" spans="1:26" x14ac:dyDescent="0.25">
      <c r="A384" t="s">
        <v>12</v>
      </c>
      <c r="B384">
        <v>9054</v>
      </c>
      <c r="C384" t="s">
        <v>19</v>
      </c>
      <c r="D384">
        <v>6</v>
      </c>
      <c r="E384">
        <v>2005</v>
      </c>
      <c r="F384" s="1">
        <v>38535</v>
      </c>
      <c r="G384" t="s">
        <v>22</v>
      </c>
      <c r="H384" t="s">
        <v>15</v>
      </c>
      <c r="I384">
        <v>1.85</v>
      </c>
      <c r="J384">
        <v>20</v>
      </c>
      <c r="K384">
        <v>0</v>
      </c>
      <c r="L384">
        <f t="shared" si="40"/>
        <v>0</v>
      </c>
      <c r="M384">
        <f t="shared" si="44"/>
        <v>0</v>
      </c>
      <c r="N384">
        <f>'vessel calibrations'!$B$16</f>
        <v>1</v>
      </c>
      <c r="O384" s="16">
        <f>'vessel calibrations'!$C$16</f>
        <v>1</v>
      </c>
      <c r="P384">
        <f>'vessel calibrations'!$D$16</f>
        <v>1</v>
      </c>
      <c r="Q384">
        <f>'vessel calibrations'!$E$16</f>
        <v>1</v>
      </c>
      <c r="R384">
        <f t="shared" si="41"/>
        <v>0</v>
      </c>
      <c r="S384">
        <f t="shared" si="45"/>
        <v>0</v>
      </c>
      <c r="T384">
        <f t="shared" si="42"/>
        <v>0</v>
      </c>
      <c r="U384">
        <f t="shared" si="43"/>
        <v>0</v>
      </c>
      <c r="V384">
        <f t="shared" si="46"/>
        <v>0</v>
      </c>
      <c r="W384">
        <f t="shared" si="46"/>
        <v>0</v>
      </c>
      <c r="X384">
        <f t="shared" si="47"/>
        <v>0</v>
      </c>
      <c r="Y384">
        <f t="shared" si="47"/>
        <v>0</v>
      </c>
      <c r="Z384" t="s">
        <v>34</v>
      </c>
    </row>
    <row r="385" spans="1:26" x14ac:dyDescent="0.25">
      <c r="A385" t="s">
        <v>12</v>
      </c>
      <c r="B385">
        <v>9055</v>
      </c>
      <c r="C385" t="s">
        <v>19</v>
      </c>
      <c r="D385">
        <v>6</v>
      </c>
      <c r="E385">
        <v>2005</v>
      </c>
      <c r="F385" s="1">
        <v>38535</v>
      </c>
      <c r="G385" t="s">
        <v>23</v>
      </c>
      <c r="H385" t="s">
        <v>15</v>
      </c>
      <c r="I385">
        <v>1.76</v>
      </c>
      <c r="J385">
        <v>20</v>
      </c>
      <c r="K385">
        <v>0</v>
      </c>
      <c r="L385">
        <f t="shared" si="40"/>
        <v>0</v>
      </c>
      <c r="M385">
        <f t="shared" si="44"/>
        <v>0</v>
      </c>
      <c r="N385">
        <f>'vessel calibrations'!$B$16</f>
        <v>1</v>
      </c>
      <c r="O385" s="16">
        <f>'vessel calibrations'!$C$16</f>
        <v>1</v>
      </c>
      <c r="P385">
        <f>'vessel calibrations'!$D$16</f>
        <v>1</v>
      </c>
      <c r="Q385">
        <f>'vessel calibrations'!$E$16</f>
        <v>1</v>
      </c>
      <c r="R385">
        <f t="shared" si="41"/>
        <v>0</v>
      </c>
      <c r="S385">
        <f t="shared" si="45"/>
        <v>0</v>
      </c>
      <c r="T385">
        <f t="shared" si="42"/>
        <v>0</v>
      </c>
      <c r="U385">
        <f t="shared" si="43"/>
        <v>0</v>
      </c>
      <c r="V385">
        <f t="shared" si="46"/>
        <v>0</v>
      </c>
      <c r="W385">
        <f t="shared" si="46"/>
        <v>0</v>
      </c>
      <c r="X385">
        <f t="shared" si="47"/>
        <v>0</v>
      </c>
      <c r="Y385">
        <f t="shared" si="47"/>
        <v>0</v>
      </c>
      <c r="Z385" t="s">
        <v>34</v>
      </c>
    </row>
    <row r="386" spans="1:26" x14ac:dyDescent="0.25">
      <c r="A386" t="s">
        <v>12</v>
      </c>
      <c r="B386">
        <v>9082</v>
      </c>
      <c r="C386" t="s">
        <v>13</v>
      </c>
      <c r="D386">
        <v>7</v>
      </c>
      <c r="E386">
        <v>2005</v>
      </c>
      <c r="F386" s="1">
        <v>38560</v>
      </c>
      <c r="G386" t="s">
        <v>14</v>
      </c>
      <c r="H386" t="s">
        <v>15</v>
      </c>
      <c r="I386">
        <v>1.95</v>
      </c>
      <c r="J386">
        <v>20</v>
      </c>
      <c r="K386">
        <v>9</v>
      </c>
      <c r="L386">
        <f t="shared" ref="L386:L449" si="48">K386*20/J386</f>
        <v>9</v>
      </c>
      <c r="M386">
        <f t="shared" si="44"/>
        <v>2.3025850929940459</v>
      </c>
      <c r="N386">
        <f>'vessel calibrations'!$B$16</f>
        <v>1</v>
      </c>
      <c r="O386" s="16">
        <f>'vessel calibrations'!$C$16</f>
        <v>1</v>
      </c>
      <c r="P386">
        <f>'vessel calibrations'!$D$16</f>
        <v>1</v>
      </c>
      <c r="Q386">
        <f>'vessel calibrations'!$E$16</f>
        <v>1</v>
      </c>
      <c r="R386">
        <f t="shared" ref="R386:R449" si="49">N386*M386</f>
        <v>2.3025850929940459</v>
      </c>
      <c r="S386">
        <f t="shared" si="45"/>
        <v>2.3025850929940459</v>
      </c>
      <c r="T386">
        <f t="shared" ref="T386:T449" si="50">M386*P386</f>
        <v>2.3025850929940459</v>
      </c>
      <c r="U386">
        <f t="shared" ref="U386:U449" si="51">M386*Q386</f>
        <v>2.3025850929940459</v>
      </c>
      <c r="V386">
        <f t="shared" si="46"/>
        <v>9.0000000000000018</v>
      </c>
      <c r="W386">
        <f t="shared" si="46"/>
        <v>9.0000000000000018</v>
      </c>
      <c r="X386">
        <f t="shared" si="47"/>
        <v>9.0000000000000018</v>
      </c>
      <c r="Y386">
        <f t="shared" si="47"/>
        <v>9.0000000000000018</v>
      </c>
    </row>
    <row r="387" spans="1:26" x14ac:dyDescent="0.25">
      <c r="A387" t="s">
        <v>12</v>
      </c>
      <c r="B387">
        <v>9083</v>
      </c>
      <c r="C387" t="s">
        <v>13</v>
      </c>
      <c r="D387">
        <v>7</v>
      </c>
      <c r="E387">
        <v>2005</v>
      </c>
      <c r="F387" s="1">
        <v>38560</v>
      </c>
      <c r="G387" t="s">
        <v>16</v>
      </c>
      <c r="H387" t="s">
        <v>15</v>
      </c>
      <c r="I387">
        <v>1.6</v>
      </c>
      <c r="J387">
        <v>20</v>
      </c>
      <c r="K387">
        <v>35</v>
      </c>
      <c r="L387">
        <f t="shared" si="48"/>
        <v>35</v>
      </c>
      <c r="M387">
        <f t="shared" ref="M387:M450" si="52">LN(L387+1)</f>
        <v>3.5835189384561099</v>
      </c>
      <c r="N387">
        <f>'vessel calibrations'!$B$16</f>
        <v>1</v>
      </c>
      <c r="O387" s="16">
        <f>'vessel calibrations'!$C$16</f>
        <v>1</v>
      </c>
      <c r="P387">
        <f>'vessel calibrations'!$D$16</f>
        <v>1</v>
      </c>
      <c r="Q387">
        <f>'vessel calibrations'!$E$16</f>
        <v>1</v>
      </c>
      <c r="R387">
        <f t="shared" si="49"/>
        <v>3.5835189384561099</v>
      </c>
      <c r="S387">
        <f t="shared" ref="S387:S450" si="53">O387*M387</f>
        <v>3.5835189384561099</v>
      </c>
      <c r="T387">
        <f t="shared" si="50"/>
        <v>3.5835189384561099</v>
      </c>
      <c r="U387">
        <f t="shared" si="51"/>
        <v>3.5835189384561099</v>
      </c>
      <c r="V387">
        <f t="shared" ref="V387:W450" si="54">EXP(R387)-1</f>
        <v>35</v>
      </c>
      <c r="W387">
        <f t="shared" si="54"/>
        <v>35</v>
      </c>
      <c r="X387">
        <f t="shared" ref="X387:Y450" si="55">EXP(T387)-1</f>
        <v>35</v>
      </c>
      <c r="Y387">
        <f t="shared" si="55"/>
        <v>35</v>
      </c>
    </row>
    <row r="388" spans="1:26" x14ac:dyDescent="0.25">
      <c r="A388" t="s">
        <v>12</v>
      </c>
      <c r="B388">
        <v>9084</v>
      </c>
      <c r="C388" t="s">
        <v>13</v>
      </c>
      <c r="D388">
        <v>7</v>
      </c>
      <c r="E388">
        <v>2005</v>
      </c>
      <c r="F388" s="1">
        <v>38560</v>
      </c>
      <c r="G388" t="s">
        <v>17</v>
      </c>
      <c r="H388" t="s">
        <v>15</v>
      </c>
      <c r="I388">
        <v>1.68</v>
      </c>
      <c r="J388">
        <v>20</v>
      </c>
      <c r="K388">
        <v>3</v>
      </c>
      <c r="L388">
        <f t="shared" si="48"/>
        <v>3</v>
      </c>
      <c r="M388">
        <f t="shared" si="52"/>
        <v>1.3862943611198906</v>
      </c>
      <c r="N388">
        <f>'vessel calibrations'!$B$16</f>
        <v>1</v>
      </c>
      <c r="O388" s="16">
        <f>'vessel calibrations'!$C$16</f>
        <v>1</v>
      </c>
      <c r="P388">
        <f>'vessel calibrations'!$D$16</f>
        <v>1</v>
      </c>
      <c r="Q388">
        <f>'vessel calibrations'!$E$16</f>
        <v>1</v>
      </c>
      <c r="R388">
        <f t="shared" si="49"/>
        <v>1.3862943611198906</v>
      </c>
      <c r="S388">
        <f t="shared" si="53"/>
        <v>1.3862943611198906</v>
      </c>
      <c r="T388">
        <f t="shared" si="50"/>
        <v>1.3862943611198906</v>
      </c>
      <c r="U388">
        <f t="shared" si="51"/>
        <v>1.3862943611198906</v>
      </c>
      <c r="V388">
        <f t="shared" si="54"/>
        <v>3</v>
      </c>
      <c r="W388">
        <f t="shared" si="54"/>
        <v>3</v>
      </c>
      <c r="X388">
        <f t="shared" si="55"/>
        <v>3</v>
      </c>
      <c r="Y388">
        <f t="shared" si="55"/>
        <v>3</v>
      </c>
    </row>
    <row r="389" spans="1:26" x14ac:dyDescent="0.25">
      <c r="A389" t="s">
        <v>12</v>
      </c>
      <c r="B389">
        <v>9085</v>
      </c>
      <c r="C389" t="s">
        <v>13</v>
      </c>
      <c r="D389">
        <v>7</v>
      </c>
      <c r="E389">
        <v>2005</v>
      </c>
      <c r="F389" s="1">
        <v>38560</v>
      </c>
      <c r="G389" t="s">
        <v>18</v>
      </c>
      <c r="H389" t="s">
        <v>15</v>
      </c>
      <c r="I389">
        <v>1.53</v>
      </c>
      <c r="J389">
        <v>20</v>
      </c>
      <c r="K389">
        <v>0</v>
      </c>
      <c r="L389">
        <f t="shared" si="48"/>
        <v>0</v>
      </c>
      <c r="M389">
        <f t="shared" si="52"/>
        <v>0</v>
      </c>
      <c r="N389">
        <f>'vessel calibrations'!$B$16</f>
        <v>1</v>
      </c>
      <c r="O389" s="16">
        <f>'vessel calibrations'!$C$16</f>
        <v>1</v>
      </c>
      <c r="P389">
        <f>'vessel calibrations'!$D$16</f>
        <v>1</v>
      </c>
      <c r="Q389">
        <f>'vessel calibrations'!$E$16</f>
        <v>1</v>
      </c>
      <c r="R389">
        <f t="shared" si="49"/>
        <v>0</v>
      </c>
      <c r="S389">
        <f t="shared" si="53"/>
        <v>0</v>
      </c>
      <c r="T389">
        <f t="shared" si="50"/>
        <v>0</v>
      </c>
      <c r="U389">
        <f t="shared" si="51"/>
        <v>0</v>
      </c>
      <c r="V389">
        <f t="shared" si="54"/>
        <v>0</v>
      </c>
      <c r="W389">
        <f t="shared" si="54"/>
        <v>0</v>
      </c>
      <c r="X389">
        <f t="shared" si="55"/>
        <v>0</v>
      </c>
      <c r="Y389">
        <f t="shared" si="55"/>
        <v>0</v>
      </c>
    </row>
    <row r="390" spans="1:26" x14ac:dyDescent="0.25">
      <c r="A390" t="s">
        <v>12</v>
      </c>
      <c r="B390">
        <v>9086</v>
      </c>
      <c r="C390" t="s">
        <v>19</v>
      </c>
      <c r="D390">
        <v>7</v>
      </c>
      <c r="E390">
        <v>2005</v>
      </c>
      <c r="F390" s="1">
        <v>38561</v>
      </c>
      <c r="G390" t="s">
        <v>20</v>
      </c>
      <c r="H390" t="s">
        <v>15</v>
      </c>
      <c r="I390">
        <v>1.32</v>
      </c>
      <c r="J390">
        <v>20</v>
      </c>
      <c r="K390">
        <v>2</v>
      </c>
      <c r="L390">
        <f t="shared" si="48"/>
        <v>2</v>
      </c>
      <c r="M390">
        <f t="shared" si="52"/>
        <v>1.0986122886681098</v>
      </c>
      <c r="N390">
        <f>'vessel calibrations'!$B$16</f>
        <v>1</v>
      </c>
      <c r="O390" s="16">
        <f>'vessel calibrations'!$C$16</f>
        <v>1</v>
      </c>
      <c r="P390">
        <f>'vessel calibrations'!$D$16</f>
        <v>1</v>
      </c>
      <c r="Q390">
        <f>'vessel calibrations'!$E$16</f>
        <v>1</v>
      </c>
      <c r="R390">
        <f t="shared" si="49"/>
        <v>1.0986122886681098</v>
      </c>
      <c r="S390">
        <f t="shared" si="53"/>
        <v>1.0986122886681098</v>
      </c>
      <c r="T390">
        <f t="shared" si="50"/>
        <v>1.0986122886681098</v>
      </c>
      <c r="U390">
        <f t="shared" si="51"/>
        <v>1.0986122886681098</v>
      </c>
      <c r="V390">
        <f t="shared" si="54"/>
        <v>2.0000000000000004</v>
      </c>
      <c r="W390">
        <f t="shared" si="54"/>
        <v>2.0000000000000004</v>
      </c>
      <c r="X390">
        <f t="shared" si="55"/>
        <v>2.0000000000000004</v>
      </c>
      <c r="Y390">
        <f t="shared" si="55"/>
        <v>2.0000000000000004</v>
      </c>
    </row>
    <row r="391" spans="1:26" x14ac:dyDescent="0.25">
      <c r="A391" t="s">
        <v>12</v>
      </c>
      <c r="B391">
        <v>9087</v>
      </c>
      <c r="C391" t="s">
        <v>19</v>
      </c>
      <c r="D391">
        <v>7</v>
      </c>
      <c r="E391">
        <v>2005</v>
      </c>
      <c r="F391" s="1">
        <v>38561</v>
      </c>
      <c r="G391" t="s">
        <v>21</v>
      </c>
      <c r="H391" t="s">
        <v>15</v>
      </c>
      <c r="I391">
        <v>1.18</v>
      </c>
      <c r="J391">
        <v>20</v>
      </c>
      <c r="K391">
        <v>0</v>
      </c>
      <c r="L391">
        <f t="shared" si="48"/>
        <v>0</v>
      </c>
      <c r="M391">
        <f t="shared" si="52"/>
        <v>0</v>
      </c>
      <c r="N391">
        <f>'vessel calibrations'!$B$16</f>
        <v>1</v>
      </c>
      <c r="O391" s="16">
        <f>'vessel calibrations'!$C$16</f>
        <v>1</v>
      </c>
      <c r="P391">
        <f>'vessel calibrations'!$D$16</f>
        <v>1</v>
      </c>
      <c r="Q391">
        <f>'vessel calibrations'!$E$16</f>
        <v>1</v>
      </c>
      <c r="R391">
        <f t="shared" si="49"/>
        <v>0</v>
      </c>
      <c r="S391">
        <f t="shared" si="53"/>
        <v>0</v>
      </c>
      <c r="T391">
        <f t="shared" si="50"/>
        <v>0</v>
      </c>
      <c r="U391">
        <f t="shared" si="51"/>
        <v>0</v>
      </c>
      <c r="V391">
        <f t="shared" si="54"/>
        <v>0</v>
      </c>
      <c r="W391">
        <f t="shared" si="54"/>
        <v>0</v>
      </c>
      <c r="X391">
        <f t="shared" si="55"/>
        <v>0</v>
      </c>
      <c r="Y391">
        <f t="shared" si="55"/>
        <v>0</v>
      </c>
    </row>
    <row r="392" spans="1:26" x14ac:dyDescent="0.25">
      <c r="A392" t="s">
        <v>12</v>
      </c>
      <c r="B392">
        <v>9088</v>
      </c>
      <c r="C392" t="s">
        <v>19</v>
      </c>
      <c r="D392">
        <v>7</v>
      </c>
      <c r="E392">
        <v>2005</v>
      </c>
      <c r="F392" s="1">
        <v>38561</v>
      </c>
      <c r="G392" t="s">
        <v>22</v>
      </c>
      <c r="H392" t="s">
        <v>15</v>
      </c>
      <c r="I392">
        <v>1.37</v>
      </c>
      <c r="J392">
        <v>20</v>
      </c>
      <c r="K392">
        <v>14</v>
      </c>
      <c r="L392">
        <f t="shared" si="48"/>
        <v>14</v>
      </c>
      <c r="M392">
        <f t="shared" si="52"/>
        <v>2.7080502011022101</v>
      </c>
      <c r="N392">
        <f>'vessel calibrations'!$B$16</f>
        <v>1</v>
      </c>
      <c r="O392" s="16">
        <f>'vessel calibrations'!$C$16</f>
        <v>1</v>
      </c>
      <c r="P392">
        <f>'vessel calibrations'!$D$16</f>
        <v>1</v>
      </c>
      <c r="Q392">
        <f>'vessel calibrations'!$E$16</f>
        <v>1</v>
      </c>
      <c r="R392">
        <f t="shared" si="49"/>
        <v>2.7080502011022101</v>
      </c>
      <c r="S392">
        <f t="shared" si="53"/>
        <v>2.7080502011022101</v>
      </c>
      <c r="T392">
        <f t="shared" si="50"/>
        <v>2.7080502011022101</v>
      </c>
      <c r="U392">
        <f t="shared" si="51"/>
        <v>2.7080502011022101</v>
      </c>
      <c r="V392">
        <f t="shared" si="54"/>
        <v>14</v>
      </c>
      <c r="W392">
        <f t="shared" si="54"/>
        <v>14</v>
      </c>
      <c r="X392">
        <f t="shared" si="55"/>
        <v>14</v>
      </c>
      <c r="Y392">
        <f t="shared" si="55"/>
        <v>14</v>
      </c>
    </row>
    <row r="393" spans="1:26" x14ac:dyDescent="0.25">
      <c r="A393" t="s">
        <v>12</v>
      </c>
      <c r="B393">
        <v>9089</v>
      </c>
      <c r="C393" t="s">
        <v>19</v>
      </c>
      <c r="D393">
        <v>7</v>
      </c>
      <c r="E393">
        <v>2005</v>
      </c>
      <c r="F393" s="1">
        <v>38561</v>
      </c>
      <c r="G393" t="s">
        <v>23</v>
      </c>
      <c r="H393" t="s">
        <v>15</v>
      </c>
      <c r="I393">
        <v>1.37</v>
      </c>
      <c r="J393">
        <v>20</v>
      </c>
      <c r="K393">
        <v>1</v>
      </c>
      <c r="L393">
        <f t="shared" si="48"/>
        <v>1</v>
      </c>
      <c r="M393">
        <f t="shared" si="52"/>
        <v>0.69314718055994529</v>
      </c>
      <c r="N393">
        <f>'vessel calibrations'!$B$16</f>
        <v>1</v>
      </c>
      <c r="O393" s="16">
        <f>'vessel calibrations'!$C$16</f>
        <v>1</v>
      </c>
      <c r="P393">
        <f>'vessel calibrations'!$D$16</f>
        <v>1</v>
      </c>
      <c r="Q393">
        <f>'vessel calibrations'!$E$16</f>
        <v>1</v>
      </c>
      <c r="R393">
        <f t="shared" si="49"/>
        <v>0.69314718055994529</v>
      </c>
      <c r="S393">
        <f t="shared" si="53"/>
        <v>0.69314718055994529</v>
      </c>
      <c r="T393">
        <f t="shared" si="50"/>
        <v>0.69314718055994529</v>
      </c>
      <c r="U393">
        <f t="shared" si="51"/>
        <v>0.69314718055994529</v>
      </c>
      <c r="V393">
        <f t="shared" si="54"/>
        <v>1</v>
      </c>
      <c r="W393">
        <f t="shared" si="54"/>
        <v>1</v>
      </c>
      <c r="X393">
        <f t="shared" si="55"/>
        <v>1</v>
      </c>
      <c r="Y393">
        <f t="shared" si="55"/>
        <v>1</v>
      </c>
    </row>
    <row r="394" spans="1:26" x14ac:dyDescent="0.25">
      <c r="A394" t="s">
        <v>12</v>
      </c>
      <c r="B394">
        <v>9090</v>
      </c>
      <c r="C394" t="s">
        <v>19</v>
      </c>
      <c r="D394">
        <v>7</v>
      </c>
      <c r="E394">
        <v>2005</v>
      </c>
      <c r="F394" s="1">
        <v>38562</v>
      </c>
      <c r="G394" t="s">
        <v>23</v>
      </c>
      <c r="H394" t="s">
        <v>15</v>
      </c>
      <c r="I394">
        <v>1.63</v>
      </c>
      <c r="J394">
        <v>20</v>
      </c>
      <c r="K394">
        <v>8</v>
      </c>
      <c r="L394">
        <f t="shared" si="48"/>
        <v>8</v>
      </c>
      <c r="M394">
        <f t="shared" si="52"/>
        <v>2.1972245773362196</v>
      </c>
      <c r="N394">
        <f>'vessel calibrations'!$B$16</f>
        <v>1</v>
      </c>
      <c r="O394" s="16">
        <f>'vessel calibrations'!$C$16</f>
        <v>1</v>
      </c>
      <c r="P394">
        <f>'vessel calibrations'!$D$16</f>
        <v>1</v>
      </c>
      <c r="Q394">
        <f>'vessel calibrations'!$E$16</f>
        <v>1</v>
      </c>
      <c r="R394">
        <f t="shared" si="49"/>
        <v>2.1972245773362196</v>
      </c>
      <c r="S394">
        <f t="shared" si="53"/>
        <v>2.1972245773362196</v>
      </c>
      <c r="T394">
        <f t="shared" si="50"/>
        <v>2.1972245773362196</v>
      </c>
      <c r="U394">
        <f t="shared" si="51"/>
        <v>2.1972245773362196</v>
      </c>
      <c r="V394">
        <f t="shared" si="54"/>
        <v>8.0000000000000018</v>
      </c>
      <c r="W394">
        <f t="shared" si="54"/>
        <v>8.0000000000000018</v>
      </c>
      <c r="X394">
        <f t="shared" si="55"/>
        <v>8.0000000000000018</v>
      </c>
      <c r="Y394">
        <f t="shared" si="55"/>
        <v>8.0000000000000018</v>
      </c>
    </row>
    <row r="395" spans="1:26" x14ac:dyDescent="0.25">
      <c r="A395" t="s">
        <v>12</v>
      </c>
      <c r="B395">
        <v>9091</v>
      </c>
      <c r="C395" t="s">
        <v>19</v>
      </c>
      <c r="D395">
        <v>7</v>
      </c>
      <c r="E395">
        <v>2005</v>
      </c>
      <c r="F395" s="1">
        <v>38562</v>
      </c>
      <c r="G395" t="s">
        <v>22</v>
      </c>
      <c r="H395" t="s">
        <v>15</v>
      </c>
      <c r="I395">
        <v>1.83</v>
      </c>
      <c r="J395">
        <v>20</v>
      </c>
      <c r="K395">
        <v>4</v>
      </c>
      <c r="L395">
        <f t="shared" si="48"/>
        <v>4</v>
      </c>
      <c r="M395">
        <f t="shared" si="52"/>
        <v>1.6094379124341003</v>
      </c>
      <c r="N395">
        <f>'vessel calibrations'!$B$16</f>
        <v>1</v>
      </c>
      <c r="O395" s="16">
        <f>'vessel calibrations'!$C$16</f>
        <v>1</v>
      </c>
      <c r="P395">
        <f>'vessel calibrations'!$D$16</f>
        <v>1</v>
      </c>
      <c r="Q395">
        <f>'vessel calibrations'!$E$16</f>
        <v>1</v>
      </c>
      <c r="R395">
        <f t="shared" si="49"/>
        <v>1.6094379124341003</v>
      </c>
      <c r="S395">
        <f t="shared" si="53"/>
        <v>1.6094379124341003</v>
      </c>
      <c r="T395">
        <f t="shared" si="50"/>
        <v>1.6094379124341003</v>
      </c>
      <c r="U395">
        <f t="shared" si="51"/>
        <v>1.6094379124341003</v>
      </c>
      <c r="V395">
        <f t="shared" si="54"/>
        <v>3.9999999999999991</v>
      </c>
      <c r="W395">
        <f t="shared" si="54"/>
        <v>3.9999999999999991</v>
      </c>
      <c r="X395">
        <f t="shared" si="55"/>
        <v>3.9999999999999991</v>
      </c>
      <c r="Y395">
        <f t="shared" si="55"/>
        <v>3.9999999999999991</v>
      </c>
    </row>
    <row r="396" spans="1:26" x14ac:dyDescent="0.25">
      <c r="A396" t="s">
        <v>12</v>
      </c>
      <c r="B396">
        <v>9092</v>
      </c>
      <c r="C396" t="s">
        <v>19</v>
      </c>
      <c r="D396">
        <v>7</v>
      </c>
      <c r="E396">
        <v>2005</v>
      </c>
      <c r="F396" s="1">
        <v>38562</v>
      </c>
      <c r="G396" t="s">
        <v>21</v>
      </c>
      <c r="H396" t="s">
        <v>15</v>
      </c>
      <c r="I396">
        <v>1.92</v>
      </c>
      <c r="J396">
        <v>20</v>
      </c>
      <c r="K396">
        <v>2</v>
      </c>
      <c r="L396">
        <f t="shared" si="48"/>
        <v>2</v>
      </c>
      <c r="M396">
        <f t="shared" si="52"/>
        <v>1.0986122886681098</v>
      </c>
      <c r="N396">
        <f>'vessel calibrations'!$B$16</f>
        <v>1</v>
      </c>
      <c r="O396" s="16">
        <f>'vessel calibrations'!$C$16</f>
        <v>1</v>
      </c>
      <c r="P396">
        <f>'vessel calibrations'!$D$16</f>
        <v>1</v>
      </c>
      <c r="Q396">
        <f>'vessel calibrations'!$E$16</f>
        <v>1</v>
      </c>
      <c r="R396">
        <f t="shared" si="49"/>
        <v>1.0986122886681098</v>
      </c>
      <c r="S396">
        <f t="shared" si="53"/>
        <v>1.0986122886681098</v>
      </c>
      <c r="T396">
        <f t="shared" si="50"/>
        <v>1.0986122886681098</v>
      </c>
      <c r="U396">
        <f t="shared" si="51"/>
        <v>1.0986122886681098</v>
      </c>
      <c r="V396">
        <f t="shared" si="54"/>
        <v>2.0000000000000004</v>
      </c>
      <c r="W396">
        <f t="shared" si="54"/>
        <v>2.0000000000000004</v>
      </c>
      <c r="X396">
        <f t="shared" si="55"/>
        <v>2.0000000000000004</v>
      </c>
      <c r="Y396">
        <f t="shared" si="55"/>
        <v>2.0000000000000004</v>
      </c>
    </row>
    <row r="397" spans="1:26" x14ac:dyDescent="0.25">
      <c r="A397" t="s">
        <v>12</v>
      </c>
      <c r="B397">
        <v>9093</v>
      </c>
      <c r="C397" t="s">
        <v>19</v>
      </c>
      <c r="D397">
        <v>7</v>
      </c>
      <c r="E397">
        <v>2005</v>
      </c>
      <c r="F397" s="1">
        <v>38562</v>
      </c>
      <c r="G397" t="s">
        <v>20</v>
      </c>
      <c r="H397" t="s">
        <v>15</v>
      </c>
      <c r="I397">
        <v>1.6</v>
      </c>
      <c r="J397">
        <v>20</v>
      </c>
      <c r="K397">
        <v>16</v>
      </c>
      <c r="L397">
        <f t="shared" si="48"/>
        <v>16</v>
      </c>
      <c r="M397">
        <f t="shared" si="52"/>
        <v>2.8332133440562162</v>
      </c>
      <c r="N397">
        <f>'vessel calibrations'!$B$16</f>
        <v>1</v>
      </c>
      <c r="O397" s="16">
        <f>'vessel calibrations'!$C$16</f>
        <v>1</v>
      </c>
      <c r="P397">
        <f>'vessel calibrations'!$D$16</f>
        <v>1</v>
      </c>
      <c r="Q397">
        <f>'vessel calibrations'!$E$16</f>
        <v>1</v>
      </c>
      <c r="R397">
        <f t="shared" si="49"/>
        <v>2.8332133440562162</v>
      </c>
      <c r="S397">
        <f t="shared" si="53"/>
        <v>2.8332133440562162</v>
      </c>
      <c r="T397">
        <f t="shared" si="50"/>
        <v>2.8332133440562162</v>
      </c>
      <c r="U397">
        <f t="shared" si="51"/>
        <v>2.8332133440562162</v>
      </c>
      <c r="V397">
        <f t="shared" si="54"/>
        <v>16</v>
      </c>
      <c r="W397">
        <f t="shared" si="54"/>
        <v>16</v>
      </c>
      <c r="X397">
        <f t="shared" si="55"/>
        <v>16</v>
      </c>
      <c r="Y397">
        <f t="shared" si="55"/>
        <v>16</v>
      </c>
    </row>
    <row r="398" spans="1:26" x14ac:dyDescent="0.25">
      <c r="A398" t="s">
        <v>12</v>
      </c>
      <c r="B398">
        <v>9094</v>
      </c>
      <c r="C398" t="s">
        <v>19</v>
      </c>
      <c r="D398">
        <v>7</v>
      </c>
      <c r="E398">
        <v>2005</v>
      </c>
      <c r="F398" s="1">
        <v>38562</v>
      </c>
      <c r="G398" t="s">
        <v>23</v>
      </c>
      <c r="H398" t="s">
        <v>15</v>
      </c>
      <c r="I398">
        <v>1.66</v>
      </c>
      <c r="J398">
        <v>20</v>
      </c>
      <c r="K398">
        <v>0</v>
      </c>
      <c r="L398">
        <f t="shared" si="48"/>
        <v>0</v>
      </c>
      <c r="M398">
        <f t="shared" si="52"/>
        <v>0</v>
      </c>
      <c r="N398">
        <f>'vessel calibrations'!$B$16</f>
        <v>1</v>
      </c>
      <c r="O398" s="16">
        <f>'vessel calibrations'!$C$16</f>
        <v>1</v>
      </c>
      <c r="P398">
        <f>'vessel calibrations'!$D$16</f>
        <v>1</v>
      </c>
      <c r="Q398">
        <f>'vessel calibrations'!$E$16</f>
        <v>1</v>
      </c>
      <c r="R398">
        <f t="shared" si="49"/>
        <v>0</v>
      </c>
      <c r="S398">
        <f t="shared" si="53"/>
        <v>0</v>
      </c>
      <c r="T398">
        <f t="shared" si="50"/>
        <v>0</v>
      </c>
      <c r="U398">
        <f t="shared" si="51"/>
        <v>0</v>
      </c>
      <c r="V398">
        <f t="shared" si="54"/>
        <v>0</v>
      </c>
      <c r="W398">
        <f t="shared" si="54"/>
        <v>0</v>
      </c>
      <c r="X398">
        <f t="shared" si="55"/>
        <v>0</v>
      </c>
      <c r="Y398">
        <f t="shared" si="55"/>
        <v>0</v>
      </c>
    </row>
    <row r="399" spans="1:26" x14ac:dyDescent="0.25">
      <c r="A399" t="s">
        <v>12</v>
      </c>
      <c r="B399">
        <v>9095</v>
      </c>
      <c r="C399" t="s">
        <v>13</v>
      </c>
      <c r="D399">
        <v>7</v>
      </c>
      <c r="E399">
        <v>2005</v>
      </c>
      <c r="F399" s="1">
        <v>38563</v>
      </c>
      <c r="G399" t="s">
        <v>14</v>
      </c>
      <c r="H399" t="s">
        <v>15</v>
      </c>
      <c r="I399">
        <v>2.0099999999999998</v>
      </c>
      <c r="J399">
        <v>20</v>
      </c>
      <c r="K399">
        <v>10</v>
      </c>
      <c r="L399">
        <f t="shared" si="48"/>
        <v>10</v>
      </c>
      <c r="M399">
        <f t="shared" si="52"/>
        <v>2.3978952727983707</v>
      </c>
      <c r="N399">
        <f>'vessel calibrations'!$B$16</f>
        <v>1</v>
      </c>
      <c r="O399" s="16">
        <f>'vessel calibrations'!$C$16</f>
        <v>1</v>
      </c>
      <c r="P399">
        <f>'vessel calibrations'!$D$16</f>
        <v>1</v>
      </c>
      <c r="Q399">
        <f>'vessel calibrations'!$E$16</f>
        <v>1</v>
      </c>
      <c r="R399">
        <f t="shared" si="49"/>
        <v>2.3978952727983707</v>
      </c>
      <c r="S399">
        <f t="shared" si="53"/>
        <v>2.3978952727983707</v>
      </c>
      <c r="T399">
        <f t="shared" si="50"/>
        <v>2.3978952727983707</v>
      </c>
      <c r="U399">
        <f t="shared" si="51"/>
        <v>2.3978952727983707</v>
      </c>
      <c r="V399">
        <f t="shared" si="54"/>
        <v>10.000000000000002</v>
      </c>
      <c r="W399">
        <f t="shared" si="54"/>
        <v>10.000000000000002</v>
      </c>
      <c r="X399">
        <f t="shared" si="55"/>
        <v>10.000000000000002</v>
      </c>
      <c r="Y399">
        <f t="shared" si="55"/>
        <v>10.000000000000002</v>
      </c>
    </row>
    <row r="400" spans="1:26" x14ac:dyDescent="0.25">
      <c r="A400" t="s">
        <v>12</v>
      </c>
      <c r="B400">
        <v>9096</v>
      </c>
      <c r="C400" t="s">
        <v>13</v>
      </c>
      <c r="D400">
        <v>7</v>
      </c>
      <c r="E400">
        <v>2005</v>
      </c>
      <c r="F400" s="1">
        <v>38563</v>
      </c>
      <c r="G400" t="s">
        <v>16</v>
      </c>
      <c r="H400" t="s">
        <v>15</v>
      </c>
      <c r="I400">
        <v>1.87</v>
      </c>
      <c r="J400">
        <v>20</v>
      </c>
      <c r="K400">
        <v>1</v>
      </c>
      <c r="L400">
        <f t="shared" si="48"/>
        <v>1</v>
      </c>
      <c r="M400">
        <f t="shared" si="52"/>
        <v>0.69314718055994529</v>
      </c>
      <c r="N400">
        <f>'vessel calibrations'!$B$16</f>
        <v>1</v>
      </c>
      <c r="O400" s="16">
        <f>'vessel calibrations'!$C$16</f>
        <v>1</v>
      </c>
      <c r="P400">
        <f>'vessel calibrations'!$D$16</f>
        <v>1</v>
      </c>
      <c r="Q400">
        <f>'vessel calibrations'!$E$16</f>
        <v>1</v>
      </c>
      <c r="R400">
        <f t="shared" si="49"/>
        <v>0.69314718055994529</v>
      </c>
      <c r="S400">
        <f t="shared" si="53"/>
        <v>0.69314718055994529</v>
      </c>
      <c r="T400">
        <f t="shared" si="50"/>
        <v>0.69314718055994529</v>
      </c>
      <c r="U400">
        <f t="shared" si="51"/>
        <v>0.69314718055994529</v>
      </c>
      <c r="V400">
        <f t="shared" si="54"/>
        <v>1</v>
      </c>
      <c r="W400">
        <f t="shared" si="54"/>
        <v>1</v>
      </c>
      <c r="X400">
        <f t="shared" si="55"/>
        <v>1</v>
      </c>
      <c r="Y400">
        <f t="shared" si="55"/>
        <v>1</v>
      </c>
    </row>
    <row r="401" spans="1:25" x14ac:dyDescent="0.25">
      <c r="A401" t="s">
        <v>12</v>
      </c>
      <c r="B401">
        <v>9097</v>
      </c>
      <c r="C401" t="s">
        <v>13</v>
      </c>
      <c r="D401">
        <v>7</v>
      </c>
      <c r="E401">
        <v>2005</v>
      </c>
      <c r="F401" s="1">
        <v>38563</v>
      </c>
      <c r="G401" t="s">
        <v>17</v>
      </c>
      <c r="H401" t="s">
        <v>15</v>
      </c>
      <c r="I401">
        <v>1.67</v>
      </c>
      <c r="J401">
        <v>20</v>
      </c>
      <c r="K401">
        <v>0</v>
      </c>
      <c r="L401">
        <f t="shared" si="48"/>
        <v>0</v>
      </c>
      <c r="M401">
        <f t="shared" si="52"/>
        <v>0</v>
      </c>
      <c r="N401">
        <f>'vessel calibrations'!$B$16</f>
        <v>1</v>
      </c>
      <c r="O401" s="16">
        <f>'vessel calibrations'!$C$16</f>
        <v>1</v>
      </c>
      <c r="P401">
        <f>'vessel calibrations'!$D$16</f>
        <v>1</v>
      </c>
      <c r="Q401">
        <f>'vessel calibrations'!$E$16</f>
        <v>1</v>
      </c>
      <c r="R401">
        <f t="shared" si="49"/>
        <v>0</v>
      </c>
      <c r="S401">
        <f t="shared" si="53"/>
        <v>0</v>
      </c>
      <c r="T401">
        <f t="shared" si="50"/>
        <v>0</v>
      </c>
      <c r="U401">
        <f t="shared" si="51"/>
        <v>0</v>
      </c>
      <c r="V401">
        <f t="shared" si="54"/>
        <v>0</v>
      </c>
      <c r="W401">
        <f t="shared" si="54"/>
        <v>0</v>
      </c>
      <c r="X401">
        <f t="shared" si="55"/>
        <v>0</v>
      </c>
      <c r="Y401">
        <f t="shared" si="55"/>
        <v>0</v>
      </c>
    </row>
    <row r="402" spans="1:25" x14ac:dyDescent="0.25">
      <c r="A402" t="s">
        <v>12</v>
      </c>
      <c r="B402">
        <v>9098</v>
      </c>
      <c r="C402" t="s">
        <v>13</v>
      </c>
      <c r="D402">
        <v>7</v>
      </c>
      <c r="E402">
        <v>2005</v>
      </c>
      <c r="F402" s="1">
        <v>38563</v>
      </c>
      <c r="G402" t="s">
        <v>18</v>
      </c>
      <c r="H402" t="s">
        <v>15</v>
      </c>
      <c r="I402">
        <v>1.69</v>
      </c>
      <c r="J402">
        <v>20</v>
      </c>
      <c r="K402">
        <v>0</v>
      </c>
      <c r="L402">
        <f t="shared" si="48"/>
        <v>0</v>
      </c>
      <c r="M402">
        <f t="shared" si="52"/>
        <v>0</v>
      </c>
      <c r="N402">
        <f>'vessel calibrations'!$B$16</f>
        <v>1</v>
      </c>
      <c r="O402" s="16">
        <f>'vessel calibrations'!$C$16</f>
        <v>1</v>
      </c>
      <c r="P402">
        <f>'vessel calibrations'!$D$16</f>
        <v>1</v>
      </c>
      <c r="Q402">
        <f>'vessel calibrations'!$E$16</f>
        <v>1</v>
      </c>
      <c r="R402">
        <f t="shared" si="49"/>
        <v>0</v>
      </c>
      <c r="S402">
        <f t="shared" si="53"/>
        <v>0</v>
      </c>
      <c r="T402">
        <f t="shared" si="50"/>
        <v>0</v>
      </c>
      <c r="U402">
        <f t="shared" si="51"/>
        <v>0</v>
      </c>
      <c r="V402">
        <f t="shared" si="54"/>
        <v>0</v>
      </c>
      <c r="W402">
        <f t="shared" si="54"/>
        <v>0</v>
      </c>
      <c r="X402">
        <f t="shared" si="55"/>
        <v>0</v>
      </c>
      <c r="Y402">
        <f t="shared" si="55"/>
        <v>0</v>
      </c>
    </row>
    <row r="403" spans="1:25" x14ac:dyDescent="0.25">
      <c r="A403" t="s">
        <v>12</v>
      </c>
      <c r="B403">
        <v>9099</v>
      </c>
      <c r="C403" t="s">
        <v>13</v>
      </c>
      <c r="D403">
        <v>7</v>
      </c>
      <c r="E403">
        <v>2005</v>
      </c>
      <c r="F403" s="1">
        <v>38563</v>
      </c>
      <c r="G403" t="s">
        <v>14</v>
      </c>
      <c r="H403" t="s">
        <v>15</v>
      </c>
      <c r="I403">
        <v>1.76</v>
      </c>
      <c r="J403">
        <v>20</v>
      </c>
      <c r="K403">
        <v>0</v>
      </c>
      <c r="L403">
        <f t="shared" si="48"/>
        <v>0</v>
      </c>
      <c r="M403">
        <f t="shared" si="52"/>
        <v>0</v>
      </c>
      <c r="N403">
        <f>'vessel calibrations'!$B$16</f>
        <v>1</v>
      </c>
      <c r="O403" s="16">
        <f>'vessel calibrations'!$C$16</f>
        <v>1</v>
      </c>
      <c r="P403">
        <f>'vessel calibrations'!$D$16</f>
        <v>1</v>
      </c>
      <c r="Q403">
        <f>'vessel calibrations'!$E$16</f>
        <v>1</v>
      </c>
      <c r="R403">
        <f t="shared" si="49"/>
        <v>0</v>
      </c>
      <c r="S403">
        <f t="shared" si="53"/>
        <v>0</v>
      </c>
      <c r="T403">
        <f t="shared" si="50"/>
        <v>0</v>
      </c>
      <c r="U403">
        <f t="shared" si="51"/>
        <v>0</v>
      </c>
      <c r="V403">
        <f t="shared" si="54"/>
        <v>0</v>
      </c>
      <c r="W403">
        <f t="shared" si="54"/>
        <v>0</v>
      </c>
      <c r="X403">
        <f t="shared" si="55"/>
        <v>0</v>
      </c>
      <c r="Y403">
        <f t="shared" si="55"/>
        <v>0</v>
      </c>
    </row>
    <row r="404" spans="1:25" x14ac:dyDescent="0.25">
      <c r="A404" t="s">
        <v>12</v>
      </c>
      <c r="B404">
        <v>9100</v>
      </c>
      <c r="C404" t="s">
        <v>19</v>
      </c>
      <c r="D404">
        <v>7</v>
      </c>
      <c r="E404">
        <v>2005</v>
      </c>
      <c r="F404" s="1">
        <v>38564</v>
      </c>
      <c r="G404" t="s">
        <v>20</v>
      </c>
      <c r="H404" t="s">
        <v>15</v>
      </c>
      <c r="I404">
        <v>1.64</v>
      </c>
      <c r="J404">
        <v>20</v>
      </c>
      <c r="K404">
        <v>0</v>
      </c>
      <c r="L404">
        <f t="shared" si="48"/>
        <v>0</v>
      </c>
      <c r="M404">
        <f t="shared" si="52"/>
        <v>0</v>
      </c>
      <c r="N404">
        <f>'vessel calibrations'!$B$16</f>
        <v>1</v>
      </c>
      <c r="O404" s="16">
        <f>'vessel calibrations'!$C$16</f>
        <v>1</v>
      </c>
      <c r="P404">
        <f>'vessel calibrations'!$D$16</f>
        <v>1</v>
      </c>
      <c r="Q404">
        <f>'vessel calibrations'!$E$16</f>
        <v>1</v>
      </c>
      <c r="R404">
        <f t="shared" si="49"/>
        <v>0</v>
      </c>
      <c r="S404">
        <f t="shared" si="53"/>
        <v>0</v>
      </c>
      <c r="T404">
        <f t="shared" si="50"/>
        <v>0</v>
      </c>
      <c r="U404">
        <f t="shared" si="51"/>
        <v>0</v>
      </c>
      <c r="V404">
        <f t="shared" si="54"/>
        <v>0</v>
      </c>
      <c r="W404">
        <f t="shared" si="54"/>
        <v>0</v>
      </c>
      <c r="X404">
        <f t="shared" si="55"/>
        <v>0</v>
      </c>
      <c r="Y404">
        <f t="shared" si="55"/>
        <v>0</v>
      </c>
    </row>
    <row r="405" spans="1:25" x14ac:dyDescent="0.25">
      <c r="A405" t="s">
        <v>12</v>
      </c>
      <c r="B405">
        <v>9101</v>
      </c>
      <c r="C405" t="s">
        <v>19</v>
      </c>
      <c r="D405">
        <v>7</v>
      </c>
      <c r="E405">
        <v>2005</v>
      </c>
      <c r="F405" s="1">
        <v>38564</v>
      </c>
      <c r="G405" t="s">
        <v>21</v>
      </c>
      <c r="H405" t="s">
        <v>15</v>
      </c>
      <c r="I405">
        <v>1.49</v>
      </c>
      <c r="J405">
        <v>20</v>
      </c>
      <c r="K405">
        <v>1</v>
      </c>
      <c r="L405">
        <f t="shared" si="48"/>
        <v>1</v>
      </c>
      <c r="M405">
        <f t="shared" si="52"/>
        <v>0.69314718055994529</v>
      </c>
      <c r="N405">
        <f>'vessel calibrations'!$B$16</f>
        <v>1</v>
      </c>
      <c r="O405" s="16">
        <f>'vessel calibrations'!$C$16</f>
        <v>1</v>
      </c>
      <c r="P405">
        <f>'vessel calibrations'!$D$16</f>
        <v>1</v>
      </c>
      <c r="Q405">
        <f>'vessel calibrations'!$E$16</f>
        <v>1</v>
      </c>
      <c r="R405">
        <f t="shared" si="49"/>
        <v>0.69314718055994529</v>
      </c>
      <c r="S405">
        <f t="shared" si="53"/>
        <v>0.69314718055994529</v>
      </c>
      <c r="T405">
        <f t="shared" si="50"/>
        <v>0.69314718055994529</v>
      </c>
      <c r="U405">
        <f t="shared" si="51"/>
        <v>0.69314718055994529</v>
      </c>
      <c r="V405">
        <f t="shared" si="54"/>
        <v>1</v>
      </c>
      <c r="W405">
        <f t="shared" si="54"/>
        <v>1</v>
      </c>
      <c r="X405">
        <f t="shared" si="55"/>
        <v>1</v>
      </c>
      <c r="Y405">
        <f t="shared" si="55"/>
        <v>1</v>
      </c>
    </row>
    <row r="406" spans="1:25" x14ac:dyDescent="0.25">
      <c r="A406" t="s">
        <v>12</v>
      </c>
      <c r="B406">
        <v>9102</v>
      </c>
      <c r="C406" t="s">
        <v>19</v>
      </c>
      <c r="D406">
        <v>7</v>
      </c>
      <c r="E406">
        <v>2005</v>
      </c>
      <c r="F406" s="1">
        <v>38564</v>
      </c>
      <c r="G406" t="s">
        <v>22</v>
      </c>
      <c r="H406" t="s">
        <v>15</v>
      </c>
      <c r="I406">
        <v>1.29</v>
      </c>
      <c r="J406">
        <v>20</v>
      </c>
      <c r="K406">
        <v>1</v>
      </c>
      <c r="L406">
        <f t="shared" si="48"/>
        <v>1</v>
      </c>
      <c r="M406">
        <f t="shared" si="52"/>
        <v>0.69314718055994529</v>
      </c>
      <c r="N406">
        <f>'vessel calibrations'!$B$16</f>
        <v>1</v>
      </c>
      <c r="O406" s="16">
        <f>'vessel calibrations'!$C$16</f>
        <v>1</v>
      </c>
      <c r="P406">
        <f>'vessel calibrations'!$D$16</f>
        <v>1</v>
      </c>
      <c r="Q406">
        <f>'vessel calibrations'!$E$16</f>
        <v>1</v>
      </c>
      <c r="R406">
        <f t="shared" si="49"/>
        <v>0.69314718055994529</v>
      </c>
      <c r="S406">
        <f t="shared" si="53"/>
        <v>0.69314718055994529</v>
      </c>
      <c r="T406">
        <f t="shared" si="50"/>
        <v>0.69314718055994529</v>
      </c>
      <c r="U406">
        <f t="shared" si="51"/>
        <v>0.69314718055994529</v>
      </c>
      <c r="V406">
        <f t="shared" si="54"/>
        <v>1</v>
      </c>
      <c r="W406">
        <f t="shared" si="54"/>
        <v>1</v>
      </c>
      <c r="X406">
        <f t="shared" si="55"/>
        <v>1</v>
      </c>
      <c r="Y406">
        <f t="shared" si="55"/>
        <v>1</v>
      </c>
    </row>
    <row r="407" spans="1:25" x14ac:dyDescent="0.25">
      <c r="A407" t="s">
        <v>12</v>
      </c>
      <c r="B407">
        <v>9103</v>
      </c>
      <c r="C407" t="s">
        <v>19</v>
      </c>
      <c r="D407">
        <v>7</v>
      </c>
      <c r="E407">
        <v>2005</v>
      </c>
      <c r="F407" s="1">
        <v>38564</v>
      </c>
      <c r="G407" t="s">
        <v>23</v>
      </c>
      <c r="H407" t="s">
        <v>15</v>
      </c>
      <c r="I407">
        <v>1.94</v>
      </c>
      <c r="J407">
        <v>20</v>
      </c>
      <c r="K407">
        <v>7</v>
      </c>
      <c r="L407">
        <f t="shared" si="48"/>
        <v>7</v>
      </c>
      <c r="M407">
        <f t="shared" si="52"/>
        <v>2.0794415416798357</v>
      </c>
      <c r="N407">
        <f>'vessel calibrations'!$B$16</f>
        <v>1</v>
      </c>
      <c r="O407" s="16">
        <f>'vessel calibrations'!$C$16</f>
        <v>1</v>
      </c>
      <c r="P407">
        <f>'vessel calibrations'!$D$16</f>
        <v>1</v>
      </c>
      <c r="Q407">
        <f>'vessel calibrations'!$E$16</f>
        <v>1</v>
      </c>
      <c r="R407">
        <f t="shared" si="49"/>
        <v>2.0794415416798357</v>
      </c>
      <c r="S407">
        <f t="shared" si="53"/>
        <v>2.0794415416798357</v>
      </c>
      <c r="T407">
        <f t="shared" si="50"/>
        <v>2.0794415416798357</v>
      </c>
      <c r="U407">
        <f t="shared" si="51"/>
        <v>2.0794415416798357</v>
      </c>
      <c r="V407">
        <f t="shared" si="54"/>
        <v>6.9999999999999982</v>
      </c>
      <c r="W407">
        <f t="shared" si="54"/>
        <v>6.9999999999999982</v>
      </c>
      <c r="X407">
        <f t="shared" si="55"/>
        <v>6.9999999999999982</v>
      </c>
      <c r="Y407">
        <f t="shared" si="55"/>
        <v>6.9999999999999982</v>
      </c>
    </row>
    <row r="408" spans="1:25" x14ac:dyDescent="0.25">
      <c r="A408" t="s">
        <v>12</v>
      </c>
      <c r="B408">
        <v>9104</v>
      </c>
      <c r="C408" t="s">
        <v>19</v>
      </c>
      <c r="D408">
        <v>7</v>
      </c>
      <c r="E408">
        <v>2005</v>
      </c>
      <c r="F408" s="1">
        <v>38564</v>
      </c>
      <c r="G408" t="s">
        <v>23</v>
      </c>
      <c r="H408" t="s">
        <v>15</v>
      </c>
      <c r="I408">
        <v>1.2</v>
      </c>
      <c r="J408">
        <v>20</v>
      </c>
      <c r="K408">
        <v>5</v>
      </c>
      <c r="L408">
        <f t="shared" si="48"/>
        <v>5</v>
      </c>
      <c r="M408">
        <f t="shared" si="52"/>
        <v>1.791759469228055</v>
      </c>
      <c r="N408">
        <f>'vessel calibrations'!$B$16</f>
        <v>1</v>
      </c>
      <c r="O408" s="16">
        <f>'vessel calibrations'!$C$16</f>
        <v>1</v>
      </c>
      <c r="P408">
        <f>'vessel calibrations'!$D$16</f>
        <v>1</v>
      </c>
      <c r="Q408">
        <f>'vessel calibrations'!$E$16</f>
        <v>1</v>
      </c>
      <c r="R408">
        <f t="shared" si="49"/>
        <v>1.791759469228055</v>
      </c>
      <c r="S408">
        <f t="shared" si="53"/>
        <v>1.791759469228055</v>
      </c>
      <c r="T408">
        <f t="shared" si="50"/>
        <v>1.791759469228055</v>
      </c>
      <c r="U408">
        <f t="shared" si="51"/>
        <v>1.791759469228055</v>
      </c>
      <c r="V408">
        <f t="shared" si="54"/>
        <v>5</v>
      </c>
      <c r="W408">
        <f t="shared" si="54"/>
        <v>5</v>
      </c>
      <c r="X408">
        <f t="shared" si="55"/>
        <v>5</v>
      </c>
      <c r="Y408">
        <f t="shared" si="55"/>
        <v>5</v>
      </c>
    </row>
    <row r="409" spans="1:25" x14ac:dyDescent="0.25">
      <c r="A409" t="s">
        <v>12</v>
      </c>
      <c r="B409">
        <v>9106</v>
      </c>
      <c r="C409" t="s">
        <v>13</v>
      </c>
      <c r="D409">
        <v>8</v>
      </c>
      <c r="E409">
        <v>2005</v>
      </c>
      <c r="F409" s="1">
        <v>38588</v>
      </c>
      <c r="G409" t="s">
        <v>18</v>
      </c>
      <c r="H409" t="s">
        <v>15</v>
      </c>
      <c r="I409">
        <v>1.53</v>
      </c>
      <c r="J409">
        <v>20</v>
      </c>
      <c r="K409">
        <v>1</v>
      </c>
      <c r="L409">
        <f t="shared" si="48"/>
        <v>1</v>
      </c>
      <c r="M409">
        <f t="shared" si="52"/>
        <v>0.69314718055994529</v>
      </c>
      <c r="N409">
        <f>'vessel calibrations'!$B$16</f>
        <v>1</v>
      </c>
      <c r="O409" s="16">
        <f>'vessel calibrations'!$C$16</f>
        <v>1</v>
      </c>
      <c r="P409">
        <f>'vessel calibrations'!$D$16</f>
        <v>1</v>
      </c>
      <c r="Q409">
        <f>'vessel calibrations'!$E$16</f>
        <v>1</v>
      </c>
      <c r="R409">
        <f t="shared" si="49"/>
        <v>0.69314718055994529</v>
      </c>
      <c r="S409">
        <f t="shared" si="53"/>
        <v>0.69314718055994529</v>
      </c>
      <c r="T409">
        <f t="shared" si="50"/>
        <v>0.69314718055994529</v>
      </c>
      <c r="U409">
        <f t="shared" si="51"/>
        <v>0.69314718055994529</v>
      </c>
      <c r="V409">
        <f t="shared" si="54"/>
        <v>1</v>
      </c>
      <c r="W409">
        <f t="shared" si="54"/>
        <v>1</v>
      </c>
      <c r="X409">
        <f t="shared" si="55"/>
        <v>1</v>
      </c>
      <c r="Y409">
        <f t="shared" si="55"/>
        <v>1</v>
      </c>
    </row>
    <row r="410" spans="1:25" x14ac:dyDescent="0.25">
      <c r="A410" t="s">
        <v>12</v>
      </c>
      <c r="B410">
        <v>9107</v>
      </c>
      <c r="C410" t="s">
        <v>13</v>
      </c>
      <c r="D410">
        <v>8</v>
      </c>
      <c r="E410">
        <v>2005</v>
      </c>
      <c r="F410" s="1">
        <v>38588</v>
      </c>
      <c r="G410" t="s">
        <v>17</v>
      </c>
      <c r="H410" t="s">
        <v>15</v>
      </c>
      <c r="I410">
        <v>1.49</v>
      </c>
      <c r="J410">
        <v>20</v>
      </c>
      <c r="K410">
        <v>176</v>
      </c>
      <c r="L410">
        <f t="shared" si="48"/>
        <v>176</v>
      </c>
      <c r="M410">
        <f t="shared" si="52"/>
        <v>5.1761497325738288</v>
      </c>
      <c r="N410">
        <f>'vessel calibrations'!$B$16</f>
        <v>1</v>
      </c>
      <c r="O410" s="16">
        <f>'vessel calibrations'!$C$16</f>
        <v>1</v>
      </c>
      <c r="P410">
        <f>'vessel calibrations'!$D$16</f>
        <v>1</v>
      </c>
      <c r="Q410">
        <f>'vessel calibrations'!$E$16</f>
        <v>1</v>
      </c>
      <c r="R410">
        <f t="shared" si="49"/>
        <v>5.1761497325738288</v>
      </c>
      <c r="S410">
        <f t="shared" si="53"/>
        <v>5.1761497325738288</v>
      </c>
      <c r="T410">
        <f t="shared" si="50"/>
        <v>5.1761497325738288</v>
      </c>
      <c r="U410">
        <f t="shared" si="51"/>
        <v>5.1761497325738288</v>
      </c>
      <c r="V410">
        <f t="shared" si="54"/>
        <v>175.99999999999994</v>
      </c>
      <c r="W410">
        <f t="shared" si="54"/>
        <v>175.99999999999994</v>
      </c>
      <c r="X410">
        <f t="shared" si="55"/>
        <v>175.99999999999994</v>
      </c>
      <c r="Y410">
        <f t="shared" si="55"/>
        <v>175.99999999999994</v>
      </c>
    </row>
    <row r="411" spans="1:25" x14ac:dyDescent="0.25">
      <c r="A411" t="s">
        <v>12</v>
      </c>
      <c r="B411">
        <v>9108</v>
      </c>
      <c r="C411" t="s">
        <v>13</v>
      </c>
      <c r="D411">
        <v>8</v>
      </c>
      <c r="E411">
        <v>2005</v>
      </c>
      <c r="F411" s="1">
        <v>38588</v>
      </c>
      <c r="G411" t="s">
        <v>16</v>
      </c>
      <c r="H411" t="s">
        <v>15</v>
      </c>
      <c r="I411">
        <v>1.6</v>
      </c>
      <c r="J411">
        <v>20</v>
      </c>
      <c r="K411">
        <v>79</v>
      </c>
      <c r="L411">
        <f t="shared" si="48"/>
        <v>79</v>
      </c>
      <c r="M411">
        <f t="shared" si="52"/>
        <v>4.3820266346738812</v>
      </c>
      <c r="N411">
        <f>'vessel calibrations'!$B$16</f>
        <v>1</v>
      </c>
      <c r="O411" s="16">
        <f>'vessel calibrations'!$C$16</f>
        <v>1</v>
      </c>
      <c r="P411">
        <f>'vessel calibrations'!$D$16</f>
        <v>1</v>
      </c>
      <c r="Q411">
        <f>'vessel calibrations'!$E$16</f>
        <v>1</v>
      </c>
      <c r="R411">
        <f t="shared" si="49"/>
        <v>4.3820266346738812</v>
      </c>
      <c r="S411">
        <f t="shared" si="53"/>
        <v>4.3820266346738812</v>
      </c>
      <c r="T411">
        <f t="shared" si="50"/>
        <v>4.3820266346738812</v>
      </c>
      <c r="U411">
        <f t="shared" si="51"/>
        <v>4.3820266346738812</v>
      </c>
      <c r="V411">
        <f t="shared" si="54"/>
        <v>78.999999999999972</v>
      </c>
      <c r="W411">
        <f t="shared" si="54"/>
        <v>78.999999999999972</v>
      </c>
      <c r="X411">
        <f t="shared" si="55"/>
        <v>78.999999999999972</v>
      </c>
      <c r="Y411">
        <f t="shared" si="55"/>
        <v>78.999999999999972</v>
      </c>
    </row>
    <row r="412" spans="1:25" x14ac:dyDescent="0.25">
      <c r="A412" t="s">
        <v>12</v>
      </c>
      <c r="B412">
        <v>9109</v>
      </c>
      <c r="C412" t="s">
        <v>13</v>
      </c>
      <c r="D412">
        <v>8</v>
      </c>
      <c r="E412">
        <v>2005</v>
      </c>
      <c r="F412" s="1">
        <v>38588</v>
      </c>
      <c r="G412" t="s">
        <v>14</v>
      </c>
      <c r="H412" t="s">
        <v>15</v>
      </c>
      <c r="I412">
        <v>2.16</v>
      </c>
      <c r="J412">
        <v>20</v>
      </c>
      <c r="K412">
        <v>20</v>
      </c>
      <c r="L412">
        <f t="shared" si="48"/>
        <v>20</v>
      </c>
      <c r="M412">
        <f t="shared" si="52"/>
        <v>3.044522437723423</v>
      </c>
      <c r="N412">
        <f>'vessel calibrations'!$B$16</f>
        <v>1</v>
      </c>
      <c r="O412" s="16">
        <f>'vessel calibrations'!$C$16</f>
        <v>1</v>
      </c>
      <c r="P412">
        <f>'vessel calibrations'!$D$16</f>
        <v>1</v>
      </c>
      <c r="Q412">
        <f>'vessel calibrations'!$E$16</f>
        <v>1</v>
      </c>
      <c r="R412">
        <f t="shared" si="49"/>
        <v>3.044522437723423</v>
      </c>
      <c r="S412">
        <f t="shared" si="53"/>
        <v>3.044522437723423</v>
      </c>
      <c r="T412">
        <f t="shared" si="50"/>
        <v>3.044522437723423</v>
      </c>
      <c r="U412">
        <f t="shared" si="51"/>
        <v>3.044522437723423</v>
      </c>
      <c r="V412">
        <f t="shared" si="54"/>
        <v>20</v>
      </c>
      <c r="W412">
        <f t="shared" si="54"/>
        <v>20</v>
      </c>
      <c r="X412">
        <f t="shared" si="55"/>
        <v>20</v>
      </c>
      <c r="Y412">
        <f t="shared" si="55"/>
        <v>20</v>
      </c>
    </row>
    <row r="413" spans="1:25" x14ac:dyDescent="0.25">
      <c r="A413" t="s">
        <v>12</v>
      </c>
      <c r="B413">
        <v>9110</v>
      </c>
      <c r="C413" t="s">
        <v>19</v>
      </c>
      <c r="D413">
        <v>8</v>
      </c>
      <c r="E413">
        <v>2005</v>
      </c>
      <c r="F413" s="1">
        <v>38589</v>
      </c>
      <c r="G413" t="s">
        <v>20</v>
      </c>
      <c r="H413" t="s">
        <v>15</v>
      </c>
      <c r="I413">
        <v>1.77</v>
      </c>
      <c r="J413">
        <v>20</v>
      </c>
      <c r="K413">
        <v>34</v>
      </c>
      <c r="L413">
        <f t="shared" si="48"/>
        <v>34</v>
      </c>
      <c r="M413">
        <f t="shared" si="52"/>
        <v>3.5553480614894135</v>
      </c>
      <c r="N413">
        <f>'vessel calibrations'!$B$16</f>
        <v>1</v>
      </c>
      <c r="O413" s="16">
        <f>'vessel calibrations'!$C$16</f>
        <v>1</v>
      </c>
      <c r="P413">
        <f>'vessel calibrations'!$D$16</f>
        <v>1</v>
      </c>
      <c r="Q413">
        <f>'vessel calibrations'!$E$16</f>
        <v>1</v>
      </c>
      <c r="R413">
        <f t="shared" si="49"/>
        <v>3.5553480614894135</v>
      </c>
      <c r="S413">
        <f t="shared" si="53"/>
        <v>3.5553480614894135</v>
      </c>
      <c r="T413">
        <f t="shared" si="50"/>
        <v>3.5553480614894135</v>
      </c>
      <c r="U413">
        <f t="shared" si="51"/>
        <v>3.5553480614894135</v>
      </c>
      <c r="V413">
        <f t="shared" si="54"/>
        <v>33.999999999999993</v>
      </c>
      <c r="W413">
        <f t="shared" si="54"/>
        <v>33.999999999999993</v>
      </c>
      <c r="X413">
        <f t="shared" si="55"/>
        <v>33.999999999999993</v>
      </c>
      <c r="Y413">
        <f t="shared" si="55"/>
        <v>33.999999999999993</v>
      </c>
    </row>
    <row r="414" spans="1:25" x14ac:dyDescent="0.25">
      <c r="A414" t="s">
        <v>12</v>
      </c>
      <c r="B414">
        <v>9111</v>
      </c>
      <c r="C414" t="s">
        <v>19</v>
      </c>
      <c r="D414">
        <v>8</v>
      </c>
      <c r="E414">
        <v>2005</v>
      </c>
      <c r="F414" s="1">
        <v>38589</v>
      </c>
      <c r="G414" t="s">
        <v>21</v>
      </c>
      <c r="H414" t="s">
        <v>15</v>
      </c>
      <c r="I414">
        <v>1.58</v>
      </c>
      <c r="J414">
        <v>20</v>
      </c>
      <c r="K414">
        <v>101</v>
      </c>
      <c r="L414">
        <f t="shared" si="48"/>
        <v>101</v>
      </c>
      <c r="M414">
        <f t="shared" si="52"/>
        <v>4.6249728132842707</v>
      </c>
      <c r="N414">
        <f>'vessel calibrations'!$B$16</f>
        <v>1</v>
      </c>
      <c r="O414" s="16">
        <f>'vessel calibrations'!$C$16</f>
        <v>1</v>
      </c>
      <c r="P414">
        <f>'vessel calibrations'!$D$16</f>
        <v>1</v>
      </c>
      <c r="Q414">
        <f>'vessel calibrations'!$E$16</f>
        <v>1</v>
      </c>
      <c r="R414">
        <f t="shared" si="49"/>
        <v>4.6249728132842707</v>
      </c>
      <c r="S414">
        <f t="shared" si="53"/>
        <v>4.6249728132842707</v>
      </c>
      <c r="T414">
        <f t="shared" si="50"/>
        <v>4.6249728132842707</v>
      </c>
      <c r="U414">
        <f t="shared" si="51"/>
        <v>4.6249728132842707</v>
      </c>
      <c r="V414">
        <f t="shared" si="54"/>
        <v>100.99999999999996</v>
      </c>
      <c r="W414">
        <f t="shared" si="54"/>
        <v>100.99999999999996</v>
      </c>
      <c r="X414">
        <f t="shared" si="55"/>
        <v>100.99999999999996</v>
      </c>
      <c r="Y414">
        <f t="shared" si="55"/>
        <v>100.99999999999996</v>
      </c>
    </row>
    <row r="415" spans="1:25" x14ac:dyDescent="0.25">
      <c r="A415" t="s">
        <v>12</v>
      </c>
      <c r="B415">
        <v>9112</v>
      </c>
      <c r="C415" t="s">
        <v>19</v>
      </c>
      <c r="D415">
        <v>8</v>
      </c>
      <c r="E415">
        <v>2005</v>
      </c>
      <c r="F415" s="1">
        <v>38589</v>
      </c>
      <c r="G415" t="s">
        <v>22</v>
      </c>
      <c r="H415" t="s">
        <v>15</v>
      </c>
      <c r="I415">
        <v>1.72</v>
      </c>
      <c r="J415">
        <v>20</v>
      </c>
      <c r="K415">
        <v>78</v>
      </c>
      <c r="L415">
        <f t="shared" si="48"/>
        <v>78</v>
      </c>
      <c r="M415">
        <f t="shared" si="52"/>
        <v>4.3694478524670215</v>
      </c>
      <c r="N415">
        <f>'vessel calibrations'!$B$16</f>
        <v>1</v>
      </c>
      <c r="O415" s="16">
        <f>'vessel calibrations'!$C$16</f>
        <v>1</v>
      </c>
      <c r="P415">
        <f>'vessel calibrations'!$D$16</f>
        <v>1</v>
      </c>
      <c r="Q415">
        <f>'vessel calibrations'!$E$16</f>
        <v>1</v>
      </c>
      <c r="R415">
        <f t="shared" si="49"/>
        <v>4.3694478524670215</v>
      </c>
      <c r="S415">
        <f t="shared" si="53"/>
        <v>4.3694478524670215</v>
      </c>
      <c r="T415">
        <f t="shared" si="50"/>
        <v>4.3694478524670215</v>
      </c>
      <c r="U415">
        <f t="shared" si="51"/>
        <v>4.3694478524670215</v>
      </c>
      <c r="V415">
        <f t="shared" si="54"/>
        <v>78</v>
      </c>
      <c r="W415">
        <f t="shared" si="54"/>
        <v>78</v>
      </c>
      <c r="X415">
        <f t="shared" si="55"/>
        <v>78</v>
      </c>
      <c r="Y415">
        <f t="shared" si="55"/>
        <v>78</v>
      </c>
    </row>
    <row r="416" spans="1:25" x14ac:dyDescent="0.25">
      <c r="A416" t="s">
        <v>12</v>
      </c>
      <c r="B416">
        <v>9113</v>
      </c>
      <c r="C416" t="s">
        <v>19</v>
      </c>
      <c r="D416">
        <v>8</v>
      </c>
      <c r="E416">
        <v>2005</v>
      </c>
      <c r="F416" s="1">
        <v>38589</v>
      </c>
      <c r="G416" t="s">
        <v>23</v>
      </c>
      <c r="H416" t="s">
        <v>15</v>
      </c>
      <c r="I416">
        <v>1.62</v>
      </c>
      <c r="J416">
        <v>20</v>
      </c>
      <c r="K416">
        <v>8</v>
      </c>
      <c r="L416">
        <f t="shared" si="48"/>
        <v>8</v>
      </c>
      <c r="M416">
        <f t="shared" si="52"/>
        <v>2.1972245773362196</v>
      </c>
      <c r="N416">
        <f>'vessel calibrations'!$B$16</f>
        <v>1</v>
      </c>
      <c r="O416" s="16">
        <f>'vessel calibrations'!$C$16</f>
        <v>1</v>
      </c>
      <c r="P416">
        <f>'vessel calibrations'!$D$16</f>
        <v>1</v>
      </c>
      <c r="Q416">
        <f>'vessel calibrations'!$E$16</f>
        <v>1</v>
      </c>
      <c r="R416">
        <f t="shared" si="49"/>
        <v>2.1972245773362196</v>
      </c>
      <c r="S416">
        <f t="shared" si="53"/>
        <v>2.1972245773362196</v>
      </c>
      <c r="T416">
        <f t="shared" si="50"/>
        <v>2.1972245773362196</v>
      </c>
      <c r="U416">
        <f t="shared" si="51"/>
        <v>2.1972245773362196</v>
      </c>
      <c r="V416">
        <f t="shared" si="54"/>
        <v>8.0000000000000018</v>
      </c>
      <c r="W416">
        <f t="shared" si="54"/>
        <v>8.0000000000000018</v>
      </c>
      <c r="X416">
        <f t="shared" si="55"/>
        <v>8.0000000000000018</v>
      </c>
      <c r="Y416">
        <f t="shared" si="55"/>
        <v>8.0000000000000018</v>
      </c>
    </row>
    <row r="417" spans="1:26" x14ac:dyDescent="0.25">
      <c r="A417" t="s">
        <v>12</v>
      </c>
      <c r="B417">
        <v>10006</v>
      </c>
      <c r="C417" t="s">
        <v>19</v>
      </c>
      <c r="D417">
        <v>5</v>
      </c>
      <c r="E417">
        <v>2006</v>
      </c>
      <c r="F417" s="1">
        <v>38861</v>
      </c>
      <c r="G417" t="s">
        <v>20</v>
      </c>
      <c r="H417" t="s">
        <v>15</v>
      </c>
      <c r="I417">
        <v>1.5</v>
      </c>
      <c r="J417">
        <v>20</v>
      </c>
      <c r="K417">
        <v>0</v>
      </c>
      <c r="L417">
        <f t="shared" si="48"/>
        <v>0</v>
      </c>
      <c r="M417">
        <f t="shared" si="52"/>
        <v>0</v>
      </c>
      <c r="N417">
        <f>'vessel calibrations'!$B$16</f>
        <v>1</v>
      </c>
      <c r="O417" s="16">
        <f>'vessel calibrations'!$C$16</f>
        <v>1</v>
      </c>
      <c r="P417">
        <f>'vessel calibrations'!$D$16</f>
        <v>1</v>
      </c>
      <c r="Q417">
        <f>'vessel calibrations'!$E$16</f>
        <v>1</v>
      </c>
      <c r="R417">
        <f t="shared" si="49"/>
        <v>0</v>
      </c>
      <c r="S417">
        <f t="shared" si="53"/>
        <v>0</v>
      </c>
      <c r="T417">
        <f t="shared" si="50"/>
        <v>0</v>
      </c>
      <c r="U417">
        <f t="shared" si="51"/>
        <v>0</v>
      </c>
      <c r="V417">
        <f t="shared" si="54"/>
        <v>0</v>
      </c>
      <c r="W417">
        <f t="shared" si="54"/>
        <v>0</v>
      </c>
      <c r="X417">
        <f t="shared" si="55"/>
        <v>0</v>
      </c>
      <c r="Y417">
        <f t="shared" si="55"/>
        <v>0</v>
      </c>
    </row>
    <row r="418" spans="1:26" x14ac:dyDescent="0.25">
      <c r="A418" t="s">
        <v>12</v>
      </c>
      <c r="B418">
        <v>10007</v>
      </c>
      <c r="C418" t="s">
        <v>19</v>
      </c>
      <c r="D418">
        <v>5</v>
      </c>
      <c r="E418">
        <v>2006</v>
      </c>
      <c r="F418" s="1">
        <v>38861</v>
      </c>
      <c r="G418" t="s">
        <v>21</v>
      </c>
      <c r="H418" t="s">
        <v>15</v>
      </c>
      <c r="I418">
        <v>1.98</v>
      </c>
      <c r="J418">
        <v>20</v>
      </c>
      <c r="K418">
        <v>0</v>
      </c>
      <c r="L418">
        <f t="shared" si="48"/>
        <v>0</v>
      </c>
      <c r="M418">
        <f t="shared" si="52"/>
        <v>0</v>
      </c>
      <c r="N418">
        <f>'vessel calibrations'!$B$16</f>
        <v>1</v>
      </c>
      <c r="O418" s="16">
        <f>'vessel calibrations'!$C$16</f>
        <v>1</v>
      </c>
      <c r="P418">
        <f>'vessel calibrations'!$D$16</f>
        <v>1</v>
      </c>
      <c r="Q418">
        <f>'vessel calibrations'!$E$16</f>
        <v>1</v>
      </c>
      <c r="R418">
        <f t="shared" si="49"/>
        <v>0</v>
      </c>
      <c r="S418">
        <f t="shared" si="53"/>
        <v>0</v>
      </c>
      <c r="T418">
        <f t="shared" si="50"/>
        <v>0</v>
      </c>
      <c r="U418">
        <f t="shared" si="51"/>
        <v>0</v>
      </c>
      <c r="V418">
        <f t="shared" si="54"/>
        <v>0</v>
      </c>
      <c r="W418">
        <f t="shared" si="54"/>
        <v>0</v>
      </c>
      <c r="X418">
        <f t="shared" si="55"/>
        <v>0</v>
      </c>
      <c r="Y418">
        <f t="shared" si="55"/>
        <v>0</v>
      </c>
    </row>
    <row r="419" spans="1:26" x14ac:dyDescent="0.25">
      <c r="A419" t="s">
        <v>12</v>
      </c>
      <c r="B419">
        <v>10008</v>
      </c>
      <c r="C419" t="s">
        <v>19</v>
      </c>
      <c r="D419">
        <v>5</v>
      </c>
      <c r="E419">
        <v>2006</v>
      </c>
      <c r="F419" s="1">
        <v>38861</v>
      </c>
      <c r="G419" t="s">
        <v>23</v>
      </c>
      <c r="H419" t="s">
        <v>15</v>
      </c>
      <c r="I419">
        <v>1.1200000000000001</v>
      </c>
      <c r="J419">
        <v>20</v>
      </c>
      <c r="K419">
        <v>0</v>
      </c>
      <c r="L419">
        <f t="shared" si="48"/>
        <v>0</v>
      </c>
      <c r="M419">
        <f t="shared" si="52"/>
        <v>0</v>
      </c>
      <c r="N419">
        <f>'vessel calibrations'!$B$16</f>
        <v>1</v>
      </c>
      <c r="O419" s="16">
        <f>'vessel calibrations'!$C$16</f>
        <v>1</v>
      </c>
      <c r="P419">
        <f>'vessel calibrations'!$D$16</f>
        <v>1</v>
      </c>
      <c r="Q419">
        <f>'vessel calibrations'!$E$16</f>
        <v>1</v>
      </c>
      <c r="R419">
        <f t="shared" si="49"/>
        <v>0</v>
      </c>
      <c r="S419">
        <f t="shared" si="53"/>
        <v>0</v>
      </c>
      <c r="T419">
        <f t="shared" si="50"/>
        <v>0</v>
      </c>
      <c r="U419">
        <f t="shared" si="51"/>
        <v>0</v>
      </c>
      <c r="V419">
        <f t="shared" si="54"/>
        <v>0</v>
      </c>
      <c r="W419">
        <f t="shared" si="54"/>
        <v>0</v>
      </c>
      <c r="X419">
        <f t="shared" si="55"/>
        <v>0</v>
      </c>
      <c r="Y419">
        <f t="shared" si="55"/>
        <v>0</v>
      </c>
    </row>
    <row r="420" spans="1:26" x14ac:dyDescent="0.25">
      <c r="A420" t="s">
        <v>12</v>
      </c>
      <c r="B420">
        <v>10009</v>
      </c>
      <c r="C420" t="s">
        <v>19</v>
      </c>
      <c r="D420">
        <v>5</v>
      </c>
      <c r="E420">
        <v>2006</v>
      </c>
      <c r="F420" s="1">
        <v>38861</v>
      </c>
      <c r="G420" t="s">
        <v>22</v>
      </c>
      <c r="H420" t="s">
        <v>15</v>
      </c>
      <c r="I420">
        <v>1.58</v>
      </c>
      <c r="J420">
        <v>20</v>
      </c>
      <c r="K420">
        <v>0</v>
      </c>
      <c r="L420">
        <f t="shared" si="48"/>
        <v>0</v>
      </c>
      <c r="M420">
        <f t="shared" si="52"/>
        <v>0</v>
      </c>
      <c r="N420">
        <f>'vessel calibrations'!$B$16</f>
        <v>1</v>
      </c>
      <c r="O420" s="16">
        <f>'vessel calibrations'!$C$16</f>
        <v>1</v>
      </c>
      <c r="P420">
        <f>'vessel calibrations'!$D$16</f>
        <v>1</v>
      </c>
      <c r="Q420">
        <f>'vessel calibrations'!$E$16</f>
        <v>1</v>
      </c>
      <c r="R420">
        <f t="shared" si="49"/>
        <v>0</v>
      </c>
      <c r="S420">
        <f t="shared" si="53"/>
        <v>0</v>
      </c>
      <c r="T420">
        <f t="shared" si="50"/>
        <v>0</v>
      </c>
      <c r="U420">
        <f t="shared" si="51"/>
        <v>0</v>
      </c>
      <c r="V420">
        <f t="shared" si="54"/>
        <v>0</v>
      </c>
      <c r="W420">
        <f t="shared" si="54"/>
        <v>0</v>
      </c>
      <c r="X420">
        <f t="shared" si="55"/>
        <v>0</v>
      </c>
      <c r="Y420">
        <f t="shared" si="55"/>
        <v>0</v>
      </c>
    </row>
    <row r="421" spans="1:26" x14ac:dyDescent="0.25">
      <c r="A421" t="s">
        <v>12</v>
      </c>
      <c r="B421">
        <v>10031</v>
      </c>
      <c r="C421" t="s">
        <v>13</v>
      </c>
      <c r="D421">
        <v>6</v>
      </c>
      <c r="E421">
        <v>2006</v>
      </c>
      <c r="F421" s="1">
        <v>38897</v>
      </c>
      <c r="G421" t="s">
        <v>14</v>
      </c>
      <c r="H421" t="s">
        <v>15</v>
      </c>
      <c r="I421">
        <v>1.5</v>
      </c>
      <c r="J421">
        <v>20</v>
      </c>
      <c r="K421">
        <v>1</v>
      </c>
      <c r="L421">
        <f t="shared" si="48"/>
        <v>1</v>
      </c>
      <c r="M421">
        <f t="shared" si="52"/>
        <v>0.69314718055994529</v>
      </c>
      <c r="N421">
        <f>'vessel calibrations'!$B$16</f>
        <v>1</v>
      </c>
      <c r="O421" s="16">
        <f>'vessel calibrations'!$C$16</f>
        <v>1</v>
      </c>
      <c r="P421">
        <f>'vessel calibrations'!$D$16</f>
        <v>1</v>
      </c>
      <c r="Q421">
        <f>'vessel calibrations'!$E$16</f>
        <v>1</v>
      </c>
      <c r="R421">
        <f t="shared" si="49"/>
        <v>0.69314718055994529</v>
      </c>
      <c r="S421">
        <f t="shared" si="53"/>
        <v>0.69314718055994529</v>
      </c>
      <c r="T421">
        <f t="shared" si="50"/>
        <v>0.69314718055994529</v>
      </c>
      <c r="U421">
        <f t="shared" si="51"/>
        <v>0.69314718055994529</v>
      </c>
      <c r="V421">
        <f t="shared" si="54"/>
        <v>1</v>
      </c>
      <c r="W421">
        <f t="shared" si="54"/>
        <v>1</v>
      </c>
      <c r="X421">
        <f t="shared" si="55"/>
        <v>1</v>
      </c>
      <c r="Y421">
        <f t="shared" si="55"/>
        <v>1</v>
      </c>
      <c r="Z421" t="s">
        <v>34</v>
      </c>
    </row>
    <row r="422" spans="1:26" x14ac:dyDescent="0.25">
      <c r="A422" t="s">
        <v>12</v>
      </c>
      <c r="B422">
        <v>10032</v>
      </c>
      <c r="C422" t="s">
        <v>13</v>
      </c>
      <c r="D422">
        <v>6</v>
      </c>
      <c r="E422">
        <v>2006</v>
      </c>
      <c r="F422" s="1">
        <v>38897</v>
      </c>
      <c r="G422" t="s">
        <v>16</v>
      </c>
      <c r="H422" t="s">
        <v>15</v>
      </c>
      <c r="I422">
        <v>1.49</v>
      </c>
      <c r="J422">
        <v>20</v>
      </c>
      <c r="K422">
        <v>0</v>
      </c>
      <c r="L422">
        <f t="shared" si="48"/>
        <v>0</v>
      </c>
      <c r="M422">
        <f t="shared" si="52"/>
        <v>0</v>
      </c>
      <c r="N422">
        <f>'vessel calibrations'!$B$16</f>
        <v>1</v>
      </c>
      <c r="O422" s="16">
        <f>'vessel calibrations'!$C$16</f>
        <v>1</v>
      </c>
      <c r="P422">
        <f>'vessel calibrations'!$D$16</f>
        <v>1</v>
      </c>
      <c r="Q422">
        <f>'vessel calibrations'!$E$16</f>
        <v>1</v>
      </c>
      <c r="R422">
        <f t="shared" si="49"/>
        <v>0</v>
      </c>
      <c r="S422">
        <f t="shared" si="53"/>
        <v>0</v>
      </c>
      <c r="T422">
        <f t="shared" si="50"/>
        <v>0</v>
      </c>
      <c r="U422">
        <f t="shared" si="51"/>
        <v>0</v>
      </c>
      <c r="V422">
        <f t="shared" si="54"/>
        <v>0</v>
      </c>
      <c r="W422">
        <f t="shared" si="54"/>
        <v>0</v>
      </c>
      <c r="X422">
        <f t="shared" si="55"/>
        <v>0</v>
      </c>
      <c r="Y422">
        <f t="shared" si="55"/>
        <v>0</v>
      </c>
      <c r="Z422" t="s">
        <v>34</v>
      </c>
    </row>
    <row r="423" spans="1:26" x14ac:dyDescent="0.25">
      <c r="A423" t="s">
        <v>12</v>
      </c>
      <c r="B423">
        <v>10033</v>
      </c>
      <c r="C423" t="s">
        <v>13</v>
      </c>
      <c r="D423">
        <v>6</v>
      </c>
      <c r="E423">
        <v>2006</v>
      </c>
      <c r="F423" s="1">
        <v>38897</v>
      </c>
      <c r="G423" t="s">
        <v>17</v>
      </c>
      <c r="H423" t="s">
        <v>15</v>
      </c>
      <c r="I423">
        <v>1.32</v>
      </c>
      <c r="J423">
        <v>20</v>
      </c>
      <c r="K423">
        <v>5</v>
      </c>
      <c r="L423">
        <f t="shared" si="48"/>
        <v>5</v>
      </c>
      <c r="M423">
        <f t="shared" si="52"/>
        <v>1.791759469228055</v>
      </c>
      <c r="N423">
        <f>'vessel calibrations'!$B$16</f>
        <v>1</v>
      </c>
      <c r="O423" s="16">
        <f>'vessel calibrations'!$C$16</f>
        <v>1</v>
      </c>
      <c r="P423">
        <f>'vessel calibrations'!$D$16</f>
        <v>1</v>
      </c>
      <c r="Q423">
        <f>'vessel calibrations'!$E$16</f>
        <v>1</v>
      </c>
      <c r="R423">
        <f t="shared" si="49"/>
        <v>1.791759469228055</v>
      </c>
      <c r="S423">
        <f t="shared" si="53"/>
        <v>1.791759469228055</v>
      </c>
      <c r="T423">
        <f t="shared" si="50"/>
        <v>1.791759469228055</v>
      </c>
      <c r="U423">
        <f t="shared" si="51"/>
        <v>1.791759469228055</v>
      </c>
      <c r="V423">
        <f t="shared" si="54"/>
        <v>5</v>
      </c>
      <c r="W423">
        <f t="shared" si="54"/>
        <v>5</v>
      </c>
      <c r="X423">
        <f t="shared" si="55"/>
        <v>5</v>
      </c>
      <c r="Y423">
        <f t="shared" si="55"/>
        <v>5</v>
      </c>
      <c r="Z423" t="s">
        <v>34</v>
      </c>
    </row>
    <row r="424" spans="1:26" x14ac:dyDescent="0.25">
      <c r="A424" t="s">
        <v>12</v>
      </c>
      <c r="B424">
        <v>10034</v>
      </c>
      <c r="C424" t="s">
        <v>13</v>
      </c>
      <c r="D424">
        <v>6</v>
      </c>
      <c r="E424">
        <v>2006</v>
      </c>
      <c r="F424" s="1">
        <v>38897</v>
      </c>
      <c r="G424" t="s">
        <v>18</v>
      </c>
      <c r="H424" t="s">
        <v>15</v>
      </c>
      <c r="I424">
        <v>1.68</v>
      </c>
      <c r="J424">
        <v>20</v>
      </c>
      <c r="K424">
        <v>14</v>
      </c>
      <c r="L424">
        <f t="shared" si="48"/>
        <v>14</v>
      </c>
      <c r="M424">
        <f t="shared" si="52"/>
        <v>2.7080502011022101</v>
      </c>
      <c r="N424">
        <f>'vessel calibrations'!$B$16</f>
        <v>1</v>
      </c>
      <c r="O424" s="16">
        <f>'vessel calibrations'!$C$16</f>
        <v>1</v>
      </c>
      <c r="P424">
        <f>'vessel calibrations'!$D$16</f>
        <v>1</v>
      </c>
      <c r="Q424">
        <f>'vessel calibrations'!$E$16</f>
        <v>1</v>
      </c>
      <c r="R424">
        <f t="shared" si="49"/>
        <v>2.7080502011022101</v>
      </c>
      <c r="S424">
        <f t="shared" si="53"/>
        <v>2.7080502011022101</v>
      </c>
      <c r="T424">
        <f t="shared" si="50"/>
        <v>2.7080502011022101</v>
      </c>
      <c r="U424">
        <f t="shared" si="51"/>
        <v>2.7080502011022101</v>
      </c>
      <c r="V424">
        <f t="shared" si="54"/>
        <v>14</v>
      </c>
      <c r="W424">
        <f t="shared" si="54"/>
        <v>14</v>
      </c>
      <c r="X424">
        <f t="shared" si="55"/>
        <v>14</v>
      </c>
      <c r="Y424">
        <f t="shared" si="55"/>
        <v>14</v>
      </c>
      <c r="Z424" t="s">
        <v>34</v>
      </c>
    </row>
    <row r="425" spans="1:26" x14ac:dyDescent="0.25">
      <c r="A425" t="s">
        <v>12</v>
      </c>
      <c r="B425">
        <v>10035</v>
      </c>
      <c r="C425" t="s">
        <v>13</v>
      </c>
      <c r="D425">
        <v>6</v>
      </c>
      <c r="E425">
        <v>2006</v>
      </c>
      <c r="F425" s="1">
        <v>38897</v>
      </c>
      <c r="G425" t="s">
        <v>18</v>
      </c>
      <c r="H425" t="s">
        <v>15</v>
      </c>
      <c r="I425">
        <v>1.44</v>
      </c>
      <c r="J425">
        <v>20</v>
      </c>
      <c r="K425">
        <v>0</v>
      </c>
      <c r="L425">
        <f t="shared" si="48"/>
        <v>0</v>
      </c>
      <c r="M425">
        <f t="shared" si="52"/>
        <v>0</v>
      </c>
      <c r="N425">
        <f>'vessel calibrations'!$B$16</f>
        <v>1</v>
      </c>
      <c r="O425" s="16">
        <f>'vessel calibrations'!$C$16</f>
        <v>1</v>
      </c>
      <c r="P425">
        <f>'vessel calibrations'!$D$16</f>
        <v>1</v>
      </c>
      <c r="Q425">
        <f>'vessel calibrations'!$E$16</f>
        <v>1</v>
      </c>
      <c r="R425">
        <f t="shared" si="49"/>
        <v>0</v>
      </c>
      <c r="S425">
        <f t="shared" si="53"/>
        <v>0</v>
      </c>
      <c r="T425">
        <f t="shared" si="50"/>
        <v>0</v>
      </c>
      <c r="U425">
        <f t="shared" si="51"/>
        <v>0</v>
      </c>
      <c r="V425">
        <f t="shared" si="54"/>
        <v>0</v>
      </c>
      <c r="W425">
        <f t="shared" si="54"/>
        <v>0</v>
      </c>
      <c r="X425">
        <f t="shared" si="55"/>
        <v>0</v>
      </c>
      <c r="Y425">
        <f t="shared" si="55"/>
        <v>0</v>
      </c>
      <c r="Z425" t="s">
        <v>34</v>
      </c>
    </row>
    <row r="426" spans="1:26" x14ac:dyDescent="0.25">
      <c r="A426" t="s">
        <v>12</v>
      </c>
      <c r="B426">
        <v>10036</v>
      </c>
      <c r="C426" t="s">
        <v>13</v>
      </c>
      <c r="D426">
        <v>6</v>
      </c>
      <c r="E426">
        <v>2006</v>
      </c>
      <c r="F426" s="1">
        <v>38897</v>
      </c>
      <c r="G426" t="s">
        <v>17</v>
      </c>
      <c r="H426" t="s">
        <v>15</v>
      </c>
      <c r="I426">
        <v>1.72</v>
      </c>
      <c r="J426">
        <v>20</v>
      </c>
      <c r="K426">
        <v>2</v>
      </c>
      <c r="L426">
        <f t="shared" si="48"/>
        <v>2</v>
      </c>
      <c r="M426">
        <f t="shared" si="52"/>
        <v>1.0986122886681098</v>
      </c>
      <c r="N426">
        <f>'vessel calibrations'!$B$16</f>
        <v>1</v>
      </c>
      <c r="O426" s="16">
        <f>'vessel calibrations'!$C$16</f>
        <v>1</v>
      </c>
      <c r="P426">
        <f>'vessel calibrations'!$D$16</f>
        <v>1</v>
      </c>
      <c r="Q426">
        <f>'vessel calibrations'!$E$16</f>
        <v>1</v>
      </c>
      <c r="R426">
        <f t="shared" si="49"/>
        <v>1.0986122886681098</v>
      </c>
      <c r="S426">
        <f t="shared" si="53"/>
        <v>1.0986122886681098</v>
      </c>
      <c r="T426">
        <f t="shared" si="50"/>
        <v>1.0986122886681098</v>
      </c>
      <c r="U426">
        <f t="shared" si="51"/>
        <v>1.0986122886681098</v>
      </c>
      <c r="V426">
        <f t="shared" si="54"/>
        <v>2.0000000000000004</v>
      </c>
      <c r="W426">
        <f t="shared" si="54"/>
        <v>2.0000000000000004</v>
      </c>
      <c r="X426">
        <f t="shared" si="55"/>
        <v>2.0000000000000004</v>
      </c>
      <c r="Y426">
        <f t="shared" si="55"/>
        <v>2.0000000000000004</v>
      </c>
      <c r="Z426" t="s">
        <v>34</v>
      </c>
    </row>
    <row r="427" spans="1:26" x14ac:dyDescent="0.25">
      <c r="A427" t="s">
        <v>12</v>
      </c>
      <c r="B427">
        <v>10037</v>
      </c>
      <c r="C427" t="s">
        <v>13</v>
      </c>
      <c r="D427">
        <v>6</v>
      </c>
      <c r="E427">
        <v>2006</v>
      </c>
      <c r="F427" s="1">
        <v>38897</v>
      </c>
      <c r="G427" t="s">
        <v>16</v>
      </c>
      <c r="H427" t="s">
        <v>15</v>
      </c>
      <c r="I427">
        <v>1.5</v>
      </c>
      <c r="J427">
        <v>20</v>
      </c>
      <c r="K427">
        <v>1</v>
      </c>
      <c r="L427">
        <f t="shared" si="48"/>
        <v>1</v>
      </c>
      <c r="M427">
        <f t="shared" si="52"/>
        <v>0.69314718055994529</v>
      </c>
      <c r="N427">
        <f>'vessel calibrations'!$B$16</f>
        <v>1</v>
      </c>
      <c r="O427" s="16">
        <f>'vessel calibrations'!$C$16</f>
        <v>1</v>
      </c>
      <c r="P427">
        <f>'vessel calibrations'!$D$16</f>
        <v>1</v>
      </c>
      <c r="Q427">
        <f>'vessel calibrations'!$E$16</f>
        <v>1</v>
      </c>
      <c r="R427">
        <f t="shared" si="49"/>
        <v>0.69314718055994529</v>
      </c>
      <c r="S427">
        <f t="shared" si="53"/>
        <v>0.69314718055994529</v>
      </c>
      <c r="T427">
        <f t="shared" si="50"/>
        <v>0.69314718055994529</v>
      </c>
      <c r="U427">
        <f t="shared" si="51"/>
        <v>0.69314718055994529</v>
      </c>
      <c r="V427">
        <f t="shared" si="54"/>
        <v>1</v>
      </c>
      <c r="W427">
        <f t="shared" si="54"/>
        <v>1</v>
      </c>
      <c r="X427">
        <f t="shared" si="55"/>
        <v>1</v>
      </c>
      <c r="Y427">
        <f t="shared" si="55"/>
        <v>1</v>
      </c>
      <c r="Z427" t="s">
        <v>34</v>
      </c>
    </row>
    <row r="428" spans="1:26" x14ac:dyDescent="0.25">
      <c r="A428" t="s">
        <v>12</v>
      </c>
      <c r="B428">
        <v>10038</v>
      </c>
      <c r="C428" t="s">
        <v>19</v>
      </c>
      <c r="D428">
        <v>6</v>
      </c>
      <c r="E428">
        <v>2006</v>
      </c>
      <c r="F428" s="1">
        <v>38898</v>
      </c>
      <c r="G428" t="s">
        <v>20</v>
      </c>
      <c r="H428" t="s">
        <v>15</v>
      </c>
      <c r="I428">
        <v>1.74</v>
      </c>
      <c r="J428">
        <v>20</v>
      </c>
      <c r="K428">
        <v>465</v>
      </c>
      <c r="L428">
        <f t="shared" si="48"/>
        <v>465</v>
      </c>
      <c r="M428">
        <f t="shared" si="52"/>
        <v>6.1441856341256456</v>
      </c>
      <c r="N428">
        <f>'vessel calibrations'!$B$16</f>
        <v>1</v>
      </c>
      <c r="O428" s="16">
        <f>'vessel calibrations'!$C$16</f>
        <v>1</v>
      </c>
      <c r="P428">
        <f>'vessel calibrations'!$D$16</f>
        <v>1</v>
      </c>
      <c r="Q428">
        <f>'vessel calibrations'!$E$16</f>
        <v>1</v>
      </c>
      <c r="R428">
        <f t="shared" si="49"/>
        <v>6.1441856341256456</v>
      </c>
      <c r="S428">
        <f t="shared" si="53"/>
        <v>6.1441856341256456</v>
      </c>
      <c r="T428">
        <f t="shared" si="50"/>
        <v>6.1441856341256456</v>
      </c>
      <c r="U428">
        <f t="shared" si="51"/>
        <v>6.1441856341256456</v>
      </c>
      <c r="V428">
        <f t="shared" si="54"/>
        <v>464.99999999999983</v>
      </c>
      <c r="W428">
        <f t="shared" si="54"/>
        <v>464.99999999999983</v>
      </c>
      <c r="X428">
        <f t="shared" si="55"/>
        <v>464.99999999999983</v>
      </c>
      <c r="Y428">
        <f t="shared" si="55"/>
        <v>464.99999999999983</v>
      </c>
      <c r="Z428" t="s">
        <v>34</v>
      </c>
    </row>
    <row r="429" spans="1:26" x14ac:dyDescent="0.25">
      <c r="A429" t="s">
        <v>12</v>
      </c>
      <c r="B429">
        <v>10039</v>
      </c>
      <c r="C429" t="s">
        <v>19</v>
      </c>
      <c r="D429">
        <v>6</v>
      </c>
      <c r="E429">
        <v>2006</v>
      </c>
      <c r="F429" s="1">
        <v>38898</v>
      </c>
      <c r="G429" t="s">
        <v>21</v>
      </c>
      <c r="H429" t="s">
        <v>15</v>
      </c>
      <c r="I429">
        <v>0.71</v>
      </c>
      <c r="J429">
        <v>20</v>
      </c>
      <c r="K429">
        <v>73</v>
      </c>
      <c r="L429">
        <f t="shared" si="48"/>
        <v>73</v>
      </c>
      <c r="M429">
        <f t="shared" si="52"/>
        <v>4.3040650932041702</v>
      </c>
      <c r="N429">
        <f>'vessel calibrations'!$B$16</f>
        <v>1</v>
      </c>
      <c r="O429" s="16">
        <f>'vessel calibrations'!$C$16</f>
        <v>1</v>
      </c>
      <c r="P429">
        <f>'vessel calibrations'!$D$16</f>
        <v>1</v>
      </c>
      <c r="Q429">
        <f>'vessel calibrations'!$E$16</f>
        <v>1</v>
      </c>
      <c r="R429">
        <f t="shared" si="49"/>
        <v>4.3040650932041702</v>
      </c>
      <c r="S429">
        <f t="shared" si="53"/>
        <v>4.3040650932041702</v>
      </c>
      <c r="T429">
        <f t="shared" si="50"/>
        <v>4.3040650932041702</v>
      </c>
      <c r="U429">
        <f t="shared" si="51"/>
        <v>4.3040650932041702</v>
      </c>
      <c r="V429">
        <f t="shared" si="54"/>
        <v>73.000000000000028</v>
      </c>
      <c r="W429">
        <f t="shared" si="54"/>
        <v>73.000000000000028</v>
      </c>
      <c r="X429">
        <f t="shared" si="55"/>
        <v>73.000000000000028</v>
      </c>
      <c r="Y429">
        <f t="shared" si="55"/>
        <v>73.000000000000028</v>
      </c>
      <c r="Z429" t="s">
        <v>34</v>
      </c>
    </row>
    <row r="430" spans="1:26" x14ac:dyDescent="0.25">
      <c r="A430" t="s">
        <v>12</v>
      </c>
      <c r="B430">
        <v>10040</v>
      </c>
      <c r="C430" t="s">
        <v>19</v>
      </c>
      <c r="D430">
        <v>6</v>
      </c>
      <c r="E430">
        <v>2006</v>
      </c>
      <c r="F430" s="1">
        <v>38898</v>
      </c>
      <c r="G430" t="s">
        <v>22</v>
      </c>
      <c r="H430" t="s">
        <v>15</v>
      </c>
      <c r="I430">
        <v>1.5</v>
      </c>
      <c r="J430">
        <v>20</v>
      </c>
      <c r="K430">
        <v>37</v>
      </c>
      <c r="L430">
        <f t="shared" si="48"/>
        <v>37</v>
      </c>
      <c r="M430">
        <f t="shared" si="52"/>
        <v>3.6375861597263857</v>
      </c>
      <c r="N430">
        <f>'vessel calibrations'!$B$16</f>
        <v>1</v>
      </c>
      <c r="O430" s="16">
        <f>'vessel calibrations'!$C$16</f>
        <v>1</v>
      </c>
      <c r="P430">
        <f>'vessel calibrations'!$D$16</f>
        <v>1</v>
      </c>
      <c r="Q430">
        <f>'vessel calibrations'!$E$16</f>
        <v>1</v>
      </c>
      <c r="R430">
        <f t="shared" si="49"/>
        <v>3.6375861597263857</v>
      </c>
      <c r="S430">
        <f t="shared" si="53"/>
        <v>3.6375861597263857</v>
      </c>
      <c r="T430">
        <f t="shared" si="50"/>
        <v>3.6375861597263857</v>
      </c>
      <c r="U430">
        <f t="shared" si="51"/>
        <v>3.6375861597263857</v>
      </c>
      <c r="V430">
        <f t="shared" si="54"/>
        <v>36.999999999999993</v>
      </c>
      <c r="W430">
        <f t="shared" si="54"/>
        <v>36.999999999999993</v>
      </c>
      <c r="X430">
        <f t="shared" si="55"/>
        <v>36.999999999999993</v>
      </c>
      <c r="Y430">
        <f t="shared" si="55"/>
        <v>36.999999999999993</v>
      </c>
      <c r="Z430" t="s">
        <v>34</v>
      </c>
    </row>
    <row r="431" spans="1:26" x14ac:dyDescent="0.25">
      <c r="A431" t="s">
        <v>12</v>
      </c>
      <c r="B431">
        <v>10041</v>
      </c>
      <c r="C431" t="s">
        <v>19</v>
      </c>
      <c r="D431">
        <v>6</v>
      </c>
      <c r="E431">
        <v>2006</v>
      </c>
      <c r="F431" s="1">
        <v>38898</v>
      </c>
      <c r="G431" t="s">
        <v>23</v>
      </c>
      <c r="H431" t="s">
        <v>15</v>
      </c>
      <c r="I431">
        <v>1.79</v>
      </c>
      <c r="J431">
        <v>20</v>
      </c>
      <c r="K431">
        <v>17</v>
      </c>
      <c r="L431">
        <f t="shared" si="48"/>
        <v>17</v>
      </c>
      <c r="M431">
        <f t="shared" si="52"/>
        <v>2.8903717578961645</v>
      </c>
      <c r="N431">
        <f>'vessel calibrations'!$B$16</f>
        <v>1</v>
      </c>
      <c r="O431" s="16">
        <f>'vessel calibrations'!$C$16</f>
        <v>1</v>
      </c>
      <c r="P431">
        <f>'vessel calibrations'!$D$16</f>
        <v>1</v>
      </c>
      <c r="Q431">
        <f>'vessel calibrations'!$E$16</f>
        <v>1</v>
      </c>
      <c r="R431">
        <f t="shared" si="49"/>
        <v>2.8903717578961645</v>
      </c>
      <c r="S431">
        <f t="shared" si="53"/>
        <v>2.8903717578961645</v>
      </c>
      <c r="T431">
        <f t="shared" si="50"/>
        <v>2.8903717578961645</v>
      </c>
      <c r="U431">
        <f t="shared" si="51"/>
        <v>2.8903717578961645</v>
      </c>
      <c r="V431">
        <f t="shared" si="54"/>
        <v>16.999999999999996</v>
      </c>
      <c r="W431">
        <f t="shared" si="54"/>
        <v>16.999999999999996</v>
      </c>
      <c r="X431">
        <f t="shared" si="55"/>
        <v>16.999999999999996</v>
      </c>
      <c r="Y431">
        <f t="shared" si="55"/>
        <v>16.999999999999996</v>
      </c>
      <c r="Z431" t="s">
        <v>34</v>
      </c>
    </row>
    <row r="432" spans="1:26" x14ac:dyDescent="0.25">
      <c r="A432" t="s">
        <v>12</v>
      </c>
      <c r="B432">
        <v>10042</v>
      </c>
      <c r="C432" t="s">
        <v>19</v>
      </c>
      <c r="D432">
        <v>6</v>
      </c>
      <c r="E432">
        <v>2006</v>
      </c>
      <c r="F432" s="1">
        <v>38899</v>
      </c>
      <c r="G432" t="s">
        <v>20</v>
      </c>
      <c r="H432" t="s">
        <v>15</v>
      </c>
      <c r="I432">
        <v>2.62</v>
      </c>
      <c r="J432">
        <v>20</v>
      </c>
      <c r="K432">
        <v>1</v>
      </c>
      <c r="L432">
        <f t="shared" si="48"/>
        <v>1</v>
      </c>
      <c r="M432">
        <f t="shared" si="52"/>
        <v>0.69314718055994529</v>
      </c>
      <c r="N432">
        <f>'vessel calibrations'!$B$16</f>
        <v>1</v>
      </c>
      <c r="O432" s="16">
        <f>'vessel calibrations'!$C$16</f>
        <v>1</v>
      </c>
      <c r="P432">
        <f>'vessel calibrations'!$D$16</f>
        <v>1</v>
      </c>
      <c r="Q432">
        <f>'vessel calibrations'!$E$16</f>
        <v>1</v>
      </c>
      <c r="R432">
        <f t="shared" si="49"/>
        <v>0.69314718055994529</v>
      </c>
      <c r="S432">
        <f t="shared" si="53"/>
        <v>0.69314718055994529</v>
      </c>
      <c r="T432">
        <f t="shared" si="50"/>
        <v>0.69314718055994529</v>
      </c>
      <c r="U432">
        <f t="shared" si="51"/>
        <v>0.69314718055994529</v>
      </c>
      <c r="V432">
        <f t="shared" si="54"/>
        <v>1</v>
      </c>
      <c r="W432">
        <f t="shared" si="54"/>
        <v>1</v>
      </c>
      <c r="X432">
        <f t="shared" si="55"/>
        <v>1</v>
      </c>
      <c r="Y432">
        <f t="shared" si="55"/>
        <v>1</v>
      </c>
      <c r="Z432" t="s">
        <v>34</v>
      </c>
    </row>
    <row r="433" spans="1:26" x14ac:dyDescent="0.25">
      <c r="A433" t="s">
        <v>12</v>
      </c>
      <c r="B433">
        <v>10043</v>
      </c>
      <c r="C433" t="s">
        <v>19</v>
      </c>
      <c r="D433">
        <v>6</v>
      </c>
      <c r="E433">
        <v>2006</v>
      </c>
      <c r="F433" s="1">
        <v>38899</v>
      </c>
      <c r="G433" t="s">
        <v>21</v>
      </c>
      <c r="H433" t="s">
        <v>15</v>
      </c>
      <c r="I433">
        <v>1.72</v>
      </c>
      <c r="J433">
        <v>20</v>
      </c>
      <c r="K433">
        <v>60</v>
      </c>
      <c r="L433">
        <f t="shared" si="48"/>
        <v>60</v>
      </c>
      <c r="M433">
        <f t="shared" si="52"/>
        <v>4.1108738641733114</v>
      </c>
      <c r="N433">
        <f>'vessel calibrations'!$B$16</f>
        <v>1</v>
      </c>
      <c r="O433" s="16">
        <f>'vessel calibrations'!$C$16</f>
        <v>1</v>
      </c>
      <c r="P433">
        <f>'vessel calibrations'!$D$16</f>
        <v>1</v>
      </c>
      <c r="Q433">
        <f>'vessel calibrations'!$E$16</f>
        <v>1</v>
      </c>
      <c r="R433">
        <f t="shared" si="49"/>
        <v>4.1108738641733114</v>
      </c>
      <c r="S433">
        <f t="shared" si="53"/>
        <v>4.1108738641733114</v>
      </c>
      <c r="T433">
        <f t="shared" si="50"/>
        <v>4.1108738641733114</v>
      </c>
      <c r="U433">
        <f t="shared" si="51"/>
        <v>4.1108738641733114</v>
      </c>
      <c r="V433">
        <f t="shared" si="54"/>
        <v>60.000000000000007</v>
      </c>
      <c r="W433">
        <f t="shared" si="54"/>
        <v>60.000000000000007</v>
      </c>
      <c r="X433">
        <f t="shared" si="55"/>
        <v>60.000000000000007</v>
      </c>
      <c r="Y433">
        <f t="shared" si="55"/>
        <v>60.000000000000007</v>
      </c>
      <c r="Z433" t="s">
        <v>34</v>
      </c>
    </row>
    <row r="434" spans="1:26" x14ac:dyDescent="0.25">
      <c r="A434" t="s">
        <v>12</v>
      </c>
      <c r="B434">
        <v>10044</v>
      </c>
      <c r="C434" t="s">
        <v>19</v>
      </c>
      <c r="D434">
        <v>6</v>
      </c>
      <c r="E434">
        <v>2006</v>
      </c>
      <c r="F434" s="1">
        <v>38899</v>
      </c>
      <c r="G434" t="s">
        <v>22</v>
      </c>
      <c r="H434" t="s">
        <v>15</v>
      </c>
      <c r="I434">
        <v>1.57</v>
      </c>
      <c r="J434">
        <v>20</v>
      </c>
      <c r="K434">
        <v>72</v>
      </c>
      <c r="L434">
        <f t="shared" si="48"/>
        <v>72</v>
      </c>
      <c r="M434">
        <f t="shared" si="52"/>
        <v>4.290459441148391</v>
      </c>
      <c r="N434">
        <f>'vessel calibrations'!$B$16</f>
        <v>1</v>
      </c>
      <c r="O434" s="16">
        <f>'vessel calibrations'!$C$16</f>
        <v>1</v>
      </c>
      <c r="P434">
        <f>'vessel calibrations'!$D$16</f>
        <v>1</v>
      </c>
      <c r="Q434">
        <f>'vessel calibrations'!$E$16</f>
        <v>1</v>
      </c>
      <c r="R434">
        <f t="shared" si="49"/>
        <v>4.290459441148391</v>
      </c>
      <c r="S434">
        <f t="shared" si="53"/>
        <v>4.290459441148391</v>
      </c>
      <c r="T434">
        <f t="shared" si="50"/>
        <v>4.290459441148391</v>
      </c>
      <c r="U434">
        <f t="shared" si="51"/>
        <v>4.290459441148391</v>
      </c>
      <c r="V434">
        <f t="shared" si="54"/>
        <v>71.999999999999986</v>
      </c>
      <c r="W434">
        <f t="shared" si="54"/>
        <v>71.999999999999986</v>
      </c>
      <c r="X434">
        <f t="shared" si="55"/>
        <v>71.999999999999986</v>
      </c>
      <c r="Y434">
        <f t="shared" si="55"/>
        <v>71.999999999999986</v>
      </c>
      <c r="Z434" t="s">
        <v>34</v>
      </c>
    </row>
    <row r="435" spans="1:26" x14ac:dyDescent="0.25">
      <c r="A435" t="s">
        <v>12</v>
      </c>
      <c r="B435">
        <v>10045</v>
      </c>
      <c r="C435" t="s">
        <v>19</v>
      </c>
      <c r="D435">
        <v>6</v>
      </c>
      <c r="E435">
        <v>2006</v>
      </c>
      <c r="F435" s="1">
        <v>38899</v>
      </c>
      <c r="G435" t="s">
        <v>23</v>
      </c>
      <c r="H435" t="s">
        <v>15</v>
      </c>
      <c r="I435">
        <v>1.38</v>
      </c>
      <c r="J435">
        <v>20</v>
      </c>
      <c r="K435">
        <v>46</v>
      </c>
      <c r="L435">
        <f t="shared" si="48"/>
        <v>46</v>
      </c>
      <c r="M435">
        <f t="shared" si="52"/>
        <v>3.8501476017100584</v>
      </c>
      <c r="N435">
        <f>'vessel calibrations'!$B$16</f>
        <v>1</v>
      </c>
      <c r="O435" s="16">
        <f>'vessel calibrations'!$C$16</f>
        <v>1</v>
      </c>
      <c r="P435">
        <f>'vessel calibrations'!$D$16</f>
        <v>1</v>
      </c>
      <c r="Q435">
        <f>'vessel calibrations'!$E$16</f>
        <v>1</v>
      </c>
      <c r="R435">
        <f t="shared" si="49"/>
        <v>3.8501476017100584</v>
      </c>
      <c r="S435">
        <f t="shared" si="53"/>
        <v>3.8501476017100584</v>
      </c>
      <c r="T435">
        <f t="shared" si="50"/>
        <v>3.8501476017100584</v>
      </c>
      <c r="U435">
        <f t="shared" si="51"/>
        <v>3.8501476017100584</v>
      </c>
      <c r="V435">
        <f t="shared" si="54"/>
        <v>45.999999999999993</v>
      </c>
      <c r="W435">
        <f t="shared" si="54"/>
        <v>45.999999999999993</v>
      </c>
      <c r="X435">
        <f t="shared" si="55"/>
        <v>45.999999999999993</v>
      </c>
      <c r="Y435">
        <f t="shared" si="55"/>
        <v>45.999999999999993</v>
      </c>
      <c r="Z435" t="s">
        <v>34</v>
      </c>
    </row>
    <row r="436" spans="1:26" x14ac:dyDescent="0.25">
      <c r="A436" t="s">
        <v>12</v>
      </c>
      <c r="B436">
        <v>10046</v>
      </c>
      <c r="C436" t="s">
        <v>19</v>
      </c>
      <c r="D436">
        <v>6</v>
      </c>
      <c r="E436">
        <v>2006</v>
      </c>
      <c r="F436" s="1">
        <v>38899</v>
      </c>
      <c r="G436" t="s">
        <v>21</v>
      </c>
      <c r="H436" t="s">
        <v>15</v>
      </c>
      <c r="I436">
        <v>1.53</v>
      </c>
      <c r="J436">
        <v>20</v>
      </c>
      <c r="K436">
        <v>11</v>
      </c>
      <c r="L436">
        <f t="shared" si="48"/>
        <v>11</v>
      </c>
      <c r="M436">
        <f t="shared" si="52"/>
        <v>2.4849066497880004</v>
      </c>
      <c r="N436">
        <f>'vessel calibrations'!$B$16</f>
        <v>1</v>
      </c>
      <c r="O436" s="16">
        <f>'vessel calibrations'!$C$16</f>
        <v>1</v>
      </c>
      <c r="P436">
        <f>'vessel calibrations'!$D$16</f>
        <v>1</v>
      </c>
      <c r="Q436">
        <f>'vessel calibrations'!$E$16</f>
        <v>1</v>
      </c>
      <c r="R436">
        <f t="shared" si="49"/>
        <v>2.4849066497880004</v>
      </c>
      <c r="S436">
        <f t="shared" si="53"/>
        <v>2.4849066497880004</v>
      </c>
      <c r="T436">
        <f t="shared" si="50"/>
        <v>2.4849066497880004</v>
      </c>
      <c r="U436">
        <f t="shared" si="51"/>
        <v>2.4849066497880004</v>
      </c>
      <c r="V436">
        <f t="shared" si="54"/>
        <v>11</v>
      </c>
      <c r="W436">
        <f t="shared" si="54"/>
        <v>11</v>
      </c>
      <c r="X436">
        <f t="shared" si="55"/>
        <v>11</v>
      </c>
      <c r="Y436">
        <f t="shared" si="55"/>
        <v>11</v>
      </c>
      <c r="Z436" t="s">
        <v>34</v>
      </c>
    </row>
    <row r="437" spans="1:26" x14ac:dyDescent="0.25">
      <c r="A437" t="s">
        <v>12</v>
      </c>
      <c r="B437">
        <v>10047</v>
      </c>
      <c r="C437" t="s">
        <v>19</v>
      </c>
      <c r="D437">
        <v>6</v>
      </c>
      <c r="E437">
        <v>2006</v>
      </c>
      <c r="F437" s="1">
        <v>38899</v>
      </c>
      <c r="G437" t="s">
        <v>22</v>
      </c>
      <c r="H437" t="s">
        <v>15</v>
      </c>
      <c r="I437">
        <v>1.62</v>
      </c>
      <c r="J437">
        <v>20</v>
      </c>
      <c r="K437">
        <v>23</v>
      </c>
      <c r="L437">
        <f t="shared" si="48"/>
        <v>23</v>
      </c>
      <c r="M437">
        <f t="shared" si="52"/>
        <v>3.1780538303479458</v>
      </c>
      <c r="N437">
        <f>'vessel calibrations'!$B$16</f>
        <v>1</v>
      </c>
      <c r="O437" s="16">
        <f>'vessel calibrations'!$C$16</f>
        <v>1</v>
      </c>
      <c r="P437">
        <f>'vessel calibrations'!$D$16</f>
        <v>1</v>
      </c>
      <c r="Q437">
        <f>'vessel calibrations'!$E$16</f>
        <v>1</v>
      </c>
      <c r="R437">
        <f t="shared" si="49"/>
        <v>3.1780538303479458</v>
      </c>
      <c r="S437">
        <f t="shared" si="53"/>
        <v>3.1780538303479458</v>
      </c>
      <c r="T437">
        <f t="shared" si="50"/>
        <v>3.1780538303479458</v>
      </c>
      <c r="U437">
        <f t="shared" si="51"/>
        <v>3.1780538303479458</v>
      </c>
      <c r="V437">
        <f t="shared" si="54"/>
        <v>23.000000000000004</v>
      </c>
      <c r="W437">
        <f t="shared" si="54"/>
        <v>23.000000000000004</v>
      </c>
      <c r="X437">
        <f t="shared" si="55"/>
        <v>23.000000000000004</v>
      </c>
      <c r="Y437">
        <f t="shared" si="55"/>
        <v>23.000000000000004</v>
      </c>
      <c r="Z437" t="s">
        <v>34</v>
      </c>
    </row>
    <row r="438" spans="1:26" x14ac:dyDescent="0.25">
      <c r="A438" t="s">
        <v>12</v>
      </c>
      <c r="B438">
        <v>10048</v>
      </c>
      <c r="C438" t="s">
        <v>19</v>
      </c>
      <c r="D438">
        <v>6</v>
      </c>
      <c r="E438">
        <v>2006</v>
      </c>
      <c r="F438" s="1">
        <v>38899</v>
      </c>
      <c r="G438" t="s">
        <v>23</v>
      </c>
      <c r="H438" t="s">
        <v>15</v>
      </c>
      <c r="I438">
        <v>1.61</v>
      </c>
      <c r="J438">
        <v>20</v>
      </c>
      <c r="K438">
        <v>10</v>
      </c>
      <c r="L438">
        <f t="shared" si="48"/>
        <v>10</v>
      </c>
      <c r="M438">
        <f t="shared" si="52"/>
        <v>2.3978952727983707</v>
      </c>
      <c r="N438">
        <f>'vessel calibrations'!$B$16</f>
        <v>1</v>
      </c>
      <c r="O438" s="16">
        <f>'vessel calibrations'!$C$16</f>
        <v>1</v>
      </c>
      <c r="P438">
        <f>'vessel calibrations'!$D$16</f>
        <v>1</v>
      </c>
      <c r="Q438">
        <f>'vessel calibrations'!$E$16</f>
        <v>1</v>
      </c>
      <c r="R438">
        <f t="shared" si="49"/>
        <v>2.3978952727983707</v>
      </c>
      <c r="S438">
        <f t="shared" si="53"/>
        <v>2.3978952727983707</v>
      </c>
      <c r="T438">
        <f t="shared" si="50"/>
        <v>2.3978952727983707</v>
      </c>
      <c r="U438">
        <f t="shared" si="51"/>
        <v>2.3978952727983707</v>
      </c>
      <c r="V438">
        <f t="shared" si="54"/>
        <v>10.000000000000002</v>
      </c>
      <c r="W438">
        <f t="shared" si="54"/>
        <v>10.000000000000002</v>
      </c>
      <c r="X438">
        <f t="shared" si="55"/>
        <v>10.000000000000002</v>
      </c>
      <c r="Y438">
        <f t="shared" si="55"/>
        <v>10.000000000000002</v>
      </c>
      <c r="Z438" t="s">
        <v>34</v>
      </c>
    </row>
    <row r="439" spans="1:26" x14ac:dyDescent="0.25">
      <c r="A439" t="s">
        <v>12</v>
      </c>
      <c r="B439">
        <v>10049</v>
      </c>
      <c r="C439" t="s">
        <v>19</v>
      </c>
      <c r="D439">
        <v>6</v>
      </c>
      <c r="E439">
        <v>2006</v>
      </c>
      <c r="F439" s="1">
        <v>38900</v>
      </c>
      <c r="G439" t="s">
        <v>20</v>
      </c>
      <c r="H439" t="s">
        <v>15</v>
      </c>
      <c r="I439">
        <v>1.47</v>
      </c>
      <c r="J439">
        <v>20</v>
      </c>
      <c r="K439">
        <v>46</v>
      </c>
      <c r="L439">
        <f t="shared" si="48"/>
        <v>46</v>
      </c>
      <c r="M439">
        <f t="shared" si="52"/>
        <v>3.8501476017100584</v>
      </c>
      <c r="N439">
        <f>'vessel calibrations'!$B$16</f>
        <v>1</v>
      </c>
      <c r="O439" s="16">
        <f>'vessel calibrations'!$C$16</f>
        <v>1</v>
      </c>
      <c r="P439">
        <f>'vessel calibrations'!$D$16</f>
        <v>1</v>
      </c>
      <c r="Q439">
        <f>'vessel calibrations'!$E$16</f>
        <v>1</v>
      </c>
      <c r="R439">
        <f t="shared" si="49"/>
        <v>3.8501476017100584</v>
      </c>
      <c r="S439">
        <f t="shared" si="53"/>
        <v>3.8501476017100584</v>
      </c>
      <c r="T439">
        <f t="shared" si="50"/>
        <v>3.8501476017100584</v>
      </c>
      <c r="U439">
        <f t="shared" si="51"/>
        <v>3.8501476017100584</v>
      </c>
      <c r="V439">
        <f t="shared" si="54"/>
        <v>45.999999999999993</v>
      </c>
      <c r="W439">
        <f t="shared" si="54"/>
        <v>45.999999999999993</v>
      </c>
      <c r="X439">
        <f t="shared" si="55"/>
        <v>45.999999999999993</v>
      </c>
      <c r="Y439">
        <f t="shared" si="55"/>
        <v>45.999999999999993</v>
      </c>
      <c r="Z439" t="s">
        <v>34</v>
      </c>
    </row>
    <row r="440" spans="1:26" x14ac:dyDescent="0.25">
      <c r="A440" t="s">
        <v>12</v>
      </c>
      <c r="B440">
        <v>10050</v>
      </c>
      <c r="C440" t="s">
        <v>13</v>
      </c>
      <c r="D440">
        <v>6</v>
      </c>
      <c r="E440">
        <v>2006</v>
      </c>
      <c r="F440" s="1">
        <v>38900</v>
      </c>
      <c r="G440" t="s">
        <v>14</v>
      </c>
      <c r="H440" t="s">
        <v>15</v>
      </c>
      <c r="I440">
        <v>1.37</v>
      </c>
      <c r="J440">
        <v>20</v>
      </c>
      <c r="K440">
        <v>13</v>
      </c>
      <c r="L440">
        <f t="shared" si="48"/>
        <v>13</v>
      </c>
      <c r="M440">
        <f t="shared" si="52"/>
        <v>2.6390573296152584</v>
      </c>
      <c r="N440">
        <f>'vessel calibrations'!$B$16</f>
        <v>1</v>
      </c>
      <c r="O440" s="16">
        <f>'vessel calibrations'!$C$16</f>
        <v>1</v>
      </c>
      <c r="P440">
        <f>'vessel calibrations'!$D$16</f>
        <v>1</v>
      </c>
      <c r="Q440">
        <f>'vessel calibrations'!$E$16</f>
        <v>1</v>
      </c>
      <c r="R440">
        <f t="shared" si="49"/>
        <v>2.6390573296152584</v>
      </c>
      <c r="S440">
        <f t="shared" si="53"/>
        <v>2.6390573296152584</v>
      </c>
      <c r="T440">
        <f t="shared" si="50"/>
        <v>2.6390573296152584</v>
      </c>
      <c r="U440">
        <f t="shared" si="51"/>
        <v>2.6390573296152584</v>
      </c>
      <c r="V440">
        <f t="shared" si="54"/>
        <v>12.999999999999996</v>
      </c>
      <c r="W440">
        <f t="shared" si="54"/>
        <v>12.999999999999996</v>
      </c>
      <c r="X440">
        <f t="shared" si="55"/>
        <v>12.999999999999996</v>
      </c>
      <c r="Y440">
        <f t="shared" si="55"/>
        <v>12.999999999999996</v>
      </c>
      <c r="Z440" t="s">
        <v>34</v>
      </c>
    </row>
    <row r="441" spans="1:26" x14ac:dyDescent="0.25">
      <c r="A441" t="s">
        <v>12</v>
      </c>
      <c r="B441">
        <v>10072</v>
      </c>
      <c r="C441" t="s">
        <v>13</v>
      </c>
      <c r="D441">
        <v>7</v>
      </c>
      <c r="E441">
        <v>2006</v>
      </c>
      <c r="F441" s="1">
        <v>38925</v>
      </c>
      <c r="G441" t="s">
        <v>14</v>
      </c>
      <c r="H441" t="s">
        <v>15</v>
      </c>
      <c r="I441">
        <v>1.61</v>
      </c>
      <c r="J441">
        <v>20</v>
      </c>
      <c r="K441">
        <v>0</v>
      </c>
      <c r="L441">
        <f t="shared" si="48"/>
        <v>0</v>
      </c>
      <c r="M441">
        <f t="shared" si="52"/>
        <v>0</v>
      </c>
      <c r="N441">
        <f>'vessel calibrations'!$B$16</f>
        <v>1</v>
      </c>
      <c r="O441" s="16">
        <f>'vessel calibrations'!$C$16</f>
        <v>1</v>
      </c>
      <c r="P441">
        <f>'vessel calibrations'!$D$16</f>
        <v>1</v>
      </c>
      <c r="Q441">
        <f>'vessel calibrations'!$E$16</f>
        <v>1</v>
      </c>
      <c r="R441">
        <f t="shared" si="49"/>
        <v>0</v>
      </c>
      <c r="S441">
        <f t="shared" si="53"/>
        <v>0</v>
      </c>
      <c r="T441">
        <f t="shared" si="50"/>
        <v>0</v>
      </c>
      <c r="U441">
        <f t="shared" si="51"/>
        <v>0</v>
      </c>
      <c r="V441">
        <f t="shared" si="54"/>
        <v>0</v>
      </c>
      <c r="W441">
        <f t="shared" si="54"/>
        <v>0</v>
      </c>
      <c r="X441">
        <f t="shared" si="55"/>
        <v>0</v>
      </c>
      <c r="Y441">
        <f t="shared" si="55"/>
        <v>0</v>
      </c>
    </row>
    <row r="442" spans="1:26" x14ac:dyDescent="0.25">
      <c r="A442" t="s">
        <v>12</v>
      </c>
      <c r="B442">
        <v>10073</v>
      </c>
      <c r="C442" t="s">
        <v>13</v>
      </c>
      <c r="D442">
        <v>7</v>
      </c>
      <c r="E442">
        <v>2006</v>
      </c>
      <c r="F442" s="1">
        <v>38925</v>
      </c>
      <c r="G442" t="s">
        <v>16</v>
      </c>
      <c r="H442" t="s">
        <v>15</v>
      </c>
      <c r="I442">
        <v>1.73</v>
      </c>
      <c r="J442">
        <v>20</v>
      </c>
      <c r="K442">
        <v>6</v>
      </c>
      <c r="L442">
        <f t="shared" si="48"/>
        <v>6</v>
      </c>
      <c r="M442">
        <f t="shared" si="52"/>
        <v>1.9459101490553132</v>
      </c>
      <c r="N442">
        <f>'vessel calibrations'!$B$16</f>
        <v>1</v>
      </c>
      <c r="O442" s="16">
        <f>'vessel calibrations'!$C$16</f>
        <v>1</v>
      </c>
      <c r="P442">
        <f>'vessel calibrations'!$D$16</f>
        <v>1</v>
      </c>
      <c r="Q442">
        <f>'vessel calibrations'!$E$16</f>
        <v>1</v>
      </c>
      <c r="R442">
        <f t="shared" si="49"/>
        <v>1.9459101490553132</v>
      </c>
      <c r="S442">
        <f t="shared" si="53"/>
        <v>1.9459101490553132</v>
      </c>
      <c r="T442">
        <f t="shared" si="50"/>
        <v>1.9459101490553132</v>
      </c>
      <c r="U442">
        <f t="shared" si="51"/>
        <v>1.9459101490553132</v>
      </c>
      <c r="V442">
        <f t="shared" si="54"/>
        <v>5.9999999999999991</v>
      </c>
      <c r="W442">
        <f t="shared" si="54"/>
        <v>5.9999999999999991</v>
      </c>
      <c r="X442">
        <f t="shared" si="55"/>
        <v>5.9999999999999991</v>
      </c>
      <c r="Y442">
        <f t="shared" si="55"/>
        <v>5.9999999999999991</v>
      </c>
    </row>
    <row r="443" spans="1:26" x14ac:dyDescent="0.25">
      <c r="A443" t="s">
        <v>12</v>
      </c>
      <c r="B443">
        <v>10074</v>
      </c>
      <c r="C443" t="s">
        <v>13</v>
      </c>
      <c r="D443">
        <v>7</v>
      </c>
      <c r="E443">
        <v>2006</v>
      </c>
      <c r="F443" s="1">
        <v>38928</v>
      </c>
      <c r="G443" t="s">
        <v>17</v>
      </c>
      <c r="H443" t="s">
        <v>15</v>
      </c>
      <c r="I443">
        <v>1.81</v>
      </c>
      <c r="J443">
        <v>20</v>
      </c>
      <c r="K443">
        <v>7</v>
      </c>
      <c r="L443">
        <f t="shared" si="48"/>
        <v>7</v>
      </c>
      <c r="M443">
        <f t="shared" si="52"/>
        <v>2.0794415416798357</v>
      </c>
      <c r="N443">
        <f>'vessel calibrations'!$B$16</f>
        <v>1</v>
      </c>
      <c r="O443" s="16">
        <f>'vessel calibrations'!$C$16</f>
        <v>1</v>
      </c>
      <c r="P443">
        <f>'vessel calibrations'!$D$16</f>
        <v>1</v>
      </c>
      <c r="Q443">
        <f>'vessel calibrations'!$E$16</f>
        <v>1</v>
      </c>
      <c r="R443">
        <f t="shared" si="49"/>
        <v>2.0794415416798357</v>
      </c>
      <c r="S443">
        <f t="shared" si="53"/>
        <v>2.0794415416798357</v>
      </c>
      <c r="T443">
        <f t="shared" si="50"/>
        <v>2.0794415416798357</v>
      </c>
      <c r="U443">
        <f t="shared" si="51"/>
        <v>2.0794415416798357</v>
      </c>
      <c r="V443">
        <f t="shared" si="54"/>
        <v>6.9999999999999982</v>
      </c>
      <c r="W443">
        <f t="shared" si="54"/>
        <v>6.9999999999999982</v>
      </c>
      <c r="X443">
        <f t="shared" si="55"/>
        <v>6.9999999999999982</v>
      </c>
      <c r="Y443">
        <f t="shared" si="55"/>
        <v>6.9999999999999982</v>
      </c>
    </row>
    <row r="444" spans="1:26" x14ac:dyDescent="0.25">
      <c r="A444" t="s">
        <v>12</v>
      </c>
      <c r="B444">
        <v>10075</v>
      </c>
      <c r="C444" t="s">
        <v>13</v>
      </c>
      <c r="D444">
        <v>7</v>
      </c>
      <c r="E444">
        <v>2006</v>
      </c>
      <c r="F444" s="1">
        <v>38927</v>
      </c>
      <c r="G444" t="s">
        <v>18</v>
      </c>
      <c r="H444" t="s">
        <v>15</v>
      </c>
      <c r="I444">
        <v>1.79</v>
      </c>
      <c r="J444">
        <v>20</v>
      </c>
      <c r="K444">
        <v>3</v>
      </c>
      <c r="L444">
        <f t="shared" si="48"/>
        <v>3</v>
      </c>
      <c r="M444">
        <f t="shared" si="52"/>
        <v>1.3862943611198906</v>
      </c>
      <c r="N444">
        <f>'vessel calibrations'!$B$16</f>
        <v>1</v>
      </c>
      <c r="O444" s="16">
        <f>'vessel calibrations'!$C$16</f>
        <v>1</v>
      </c>
      <c r="P444">
        <f>'vessel calibrations'!$D$16</f>
        <v>1</v>
      </c>
      <c r="Q444">
        <f>'vessel calibrations'!$E$16</f>
        <v>1</v>
      </c>
      <c r="R444">
        <f t="shared" si="49"/>
        <v>1.3862943611198906</v>
      </c>
      <c r="S444">
        <f t="shared" si="53"/>
        <v>1.3862943611198906</v>
      </c>
      <c r="T444">
        <f t="shared" si="50"/>
        <v>1.3862943611198906</v>
      </c>
      <c r="U444">
        <f t="shared" si="51"/>
        <v>1.3862943611198906</v>
      </c>
      <c r="V444">
        <f t="shared" si="54"/>
        <v>3</v>
      </c>
      <c r="W444">
        <f t="shared" si="54"/>
        <v>3</v>
      </c>
      <c r="X444">
        <f t="shared" si="55"/>
        <v>3</v>
      </c>
      <c r="Y444">
        <f t="shared" si="55"/>
        <v>3</v>
      </c>
    </row>
    <row r="445" spans="1:26" x14ac:dyDescent="0.25">
      <c r="A445" t="s">
        <v>12</v>
      </c>
      <c r="B445">
        <v>10076</v>
      </c>
      <c r="C445" t="s">
        <v>19</v>
      </c>
      <c r="D445">
        <v>7</v>
      </c>
      <c r="E445">
        <v>2006</v>
      </c>
      <c r="F445" s="1">
        <v>38926</v>
      </c>
      <c r="G445" t="s">
        <v>20</v>
      </c>
      <c r="H445" t="s">
        <v>15</v>
      </c>
      <c r="I445">
        <v>1.76</v>
      </c>
      <c r="J445">
        <v>20</v>
      </c>
      <c r="K445">
        <v>12</v>
      </c>
      <c r="L445">
        <f t="shared" si="48"/>
        <v>12</v>
      </c>
      <c r="M445">
        <f t="shared" si="52"/>
        <v>2.5649493574615367</v>
      </c>
      <c r="N445">
        <f>'vessel calibrations'!$B$16</f>
        <v>1</v>
      </c>
      <c r="O445" s="16">
        <f>'vessel calibrations'!$C$16</f>
        <v>1</v>
      </c>
      <c r="P445">
        <f>'vessel calibrations'!$D$16</f>
        <v>1</v>
      </c>
      <c r="Q445">
        <f>'vessel calibrations'!$E$16</f>
        <v>1</v>
      </c>
      <c r="R445">
        <f t="shared" si="49"/>
        <v>2.5649493574615367</v>
      </c>
      <c r="S445">
        <f t="shared" si="53"/>
        <v>2.5649493574615367</v>
      </c>
      <c r="T445">
        <f t="shared" si="50"/>
        <v>2.5649493574615367</v>
      </c>
      <c r="U445">
        <f t="shared" si="51"/>
        <v>2.5649493574615367</v>
      </c>
      <c r="V445">
        <f t="shared" si="54"/>
        <v>12</v>
      </c>
      <c r="W445">
        <f t="shared" si="54"/>
        <v>12</v>
      </c>
      <c r="X445">
        <f t="shared" si="55"/>
        <v>12</v>
      </c>
      <c r="Y445">
        <f t="shared" si="55"/>
        <v>12</v>
      </c>
    </row>
    <row r="446" spans="1:26" x14ac:dyDescent="0.25">
      <c r="A446" t="s">
        <v>12</v>
      </c>
      <c r="B446">
        <v>10077</v>
      </c>
      <c r="C446" t="s">
        <v>19</v>
      </c>
      <c r="D446">
        <v>7</v>
      </c>
      <c r="E446">
        <v>2006</v>
      </c>
      <c r="F446" s="1">
        <v>38926</v>
      </c>
      <c r="G446" t="s">
        <v>21</v>
      </c>
      <c r="H446" t="s">
        <v>15</v>
      </c>
      <c r="I446">
        <v>1.58</v>
      </c>
      <c r="J446">
        <v>20</v>
      </c>
      <c r="K446">
        <v>69</v>
      </c>
      <c r="L446">
        <f t="shared" si="48"/>
        <v>69</v>
      </c>
      <c r="M446">
        <f t="shared" si="52"/>
        <v>4.2484952420493594</v>
      </c>
      <c r="N446">
        <f>'vessel calibrations'!$B$16</f>
        <v>1</v>
      </c>
      <c r="O446" s="16">
        <f>'vessel calibrations'!$C$16</f>
        <v>1</v>
      </c>
      <c r="P446">
        <f>'vessel calibrations'!$D$16</f>
        <v>1</v>
      </c>
      <c r="Q446">
        <f>'vessel calibrations'!$E$16</f>
        <v>1</v>
      </c>
      <c r="R446">
        <f t="shared" si="49"/>
        <v>4.2484952420493594</v>
      </c>
      <c r="S446">
        <f t="shared" si="53"/>
        <v>4.2484952420493594</v>
      </c>
      <c r="T446">
        <f t="shared" si="50"/>
        <v>4.2484952420493594</v>
      </c>
      <c r="U446">
        <f t="shared" si="51"/>
        <v>4.2484952420493594</v>
      </c>
      <c r="V446">
        <f t="shared" si="54"/>
        <v>69.000000000000028</v>
      </c>
      <c r="W446">
        <f t="shared" si="54"/>
        <v>69.000000000000028</v>
      </c>
      <c r="X446">
        <f t="shared" si="55"/>
        <v>69.000000000000028</v>
      </c>
      <c r="Y446">
        <f t="shared" si="55"/>
        <v>69.000000000000028</v>
      </c>
    </row>
    <row r="447" spans="1:26" x14ac:dyDescent="0.25">
      <c r="A447" t="s">
        <v>12</v>
      </c>
      <c r="B447">
        <v>10078</v>
      </c>
      <c r="C447" t="s">
        <v>19</v>
      </c>
      <c r="D447">
        <v>7</v>
      </c>
      <c r="E447">
        <v>2006</v>
      </c>
      <c r="F447" s="1">
        <v>38926</v>
      </c>
      <c r="G447" t="s">
        <v>22</v>
      </c>
      <c r="H447" t="s">
        <v>15</v>
      </c>
      <c r="I447">
        <v>1.82</v>
      </c>
      <c r="J447">
        <v>20</v>
      </c>
      <c r="K447">
        <v>222</v>
      </c>
      <c r="L447">
        <f t="shared" si="48"/>
        <v>222</v>
      </c>
      <c r="M447">
        <f t="shared" si="52"/>
        <v>5.4071717714601188</v>
      </c>
      <c r="N447">
        <f>'vessel calibrations'!$B$16</f>
        <v>1</v>
      </c>
      <c r="O447" s="16">
        <f>'vessel calibrations'!$C$16</f>
        <v>1</v>
      </c>
      <c r="P447">
        <f>'vessel calibrations'!$D$16</f>
        <v>1</v>
      </c>
      <c r="Q447">
        <f>'vessel calibrations'!$E$16</f>
        <v>1</v>
      </c>
      <c r="R447">
        <f t="shared" si="49"/>
        <v>5.4071717714601188</v>
      </c>
      <c r="S447">
        <f t="shared" si="53"/>
        <v>5.4071717714601188</v>
      </c>
      <c r="T447">
        <f t="shared" si="50"/>
        <v>5.4071717714601188</v>
      </c>
      <c r="U447">
        <f t="shared" si="51"/>
        <v>5.4071717714601188</v>
      </c>
      <c r="V447">
        <f t="shared" si="54"/>
        <v>222.00000000000003</v>
      </c>
      <c r="W447">
        <f t="shared" si="54"/>
        <v>222.00000000000003</v>
      </c>
      <c r="X447">
        <f t="shared" si="55"/>
        <v>222.00000000000003</v>
      </c>
      <c r="Y447">
        <f t="shared" si="55"/>
        <v>222.00000000000003</v>
      </c>
    </row>
    <row r="448" spans="1:26" x14ac:dyDescent="0.25">
      <c r="A448" t="s">
        <v>12</v>
      </c>
      <c r="B448">
        <v>10079</v>
      </c>
      <c r="C448" t="s">
        <v>19</v>
      </c>
      <c r="D448">
        <v>7</v>
      </c>
      <c r="E448">
        <v>2006</v>
      </c>
      <c r="F448" s="1">
        <v>38926</v>
      </c>
      <c r="G448" t="s">
        <v>23</v>
      </c>
      <c r="H448" t="s">
        <v>15</v>
      </c>
      <c r="I448">
        <v>1.83</v>
      </c>
      <c r="J448">
        <v>20</v>
      </c>
      <c r="K448">
        <v>2</v>
      </c>
      <c r="L448">
        <f t="shared" si="48"/>
        <v>2</v>
      </c>
      <c r="M448">
        <f t="shared" si="52"/>
        <v>1.0986122886681098</v>
      </c>
      <c r="N448">
        <f>'vessel calibrations'!$B$16</f>
        <v>1</v>
      </c>
      <c r="O448" s="16">
        <f>'vessel calibrations'!$C$16</f>
        <v>1</v>
      </c>
      <c r="P448">
        <f>'vessel calibrations'!$D$16</f>
        <v>1</v>
      </c>
      <c r="Q448">
        <f>'vessel calibrations'!$E$16</f>
        <v>1</v>
      </c>
      <c r="R448">
        <f t="shared" si="49"/>
        <v>1.0986122886681098</v>
      </c>
      <c r="S448">
        <f t="shared" si="53"/>
        <v>1.0986122886681098</v>
      </c>
      <c r="T448">
        <f t="shared" si="50"/>
        <v>1.0986122886681098</v>
      </c>
      <c r="U448">
        <f t="shared" si="51"/>
        <v>1.0986122886681098</v>
      </c>
      <c r="V448">
        <f t="shared" si="54"/>
        <v>2.0000000000000004</v>
      </c>
      <c r="W448">
        <f t="shared" si="54"/>
        <v>2.0000000000000004</v>
      </c>
      <c r="X448">
        <f t="shared" si="55"/>
        <v>2.0000000000000004</v>
      </c>
      <c r="Y448">
        <f t="shared" si="55"/>
        <v>2.0000000000000004</v>
      </c>
    </row>
    <row r="449" spans="1:25" x14ac:dyDescent="0.25">
      <c r="A449" t="s">
        <v>12</v>
      </c>
      <c r="B449">
        <v>10080</v>
      </c>
      <c r="C449" t="s">
        <v>19</v>
      </c>
      <c r="D449">
        <v>7</v>
      </c>
      <c r="E449">
        <v>2006</v>
      </c>
      <c r="F449" s="1">
        <v>38927</v>
      </c>
      <c r="G449" t="s">
        <v>20</v>
      </c>
      <c r="H449" t="s">
        <v>15</v>
      </c>
      <c r="I449">
        <v>1.74</v>
      </c>
      <c r="J449">
        <v>20</v>
      </c>
      <c r="K449">
        <v>0</v>
      </c>
      <c r="L449">
        <f t="shared" si="48"/>
        <v>0</v>
      </c>
      <c r="M449">
        <f t="shared" si="52"/>
        <v>0</v>
      </c>
      <c r="N449">
        <f>'vessel calibrations'!$B$16</f>
        <v>1</v>
      </c>
      <c r="O449" s="16">
        <f>'vessel calibrations'!$C$16</f>
        <v>1</v>
      </c>
      <c r="P449">
        <f>'vessel calibrations'!$D$16</f>
        <v>1</v>
      </c>
      <c r="Q449">
        <f>'vessel calibrations'!$E$16</f>
        <v>1</v>
      </c>
      <c r="R449">
        <f t="shared" si="49"/>
        <v>0</v>
      </c>
      <c r="S449">
        <f t="shared" si="53"/>
        <v>0</v>
      </c>
      <c r="T449">
        <f t="shared" si="50"/>
        <v>0</v>
      </c>
      <c r="U449">
        <f t="shared" si="51"/>
        <v>0</v>
      </c>
      <c r="V449">
        <f t="shared" si="54"/>
        <v>0</v>
      </c>
      <c r="W449">
        <f t="shared" si="54"/>
        <v>0</v>
      </c>
      <c r="X449">
        <f t="shared" si="55"/>
        <v>0</v>
      </c>
      <c r="Y449">
        <f t="shared" si="55"/>
        <v>0</v>
      </c>
    </row>
    <row r="450" spans="1:25" x14ac:dyDescent="0.25">
      <c r="A450" t="s">
        <v>12</v>
      </c>
      <c r="B450">
        <v>10081</v>
      </c>
      <c r="C450" t="s">
        <v>19</v>
      </c>
      <c r="D450">
        <v>7</v>
      </c>
      <c r="E450">
        <v>2006</v>
      </c>
      <c r="F450" s="1">
        <v>38927</v>
      </c>
      <c r="G450" t="s">
        <v>21</v>
      </c>
      <c r="H450" t="s">
        <v>15</v>
      </c>
      <c r="I450">
        <v>1.39</v>
      </c>
      <c r="J450">
        <v>20</v>
      </c>
      <c r="K450">
        <v>0</v>
      </c>
      <c r="L450">
        <f t="shared" ref="L450:L513" si="56">K450*20/J450</f>
        <v>0</v>
      </c>
      <c r="M450">
        <f t="shared" si="52"/>
        <v>0</v>
      </c>
      <c r="N450">
        <f>'vessel calibrations'!$B$16</f>
        <v>1</v>
      </c>
      <c r="O450" s="16">
        <f>'vessel calibrations'!$C$16</f>
        <v>1</v>
      </c>
      <c r="P450">
        <f>'vessel calibrations'!$D$16</f>
        <v>1</v>
      </c>
      <c r="Q450">
        <f>'vessel calibrations'!$E$16</f>
        <v>1</v>
      </c>
      <c r="R450">
        <f t="shared" ref="R450:R513" si="57">N450*M450</f>
        <v>0</v>
      </c>
      <c r="S450">
        <f t="shared" si="53"/>
        <v>0</v>
      </c>
      <c r="T450">
        <f t="shared" ref="T450:T513" si="58">M450*P450</f>
        <v>0</v>
      </c>
      <c r="U450">
        <f t="shared" ref="U450:U513" si="59">M450*Q450</f>
        <v>0</v>
      </c>
      <c r="V450">
        <f t="shared" si="54"/>
        <v>0</v>
      </c>
      <c r="W450">
        <f t="shared" si="54"/>
        <v>0</v>
      </c>
      <c r="X450">
        <f t="shared" si="55"/>
        <v>0</v>
      </c>
      <c r="Y450">
        <f t="shared" si="55"/>
        <v>0</v>
      </c>
    </row>
    <row r="451" spans="1:25" x14ac:dyDescent="0.25">
      <c r="A451" t="s">
        <v>12</v>
      </c>
      <c r="B451">
        <v>10082</v>
      </c>
      <c r="C451" t="s">
        <v>19</v>
      </c>
      <c r="D451">
        <v>7</v>
      </c>
      <c r="E451">
        <v>2006</v>
      </c>
      <c r="F451" s="1">
        <v>38927</v>
      </c>
      <c r="G451" t="s">
        <v>22</v>
      </c>
      <c r="H451" t="s">
        <v>15</v>
      </c>
      <c r="I451">
        <v>1.96</v>
      </c>
      <c r="J451">
        <v>20</v>
      </c>
      <c r="K451">
        <v>63</v>
      </c>
      <c r="L451">
        <f t="shared" si="56"/>
        <v>63</v>
      </c>
      <c r="M451">
        <f t="shared" ref="M451:M514" si="60">LN(L451+1)</f>
        <v>4.1588830833596715</v>
      </c>
      <c r="N451">
        <f>'vessel calibrations'!$B$16</f>
        <v>1</v>
      </c>
      <c r="O451" s="16">
        <f>'vessel calibrations'!$C$16</f>
        <v>1</v>
      </c>
      <c r="P451">
        <f>'vessel calibrations'!$D$16</f>
        <v>1</v>
      </c>
      <c r="Q451">
        <f>'vessel calibrations'!$E$16</f>
        <v>1</v>
      </c>
      <c r="R451">
        <f t="shared" si="57"/>
        <v>4.1588830833596715</v>
      </c>
      <c r="S451">
        <f t="shared" ref="S451:S514" si="61">O451*M451</f>
        <v>4.1588830833596715</v>
      </c>
      <c r="T451">
        <f t="shared" si="58"/>
        <v>4.1588830833596715</v>
      </c>
      <c r="U451">
        <f t="shared" si="59"/>
        <v>4.1588830833596715</v>
      </c>
      <c r="V451">
        <f t="shared" ref="V451:W514" si="62">EXP(R451)-1</f>
        <v>62.999999999999979</v>
      </c>
      <c r="W451">
        <f t="shared" si="62"/>
        <v>62.999999999999979</v>
      </c>
      <c r="X451">
        <f t="shared" ref="X451:X482" si="63">EXP(T451)-1</f>
        <v>62.999999999999979</v>
      </c>
      <c r="Y451">
        <f t="shared" ref="Y451:Y482" si="64">EXP(U451)-1</f>
        <v>62.999999999999979</v>
      </c>
    </row>
    <row r="452" spans="1:25" x14ac:dyDescent="0.25">
      <c r="A452" t="s">
        <v>12</v>
      </c>
      <c r="B452">
        <v>10083</v>
      </c>
      <c r="C452" t="s">
        <v>19</v>
      </c>
      <c r="D452">
        <v>7</v>
      </c>
      <c r="E452">
        <v>2006</v>
      </c>
      <c r="F452" s="1">
        <v>38927</v>
      </c>
      <c r="G452" t="s">
        <v>23</v>
      </c>
      <c r="H452" t="s">
        <v>15</v>
      </c>
      <c r="I452">
        <v>2.11</v>
      </c>
      <c r="J452">
        <v>20</v>
      </c>
      <c r="K452">
        <v>153</v>
      </c>
      <c r="L452">
        <f t="shared" si="56"/>
        <v>153</v>
      </c>
      <c r="M452">
        <f t="shared" si="60"/>
        <v>5.0369526024136295</v>
      </c>
      <c r="N452">
        <f>'vessel calibrations'!$B$16</f>
        <v>1</v>
      </c>
      <c r="O452" s="16">
        <f>'vessel calibrations'!$C$16</f>
        <v>1</v>
      </c>
      <c r="P452">
        <f>'vessel calibrations'!$D$16</f>
        <v>1</v>
      </c>
      <c r="Q452">
        <f>'vessel calibrations'!$E$16</f>
        <v>1</v>
      </c>
      <c r="R452">
        <f t="shared" si="57"/>
        <v>5.0369526024136295</v>
      </c>
      <c r="S452">
        <f t="shared" si="61"/>
        <v>5.0369526024136295</v>
      </c>
      <c r="T452">
        <f t="shared" si="58"/>
        <v>5.0369526024136295</v>
      </c>
      <c r="U452">
        <f t="shared" si="59"/>
        <v>5.0369526024136295</v>
      </c>
      <c r="V452">
        <f t="shared" si="62"/>
        <v>153.00000000000006</v>
      </c>
      <c r="W452">
        <f t="shared" si="62"/>
        <v>153.00000000000006</v>
      </c>
      <c r="X452">
        <f t="shared" si="63"/>
        <v>153.00000000000006</v>
      </c>
      <c r="Y452">
        <f t="shared" si="64"/>
        <v>153.00000000000006</v>
      </c>
    </row>
    <row r="453" spans="1:25" x14ac:dyDescent="0.25">
      <c r="A453" t="s">
        <v>12</v>
      </c>
      <c r="B453">
        <v>10084</v>
      </c>
      <c r="C453" t="s">
        <v>13</v>
      </c>
      <c r="D453">
        <v>7</v>
      </c>
      <c r="E453">
        <v>2006</v>
      </c>
      <c r="F453" s="1">
        <v>38928</v>
      </c>
      <c r="G453" t="s">
        <v>18</v>
      </c>
      <c r="H453" t="s">
        <v>15</v>
      </c>
      <c r="I453">
        <v>1.75</v>
      </c>
      <c r="J453">
        <v>20</v>
      </c>
      <c r="K453">
        <v>9</v>
      </c>
      <c r="L453">
        <f t="shared" si="56"/>
        <v>9</v>
      </c>
      <c r="M453">
        <f t="shared" si="60"/>
        <v>2.3025850929940459</v>
      </c>
      <c r="N453">
        <f>'vessel calibrations'!$B$16</f>
        <v>1</v>
      </c>
      <c r="O453" s="16">
        <f>'vessel calibrations'!$C$16</f>
        <v>1</v>
      </c>
      <c r="P453">
        <f>'vessel calibrations'!$D$16</f>
        <v>1</v>
      </c>
      <c r="Q453">
        <f>'vessel calibrations'!$E$16</f>
        <v>1</v>
      </c>
      <c r="R453">
        <f t="shared" si="57"/>
        <v>2.3025850929940459</v>
      </c>
      <c r="S453">
        <f t="shared" si="61"/>
        <v>2.3025850929940459</v>
      </c>
      <c r="T453">
        <f t="shared" si="58"/>
        <v>2.3025850929940459</v>
      </c>
      <c r="U453">
        <f t="shared" si="59"/>
        <v>2.3025850929940459</v>
      </c>
      <c r="V453">
        <f t="shared" si="62"/>
        <v>9.0000000000000018</v>
      </c>
      <c r="W453">
        <f t="shared" si="62"/>
        <v>9.0000000000000018</v>
      </c>
      <c r="X453">
        <f t="shared" si="63"/>
        <v>9.0000000000000018</v>
      </c>
      <c r="Y453">
        <f t="shared" si="64"/>
        <v>9.0000000000000018</v>
      </c>
    </row>
    <row r="454" spans="1:25" x14ac:dyDescent="0.25">
      <c r="A454" t="s">
        <v>12</v>
      </c>
      <c r="B454">
        <v>10085</v>
      </c>
      <c r="C454" t="s">
        <v>13</v>
      </c>
      <c r="D454">
        <v>7</v>
      </c>
      <c r="E454">
        <v>2006</v>
      </c>
      <c r="F454" s="1">
        <v>38928</v>
      </c>
      <c r="G454" t="s">
        <v>17</v>
      </c>
      <c r="H454" t="s">
        <v>15</v>
      </c>
      <c r="I454">
        <v>1.88</v>
      </c>
      <c r="J454">
        <v>20</v>
      </c>
      <c r="K454">
        <v>7</v>
      </c>
      <c r="L454">
        <f t="shared" si="56"/>
        <v>7</v>
      </c>
      <c r="M454">
        <f t="shared" si="60"/>
        <v>2.0794415416798357</v>
      </c>
      <c r="N454">
        <f>'vessel calibrations'!$B$16</f>
        <v>1</v>
      </c>
      <c r="O454" s="16">
        <f>'vessel calibrations'!$C$16</f>
        <v>1</v>
      </c>
      <c r="P454">
        <f>'vessel calibrations'!$D$16</f>
        <v>1</v>
      </c>
      <c r="Q454">
        <f>'vessel calibrations'!$E$16</f>
        <v>1</v>
      </c>
      <c r="R454">
        <f t="shared" si="57"/>
        <v>2.0794415416798357</v>
      </c>
      <c r="S454">
        <f t="shared" si="61"/>
        <v>2.0794415416798357</v>
      </c>
      <c r="T454">
        <f t="shared" si="58"/>
        <v>2.0794415416798357</v>
      </c>
      <c r="U454">
        <f t="shared" si="59"/>
        <v>2.0794415416798357</v>
      </c>
      <c r="V454">
        <f t="shared" si="62"/>
        <v>6.9999999999999982</v>
      </c>
      <c r="W454">
        <f t="shared" si="62"/>
        <v>6.9999999999999982</v>
      </c>
      <c r="X454">
        <f t="shared" si="63"/>
        <v>6.9999999999999982</v>
      </c>
      <c r="Y454">
        <f t="shared" si="64"/>
        <v>6.9999999999999982</v>
      </c>
    </row>
    <row r="455" spans="1:25" x14ac:dyDescent="0.25">
      <c r="A455" t="s">
        <v>12</v>
      </c>
      <c r="B455">
        <v>10086</v>
      </c>
      <c r="C455" t="s">
        <v>13</v>
      </c>
      <c r="D455">
        <v>7</v>
      </c>
      <c r="E455">
        <v>2006</v>
      </c>
      <c r="F455" s="1">
        <v>38928</v>
      </c>
      <c r="G455" t="s">
        <v>16</v>
      </c>
      <c r="H455" t="s">
        <v>15</v>
      </c>
      <c r="I455">
        <v>1.61</v>
      </c>
      <c r="J455">
        <v>20</v>
      </c>
      <c r="K455">
        <v>1</v>
      </c>
      <c r="L455">
        <f t="shared" si="56"/>
        <v>1</v>
      </c>
      <c r="M455">
        <f t="shared" si="60"/>
        <v>0.69314718055994529</v>
      </c>
      <c r="N455">
        <f>'vessel calibrations'!$B$16</f>
        <v>1</v>
      </c>
      <c r="O455" s="16">
        <f>'vessel calibrations'!$C$16</f>
        <v>1</v>
      </c>
      <c r="P455">
        <f>'vessel calibrations'!$D$16</f>
        <v>1</v>
      </c>
      <c r="Q455">
        <f>'vessel calibrations'!$E$16</f>
        <v>1</v>
      </c>
      <c r="R455">
        <f t="shared" si="57"/>
        <v>0.69314718055994529</v>
      </c>
      <c r="S455">
        <f t="shared" si="61"/>
        <v>0.69314718055994529</v>
      </c>
      <c r="T455">
        <f t="shared" si="58"/>
        <v>0.69314718055994529</v>
      </c>
      <c r="U455">
        <f t="shared" si="59"/>
        <v>0.69314718055994529</v>
      </c>
      <c r="V455">
        <f t="shared" si="62"/>
        <v>1</v>
      </c>
      <c r="W455">
        <f t="shared" si="62"/>
        <v>1</v>
      </c>
      <c r="X455">
        <f t="shared" si="63"/>
        <v>1</v>
      </c>
      <c r="Y455">
        <f t="shared" si="64"/>
        <v>1</v>
      </c>
    </row>
    <row r="456" spans="1:25" x14ac:dyDescent="0.25">
      <c r="A456" t="s">
        <v>12</v>
      </c>
      <c r="B456">
        <v>10087</v>
      </c>
      <c r="C456" t="s">
        <v>13</v>
      </c>
      <c r="D456">
        <v>7</v>
      </c>
      <c r="E456">
        <v>2006</v>
      </c>
      <c r="F456" s="1">
        <v>38928</v>
      </c>
      <c r="G456" t="s">
        <v>14</v>
      </c>
      <c r="H456" t="s">
        <v>15</v>
      </c>
      <c r="I456">
        <v>1.68</v>
      </c>
      <c r="J456">
        <v>20</v>
      </c>
      <c r="K456">
        <v>5</v>
      </c>
      <c r="L456">
        <f t="shared" si="56"/>
        <v>5</v>
      </c>
      <c r="M456">
        <f t="shared" si="60"/>
        <v>1.791759469228055</v>
      </c>
      <c r="N456">
        <f>'vessel calibrations'!$B$16</f>
        <v>1</v>
      </c>
      <c r="O456" s="16">
        <f>'vessel calibrations'!$C$16</f>
        <v>1</v>
      </c>
      <c r="P456">
        <f>'vessel calibrations'!$D$16</f>
        <v>1</v>
      </c>
      <c r="Q456">
        <f>'vessel calibrations'!$E$16</f>
        <v>1</v>
      </c>
      <c r="R456">
        <f t="shared" si="57"/>
        <v>1.791759469228055</v>
      </c>
      <c r="S456">
        <f t="shared" si="61"/>
        <v>1.791759469228055</v>
      </c>
      <c r="T456">
        <f t="shared" si="58"/>
        <v>1.791759469228055</v>
      </c>
      <c r="U456">
        <f t="shared" si="59"/>
        <v>1.791759469228055</v>
      </c>
      <c r="V456">
        <f t="shared" si="62"/>
        <v>5</v>
      </c>
      <c r="W456">
        <f t="shared" si="62"/>
        <v>5</v>
      </c>
      <c r="X456">
        <f t="shared" si="63"/>
        <v>5</v>
      </c>
      <c r="Y456">
        <f t="shared" si="64"/>
        <v>5</v>
      </c>
    </row>
    <row r="457" spans="1:25" x14ac:dyDescent="0.25">
      <c r="A457" t="s">
        <v>12</v>
      </c>
      <c r="B457">
        <v>10088</v>
      </c>
      <c r="C457" t="s">
        <v>19</v>
      </c>
      <c r="D457">
        <v>7</v>
      </c>
      <c r="E457">
        <v>2006</v>
      </c>
      <c r="F457" s="1">
        <v>38929</v>
      </c>
      <c r="G457" t="s">
        <v>20</v>
      </c>
      <c r="H457" t="s">
        <v>15</v>
      </c>
      <c r="I457">
        <v>2.06</v>
      </c>
      <c r="J457">
        <v>20</v>
      </c>
      <c r="K457">
        <v>0</v>
      </c>
      <c r="L457">
        <f t="shared" si="56"/>
        <v>0</v>
      </c>
      <c r="M457">
        <f t="shared" si="60"/>
        <v>0</v>
      </c>
      <c r="N457">
        <f>'vessel calibrations'!$B$16</f>
        <v>1</v>
      </c>
      <c r="O457" s="16">
        <f>'vessel calibrations'!$C$16</f>
        <v>1</v>
      </c>
      <c r="P457">
        <f>'vessel calibrations'!$D$16</f>
        <v>1</v>
      </c>
      <c r="Q457">
        <f>'vessel calibrations'!$E$16</f>
        <v>1</v>
      </c>
      <c r="R457">
        <f t="shared" si="57"/>
        <v>0</v>
      </c>
      <c r="S457">
        <f t="shared" si="61"/>
        <v>0</v>
      </c>
      <c r="T457">
        <f t="shared" si="58"/>
        <v>0</v>
      </c>
      <c r="U457">
        <f t="shared" si="59"/>
        <v>0</v>
      </c>
      <c r="V457">
        <f t="shared" si="62"/>
        <v>0</v>
      </c>
      <c r="W457">
        <f t="shared" si="62"/>
        <v>0</v>
      </c>
      <c r="X457">
        <f t="shared" si="63"/>
        <v>0</v>
      </c>
      <c r="Y457">
        <f t="shared" si="64"/>
        <v>0</v>
      </c>
    </row>
    <row r="458" spans="1:25" x14ac:dyDescent="0.25">
      <c r="A458" t="s">
        <v>12</v>
      </c>
      <c r="B458">
        <v>10089</v>
      </c>
      <c r="C458" t="s">
        <v>19</v>
      </c>
      <c r="D458">
        <v>7</v>
      </c>
      <c r="E458">
        <v>2006</v>
      </c>
      <c r="F458" s="1">
        <v>38929</v>
      </c>
      <c r="G458" t="s">
        <v>21</v>
      </c>
      <c r="H458" t="s">
        <v>15</v>
      </c>
      <c r="I458">
        <v>1.87</v>
      </c>
      <c r="J458">
        <v>20</v>
      </c>
      <c r="K458">
        <v>203</v>
      </c>
      <c r="L458">
        <f t="shared" si="56"/>
        <v>203</v>
      </c>
      <c r="M458">
        <f t="shared" si="60"/>
        <v>5.3181199938442161</v>
      </c>
      <c r="N458">
        <f>'vessel calibrations'!$B$16</f>
        <v>1</v>
      </c>
      <c r="O458" s="16">
        <f>'vessel calibrations'!$C$16</f>
        <v>1</v>
      </c>
      <c r="P458">
        <f>'vessel calibrations'!$D$16</f>
        <v>1</v>
      </c>
      <c r="Q458">
        <f>'vessel calibrations'!$E$16</f>
        <v>1</v>
      </c>
      <c r="R458">
        <f t="shared" si="57"/>
        <v>5.3181199938442161</v>
      </c>
      <c r="S458">
        <f t="shared" si="61"/>
        <v>5.3181199938442161</v>
      </c>
      <c r="T458">
        <f t="shared" si="58"/>
        <v>5.3181199938442161</v>
      </c>
      <c r="U458">
        <f t="shared" si="59"/>
        <v>5.3181199938442161</v>
      </c>
      <c r="V458">
        <f t="shared" si="62"/>
        <v>202.99999999999994</v>
      </c>
      <c r="W458">
        <f t="shared" si="62"/>
        <v>202.99999999999994</v>
      </c>
      <c r="X458">
        <f t="shared" si="63"/>
        <v>202.99999999999994</v>
      </c>
      <c r="Y458">
        <f t="shared" si="64"/>
        <v>202.99999999999994</v>
      </c>
    </row>
    <row r="459" spans="1:25" x14ac:dyDescent="0.25">
      <c r="A459" t="s">
        <v>12</v>
      </c>
      <c r="B459">
        <v>10090</v>
      </c>
      <c r="C459" t="s">
        <v>19</v>
      </c>
      <c r="D459">
        <v>7</v>
      </c>
      <c r="E459">
        <v>2006</v>
      </c>
      <c r="F459" s="1">
        <v>38929</v>
      </c>
      <c r="G459" t="s">
        <v>22</v>
      </c>
      <c r="H459" t="s">
        <v>15</v>
      </c>
      <c r="I459">
        <v>1.76</v>
      </c>
      <c r="J459">
        <v>20</v>
      </c>
      <c r="K459">
        <v>9</v>
      </c>
      <c r="L459">
        <f t="shared" si="56"/>
        <v>9</v>
      </c>
      <c r="M459">
        <f t="shared" si="60"/>
        <v>2.3025850929940459</v>
      </c>
      <c r="N459">
        <f>'vessel calibrations'!$B$16</f>
        <v>1</v>
      </c>
      <c r="O459" s="16">
        <f>'vessel calibrations'!$C$16</f>
        <v>1</v>
      </c>
      <c r="P459">
        <f>'vessel calibrations'!$D$16</f>
        <v>1</v>
      </c>
      <c r="Q459">
        <f>'vessel calibrations'!$E$16</f>
        <v>1</v>
      </c>
      <c r="R459">
        <f t="shared" si="57"/>
        <v>2.3025850929940459</v>
      </c>
      <c r="S459">
        <f t="shared" si="61"/>
        <v>2.3025850929940459</v>
      </c>
      <c r="T459">
        <f t="shared" si="58"/>
        <v>2.3025850929940459</v>
      </c>
      <c r="U459">
        <f t="shared" si="59"/>
        <v>2.3025850929940459</v>
      </c>
      <c r="V459">
        <f t="shared" si="62"/>
        <v>9.0000000000000018</v>
      </c>
      <c r="W459">
        <f t="shared" si="62"/>
        <v>9.0000000000000018</v>
      </c>
      <c r="X459">
        <f t="shared" si="63"/>
        <v>9.0000000000000018</v>
      </c>
      <c r="Y459">
        <f t="shared" si="64"/>
        <v>9.0000000000000018</v>
      </c>
    </row>
    <row r="460" spans="1:25" x14ac:dyDescent="0.25">
      <c r="A460" t="s">
        <v>12</v>
      </c>
      <c r="B460">
        <v>10091</v>
      </c>
      <c r="C460" t="s">
        <v>19</v>
      </c>
      <c r="D460">
        <v>7</v>
      </c>
      <c r="E460">
        <v>2006</v>
      </c>
      <c r="F460" s="1">
        <v>38929</v>
      </c>
      <c r="G460" t="s">
        <v>23</v>
      </c>
      <c r="H460" t="s">
        <v>15</v>
      </c>
      <c r="I460">
        <v>1.64</v>
      </c>
      <c r="J460">
        <v>20</v>
      </c>
      <c r="K460">
        <v>50</v>
      </c>
      <c r="L460">
        <f t="shared" si="56"/>
        <v>50</v>
      </c>
      <c r="M460">
        <f t="shared" si="60"/>
        <v>3.9318256327243257</v>
      </c>
      <c r="N460">
        <f>'vessel calibrations'!$B$16</f>
        <v>1</v>
      </c>
      <c r="O460" s="16">
        <f>'vessel calibrations'!$C$16</f>
        <v>1</v>
      </c>
      <c r="P460">
        <f>'vessel calibrations'!$D$16</f>
        <v>1</v>
      </c>
      <c r="Q460">
        <f>'vessel calibrations'!$E$16</f>
        <v>1</v>
      </c>
      <c r="R460">
        <f t="shared" si="57"/>
        <v>3.9318256327243257</v>
      </c>
      <c r="S460">
        <f t="shared" si="61"/>
        <v>3.9318256327243257</v>
      </c>
      <c r="T460">
        <f t="shared" si="58"/>
        <v>3.9318256327243257</v>
      </c>
      <c r="U460">
        <f t="shared" si="59"/>
        <v>3.9318256327243257</v>
      </c>
      <c r="V460">
        <f t="shared" si="62"/>
        <v>50</v>
      </c>
      <c r="W460">
        <f t="shared" si="62"/>
        <v>50</v>
      </c>
      <c r="X460">
        <f t="shared" si="63"/>
        <v>50</v>
      </c>
      <c r="Y460">
        <f t="shared" si="64"/>
        <v>50</v>
      </c>
    </row>
    <row r="461" spans="1:25" x14ac:dyDescent="0.25">
      <c r="A461" t="s">
        <v>12</v>
      </c>
      <c r="B461">
        <v>10092</v>
      </c>
      <c r="C461" t="s">
        <v>19</v>
      </c>
      <c r="D461">
        <v>8</v>
      </c>
      <c r="E461">
        <v>2006</v>
      </c>
      <c r="F461" s="1">
        <v>38949</v>
      </c>
      <c r="G461" t="s">
        <v>20</v>
      </c>
      <c r="H461" t="s">
        <v>24</v>
      </c>
      <c r="I461">
        <v>1.61</v>
      </c>
      <c r="J461">
        <v>20</v>
      </c>
      <c r="K461">
        <v>0</v>
      </c>
      <c r="L461">
        <f t="shared" si="56"/>
        <v>0</v>
      </c>
      <c r="M461">
        <f t="shared" si="60"/>
        <v>0</v>
      </c>
      <c r="N461">
        <f>'vessel calibrations'!$B$20</f>
        <v>0.88495575221238942</v>
      </c>
      <c r="O461" s="16">
        <f>'vessel calibrations'!$C$20</f>
        <v>0.84033613445378152</v>
      </c>
      <c r="P461">
        <f>'vessel calibrations'!$D$20</f>
        <v>0.88495575221238942</v>
      </c>
      <c r="Q461">
        <f>'vessel calibrations'!$E$20</f>
        <v>0.84033613445378152</v>
      </c>
      <c r="R461">
        <f t="shared" si="57"/>
        <v>0</v>
      </c>
      <c r="S461">
        <f t="shared" si="61"/>
        <v>0</v>
      </c>
      <c r="T461">
        <f t="shared" si="58"/>
        <v>0</v>
      </c>
      <c r="U461">
        <f t="shared" si="59"/>
        <v>0</v>
      </c>
      <c r="V461">
        <f t="shared" si="62"/>
        <v>0</v>
      </c>
      <c r="W461">
        <f t="shared" si="62"/>
        <v>0</v>
      </c>
      <c r="X461">
        <f t="shared" si="63"/>
        <v>0</v>
      </c>
      <c r="Y461">
        <f t="shared" si="64"/>
        <v>0</v>
      </c>
    </row>
    <row r="462" spans="1:25" x14ac:dyDescent="0.25">
      <c r="A462" t="s">
        <v>12</v>
      </c>
      <c r="B462">
        <v>10093</v>
      </c>
      <c r="C462" t="s">
        <v>19</v>
      </c>
      <c r="D462">
        <v>8</v>
      </c>
      <c r="E462">
        <v>2006</v>
      </c>
      <c r="F462" s="1">
        <v>38949</v>
      </c>
      <c r="G462" t="s">
        <v>21</v>
      </c>
      <c r="H462" t="s">
        <v>24</v>
      </c>
      <c r="I462">
        <v>1.7</v>
      </c>
      <c r="J462">
        <v>20</v>
      </c>
      <c r="K462">
        <v>0</v>
      </c>
      <c r="L462">
        <f t="shared" si="56"/>
        <v>0</v>
      </c>
      <c r="M462">
        <f t="shared" si="60"/>
        <v>0</v>
      </c>
      <c r="N462">
        <f>'vessel calibrations'!$B$20</f>
        <v>0.88495575221238942</v>
      </c>
      <c r="O462" s="16">
        <f>'vessel calibrations'!$C$20</f>
        <v>0.84033613445378152</v>
      </c>
      <c r="P462">
        <f>'vessel calibrations'!$D$20</f>
        <v>0.88495575221238942</v>
      </c>
      <c r="Q462">
        <f>'vessel calibrations'!$E$20</f>
        <v>0.84033613445378152</v>
      </c>
      <c r="R462">
        <f t="shared" si="57"/>
        <v>0</v>
      </c>
      <c r="S462">
        <f t="shared" si="61"/>
        <v>0</v>
      </c>
      <c r="T462">
        <f t="shared" si="58"/>
        <v>0</v>
      </c>
      <c r="U462">
        <f t="shared" si="59"/>
        <v>0</v>
      </c>
      <c r="V462">
        <f t="shared" si="62"/>
        <v>0</v>
      </c>
      <c r="W462">
        <f t="shared" si="62"/>
        <v>0</v>
      </c>
      <c r="X462">
        <f t="shared" si="63"/>
        <v>0</v>
      </c>
      <c r="Y462">
        <f t="shared" si="64"/>
        <v>0</v>
      </c>
    </row>
    <row r="463" spans="1:25" x14ac:dyDescent="0.25">
      <c r="A463" t="s">
        <v>12</v>
      </c>
      <c r="B463">
        <v>10094</v>
      </c>
      <c r="C463" t="s">
        <v>19</v>
      </c>
      <c r="D463">
        <v>8</v>
      </c>
      <c r="E463">
        <v>2006</v>
      </c>
      <c r="F463" s="1">
        <v>38949</v>
      </c>
      <c r="G463" t="s">
        <v>22</v>
      </c>
      <c r="H463" t="s">
        <v>24</v>
      </c>
      <c r="I463">
        <v>1.92</v>
      </c>
      <c r="J463">
        <v>20</v>
      </c>
      <c r="K463">
        <v>0</v>
      </c>
      <c r="L463">
        <f t="shared" si="56"/>
        <v>0</v>
      </c>
      <c r="M463">
        <f t="shared" si="60"/>
        <v>0</v>
      </c>
      <c r="N463">
        <f>'vessel calibrations'!$B$20</f>
        <v>0.88495575221238942</v>
      </c>
      <c r="O463" s="16">
        <f>'vessel calibrations'!$C$20</f>
        <v>0.84033613445378152</v>
      </c>
      <c r="P463">
        <f>'vessel calibrations'!$D$20</f>
        <v>0.88495575221238942</v>
      </c>
      <c r="Q463">
        <f>'vessel calibrations'!$E$20</f>
        <v>0.84033613445378152</v>
      </c>
      <c r="R463">
        <f t="shared" si="57"/>
        <v>0</v>
      </c>
      <c r="S463">
        <f t="shared" si="61"/>
        <v>0</v>
      </c>
      <c r="T463">
        <f t="shared" si="58"/>
        <v>0</v>
      </c>
      <c r="U463">
        <f t="shared" si="59"/>
        <v>0</v>
      </c>
      <c r="V463">
        <f t="shared" si="62"/>
        <v>0</v>
      </c>
      <c r="W463">
        <f t="shared" si="62"/>
        <v>0</v>
      </c>
      <c r="X463">
        <f t="shared" si="63"/>
        <v>0</v>
      </c>
      <c r="Y463">
        <f t="shared" si="64"/>
        <v>0</v>
      </c>
    </row>
    <row r="464" spans="1:25" x14ac:dyDescent="0.25">
      <c r="A464" t="s">
        <v>12</v>
      </c>
      <c r="B464">
        <v>10095</v>
      </c>
      <c r="C464" t="s">
        <v>19</v>
      </c>
      <c r="D464">
        <v>8</v>
      </c>
      <c r="E464">
        <v>2006</v>
      </c>
      <c r="F464" s="1">
        <v>38949</v>
      </c>
      <c r="G464" t="s">
        <v>23</v>
      </c>
      <c r="H464" t="s">
        <v>24</v>
      </c>
      <c r="I464">
        <v>1.8</v>
      </c>
      <c r="J464">
        <v>20</v>
      </c>
      <c r="K464">
        <v>1</v>
      </c>
      <c r="L464">
        <f t="shared" si="56"/>
        <v>1</v>
      </c>
      <c r="M464">
        <f t="shared" si="60"/>
        <v>0.69314718055994529</v>
      </c>
      <c r="N464">
        <f>'vessel calibrations'!$B$20</f>
        <v>0.88495575221238942</v>
      </c>
      <c r="O464" s="16">
        <f>'vessel calibrations'!$C$20</f>
        <v>0.84033613445378152</v>
      </c>
      <c r="P464">
        <f>'vessel calibrations'!$D$20</f>
        <v>0.88495575221238942</v>
      </c>
      <c r="Q464">
        <f>'vessel calibrations'!$E$20</f>
        <v>0.84033613445378152</v>
      </c>
      <c r="R464">
        <f t="shared" si="57"/>
        <v>0.6134045845663233</v>
      </c>
      <c r="S464">
        <f t="shared" si="61"/>
        <v>0.58247662231928177</v>
      </c>
      <c r="T464">
        <f t="shared" si="58"/>
        <v>0.6134045845663233</v>
      </c>
      <c r="U464">
        <f t="shared" si="59"/>
        <v>0.58247662231928177</v>
      </c>
      <c r="V464">
        <f t="shared" si="62"/>
        <v>0.84670798163310157</v>
      </c>
      <c r="W464">
        <f t="shared" si="62"/>
        <v>0.79046725538999851</v>
      </c>
      <c r="X464">
        <f t="shared" si="63"/>
        <v>0.84670798163310157</v>
      </c>
      <c r="Y464">
        <f t="shared" si="64"/>
        <v>0.79046725538999851</v>
      </c>
    </row>
    <row r="465" spans="1:25" x14ac:dyDescent="0.25">
      <c r="A465" t="s">
        <v>12</v>
      </c>
      <c r="B465">
        <v>10096</v>
      </c>
      <c r="C465" t="s">
        <v>13</v>
      </c>
      <c r="D465">
        <v>8</v>
      </c>
      <c r="E465">
        <v>2006</v>
      </c>
      <c r="F465" s="1">
        <v>38948</v>
      </c>
      <c r="G465" t="s">
        <v>18</v>
      </c>
      <c r="H465" t="s">
        <v>24</v>
      </c>
      <c r="I465">
        <v>1.66</v>
      </c>
      <c r="J465">
        <v>20</v>
      </c>
      <c r="K465">
        <v>0</v>
      </c>
      <c r="L465">
        <f t="shared" si="56"/>
        <v>0</v>
      </c>
      <c r="M465">
        <f t="shared" si="60"/>
        <v>0</v>
      </c>
      <c r="N465">
        <f>'vessel calibrations'!$B$20</f>
        <v>0.88495575221238942</v>
      </c>
      <c r="O465" s="16">
        <f>'vessel calibrations'!$C$20</f>
        <v>0.84033613445378152</v>
      </c>
      <c r="P465">
        <f>'vessel calibrations'!$D$20</f>
        <v>0.88495575221238942</v>
      </c>
      <c r="Q465">
        <f>'vessel calibrations'!$E$20</f>
        <v>0.84033613445378152</v>
      </c>
      <c r="R465">
        <f t="shared" si="57"/>
        <v>0</v>
      </c>
      <c r="S465">
        <f t="shared" si="61"/>
        <v>0</v>
      </c>
      <c r="T465">
        <f t="shared" si="58"/>
        <v>0</v>
      </c>
      <c r="U465">
        <f t="shared" si="59"/>
        <v>0</v>
      </c>
      <c r="V465">
        <f t="shared" si="62"/>
        <v>0</v>
      </c>
      <c r="W465">
        <f t="shared" si="62"/>
        <v>0</v>
      </c>
      <c r="X465">
        <f t="shared" si="63"/>
        <v>0</v>
      </c>
      <c r="Y465">
        <f t="shared" si="64"/>
        <v>0</v>
      </c>
    </row>
    <row r="466" spans="1:25" x14ac:dyDescent="0.25">
      <c r="A466" t="s">
        <v>12</v>
      </c>
      <c r="B466">
        <v>10097</v>
      </c>
      <c r="C466" t="s">
        <v>13</v>
      </c>
      <c r="D466">
        <v>8</v>
      </c>
      <c r="E466">
        <v>2006</v>
      </c>
      <c r="F466" s="1">
        <v>38948</v>
      </c>
      <c r="G466" t="s">
        <v>17</v>
      </c>
      <c r="H466" t="s">
        <v>24</v>
      </c>
      <c r="I466">
        <v>1.62</v>
      </c>
      <c r="J466">
        <v>20</v>
      </c>
      <c r="K466">
        <v>0</v>
      </c>
      <c r="L466">
        <f t="shared" si="56"/>
        <v>0</v>
      </c>
      <c r="M466">
        <f t="shared" si="60"/>
        <v>0</v>
      </c>
      <c r="N466">
        <f>'vessel calibrations'!$B$20</f>
        <v>0.88495575221238942</v>
      </c>
      <c r="O466" s="16">
        <f>'vessel calibrations'!$C$20</f>
        <v>0.84033613445378152</v>
      </c>
      <c r="P466">
        <f>'vessel calibrations'!$D$20</f>
        <v>0.88495575221238942</v>
      </c>
      <c r="Q466">
        <f>'vessel calibrations'!$E$20</f>
        <v>0.84033613445378152</v>
      </c>
      <c r="R466">
        <f t="shared" si="57"/>
        <v>0</v>
      </c>
      <c r="S466">
        <f t="shared" si="61"/>
        <v>0</v>
      </c>
      <c r="T466">
        <f t="shared" si="58"/>
        <v>0</v>
      </c>
      <c r="U466">
        <f t="shared" si="59"/>
        <v>0</v>
      </c>
      <c r="V466">
        <f t="shared" si="62"/>
        <v>0</v>
      </c>
      <c r="W466">
        <f t="shared" si="62"/>
        <v>0</v>
      </c>
      <c r="X466">
        <f t="shared" si="63"/>
        <v>0</v>
      </c>
      <c r="Y466">
        <f t="shared" si="64"/>
        <v>0</v>
      </c>
    </row>
    <row r="467" spans="1:25" x14ac:dyDescent="0.25">
      <c r="A467" t="s">
        <v>12</v>
      </c>
      <c r="B467">
        <v>10098</v>
      </c>
      <c r="C467" t="s">
        <v>13</v>
      </c>
      <c r="D467">
        <v>8</v>
      </c>
      <c r="E467">
        <v>2006</v>
      </c>
      <c r="F467" s="1">
        <v>38948</v>
      </c>
      <c r="G467" t="s">
        <v>16</v>
      </c>
      <c r="H467" t="s">
        <v>24</v>
      </c>
      <c r="I467">
        <v>1.88</v>
      </c>
      <c r="J467">
        <v>20</v>
      </c>
      <c r="K467">
        <v>0</v>
      </c>
      <c r="L467">
        <f t="shared" si="56"/>
        <v>0</v>
      </c>
      <c r="M467">
        <f t="shared" si="60"/>
        <v>0</v>
      </c>
      <c r="N467">
        <f>'vessel calibrations'!$B$20</f>
        <v>0.88495575221238942</v>
      </c>
      <c r="O467" s="16">
        <f>'vessel calibrations'!$C$20</f>
        <v>0.84033613445378152</v>
      </c>
      <c r="P467">
        <f>'vessel calibrations'!$D$20</f>
        <v>0.88495575221238942</v>
      </c>
      <c r="Q467">
        <f>'vessel calibrations'!$E$20</f>
        <v>0.84033613445378152</v>
      </c>
      <c r="R467">
        <f t="shared" si="57"/>
        <v>0</v>
      </c>
      <c r="S467">
        <f t="shared" si="61"/>
        <v>0</v>
      </c>
      <c r="T467">
        <f t="shared" si="58"/>
        <v>0</v>
      </c>
      <c r="U467">
        <f t="shared" si="59"/>
        <v>0</v>
      </c>
      <c r="V467">
        <f t="shared" si="62"/>
        <v>0</v>
      </c>
      <c r="W467">
        <f t="shared" si="62"/>
        <v>0</v>
      </c>
      <c r="X467">
        <f t="shared" si="63"/>
        <v>0</v>
      </c>
      <c r="Y467">
        <f t="shared" si="64"/>
        <v>0</v>
      </c>
    </row>
    <row r="468" spans="1:25" x14ac:dyDescent="0.25">
      <c r="A468" t="s">
        <v>12</v>
      </c>
      <c r="B468">
        <v>10099</v>
      </c>
      <c r="C468" t="s">
        <v>13</v>
      </c>
      <c r="D468">
        <v>8</v>
      </c>
      <c r="E468">
        <v>2006</v>
      </c>
      <c r="F468" s="1">
        <v>38948</v>
      </c>
      <c r="G468" t="s">
        <v>14</v>
      </c>
      <c r="H468" t="s">
        <v>24</v>
      </c>
      <c r="I468">
        <v>1.28</v>
      </c>
      <c r="J468">
        <v>20</v>
      </c>
      <c r="K468">
        <v>0</v>
      </c>
      <c r="L468">
        <f t="shared" si="56"/>
        <v>0</v>
      </c>
      <c r="M468">
        <f t="shared" si="60"/>
        <v>0</v>
      </c>
      <c r="N468">
        <f>'vessel calibrations'!$B$20</f>
        <v>0.88495575221238942</v>
      </c>
      <c r="O468" s="16">
        <f>'vessel calibrations'!$C$20</f>
        <v>0.84033613445378152</v>
      </c>
      <c r="P468">
        <f>'vessel calibrations'!$D$20</f>
        <v>0.88495575221238942</v>
      </c>
      <c r="Q468">
        <f>'vessel calibrations'!$E$20</f>
        <v>0.84033613445378152</v>
      </c>
      <c r="R468">
        <f t="shared" si="57"/>
        <v>0</v>
      </c>
      <c r="S468">
        <f t="shared" si="61"/>
        <v>0</v>
      </c>
      <c r="T468">
        <f t="shared" si="58"/>
        <v>0</v>
      </c>
      <c r="U468">
        <f t="shared" si="59"/>
        <v>0</v>
      </c>
      <c r="V468">
        <f t="shared" si="62"/>
        <v>0</v>
      </c>
      <c r="W468">
        <f t="shared" si="62"/>
        <v>0</v>
      </c>
      <c r="X468">
        <f t="shared" si="63"/>
        <v>0</v>
      </c>
      <c r="Y468">
        <f t="shared" si="64"/>
        <v>0</v>
      </c>
    </row>
    <row r="469" spans="1:25" x14ac:dyDescent="0.25">
      <c r="A469" t="s">
        <v>12</v>
      </c>
      <c r="B469">
        <v>11031</v>
      </c>
      <c r="C469" t="s">
        <v>13</v>
      </c>
      <c r="D469">
        <v>6</v>
      </c>
      <c r="E469">
        <v>2007</v>
      </c>
      <c r="F469" s="1">
        <v>39261</v>
      </c>
      <c r="G469" t="s">
        <v>14</v>
      </c>
      <c r="H469" t="s">
        <v>15</v>
      </c>
      <c r="I469">
        <v>1.74</v>
      </c>
      <c r="J469">
        <v>20</v>
      </c>
      <c r="K469">
        <v>0</v>
      </c>
      <c r="L469">
        <f t="shared" si="56"/>
        <v>0</v>
      </c>
      <c r="M469">
        <f t="shared" si="60"/>
        <v>0</v>
      </c>
      <c r="N469">
        <f>'vessel calibrations'!$B$16</f>
        <v>1</v>
      </c>
      <c r="O469" s="16">
        <f>'vessel calibrations'!$C$16</f>
        <v>1</v>
      </c>
      <c r="P469">
        <f>'vessel calibrations'!$D$16</f>
        <v>1</v>
      </c>
      <c r="Q469">
        <f>'vessel calibrations'!$E$16</f>
        <v>1</v>
      </c>
      <c r="R469">
        <f t="shared" si="57"/>
        <v>0</v>
      </c>
      <c r="S469">
        <f t="shared" si="61"/>
        <v>0</v>
      </c>
      <c r="T469">
        <f t="shared" si="58"/>
        <v>0</v>
      </c>
      <c r="U469">
        <f t="shared" si="59"/>
        <v>0</v>
      </c>
      <c r="V469">
        <f t="shared" si="62"/>
        <v>0</v>
      </c>
      <c r="W469">
        <f t="shared" si="62"/>
        <v>0</v>
      </c>
      <c r="X469">
        <f t="shared" si="63"/>
        <v>0</v>
      </c>
      <c r="Y469">
        <f t="shared" si="64"/>
        <v>0</v>
      </c>
    </row>
    <row r="470" spans="1:25" x14ac:dyDescent="0.25">
      <c r="A470" t="s">
        <v>12</v>
      </c>
      <c r="B470">
        <v>11032</v>
      </c>
      <c r="C470" t="s">
        <v>13</v>
      </c>
      <c r="D470">
        <v>6</v>
      </c>
      <c r="E470">
        <v>2007</v>
      </c>
      <c r="F470" s="1">
        <v>39261</v>
      </c>
      <c r="G470" t="s">
        <v>16</v>
      </c>
      <c r="H470" t="s">
        <v>15</v>
      </c>
      <c r="I470">
        <v>1.88</v>
      </c>
      <c r="J470">
        <v>20</v>
      </c>
      <c r="K470">
        <v>0</v>
      </c>
      <c r="L470">
        <f t="shared" si="56"/>
        <v>0</v>
      </c>
      <c r="M470">
        <f t="shared" si="60"/>
        <v>0</v>
      </c>
      <c r="N470">
        <f>'vessel calibrations'!$B$16</f>
        <v>1</v>
      </c>
      <c r="O470" s="16">
        <f>'vessel calibrations'!$C$16</f>
        <v>1</v>
      </c>
      <c r="P470">
        <f>'vessel calibrations'!$D$16</f>
        <v>1</v>
      </c>
      <c r="Q470">
        <f>'vessel calibrations'!$E$16</f>
        <v>1</v>
      </c>
      <c r="R470">
        <f t="shared" si="57"/>
        <v>0</v>
      </c>
      <c r="S470">
        <f t="shared" si="61"/>
        <v>0</v>
      </c>
      <c r="T470">
        <f t="shared" si="58"/>
        <v>0</v>
      </c>
      <c r="U470">
        <f t="shared" si="59"/>
        <v>0</v>
      </c>
      <c r="V470">
        <f t="shared" si="62"/>
        <v>0</v>
      </c>
      <c r="W470">
        <f t="shared" si="62"/>
        <v>0</v>
      </c>
      <c r="X470">
        <f t="shared" si="63"/>
        <v>0</v>
      </c>
      <c r="Y470">
        <f t="shared" si="64"/>
        <v>0</v>
      </c>
    </row>
    <row r="471" spans="1:25" x14ac:dyDescent="0.25">
      <c r="A471" t="s">
        <v>12</v>
      </c>
      <c r="B471">
        <v>11033</v>
      </c>
      <c r="C471" t="s">
        <v>13</v>
      </c>
      <c r="D471">
        <v>6</v>
      </c>
      <c r="E471">
        <v>2007</v>
      </c>
      <c r="F471" s="1">
        <v>39261</v>
      </c>
      <c r="G471" t="s">
        <v>17</v>
      </c>
      <c r="H471" t="s">
        <v>15</v>
      </c>
      <c r="I471">
        <v>1.66</v>
      </c>
      <c r="J471">
        <v>20</v>
      </c>
      <c r="K471">
        <v>0</v>
      </c>
      <c r="L471">
        <f t="shared" si="56"/>
        <v>0</v>
      </c>
      <c r="M471">
        <f t="shared" si="60"/>
        <v>0</v>
      </c>
      <c r="N471">
        <f>'vessel calibrations'!$B$16</f>
        <v>1</v>
      </c>
      <c r="O471" s="16">
        <f>'vessel calibrations'!$C$16</f>
        <v>1</v>
      </c>
      <c r="P471">
        <f>'vessel calibrations'!$D$16</f>
        <v>1</v>
      </c>
      <c r="Q471">
        <f>'vessel calibrations'!$E$16</f>
        <v>1</v>
      </c>
      <c r="R471">
        <f t="shared" si="57"/>
        <v>0</v>
      </c>
      <c r="S471">
        <f t="shared" si="61"/>
        <v>0</v>
      </c>
      <c r="T471">
        <f t="shared" si="58"/>
        <v>0</v>
      </c>
      <c r="U471">
        <f t="shared" si="59"/>
        <v>0</v>
      </c>
      <c r="V471">
        <f t="shared" si="62"/>
        <v>0</v>
      </c>
      <c r="W471">
        <f t="shared" si="62"/>
        <v>0</v>
      </c>
      <c r="X471">
        <f t="shared" si="63"/>
        <v>0</v>
      </c>
      <c r="Y471">
        <f t="shared" si="64"/>
        <v>0</v>
      </c>
    </row>
    <row r="472" spans="1:25" x14ac:dyDescent="0.25">
      <c r="A472" t="s">
        <v>12</v>
      </c>
      <c r="B472">
        <v>11034</v>
      </c>
      <c r="C472" t="s">
        <v>13</v>
      </c>
      <c r="D472">
        <v>6</v>
      </c>
      <c r="E472">
        <v>2007</v>
      </c>
      <c r="F472" s="1">
        <v>39261</v>
      </c>
      <c r="G472" t="s">
        <v>18</v>
      </c>
      <c r="H472" t="s">
        <v>15</v>
      </c>
      <c r="I472">
        <v>1.73</v>
      </c>
      <c r="J472">
        <v>20</v>
      </c>
      <c r="K472">
        <v>0</v>
      </c>
      <c r="L472">
        <f t="shared" si="56"/>
        <v>0</v>
      </c>
      <c r="M472">
        <f t="shared" si="60"/>
        <v>0</v>
      </c>
      <c r="N472">
        <f>'vessel calibrations'!$B$16</f>
        <v>1</v>
      </c>
      <c r="O472" s="16">
        <f>'vessel calibrations'!$C$16</f>
        <v>1</v>
      </c>
      <c r="P472">
        <f>'vessel calibrations'!$D$16</f>
        <v>1</v>
      </c>
      <c r="Q472">
        <f>'vessel calibrations'!$E$16</f>
        <v>1</v>
      </c>
      <c r="R472">
        <f t="shared" si="57"/>
        <v>0</v>
      </c>
      <c r="S472">
        <f t="shared" si="61"/>
        <v>0</v>
      </c>
      <c r="T472">
        <f t="shared" si="58"/>
        <v>0</v>
      </c>
      <c r="U472">
        <f t="shared" si="59"/>
        <v>0</v>
      </c>
      <c r="V472">
        <f t="shared" si="62"/>
        <v>0</v>
      </c>
      <c r="W472">
        <f t="shared" si="62"/>
        <v>0</v>
      </c>
      <c r="X472">
        <f t="shared" si="63"/>
        <v>0</v>
      </c>
      <c r="Y472">
        <f t="shared" si="64"/>
        <v>0</v>
      </c>
    </row>
    <row r="473" spans="1:25" x14ac:dyDescent="0.25">
      <c r="A473" t="s">
        <v>12</v>
      </c>
      <c r="B473">
        <v>11035</v>
      </c>
      <c r="C473" t="s">
        <v>13</v>
      </c>
      <c r="D473">
        <v>6</v>
      </c>
      <c r="E473">
        <v>2007</v>
      </c>
      <c r="F473" s="1">
        <v>39261</v>
      </c>
      <c r="G473" t="s">
        <v>18</v>
      </c>
      <c r="H473" t="s">
        <v>15</v>
      </c>
      <c r="I473">
        <v>1.69</v>
      </c>
      <c r="J473">
        <v>20</v>
      </c>
      <c r="K473">
        <v>0</v>
      </c>
      <c r="L473">
        <f t="shared" si="56"/>
        <v>0</v>
      </c>
      <c r="M473">
        <f t="shared" si="60"/>
        <v>0</v>
      </c>
      <c r="N473">
        <f>'vessel calibrations'!$B$16</f>
        <v>1</v>
      </c>
      <c r="O473" s="16">
        <f>'vessel calibrations'!$C$16</f>
        <v>1</v>
      </c>
      <c r="P473">
        <f>'vessel calibrations'!$D$16</f>
        <v>1</v>
      </c>
      <c r="Q473">
        <f>'vessel calibrations'!$E$16</f>
        <v>1</v>
      </c>
      <c r="R473">
        <f t="shared" si="57"/>
        <v>0</v>
      </c>
      <c r="S473">
        <f t="shared" si="61"/>
        <v>0</v>
      </c>
      <c r="T473">
        <f t="shared" si="58"/>
        <v>0</v>
      </c>
      <c r="U473">
        <f t="shared" si="59"/>
        <v>0</v>
      </c>
      <c r="V473">
        <f t="shared" si="62"/>
        <v>0</v>
      </c>
      <c r="W473">
        <f t="shared" si="62"/>
        <v>0</v>
      </c>
      <c r="X473">
        <f t="shared" si="63"/>
        <v>0</v>
      </c>
      <c r="Y473">
        <f t="shared" si="64"/>
        <v>0</v>
      </c>
    </row>
    <row r="474" spans="1:25" x14ac:dyDescent="0.25">
      <c r="A474" t="s">
        <v>12</v>
      </c>
      <c r="B474">
        <v>11036</v>
      </c>
      <c r="C474" t="s">
        <v>19</v>
      </c>
      <c r="D474">
        <v>6</v>
      </c>
      <c r="E474">
        <v>2007</v>
      </c>
      <c r="F474" s="1">
        <v>39262</v>
      </c>
      <c r="G474" t="s">
        <v>20</v>
      </c>
      <c r="H474" t="s">
        <v>15</v>
      </c>
      <c r="I474">
        <v>1.34</v>
      </c>
      <c r="J474">
        <v>20</v>
      </c>
      <c r="K474">
        <v>0</v>
      </c>
      <c r="L474">
        <f t="shared" si="56"/>
        <v>0</v>
      </c>
      <c r="M474">
        <f t="shared" si="60"/>
        <v>0</v>
      </c>
      <c r="N474">
        <f>'vessel calibrations'!$B$16</f>
        <v>1</v>
      </c>
      <c r="O474" s="16">
        <f>'vessel calibrations'!$C$16</f>
        <v>1</v>
      </c>
      <c r="P474">
        <f>'vessel calibrations'!$D$16</f>
        <v>1</v>
      </c>
      <c r="Q474">
        <f>'vessel calibrations'!$E$16</f>
        <v>1</v>
      </c>
      <c r="R474">
        <f t="shared" si="57"/>
        <v>0</v>
      </c>
      <c r="S474">
        <f t="shared" si="61"/>
        <v>0</v>
      </c>
      <c r="T474">
        <f t="shared" si="58"/>
        <v>0</v>
      </c>
      <c r="U474">
        <f t="shared" si="59"/>
        <v>0</v>
      </c>
      <c r="V474">
        <f t="shared" si="62"/>
        <v>0</v>
      </c>
      <c r="W474">
        <f t="shared" si="62"/>
        <v>0</v>
      </c>
      <c r="X474">
        <f t="shared" si="63"/>
        <v>0</v>
      </c>
      <c r="Y474">
        <f t="shared" si="64"/>
        <v>0</v>
      </c>
    </row>
    <row r="475" spans="1:25" x14ac:dyDescent="0.25">
      <c r="A475" t="s">
        <v>12</v>
      </c>
      <c r="B475">
        <v>11037</v>
      </c>
      <c r="C475" t="s">
        <v>19</v>
      </c>
      <c r="D475">
        <v>6</v>
      </c>
      <c r="E475">
        <v>2007</v>
      </c>
      <c r="F475" s="1">
        <v>39262</v>
      </c>
      <c r="G475" t="s">
        <v>21</v>
      </c>
      <c r="H475" t="s">
        <v>15</v>
      </c>
      <c r="I475">
        <v>1.69</v>
      </c>
      <c r="J475">
        <v>20</v>
      </c>
      <c r="K475">
        <v>1</v>
      </c>
      <c r="L475">
        <f t="shared" si="56"/>
        <v>1</v>
      </c>
      <c r="M475">
        <f t="shared" si="60"/>
        <v>0.69314718055994529</v>
      </c>
      <c r="N475">
        <f>'vessel calibrations'!$B$16</f>
        <v>1</v>
      </c>
      <c r="O475" s="16">
        <f>'vessel calibrations'!$C$16</f>
        <v>1</v>
      </c>
      <c r="P475">
        <f>'vessel calibrations'!$D$16</f>
        <v>1</v>
      </c>
      <c r="Q475">
        <f>'vessel calibrations'!$E$16</f>
        <v>1</v>
      </c>
      <c r="R475">
        <f t="shared" si="57"/>
        <v>0.69314718055994529</v>
      </c>
      <c r="S475">
        <f t="shared" si="61"/>
        <v>0.69314718055994529</v>
      </c>
      <c r="T475">
        <f t="shared" si="58"/>
        <v>0.69314718055994529</v>
      </c>
      <c r="U475">
        <f t="shared" si="59"/>
        <v>0.69314718055994529</v>
      </c>
      <c r="V475">
        <f t="shared" si="62"/>
        <v>1</v>
      </c>
      <c r="W475">
        <f t="shared" si="62"/>
        <v>1</v>
      </c>
      <c r="X475">
        <f t="shared" si="63"/>
        <v>1</v>
      </c>
      <c r="Y475">
        <f t="shared" si="64"/>
        <v>1</v>
      </c>
    </row>
    <row r="476" spans="1:25" x14ac:dyDescent="0.25">
      <c r="A476" t="s">
        <v>12</v>
      </c>
      <c r="B476">
        <v>11038</v>
      </c>
      <c r="C476" t="s">
        <v>19</v>
      </c>
      <c r="D476">
        <v>6</v>
      </c>
      <c r="E476">
        <v>2007</v>
      </c>
      <c r="F476" s="1">
        <v>39262</v>
      </c>
      <c r="G476" t="s">
        <v>22</v>
      </c>
      <c r="H476" t="s">
        <v>15</v>
      </c>
      <c r="I476">
        <v>1.19</v>
      </c>
      <c r="J476">
        <v>20</v>
      </c>
      <c r="K476">
        <v>0</v>
      </c>
      <c r="L476">
        <f t="shared" si="56"/>
        <v>0</v>
      </c>
      <c r="M476">
        <f t="shared" si="60"/>
        <v>0</v>
      </c>
      <c r="N476">
        <f>'vessel calibrations'!$B$16</f>
        <v>1</v>
      </c>
      <c r="O476" s="16">
        <f>'vessel calibrations'!$C$16</f>
        <v>1</v>
      </c>
      <c r="P476">
        <f>'vessel calibrations'!$D$16</f>
        <v>1</v>
      </c>
      <c r="Q476">
        <f>'vessel calibrations'!$E$16</f>
        <v>1</v>
      </c>
      <c r="R476">
        <f t="shared" si="57"/>
        <v>0</v>
      </c>
      <c r="S476">
        <f t="shared" si="61"/>
        <v>0</v>
      </c>
      <c r="T476">
        <f t="shared" si="58"/>
        <v>0</v>
      </c>
      <c r="U476">
        <f t="shared" si="59"/>
        <v>0</v>
      </c>
      <c r="V476">
        <f t="shared" si="62"/>
        <v>0</v>
      </c>
      <c r="W476">
        <f t="shared" si="62"/>
        <v>0</v>
      </c>
      <c r="X476">
        <f t="shared" si="63"/>
        <v>0</v>
      </c>
      <c r="Y476">
        <f t="shared" si="64"/>
        <v>0</v>
      </c>
    </row>
    <row r="477" spans="1:25" x14ac:dyDescent="0.25">
      <c r="A477" t="s">
        <v>12</v>
      </c>
      <c r="B477">
        <v>11039</v>
      </c>
      <c r="C477" t="s">
        <v>19</v>
      </c>
      <c r="D477">
        <v>6</v>
      </c>
      <c r="E477">
        <v>2007</v>
      </c>
      <c r="F477" s="1">
        <v>39262</v>
      </c>
      <c r="G477" t="s">
        <v>23</v>
      </c>
      <c r="H477" t="s">
        <v>15</v>
      </c>
      <c r="I477">
        <v>1.35</v>
      </c>
      <c r="J477">
        <v>20</v>
      </c>
      <c r="K477">
        <v>0</v>
      </c>
      <c r="L477">
        <f t="shared" si="56"/>
        <v>0</v>
      </c>
      <c r="M477">
        <f t="shared" si="60"/>
        <v>0</v>
      </c>
      <c r="N477">
        <f>'vessel calibrations'!$B$16</f>
        <v>1</v>
      </c>
      <c r="O477" s="16">
        <f>'vessel calibrations'!$C$16</f>
        <v>1</v>
      </c>
      <c r="P477">
        <f>'vessel calibrations'!$D$16</f>
        <v>1</v>
      </c>
      <c r="Q477">
        <f>'vessel calibrations'!$E$16</f>
        <v>1</v>
      </c>
      <c r="R477">
        <f t="shared" si="57"/>
        <v>0</v>
      </c>
      <c r="S477">
        <f t="shared" si="61"/>
        <v>0</v>
      </c>
      <c r="T477">
        <f t="shared" si="58"/>
        <v>0</v>
      </c>
      <c r="U477">
        <f t="shared" si="59"/>
        <v>0</v>
      </c>
      <c r="V477">
        <f t="shared" si="62"/>
        <v>0</v>
      </c>
      <c r="W477">
        <f t="shared" si="62"/>
        <v>0</v>
      </c>
      <c r="X477">
        <f t="shared" si="63"/>
        <v>0</v>
      </c>
      <c r="Y477">
        <f t="shared" si="64"/>
        <v>0</v>
      </c>
    </row>
    <row r="478" spans="1:25" x14ac:dyDescent="0.25">
      <c r="A478" t="s">
        <v>12</v>
      </c>
      <c r="B478">
        <v>11040</v>
      </c>
      <c r="C478" t="s">
        <v>19</v>
      </c>
      <c r="D478">
        <v>6</v>
      </c>
      <c r="E478">
        <v>2007</v>
      </c>
      <c r="F478" s="1">
        <v>39263</v>
      </c>
      <c r="G478" t="s">
        <v>23</v>
      </c>
      <c r="H478" t="s">
        <v>15</v>
      </c>
      <c r="I478">
        <v>1.95</v>
      </c>
      <c r="J478">
        <v>20</v>
      </c>
      <c r="K478">
        <v>0</v>
      </c>
      <c r="L478">
        <f t="shared" si="56"/>
        <v>0</v>
      </c>
      <c r="M478">
        <f t="shared" si="60"/>
        <v>0</v>
      </c>
      <c r="N478">
        <f>'vessel calibrations'!$B$16</f>
        <v>1</v>
      </c>
      <c r="O478" s="16">
        <f>'vessel calibrations'!$C$16</f>
        <v>1</v>
      </c>
      <c r="P478">
        <f>'vessel calibrations'!$D$16</f>
        <v>1</v>
      </c>
      <c r="Q478">
        <f>'vessel calibrations'!$E$16</f>
        <v>1</v>
      </c>
      <c r="R478">
        <f t="shared" si="57"/>
        <v>0</v>
      </c>
      <c r="S478">
        <f t="shared" si="61"/>
        <v>0</v>
      </c>
      <c r="T478">
        <f t="shared" si="58"/>
        <v>0</v>
      </c>
      <c r="U478">
        <f t="shared" si="59"/>
        <v>0</v>
      </c>
      <c r="V478">
        <f t="shared" si="62"/>
        <v>0</v>
      </c>
      <c r="W478">
        <f t="shared" si="62"/>
        <v>0</v>
      </c>
      <c r="X478">
        <f t="shared" si="63"/>
        <v>0</v>
      </c>
      <c r="Y478">
        <f t="shared" si="64"/>
        <v>0</v>
      </c>
    </row>
    <row r="479" spans="1:25" x14ac:dyDescent="0.25">
      <c r="A479" t="s">
        <v>12</v>
      </c>
      <c r="B479">
        <v>11041</v>
      </c>
      <c r="C479" t="s">
        <v>19</v>
      </c>
      <c r="D479">
        <v>6</v>
      </c>
      <c r="E479">
        <v>2007</v>
      </c>
      <c r="F479" s="1">
        <v>39263</v>
      </c>
      <c r="G479" t="s">
        <v>22</v>
      </c>
      <c r="H479" t="s">
        <v>15</v>
      </c>
      <c r="I479">
        <v>1.78</v>
      </c>
      <c r="J479">
        <v>20</v>
      </c>
      <c r="K479">
        <v>0</v>
      </c>
      <c r="L479">
        <f t="shared" si="56"/>
        <v>0</v>
      </c>
      <c r="M479">
        <f t="shared" si="60"/>
        <v>0</v>
      </c>
      <c r="N479">
        <f>'vessel calibrations'!$B$16</f>
        <v>1</v>
      </c>
      <c r="O479" s="16">
        <f>'vessel calibrations'!$C$16</f>
        <v>1</v>
      </c>
      <c r="P479">
        <f>'vessel calibrations'!$D$16</f>
        <v>1</v>
      </c>
      <c r="Q479">
        <f>'vessel calibrations'!$E$16</f>
        <v>1</v>
      </c>
      <c r="R479">
        <f t="shared" si="57"/>
        <v>0</v>
      </c>
      <c r="S479">
        <f t="shared" si="61"/>
        <v>0</v>
      </c>
      <c r="T479">
        <f t="shared" si="58"/>
        <v>0</v>
      </c>
      <c r="U479">
        <f t="shared" si="59"/>
        <v>0</v>
      </c>
      <c r="V479">
        <f t="shared" si="62"/>
        <v>0</v>
      </c>
      <c r="W479">
        <f t="shared" si="62"/>
        <v>0</v>
      </c>
      <c r="X479">
        <f t="shared" si="63"/>
        <v>0</v>
      </c>
      <c r="Y479">
        <f t="shared" si="64"/>
        <v>0</v>
      </c>
    </row>
    <row r="480" spans="1:25" x14ac:dyDescent="0.25">
      <c r="A480" t="s">
        <v>12</v>
      </c>
      <c r="B480">
        <v>11042</v>
      </c>
      <c r="C480" t="s">
        <v>19</v>
      </c>
      <c r="D480">
        <v>6</v>
      </c>
      <c r="E480">
        <v>2007</v>
      </c>
      <c r="F480" s="1">
        <v>39263</v>
      </c>
      <c r="G480" t="s">
        <v>21</v>
      </c>
      <c r="H480" t="s">
        <v>15</v>
      </c>
      <c r="I480">
        <v>1.81</v>
      </c>
      <c r="J480">
        <v>20</v>
      </c>
      <c r="K480">
        <v>5</v>
      </c>
      <c r="L480">
        <f t="shared" si="56"/>
        <v>5</v>
      </c>
      <c r="M480">
        <f t="shared" si="60"/>
        <v>1.791759469228055</v>
      </c>
      <c r="N480">
        <f>'vessel calibrations'!$B$16</f>
        <v>1</v>
      </c>
      <c r="O480" s="16">
        <f>'vessel calibrations'!$C$16</f>
        <v>1</v>
      </c>
      <c r="P480">
        <f>'vessel calibrations'!$D$16</f>
        <v>1</v>
      </c>
      <c r="Q480">
        <f>'vessel calibrations'!$E$16</f>
        <v>1</v>
      </c>
      <c r="R480">
        <f t="shared" si="57"/>
        <v>1.791759469228055</v>
      </c>
      <c r="S480">
        <f t="shared" si="61"/>
        <v>1.791759469228055</v>
      </c>
      <c r="T480">
        <f t="shared" si="58"/>
        <v>1.791759469228055</v>
      </c>
      <c r="U480">
        <f t="shared" si="59"/>
        <v>1.791759469228055</v>
      </c>
      <c r="V480">
        <f t="shared" si="62"/>
        <v>5</v>
      </c>
      <c r="W480">
        <f t="shared" si="62"/>
        <v>5</v>
      </c>
      <c r="X480">
        <f t="shared" si="63"/>
        <v>5</v>
      </c>
      <c r="Y480">
        <f t="shared" si="64"/>
        <v>5</v>
      </c>
    </row>
    <row r="481" spans="1:26" x14ac:dyDescent="0.25">
      <c r="A481" t="s">
        <v>12</v>
      </c>
      <c r="B481">
        <v>11043</v>
      </c>
      <c r="C481" t="s">
        <v>19</v>
      </c>
      <c r="D481">
        <v>6</v>
      </c>
      <c r="E481">
        <v>2007</v>
      </c>
      <c r="F481" s="1">
        <v>39263</v>
      </c>
      <c r="G481" t="s">
        <v>20</v>
      </c>
      <c r="H481" t="s">
        <v>15</v>
      </c>
      <c r="I481">
        <v>1.7</v>
      </c>
      <c r="J481">
        <v>20</v>
      </c>
      <c r="K481">
        <v>1</v>
      </c>
      <c r="L481">
        <f t="shared" si="56"/>
        <v>1</v>
      </c>
      <c r="M481">
        <f t="shared" si="60"/>
        <v>0.69314718055994529</v>
      </c>
      <c r="N481">
        <f>'vessel calibrations'!$B$16</f>
        <v>1</v>
      </c>
      <c r="O481" s="16">
        <f>'vessel calibrations'!$C$16</f>
        <v>1</v>
      </c>
      <c r="P481">
        <f>'vessel calibrations'!$D$16</f>
        <v>1</v>
      </c>
      <c r="Q481">
        <f>'vessel calibrations'!$E$16</f>
        <v>1</v>
      </c>
      <c r="R481">
        <f t="shared" si="57"/>
        <v>0.69314718055994529</v>
      </c>
      <c r="S481">
        <f t="shared" si="61"/>
        <v>0.69314718055994529</v>
      </c>
      <c r="T481">
        <f t="shared" si="58"/>
        <v>0.69314718055994529</v>
      </c>
      <c r="U481">
        <f t="shared" si="59"/>
        <v>0.69314718055994529</v>
      </c>
      <c r="V481">
        <f t="shared" si="62"/>
        <v>1</v>
      </c>
      <c r="W481">
        <f t="shared" si="62"/>
        <v>1</v>
      </c>
      <c r="X481">
        <f t="shared" si="63"/>
        <v>1</v>
      </c>
      <c r="Y481">
        <f t="shared" si="64"/>
        <v>1</v>
      </c>
    </row>
    <row r="482" spans="1:26" x14ac:dyDescent="0.25">
      <c r="A482" t="s">
        <v>12</v>
      </c>
      <c r="B482">
        <v>11044</v>
      </c>
      <c r="C482" t="s">
        <v>19</v>
      </c>
      <c r="D482">
        <v>6</v>
      </c>
      <c r="E482">
        <v>2007</v>
      </c>
      <c r="F482" s="1">
        <v>39263</v>
      </c>
      <c r="G482" t="s">
        <v>20</v>
      </c>
      <c r="H482" t="s">
        <v>15</v>
      </c>
      <c r="I482">
        <v>1.91</v>
      </c>
      <c r="J482">
        <v>20</v>
      </c>
      <c r="K482">
        <v>0</v>
      </c>
      <c r="L482">
        <f t="shared" si="56"/>
        <v>0</v>
      </c>
      <c r="M482">
        <f t="shared" si="60"/>
        <v>0</v>
      </c>
      <c r="N482">
        <f>'vessel calibrations'!$B$16</f>
        <v>1</v>
      </c>
      <c r="O482" s="16">
        <f>'vessel calibrations'!$C$16</f>
        <v>1</v>
      </c>
      <c r="P482">
        <f>'vessel calibrations'!$D$16</f>
        <v>1</v>
      </c>
      <c r="Q482">
        <f>'vessel calibrations'!$E$16</f>
        <v>1</v>
      </c>
      <c r="R482">
        <f t="shared" si="57"/>
        <v>0</v>
      </c>
      <c r="S482">
        <f t="shared" si="61"/>
        <v>0</v>
      </c>
      <c r="T482">
        <f t="shared" si="58"/>
        <v>0</v>
      </c>
      <c r="U482">
        <f t="shared" si="59"/>
        <v>0</v>
      </c>
      <c r="V482">
        <f t="shared" si="62"/>
        <v>0</v>
      </c>
      <c r="W482">
        <f t="shared" si="62"/>
        <v>0</v>
      </c>
      <c r="X482">
        <f t="shared" si="63"/>
        <v>0</v>
      </c>
      <c r="Y482">
        <f t="shared" si="64"/>
        <v>0</v>
      </c>
    </row>
    <row r="483" spans="1:26" x14ac:dyDescent="0.25">
      <c r="A483" t="s">
        <v>12</v>
      </c>
      <c r="B483">
        <v>11045</v>
      </c>
      <c r="C483" t="s">
        <v>19</v>
      </c>
      <c r="D483">
        <v>6</v>
      </c>
      <c r="E483">
        <v>2007</v>
      </c>
      <c r="F483" s="1">
        <v>39263</v>
      </c>
      <c r="G483" t="s">
        <v>21</v>
      </c>
      <c r="H483" t="s">
        <v>15</v>
      </c>
      <c r="I483">
        <v>1.98</v>
      </c>
      <c r="J483">
        <v>20</v>
      </c>
      <c r="K483">
        <v>0</v>
      </c>
      <c r="L483">
        <f t="shared" si="56"/>
        <v>0</v>
      </c>
      <c r="M483">
        <f t="shared" si="60"/>
        <v>0</v>
      </c>
      <c r="N483">
        <f>'vessel calibrations'!$B$16</f>
        <v>1</v>
      </c>
      <c r="O483" s="16">
        <f>'vessel calibrations'!$C$16</f>
        <v>1</v>
      </c>
      <c r="P483">
        <f>'vessel calibrations'!$D$16</f>
        <v>1</v>
      </c>
      <c r="Q483">
        <f>'vessel calibrations'!$E$16</f>
        <v>1</v>
      </c>
      <c r="R483">
        <f t="shared" si="57"/>
        <v>0</v>
      </c>
      <c r="S483">
        <f t="shared" si="61"/>
        <v>0</v>
      </c>
      <c r="T483">
        <f t="shared" si="58"/>
        <v>0</v>
      </c>
      <c r="U483">
        <f t="shared" si="59"/>
        <v>0</v>
      </c>
      <c r="V483">
        <f t="shared" si="62"/>
        <v>0</v>
      </c>
      <c r="W483">
        <f t="shared" si="62"/>
        <v>0</v>
      </c>
      <c r="X483">
        <f t="shared" ref="X483:X514" si="65">EXP(T483)-1</f>
        <v>0</v>
      </c>
      <c r="Y483">
        <f t="shared" ref="Y483:Y514" si="66">EXP(U483)-1</f>
        <v>0</v>
      </c>
    </row>
    <row r="484" spans="1:26" x14ac:dyDescent="0.25">
      <c r="A484" t="s">
        <v>12</v>
      </c>
      <c r="B484">
        <v>11046</v>
      </c>
      <c r="C484" t="s">
        <v>19</v>
      </c>
      <c r="D484">
        <v>6</v>
      </c>
      <c r="E484">
        <v>2007</v>
      </c>
      <c r="F484" s="1">
        <v>39264</v>
      </c>
      <c r="G484" t="s">
        <v>22</v>
      </c>
      <c r="H484" t="s">
        <v>15</v>
      </c>
      <c r="I484">
        <v>1.62</v>
      </c>
      <c r="J484">
        <v>20</v>
      </c>
      <c r="K484">
        <v>8</v>
      </c>
      <c r="L484">
        <f t="shared" si="56"/>
        <v>8</v>
      </c>
      <c r="M484">
        <f t="shared" si="60"/>
        <v>2.1972245773362196</v>
      </c>
      <c r="N484">
        <f>'vessel calibrations'!$B$16</f>
        <v>1</v>
      </c>
      <c r="O484" s="16">
        <f>'vessel calibrations'!$C$16</f>
        <v>1</v>
      </c>
      <c r="P484">
        <f>'vessel calibrations'!$D$16</f>
        <v>1</v>
      </c>
      <c r="Q484">
        <f>'vessel calibrations'!$E$16</f>
        <v>1</v>
      </c>
      <c r="R484">
        <f t="shared" si="57"/>
        <v>2.1972245773362196</v>
      </c>
      <c r="S484">
        <f t="shared" si="61"/>
        <v>2.1972245773362196</v>
      </c>
      <c r="T484">
        <f t="shared" si="58"/>
        <v>2.1972245773362196</v>
      </c>
      <c r="U484">
        <f t="shared" si="59"/>
        <v>2.1972245773362196</v>
      </c>
      <c r="V484">
        <f t="shared" si="62"/>
        <v>8.0000000000000018</v>
      </c>
      <c r="W484">
        <f t="shared" si="62"/>
        <v>8.0000000000000018</v>
      </c>
      <c r="X484">
        <f t="shared" si="65"/>
        <v>8.0000000000000018</v>
      </c>
      <c r="Y484">
        <f t="shared" si="66"/>
        <v>8.0000000000000018</v>
      </c>
    </row>
    <row r="485" spans="1:26" x14ac:dyDescent="0.25">
      <c r="A485" t="s">
        <v>12</v>
      </c>
      <c r="B485">
        <v>11047</v>
      </c>
      <c r="C485" t="s">
        <v>13</v>
      </c>
      <c r="D485">
        <v>6</v>
      </c>
      <c r="E485">
        <v>2007</v>
      </c>
      <c r="F485" s="1">
        <v>39264</v>
      </c>
      <c r="G485" t="s">
        <v>17</v>
      </c>
      <c r="H485" t="s">
        <v>15</v>
      </c>
      <c r="I485">
        <v>1.62</v>
      </c>
      <c r="J485">
        <v>20</v>
      </c>
      <c r="K485">
        <v>0</v>
      </c>
      <c r="L485">
        <f t="shared" si="56"/>
        <v>0</v>
      </c>
      <c r="M485">
        <f t="shared" si="60"/>
        <v>0</v>
      </c>
      <c r="N485">
        <f>'vessel calibrations'!$B$16</f>
        <v>1</v>
      </c>
      <c r="O485" s="16">
        <f>'vessel calibrations'!$C$16</f>
        <v>1</v>
      </c>
      <c r="P485">
        <f>'vessel calibrations'!$D$16</f>
        <v>1</v>
      </c>
      <c r="Q485">
        <f>'vessel calibrations'!$E$16</f>
        <v>1</v>
      </c>
      <c r="R485">
        <f t="shared" si="57"/>
        <v>0</v>
      </c>
      <c r="S485">
        <f t="shared" si="61"/>
        <v>0</v>
      </c>
      <c r="T485">
        <f t="shared" si="58"/>
        <v>0</v>
      </c>
      <c r="U485">
        <f t="shared" si="59"/>
        <v>0</v>
      </c>
      <c r="V485">
        <f t="shared" si="62"/>
        <v>0</v>
      </c>
      <c r="W485">
        <f t="shared" si="62"/>
        <v>0</v>
      </c>
      <c r="X485">
        <f t="shared" si="65"/>
        <v>0</v>
      </c>
      <c r="Y485">
        <f t="shared" si="66"/>
        <v>0</v>
      </c>
    </row>
    <row r="486" spans="1:26" x14ac:dyDescent="0.25">
      <c r="A486" t="s">
        <v>12</v>
      </c>
      <c r="B486">
        <v>11048</v>
      </c>
      <c r="C486" t="s">
        <v>13</v>
      </c>
      <c r="D486">
        <v>6</v>
      </c>
      <c r="E486">
        <v>2007</v>
      </c>
      <c r="F486" s="1">
        <v>39264</v>
      </c>
      <c r="G486" t="s">
        <v>16</v>
      </c>
      <c r="H486" t="s">
        <v>15</v>
      </c>
      <c r="I486">
        <v>1.92</v>
      </c>
      <c r="J486">
        <v>20</v>
      </c>
      <c r="K486">
        <v>0</v>
      </c>
      <c r="L486">
        <f t="shared" si="56"/>
        <v>0</v>
      </c>
      <c r="M486">
        <f t="shared" si="60"/>
        <v>0</v>
      </c>
      <c r="N486">
        <f>'vessel calibrations'!$B$16</f>
        <v>1</v>
      </c>
      <c r="O486" s="16">
        <f>'vessel calibrations'!$C$16</f>
        <v>1</v>
      </c>
      <c r="P486">
        <f>'vessel calibrations'!$D$16</f>
        <v>1</v>
      </c>
      <c r="Q486">
        <f>'vessel calibrations'!$E$16</f>
        <v>1</v>
      </c>
      <c r="R486">
        <f t="shared" si="57"/>
        <v>0</v>
      </c>
      <c r="S486">
        <f t="shared" si="61"/>
        <v>0</v>
      </c>
      <c r="T486">
        <f t="shared" si="58"/>
        <v>0</v>
      </c>
      <c r="U486">
        <f t="shared" si="59"/>
        <v>0</v>
      </c>
      <c r="V486">
        <f t="shared" si="62"/>
        <v>0</v>
      </c>
      <c r="W486">
        <f t="shared" si="62"/>
        <v>0</v>
      </c>
      <c r="X486">
        <f t="shared" si="65"/>
        <v>0</v>
      </c>
      <c r="Y486">
        <f t="shared" si="66"/>
        <v>0</v>
      </c>
    </row>
    <row r="487" spans="1:26" x14ac:dyDescent="0.25">
      <c r="A487" t="s">
        <v>12</v>
      </c>
      <c r="B487">
        <v>11049</v>
      </c>
      <c r="C487" t="s">
        <v>13</v>
      </c>
      <c r="D487">
        <v>6</v>
      </c>
      <c r="E487">
        <v>2007</v>
      </c>
      <c r="F487" s="1">
        <v>39264</v>
      </c>
      <c r="G487" t="s">
        <v>14</v>
      </c>
      <c r="H487" t="s">
        <v>15</v>
      </c>
      <c r="I487">
        <v>1.93</v>
      </c>
      <c r="J487">
        <v>20</v>
      </c>
      <c r="K487">
        <v>0</v>
      </c>
      <c r="L487">
        <f t="shared" si="56"/>
        <v>0</v>
      </c>
      <c r="M487">
        <f t="shared" si="60"/>
        <v>0</v>
      </c>
      <c r="N487">
        <f>'vessel calibrations'!$B$16</f>
        <v>1</v>
      </c>
      <c r="O487" s="16">
        <f>'vessel calibrations'!$C$16</f>
        <v>1</v>
      </c>
      <c r="P487">
        <f>'vessel calibrations'!$D$16</f>
        <v>1</v>
      </c>
      <c r="Q487">
        <f>'vessel calibrations'!$E$16</f>
        <v>1</v>
      </c>
      <c r="R487">
        <f t="shared" si="57"/>
        <v>0</v>
      </c>
      <c r="S487">
        <f t="shared" si="61"/>
        <v>0</v>
      </c>
      <c r="T487">
        <f t="shared" si="58"/>
        <v>0</v>
      </c>
      <c r="U487">
        <f t="shared" si="59"/>
        <v>0</v>
      </c>
      <c r="V487">
        <f t="shared" si="62"/>
        <v>0</v>
      </c>
      <c r="W487">
        <f t="shared" si="62"/>
        <v>0</v>
      </c>
      <c r="X487">
        <f t="shared" si="65"/>
        <v>0</v>
      </c>
      <c r="Y487">
        <f t="shared" si="66"/>
        <v>0</v>
      </c>
    </row>
    <row r="488" spans="1:26" x14ac:dyDescent="0.25">
      <c r="A488" t="s">
        <v>12</v>
      </c>
      <c r="B488">
        <v>11050</v>
      </c>
      <c r="C488" t="s">
        <v>19</v>
      </c>
      <c r="D488">
        <v>6</v>
      </c>
      <c r="E488">
        <v>2007</v>
      </c>
      <c r="F488" s="1">
        <v>39264</v>
      </c>
      <c r="G488" t="s">
        <v>23</v>
      </c>
      <c r="H488" t="s">
        <v>15</v>
      </c>
      <c r="I488">
        <v>1.92</v>
      </c>
      <c r="J488">
        <v>20</v>
      </c>
      <c r="K488">
        <v>0</v>
      </c>
      <c r="L488">
        <f t="shared" si="56"/>
        <v>0</v>
      </c>
      <c r="M488">
        <f t="shared" si="60"/>
        <v>0</v>
      </c>
      <c r="N488">
        <f>'vessel calibrations'!$B$16</f>
        <v>1</v>
      </c>
      <c r="O488" s="16">
        <f>'vessel calibrations'!$C$16</f>
        <v>1</v>
      </c>
      <c r="P488">
        <f>'vessel calibrations'!$D$16</f>
        <v>1</v>
      </c>
      <c r="Q488">
        <f>'vessel calibrations'!$E$16</f>
        <v>1</v>
      </c>
      <c r="R488">
        <f t="shared" si="57"/>
        <v>0</v>
      </c>
      <c r="S488">
        <f t="shared" si="61"/>
        <v>0</v>
      </c>
      <c r="T488">
        <f t="shared" si="58"/>
        <v>0</v>
      </c>
      <c r="U488">
        <f t="shared" si="59"/>
        <v>0</v>
      </c>
      <c r="V488">
        <f t="shared" si="62"/>
        <v>0</v>
      </c>
      <c r="W488">
        <f t="shared" si="62"/>
        <v>0</v>
      </c>
      <c r="X488">
        <f t="shared" si="65"/>
        <v>0</v>
      </c>
      <c r="Y488">
        <f t="shared" si="66"/>
        <v>0</v>
      </c>
    </row>
    <row r="489" spans="1:26" x14ac:dyDescent="0.25">
      <c r="A489" t="s">
        <v>12</v>
      </c>
      <c r="B489">
        <v>11070</v>
      </c>
      <c r="C489" t="s">
        <v>13</v>
      </c>
      <c r="D489">
        <v>7</v>
      </c>
      <c r="E489">
        <v>2007</v>
      </c>
      <c r="F489" s="1">
        <v>39289</v>
      </c>
      <c r="G489" t="s">
        <v>14</v>
      </c>
      <c r="H489" t="s">
        <v>15</v>
      </c>
      <c r="I489">
        <v>1.25</v>
      </c>
      <c r="J489">
        <v>20</v>
      </c>
      <c r="K489">
        <v>1</v>
      </c>
      <c r="L489">
        <f t="shared" si="56"/>
        <v>1</v>
      </c>
      <c r="M489">
        <f t="shared" si="60"/>
        <v>0.69314718055994529</v>
      </c>
      <c r="N489">
        <f>'vessel calibrations'!$B$16</f>
        <v>1</v>
      </c>
      <c r="O489" s="16">
        <f>'vessel calibrations'!$C$16</f>
        <v>1</v>
      </c>
      <c r="P489">
        <f>'vessel calibrations'!$D$16</f>
        <v>1</v>
      </c>
      <c r="Q489">
        <f>'vessel calibrations'!$E$16</f>
        <v>1</v>
      </c>
      <c r="R489">
        <f t="shared" si="57"/>
        <v>0.69314718055994529</v>
      </c>
      <c r="S489">
        <f t="shared" si="61"/>
        <v>0.69314718055994529</v>
      </c>
      <c r="T489">
        <f t="shared" si="58"/>
        <v>0.69314718055994529</v>
      </c>
      <c r="U489">
        <f t="shared" si="59"/>
        <v>0.69314718055994529</v>
      </c>
      <c r="V489">
        <f t="shared" si="62"/>
        <v>1</v>
      </c>
      <c r="W489">
        <f t="shared" si="62"/>
        <v>1</v>
      </c>
      <c r="X489">
        <f t="shared" si="65"/>
        <v>1</v>
      </c>
      <c r="Y489">
        <f t="shared" si="66"/>
        <v>1</v>
      </c>
      <c r="Z489" t="s">
        <v>34</v>
      </c>
    </row>
    <row r="490" spans="1:26" x14ac:dyDescent="0.25">
      <c r="A490" t="s">
        <v>12</v>
      </c>
      <c r="B490">
        <v>11071</v>
      </c>
      <c r="C490" t="s">
        <v>13</v>
      </c>
      <c r="D490">
        <v>7</v>
      </c>
      <c r="E490">
        <v>2007</v>
      </c>
      <c r="F490" s="1">
        <v>39289</v>
      </c>
      <c r="G490" t="s">
        <v>16</v>
      </c>
      <c r="H490" t="s">
        <v>15</v>
      </c>
      <c r="I490">
        <v>1.69</v>
      </c>
      <c r="J490">
        <v>20</v>
      </c>
      <c r="K490">
        <v>1</v>
      </c>
      <c r="L490">
        <f t="shared" si="56"/>
        <v>1</v>
      </c>
      <c r="M490">
        <f t="shared" si="60"/>
        <v>0.69314718055994529</v>
      </c>
      <c r="N490">
        <f>'vessel calibrations'!$B$16</f>
        <v>1</v>
      </c>
      <c r="O490" s="16">
        <f>'vessel calibrations'!$C$16</f>
        <v>1</v>
      </c>
      <c r="P490">
        <f>'vessel calibrations'!$D$16</f>
        <v>1</v>
      </c>
      <c r="Q490">
        <f>'vessel calibrations'!$E$16</f>
        <v>1</v>
      </c>
      <c r="R490">
        <f t="shared" si="57"/>
        <v>0.69314718055994529</v>
      </c>
      <c r="S490">
        <f t="shared" si="61"/>
        <v>0.69314718055994529</v>
      </c>
      <c r="T490">
        <f t="shared" si="58"/>
        <v>0.69314718055994529</v>
      </c>
      <c r="U490">
        <f t="shared" si="59"/>
        <v>0.69314718055994529</v>
      </c>
      <c r="V490">
        <f t="shared" si="62"/>
        <v>1</v>
      </c>
      <c r="W490">
        <f t="shared" si="62"/>
        <v>1</v>
      </c>
      <c r="X490">
        <f t="shared" si="65"/>
        <v>1</v>
      </c>
      <c r="Y490">
        <f t="shared" si="66"/>
        <v>1</v>
      </c>
      <c r="Z490" t="s">
        <v>34</v>
      </c>
    </row>
    <row r="491" spans="1:26" x14ac:dyDescent="0.25">
      <c r="A491" t="s">
        <v>12</v>
      </c>
      <c r="B491">
        <v>11072</v>
      </c>
      <c r="C491" t="s">
        <v>13</v>
      </c>
      <c r="D491">
        <v>7</v>
      </c>
      <c r="E491">
        <v>2007</v>
      </c>
      <c r="F491" s="1">
        <v>39290</v>
      </c>
      <c r="G491" t="s">
        <v>17</v>
      </c>
      <c r="H491" t="s">
        <v>15</v>
      </c>
      <c r="I491">
        <v>1.59</v>
      </c>
      <c r="J491">
        <v>20</v>
      </c>
      <c r="K491">
        <v>0</v>
      </c>
      <c r="L491">
        <f t="shared" si="56"/>
        <v>0</v>
      </c>
      <c r="M491">
        <f t="shared" si="60"/>
        <v>0</v>
      </c>
      <c r="N491">
        <f>'vessel calibrations'!$B$16</f>
        <v>1</v>
      </c>
      <c r="O491" s="16">
        <f>'vessel calibrations'!$C$16</f>
        <v>1</v>
      </c>
      <c r="P491">
        <f>'vessel calibrations'!$D$16</f>
        <v>1</v>
      </c>
      <c r="Q491">
        <f>'vessel calibrations'!$E$16</f>
        <v>1</v>
      </c>
      <c r="R491">
        <f t="shared" si="57"/>
        <v>0</v>
      </c>
      <c r="S491">
        <f t="shared" si="61"/>
        <v>0</v>
      </c>
      <c r="T491">
        <f t="shared" si="58"/>
        <v>0</v>
      </c>
      <c r="U491">
        <f t="shared" si="59"/>
        <v>0</v>
      </c>
      <c r="V491">
        <f t="shared" si="62"/>
        <v>0</v>
      </c>
      <c r="W491">
        <f t="shared" si="62"/>
        <v>0</v>
      </c>
      <c r="X491">
        <f t="shared" si="65"/>
        <v>0</v>
      </c>
      <c r="Y491">
        <f t="shared" si="66"/>
        <v>0</v>
      </c>
      <c r="Z491" t="s">
        <v>34</v>
      </c>
    </row>
    <row r="492" spans="1:26" x14ac:dyDescent="0.25">
      <c r="A492" t="s">
        <v>12</v>
      </c>
      <c r="B492">
        <v>11073</v>
      </c>
      <c r="C492" t="s">
        <v>13</v>
      </c>
      <c r="D492">
        <v>7</v>
      </c>
      <c r="E492">
        <v>2007</v>
      </c>
      <c r="F492" s="1">
        <v>39290</v>
      </c>
      <c r="G492" t="s">
        <v>18</v>
      </c>
      <c r="H492" t="s">
        <v>15</v>
      </c>
      <c r="I492">
        <v>1.55</v>
      </c>
      <c r="J492">
        <v>20</v>
      </c>
      <c r="K492">
        <v>0</v>
      </c>
      <c r="L492">
        <f t="shared" si="56"/>
        <v>0</v>
      </c>
      <c r="M492">
        <f t="shared" si="60"/>
        <v>0</v>
      </c>
      <c r="N492">
        <f>'vessel calibrations'!$B$16</f>
        <v>1</v>
      </c>
      <c r="O492" s="16">
        <f>'vessel calibrations'!$C$16</f>
        <v>1</v>
      </c>
      <c r="P492">
        <f>'vessel calibrations'!$D$16</f>
        <v>1</v>
      </c>
      <c r="Q492">
        <f>'vessel calibrations'!$E$16</f>
        <v>1</v>
      </c>
      <c r="R492">
        <f t="shared" si="57"/>
        <v>0</v>
      </c>
      <c r="S492">
        <f t="shared" si="61"/>
        <v>0</v>
      </c>
      <c r="T492">
        <f t="shared" si="58"/>
        <v>0</v>
      </c>
      <c r="U492">
        <f t="shared" si="59"/>
        <v>0</v>
      </c>
      <c r="V492">
        <f t="shared" si="62"/>
        <v>0</v>
      </c>
      <c r="W492">
        <f t="shared" si="62"/>
        <v>0</v>
      </c>
      <c r="X492">
        <f t="shared" si="65"/>
        <v>0</v>
      </c>
      <c r="Y492">
        <f t="shared" si="66"/>
        <v>0</v>
      </c>
      <c r="Z492" t="s">
        <v>34</v>
      </c>
    </row>
    <row r="493" spans="1:26" x14ac:dyDescent="0.25">
      <c r="A493" t="s">
        <v>12</v>
      </c>
      <c r="B493">
        <v>11074</v>
      </c>
      <c r="C493" t="s">
        <v>13</v>
      </c>
      <c r="D493">
        <v>7</v>
      </c>
      <c r="E493">
        <v>2007</v>
      </c>
      <c r="F493" s="1">
        <v>39290</v>
      </c>
      <c r="G493" t="s">
        <v>14</v>
      </c>
      <c r="H493" t="s">
        <v>15</v>
      </c>
      <c r="I493">
        <v>1.78</v>
      </c>
      <c r="J493">
        <v>20</v>
      </c>
      <c r="K493">
        <v>1</v>
      </c>
      <c r="L493">
        <f t="shared" si="56"/>
        <v>1</v>
      </c>
      <c r="M493">
        <f t="shared" si="60"/>
        <v>0.69314718055994529</v>
      </c>
      <c r="N493">
        <f>'vessel calibrations'!$B$16</f>
        <v>1</v>
      </c>
      <c r="O493" s="16">
        <f>'vessel calibrations'!$C$16</f>
        <v>1</v>
      </c>
      <c r="P493">
        <f>'vessel calibrations'!$D$16</f>
        <v>1</v>
      </c>
      <c r="Q493">
        <f>'vessel calibrations'!$E$16</f>
        <v>1</v>
      </c>
      <c r="R493">
        <f t="shared" si="57"/>
        <v>0.69314718055994529</v>
      </c>
      <c r="S493">
        <f t="shared" si="61"/>
        <v>0.69314718055994529</v>
      </c>
      <c r="T493">
        <f t="shared" si="58"/>
        <v>0.69314718055994529</v>
      </c>
      <c r="U493">
        <f t="shared" si="59"/>
        <v>0.69314718055994529</v>
      </c>
      <c r="V493">
        <f t="shared" si="62"/>
        <v>1</v>
      </c>
      <c r="W493">
        <f t="shared" si="62"/>
        <v>1</v>
      </c>
      <c r="X493">
        <f t="shared" si="65"/>
        <v>1</v>
      </c>
      <c r="Y493">
        <f t="shared" si="66"/>
        <v>1</v>
      </c>
      <c r="Z493" t="s">
        <v>34</v>
      </c>
    </row>
    <row r="494" spans="1:26" x14ac:dyDescent="0.25">
      <c r="A494" t="s">
        <v>12</v>
      </c>
      <c r="B494">
        <v>11075</v>
      </c>
      <c r="C494" t="s">
        <v>13</v>
      </c>
      <c r="D494">
        <v>7</v>
      </c>
      <c r="E494">
        <v>2007</v>
      </c>
      <c r="F494" s="1">
        <v>39290</v>
      </c>
      <c r="G494" t="s">
        <v>16</v>
      </c>
      <c r="H494" t="s">
        <v>15</v>
      </c>
      <c r="I494">
        <v>1.84</v>
      </c>
      <c r="J494">
        <v>20</v>
      </c>
      <c r="K494">
        <v>0</v>
      </c>
      <c r="L494">
        <f t="shared" si="56"/>
        <v>0</v>
      </c>
      <c r="M494">
        <f t="shared" si="60"/>
        <v>0</v>
      </c>
      <c r="N494">
        <f>'vessel calibrations'!$B$16</f>
        <v>1</v>
      </c>
      <c r="O494" s="16">
        <f>'vessel calibrations'!$C$16</f>
        <v>1</v>
      </c>
      <c r="P494">
        <f>'vessel calibrations'!$D$16</f>
        <v>1</v>
      </c>
      <c r="Q494">
        <f>'vessel calibrations'!$E$16</f>
        <v>1</v>
      </c>
      <c r="R494">
        <f t="shared" si="57"/>
        <v>0</v>
      </c>
      <c r="S494">
        <f t="shared" si="61"/>
        <v>0</v>
      </c>
      <c r="T494">
        <f t="shared" si="58"/>
        <v>0</v>
      </c>
      <c r="U494">
        <f t="shared" si="59"/>
        <v>0</v>
      </c>
      <c r="V494">
        <f t="shared" si="62"/>
        <v>0</v>
      </c>
      <c r="W494">
        <f t="shared" si="62"/>
        <v>0</v>
      </c>
      <c r="X494">
        <f t="shared" si="65"/>
        <v>0</v>
      </c>
      <c r="Y494">
        <f t="shared" si="66"/>
        <v>0</v>
      </c>
      <c r="Z494" t="s">
        <v>34</v>
      </c>
    </row>
    <row r="495" spans="1:26" x14ac:dyDescent="0.25">
      <c r="A495" t="s">
        <v>12</v>
      </c>
      <c r="B495">
        <v>11076</v>
      </c>
      <c r="C495" t="s">
        <v>13</v>
      </c>
      <c r="D495">
        <v>7</v>
      </c>
      <c r="E495">
        <v>2007</v>
      </c>
      <c r="F495" s="1">
        <v>39290</v>
      </c>
      <c r="G495" t="s">
        <v>17</v>
      </c>
      <c r="H495" t="s">
        <v>15</v>
      </c>
      <c r="I495">
        <v>1.65</v>
      </c>
      <c r="J495">
        <v>20</v>
      </c>
      <c r="K495">
        <v>1</v>
      </c>
      <c r="L495">
        <f t="shared" si="56"/>
        <v>1</v>
      </c>
      <c r="M495">
        <f t="shared" si="60"/>
        <v>0.69314718055994529</v>
      </c>
      <c r="N495">
        <f>'vessel calibrations'!$B$16</f>
        <v>1</v>
      </c>
      <c r="O495" s="16">
        <f>'vessel calibrations'!$C$16</f>
        <v>1</v>
      </c>
      <c r="P495">
        <f>'vessel calibrations'!$D$16</f>
        <v>1</v>
      </c>
      <c r="Q495">
        <f>'vessel calibrations'!$E$16</f>
        <v>1</v>
      </c>
      <c r="R495">
        <f t="shared" si="57"/>
        <v>0.69314718055994529</v>
      </c>
      <c r="S495">
        <f t="shared" si="61"/>
        <v>0.69314718055994529</v>
      </c>
      <c r="T495">
        <f t="shared" si="58"/>
        <v>0.69314718055994529</v>
      </c>
      <c r="U495">
        <f t="shared" si="59"/>
        <v>0.69314718055994529</v>
      </c>
      <c r="V495">
        <f t="shared" si="62"/>
        <v>1</v>
      </c>
      <c r="W495">
        <f t="shared" si="62"/>
        <v>1</v>
      </c>
      <c r="X495">
        <f t="shared" si="65"/>
        <v>1</v>
      </c>
      <c r="Y495">
        <f t="shared" si="66"/>
        <v>1</v>
      </c>
      <c r="Z495" t="s">
        <v>34</v>
      </c>
    </row>
    <row r="496" spans="1:26" x14ac:dyDescent="0.25">
      <c r="A496" t="s">
        <v>12</v>
      </c>
      <c r="B496">
        <v>11077</v>
      </c>
      <c r="C496" t="s">
        <v>13</v>
      </c>
      <c r="D496">
        <v>7</v>
      </c>
      <c r="E496">
        <v>2007</v>
      </c>
      <c r="F496" s="1">
        <v>39290</v>
      </c>
      <c r="G496" t="s">
        <v>18</v>
      </c>
      <c r="H496" t="s">
        <v>15</v>
      </c>
      <c r="I496">
        <v>1.59</v>
      </c>
      <c r="J496">
        <v>20</v>
      </c>
      <c r="K496">
        <v>0</v>
      </c>
      <c r="L496">
        <f t="shared" si="56"/>
        <v>0</v>
      </c>
      <c r="M496">
        <f t="shared" si="60"/>
        <v>0</v>
      </c>
      <c r="N496">
        <f>'vessel calibrations'!$B$16</f>
        <v>1</v>
      </c>
      <c r="O496" s="16">
        <f>'vessel calibrations'!$C$16</f>
        <v>1</v>
      </c>
      <c r="P496">
        <f>'vessel calibrations'!$D$16</f>
        <v>1</v>
      </c>
      <c r="Q496">
        <f>'vessel calibrations'!$E$16</f>
        <v>1</v>
      </c>
      <c r="R496">
        <f t="shared" si="57"/>
        <v>0</v>
      </c>
      <c r="S496">
        <f t="shared" si="61"/>
        <v>0</v>
      </c>
      <c r="T496">
        <f t="shared" si="58"/>
        <v>0</v>
      </c>
      <c r="U496">
        <f t="shared" si="59"/>
        <v>0</v>
      </c>
      <c r="V496">
        <f t="shared" si="62"/>
        <v>0</v>
      </c>
      <c r="W496">
        <f t="shared" si="62"/>
        <v>0</v>
      </c>
      <c r="X496">
        <f t="shared" si="65"/>
        <v>0</v>
      </c>
      <c r="Y496">
        <f t="shared" si="66"/>
        <v>0</v>
      </c>
      <c r="Z496" t="s">
        <v>34</v>
      </c>
    </row>
    <row r="497" spans="1:26" x14ac:dyDescent="0.25">
      <c r="A497" t="s">
        <v>12</v>
      </c>
      <c r="B497">
        <v>11078</v>
      </c>
      <c r="C497" t="s">
        <v>19</v>
      </c>
      <c r="D497">
        <v>7</v>
      </c>
      <c r="E497">
        <v>2007</v>
      </c>
      <c r="F497" s="1">
        <v>39291</v>
      </c>
      <c r="G497" t="s">
        <v>20</v>
      </c>
      <c r="H497" t="s">
        <v>15</v>
      </c>
      <c r="I497">
        <v>2</v>
      </c>
      <c r="J497">
        <v>20</v>
      </c>
      <c r="K497">
        <v>0</v>
      </c>
      <c r="L497">
        <f t="shared" si="56"/>
        <v>0</v>
      </c>
      <c r="M497">
        <f t="shared" si="60"/>
        <v>0</v>
      </c>
      <c r="N497">
        <f>'vessel calibrations'!$B$16</f>
        <v>1</v>
      </c>
      <c r="O497" s="16">
        <f>'vessel calibrations'!$C$16</f>
        <v>1</v>
      </c>
      <c r="P497">
        <f>'vessel calibrations'!$D$16</f>
        <v>1</v>
      </c>
      <c r="Q497">
        <f>'vessel calibrations'!$E$16</f>
        <v>1</v>
      </c>
      <c r="R497">
        <f t="shared" si="57"/>
        <v>0</v>
      </c>
      <c r="S497">
        <f t="shared" si="61"/>
        <v>0</v>
      </c>
      <c r="T497">
        <f t="shared" si="58"/>
        <v>0</v>
      </c>
      <c r="U497">
        <f t="shared" si="59"/>
        <v>0</v>
      </c>
      <c r="V497">
        <f t="shared" si="62"/>
        <v>0</v>
      </c>
      <c r="W497">
        <f t="shared" si="62"/>
        <v>0</v>
      </c>
      <c r="X497">
        <f t="shared" si="65"/>
        <v>0</v>
      </c>
      <c r="Y497">
        <f t="shared" si="66"/>
        <v>0</v>
      </c>
      <c r="Z497" t="s">
        <v>34</v>
      </c>
    </row>
    <row r="498" spans="1:26" x14ac:dyDescent="0.25">
      <c r="A498" t="s">
        <v>12</v>
      </c>
      <c r="B498">
        <v>11079</v>
      </c>
      <c r="C498" t="s">
        <v>19</v>
      </c>
      <c r="D498">
        <v>7</v>
      </c>
      <c r="E498">
        <v>2007</v>
      </c>
      <c r="F498" s="1">
        <v>39291</v>
      </c>
      <c r="G498" t="s">
        <v>21</v>
      </c>
      <c r="H498" t="s">
        <v>15</v>
      </c>
      <c r="I498">
        <v>1.63</v>
      </c>
      <c r="J498">
        <v>20</v>
      </c>
      <c r="K498">
        <v>1</v>
      </c>
      <c r="L498">
        <f t="shared" si="56"/>
        <v>1</v>
      </c>
      <c r="M498">
        <f t="shared" si="60"/>
        <v>0.69314718055994529</v>
      </c>
      <c r="N498">
        <f>'vessel calibrations'!$B$16</f>
        <v>1</v>
      </c>
      <c r="O498" s="16">
        <f>'vessel calibrations'!$C$16</f>
        <v>1</v>
      </c>
      <c r="P498">
        <f>'vessel calibrations'!$D$16</f>
        <v>1</v>
      </c>
      <c r="Q498">
        <f>'vessel calibrations'!$E$16</f>
        <v>1</v>
      </c>
      <c r="R498">
        <f t="shared" si="57"/>
        <v>0.69314718055994529</v>
      </c>
      <c r="S498">
        <f t="shared" si="61"/>
        <v>0.69314718055994529</v>
      </c>
      <c r="T498">
        <f t="shared" si="58"/>
        <v>0.69314718055994529</v>
      </c>
      <c r="U498">
        <f t="shared" si="59"/>
        <v>0.69314718055994529</v>
      </c>
      <c r="V498">
        <f t="shared" si="62"/>
        <v>1</v>
      </c>
      <c r="W498">
        <f t="shared" si="62"/>
        <v>1</v>
      </c>
      <c r="X498">
        <f t="shared" si="65"/>
        <v>1</v>
      </c>
      <c r="Y498">
        <f t="shared" si="66"/>
        <v>1</v>
      </c>
      <c r="Z498" t="s">
        <v>34</v>
      </c>
    </row>
    <row r="499" spans="1:26" x14ac:dyDescent="0.25">
      <c r="A499" t="s">
        <v>12</v>
      </c>
      <c r="B499">
        <v>11080</v>
      </c>
      <c r="C499" t="s">
        <v>19</v>
      </c>
      <c r="D499">
        <v>7</v>
      </c>
      <c r="E499">
        <v>2007</v>
      </c>
      <c r="F499" s="1">
        <v>39291</v>
      </c>
      <c r="G499" t="s">
        <v>22</v>
      </c>
      <c r="H499" t="s">
        <v>15</v>
      </c>
      <c r="I499">
        <v>1.79</v>
      </c>
      <c r="J499">
        <v>20</v>
      </c>
      <c r="K499">
        <v>0</v>
      </c>
      <c r="L499">
        <f t="shared" si="56"/>
        <v>0</v>
      </c>
      <c r="M499">
        <f t="shared" si="60"/>
        <v>0</v>
      </c>
      <c r="N499">
        <f>'vessel calibrations'!$B$16</f>
        <v>1</v>
      </c>
      <c r="O499" s="16">
        <f>'vessel calibrations'!$C$16</f>
        <v>1</v>
      </c>
      <c r="P499">
        <f>'vessel calibrations'!$D$16</f>
        <v>1</v>
      </c>
      <c r="Q499">
        <f>'vessel calibrations'!$E$16</f>
        <v>1</v>
      </c>
      <c r="R499">
        <f t="shared" si="57"/>
        <v>0</v>
      </c>
      <c r="S499">
        <f t="shared" si="61"/>
        <v>0</v>
      </c>
      <c r="T499">
        <f t="shared" si="58"/>
        <v>0</v>
      </c>
      <c r="U499">
        <f t="shared" si="59"/>
        <v>0</v>
      </c>
      <c r="V499">
        <f t="shared" si="62"/>
        <v>0</v>
      </c>
      <c r="W499">
        <f t="shared" si="62"/>
        <v>0</v>
      </c>
      <c r="X499">
        <f t="shared" si="65"/>
        <v>0</v>
      </c>
      <c r="Y499">
        <f t="shared" si="66"/>
        <v>0</v>
      </c>
      <c r="Z499" t="s">
        <v>34</v>
      </c>
    </row>
    <row r="500" spans="1:26" x14ac:dyDescent="0.25">
      <c r="A500" t="s">
        <v>12</v>
      </c>
      <c r="B500">
        <v>11081</v>
      </c>
      <c r="C500" t="s">
        <v>19</v>
      </c>
      <c r="D500">
        <v>7</v>
      </c>
      <c r="E500">
        <v>2007</v>
      </c>
      <c r="F500" s="1">
        <v>39291</v>
      </c>
      <c r="G500" t="s">
        <v>23</v>
      </c>
      <c r="H500" t="s">
        <v>15</v>
      </c>
      <c r="I500">
        <v>1.56</v>
      </c>
      <c r="J500">
        <v>20</v>
      </c>
      <c r="K500">
        <v>46</v>
      </c>
      <c r="L500">
        <f t="shared" si="56"/>
        <v>46</v>
      </c>
      <c r="M500">
        <f t="shared" si="60"/>
        <v>3.8501476017100584</v>
      </c>
      <c r="N500">
        <f>'vessel calibrations'!$B$16</f>
        <v>1</v>
      </c>
      <c r="O500" s="16">
        <f>'vessel calibrations'!$C$16</f>
        <v>1</v>
      </c>
      <c r="P500">
        <f>'vessel calibrations'!$D$16</f>
        <v>1</v>
      </c>
      <c r="Q500">
        <f>'vessel calibrations'!$E$16</f>
        <v>1</v>
      </c>
      <c r="R500">
        <f t="shared" si="57"/>
        <v>3.8501476017100584</v>
      </c>
      <c r="S500">
        <f t="shared" si="61"/>
        <v>3.8501476017100584</v>
      </c>
      <c r="T500">
        <f t="shared" si="58"/>
        <v>3.8501476017100584</v>
      </c>
      <c r="U500">
        <f t="shared" si="59"/>
        <v>3.8501476017100584</v>
      </c>
      <c r="V500">
        <f t="shared" si="62"/>
        <v>45.999999999999993</v>
      </c>
      <c r="W500">
        <f t="shared" si="62"/>
        <v>45.999999999999993</v>
      </c>
      <c r="X500">
        <f t="shared" si="65"/>
        <v>45.999999999999993</v>
      </c>
      <c r="Y500">
        <f t="shared" si="66"/>
        <v>45.999999999999993</v>
      </c>
      <c r="Z500" t="s">
        <v>34</v>
      </c>
    </row>
    <row r="501" spans="1:26" x14ac:dyDescent="0.25">
      <c r="A501" t="s">
        <v>12</v>
      </c>
      <c r="B501">
        <v>11082</v>
      </c>
      <c r="C501" t="s">
        <v>19</v>
      </c>
      <c r="D501">
        <v>7</v>
      </c>
      <c r="E501">
        <v>2007</v>
      </c>
      <c r="F501" s="1">
        <v>39291</v>
      </c>
      <c r="G501" t="s">
        <v>23</v>
      </c>
      <c r="H501" t="s">
        <v>15</v>
      </c>
      <c r="I501">
        <v>1.38</v>
      </c>
      <c r="J501">
        <v>20</v>
      </c>
      <c r="K501">
        <v>12</v>
      </c>
      <c r="L501">
        <f t="shared" si="56"/>
        <v>12</v>
      </c>
      <c r="M501">
        <f t="shared" si="60"/>
        <v>2.5649493574615367</v>
      </c>
      <c r="N501">
        <f>'vessel calibrations'!$B$16</f>
        <v>1</v>
      </c>
      <c r="O501" s="16">
        <f>'vessel calibrations'!$C$16</f>
        <v>1</v>
      </c>
      <c r="P501">
        <f>'vessel calibrations'!$D$16</f>
        <v>1</v>
      </c>
      <c r="Q501">
        <f>'vessel calibrations'!$E$16</f>
        <v>1</v>
      </c>
      <c r="R501">
        <f t="shared" si="57"/>
        <v>2.5649493574615367</v>
      </c>
      <c r="S501">
        <f t="shared" si="61"/>
        <v>2.5649493574615367</v>
      </c>
      <c r="T501">
        <f t="shared" si="58"/>
        <v>2.5649493574615367</v>
      </c>
      <c r="U501">
        <f t="shared" si="59"/>
        <v>2.5649493574615367</v>
      </c>
      <c r="V501">
        <f t="shared" si="62"/>
        <v>12</v>
      </c>
      <c r="W501">
        <f t="shared" si="62"/>
        <v>12</v>
      </c>
      <c r="X501">
        <f t="shared" si="65"/>
        <v>12</v>
      </c>
      <c r="Y501">
        <f t="shared" si="66"/>
        <v>12</v>
      </c>
      <c r="Z501" t="s">
        <v>34</v>
      </c>
    </row>
    <row r="502" spans="1:26" x14ac:dyDescent="0.25">
      <c r="A502" t="s">
        <v>12</v>
      </c>
      <c r="B502">
        <v>11083</v>
      </c>
      <c r="C502" t="s">
        <v>19</v>
      </c>
      <c r="D502">
        <v>7</v>
      </c>
      <c r="E502">
        <v>2007</v>
      </c>
      <c r="F502" s="1">
        <v>39292</v>
      </c>
      <c r="G502" t="s">
        <v>23</v>
      </c>
      <c r="H502" t="s">
        <v>15</v>
      </c>
      <c r="I502">
        <v>1.49</v>
      </c>
      <c r="J502">
        <v>20</v>
      </c>
      <c r="K502">
        <v>2</v>
      </c>
      <c r="L502">
        <f t="shared" si="56"/>
        <v>2</v>
      </c>
      <c r="M502">
        <f t="shared" si="60"/>
        <v>1.0986122886681098</v>
      </c>
      <c r="N502">
        <f>'vessel calibrations'!$B$16</f>
        <v>1</v>
      </c>
      <c r="O502" s="16">
        <f>'vessel calibrations'!$C$16</f>
        <v>1</v>
      </c>
      <c r="P502">
        <f>'vessel calibrations'!$D$16</f>
        <v>1</v>
      </c>
      <c r="Q502">
        <f>'vessel calibrations'!$E$16</f>
        <v>1</v>
      </c>
      <c r="R502">
        <f t="shared" si="57"/>
        <v>1.0986122886681098</v>
      </c>
      <c r="S502">
        <f t="shared" si="61"/>
        <v>1.0986122886681098</v>
      </c>
      <c r="T502">
        <f t="shared" si="58"/>
        <v>1.0986122886681098</v>
      </c>
      <c r="U502">
        <f t="shared" si="59"/>
        <v>1.0986122886681098</v>
      </c>
      <c r="V502">
        <f t="shared" si="62"/>
        <v>2.0000000000000004</v>
      </c>
      <c r="W502">
        <f t="shared" si="62"/>
        <v>2.0000000000000004</v>
      </c>
      <c r="X502">
        <f t="shared" si="65"/>
        <v>2.0000000000000004</v>
      </c>
      <c r="Y502">
        <f t="shared" si="66"/>
        <v>2.0000000000000004</v>
      </c>
      <c r="Z502" t="s">
        <v>34</v>
      </c>
    </row>
    <row r="503" spans="1:26" x14ac:dyDescent="0.25">
      <c r="A503" t="s">
        <v>12</v>
      </c>
      <c r="B503">
        <v>11084</v>
      </c>
      <c r="C503" t="s">
        <v>19</v>
      </c>
      <c r="D503">
        <v>7</v>
      </c>
      <c r="E503">
        <v>2007</v>
      </c>
      <c r="F503" s="1">
        <v>39292</v>
      </c>
      <c r="G503" t="s">
        <v>22</v>
      </c>
      <c r="H503" t="s">
        <v>15</v>
      </c>
      <c r="I503">
        <v>1.28</v>
      </c>
      <c r="J503">
        <v>20</v>
      </c>
      <c r="K503">
        <v>1</v>
      </c>
      <c r="L503">
        <f t="shared" si="56"/>
        <v>1</v>
      </c>
      <c r="M503">
        <f t="shared" si="60"/>
        <v>0.69314718055994529</v>
      </c>
      <c r="N503">
        <f>'vessel calibrations'!$B$16</f>
        <v>1</v>
      </c>
      <c r="O503" s="16">
        <f>'vessel calibrations'!$C$16</f>
        <v>1</v>
      </c>
      <c r="P503">
        <f>'vessel calibrations'!$D$16</f>
        <v>1</v>
      </c>
      <c r="Q503">
        <f>'vessel calibrations'!$E$16</f>
        <v>1</v>
      </c>
      <c r="R503">
        <f t="shared" si="57"/>
        <v>0.69314718055994529</v>
      </c>
      <c r="S503">
        <f t="shared" si="61"/>
        <v>0.69314718055994529</v>
      </c>
      <c r="T503">
        <f t="shared" si="58"/>
        <v>0.69314718055994529</v>
      </c>
      <c r="U503">
        <f t="shared" si="59"/>
        <v>0.69314718055994529</v>
      </c>
      <c r="V503">
        <f t="shared" si="62"/>
        <v>1</v>
      </c>
      <c r="W503">
        <f t="shared" si="62"/>
        <v>1</v>
      </c>
      <c r="X503">
        <f t="shared" si="65"/>
        <v>1</v>
      </c>
      <c r="Y503">
        <f t="shared" si="66"/>
        <v>1</v>
      </c>
      <c r="Z503" t="s">
        <v>34</v>
      </c>
    </row>
    <row r="504" spans="1:26" x14ac:dyDescent="0.25">
      <c r="A504" t="s">
        <v>12</v>
      </c>
      <c r="B504">
        <v>11085</v>
      </c>
      <c r="C504" t="s">
        <v>19</v>
      </c>
      <c r="D504">
        <v>7</v>
      </c>
      <c r="E504">
        <v>2007</v>
      </c>
      <c r="F504" s="1">
        <v>39292</v>
      </c>
      <c r="G504" t="s">
        <v>21</v>
      </c>
      <c r="H504" t="s">
        <v>15</v>
      </c>
      <c r="I504">
        <v>1.53</v>
      </c>
      <c r="J504">
        <v>20</v>
      </c>
      <c r="K504">
        <v>4</v>
      </c>
      <c r="L504">
        <f t="shared" si="56"/>
        <v>4</v>
      </c>
      <c r="M504">
        <f t="shared" si="60"/>
        <v>1.6094379124341003</v>
      </c>
      <c r="N504">
        <f>'vessel calibrations'!$B$16</f>
        <v>1</v>
      </c>
      <c r="O504" s="16">
        <f>'vessel calibrations'!$C$16</f>
        <v>1</v>
      </c>
      <c r="P504">
        <f>'vessel calibrations'!$D$16</f>
        <v>1</v>
      </c>
      <c r="Q504">
        <f>'vessel calibrations'!$E$16</f>
        <v>1</v>
      </c>
      <c r="R504">
        <f t="shared" si="57"/>
        <v>1.6094379124341003</v>
      </c>
      <c r="S504">
        <f t="shared" si="61"/>
        <v>1.6094379124341003</v>
      </c>
      <c r="T504">
        <f t="shared" si="58"/>
        <v>1.6094379124341003</v>
      </c>
      <c r="U504">
        <f t="shared" si="59"/>
        <v>1.6094379124341003</v>
      </c>
      <c r="V504">
        <f t="shared" si="62"/>
        <v>3.9999999999999991</v>
      </c>
      <c r="W504">
        <f t="shared" si="62"/>
        <v>3.9999999999999991</v>
      </c>
      <c r="X504">
        <f t="shared" si="65"/>
        <v>3.9999999999999991</v>
      </c>
      <c r="Y504">
        <f t="shared" si="66"/>
        <v>3.9999999999999991</v>
      </c>
      <c r="Z504" t="s">
        <v>34</v>
      </c>
    </row>
    <row r="505" spans="1:26" x14ac:dyDescent="0.25">
      <c r="A505" t="s">
        <v>12</v>
      </c>
      <c r="B505">
        <v>11086</v>
      </c>
      <c r="C505" t="s">
        <v>19</v>
      </c>
      <c r="D505">
        <v>7</v>
      </c>
      <c r="E505">
        <v>2007</v>
      </c>
      <c r="F505" s="1">
        <v>39292</v>
      </c>
      <c r="G505" t="s">
        <v>20</v>
      </c>
      <c r="H505" t="s">
        <v>15</v>
      </c>
      <c r="I505">
        <v>1.51</v>
      </c>
      <c r="J505">
        <v>20</v>
      </c>
      <c r="K505">
        <v>1</v>
      </c>
      <c r="L505">
        <f t="shared" si="56"/>
        <v>1</v>
      </c>
      <c r="M505">
        <f t="shared" si="60"/>
        <v>0.69314718055994529</v>
      </c>
      <c r="N505">
        <f>'vessel calibrations'!$B$16</f>
        <v>1</v>
      </c>
      <c r="O505" s="16">
        <f>'vessel calibrations'!$C$16</f>
        <v>1</v>
      </c>
      <c r="P505">
        <f>'vessel calibrations'!$D$16</f>
        <v>1</v>
      </c>
      <c r="Q505">
        <f>'vessel calibrations'!$E$16</f>
        <v>1</v>
      </c>
      <c r="R505">
        <f t="shared" si="57"/>
        <v>0.69314718055994529</v>
      </c>
      <c r="S505">
        <f t="shared" si="61"/>
        <v>0.69314718055994529</v>
      </c>
      <c r="T505">
        <f t="shared" si="58"/>
        <v>0.69314718055994529</v>
      </c>
      <c r="U505">
        <f t="shared" si="59"/>
        <v>0.69314718055994529</v>
      </c>
      <c r="V505">
        <f t="shared" si="62"/>
        <v>1</v>
      </c>
      <c r="W505">
        <f t="shared" si="62"/>
        <v>1</v>
      </c>
      <c r="X505">
        <f t="shared" si="65"/>
        <v>1</v>
      </c>
      <c r="Y505">
        <f t="shared" si="66"/>
        <v>1</v>
      </c>
      <c r="Z505" t="s">
        <v>34</v>
      </c>
    </row>
    <row r="506" spans="1:26" x14ac:dyDescent="0.25">
      <c r="A506" t="s">
        <v>12</v>
      </c>
      <c r="B506">
        <v>11087</v>
      </c>
      <c r="C506" t="s">
        <v>19</v>
      </c>
      <c r="D506">
        <v>7</v>
      </c>
      <c r="E506">
        <v>2007</v>
      </c>
      <c r="F506" s="1">
        <v>39292</v>
      </c>
      <c r="G506" t="s">
        <v>21</v>
      </c>
      <c r="H506" t="s">
        <v>15</v>
      </c>
      <c r="I506">
        <v>1.56</v>
      </c>
      <c r="J506">
        <v>20</v>
      </c>
      <c r="K506">
        <v>1</v>
      </c>
      <c r="L506">
        <f t="shared" si="56"/>
        <v>1</v>
      </c>
      <c r="M506">
        <f t="shared" si="60"/>
        <v>0.69314718055994529</v>
      </c>
      <c r="N506">
        <f>'vessel calibrations'!$B$16</f>
        <v>1</v>
      </c>
      <c r="O506" s="16">
        <f>'vessel calibrations'!$C$16</f>
        <v>1</v>
      </c>
      <c r="P506">
        <f>'vessel calibrations'!$D$16</f>
        <v>1</v>
      </c>
      <c r="Q506">
        <f>'vessel calibrations'!$E$16</f>
        <v>1</v>
      </c>
      <c r="R506">
        <f t="shared" si="57"/>
        <v>0.69314718055994529</v>
      </c>
      <c r="S506">
        <f t="shared" si="61"/>
        <v>0.69314718055994529</v>
      </c>
      <c r="T506">
        <f t="shared" si="58"/>
        <v>0.69314718055994529</v>
      </c>
      <c r="U506">
        <f t="shared" si="59"/>
        <v>0.69314718055994529</v>
      </c>
      <c r="V506">
        <f t="shared" si="62"/>
        <v>1</v>
      </c>
      <c r="W506">
        <f t="shared" si="62"/>
        <v>1</v>
      </c>
      <c r="X506">
        <f t="shared" si="65"/>
        <v>1</v>
      </c>
      <c r="Y506">
        <f t="shared" si="66"/>
        <v>1</v>
      </c>
      <c r="Z506" t="s">
        <v>34</v>
      </c>
    </row>
    <row r="507" spans="1:26" x14ac:dyDescent="0.25">
      <c r="A507" t="s">
        <v>12</v>
      </c>
      <c r="B507">
        <v>11088</v>
      </c>
      <c r="C507" t="s">
        <v>19</v>
      </c>
      <c r="D507">
        <v>7</v>
      </c>
      <c r="E507">
        <v>2007</v>
      </c>
      <c r="F507" s="1">
        <v>39292</v>
      </c>
      <c r="G507" t="s">
        <v>20</v>
      </c>
      <c r="H507" t="s">
        <v>15</v>
      </c>
      <c r="I507">
        <v>1.51</v>
      </c>
      <c r="J507">
        <v>20</v>
      </c>
      <c r="K507">
        <v>8</v>
      </c>
      <c r="L507">
        <f t="shared" si="56"/>
        <v>8</v>
      </c>
      <c r="M507">
        <f t="shared" si="60"/>
        <v>2.1972245773362196</v>
      </c>
      <c r="N507">
        <f>'vessel calibrations'!$B$16</f>
        <v>1</v>
      </c>
      <c r="O507" s="16">
        <f>'vessel calibrations'!$C$16</f>
        <v>1</v>
      </c>
      <c r="P507">
        <f>'vessel calibrations'!$D$16</f>
        <v>1</v>
      </c>
      <c r="Q507">
        <f>'vessel calibrations'!$E$16</f>
        <v>1</v>
      </c>
      <c r="R507">
        <f t="shared" si="57"/>
        <v>2.1972245773362196</v>
      </c>
      <c r="S507">
        <f t="shared" si="61"/>
        <v>2.1972245773362196</v>
      </c>
      <c r="T507">
        <f t="shared" si="58"/>
        <v>2.1972245773362196</v>
      </c>
      <c r="U507">
        <f t="shared" si="59"/>
        <v>2.1972245773362196</v>
      </c>
      <c r="V507">
        <f t="shared" si="62"/>
        <v>8.0000000000000018</v>
      </c>
      <c r="W507">
        <f t="shared" si="62"/>
        <v>8.0000000000000018</v>
      </c>
      <c r="X507">
        <f t="shared" si="65"/>
        <v>8.0000000000000018</v>
      </c>
      <c r="Y507">
        <f t="shared" si="66"/>
        <v>8.0000000000000018</v>
      </c>
      <c r="Z507" t="s">
        <v>34</v>
      </c>
    </row>
    <row r="508" spans="1:26" x14ac:dyDescent="0.25">
      <c r="A508" t="s">
        <v>12</v>
      </c>
      <c r="B508">
        <v>11089</v>
      </c>
      <c r="C508" t="s">
        <v>19</v>
      </c>
      <c r="D508">
        <v>7</v>
      </c>
      <c r="E508">
        <v>2007</v>
      </c>
      <c r="F508" s="1">
        <v>39293</v>
      </c>
      <c r="G508" t="s">
        <v>20</v>
      </c>
      <c r="H508" t="s">
        <v>15</v>
      </c>
      <c r="I508">
        <v>1.22</v>
      </c>
      <c r="J508">
        <v>20</v>
      </c>
      <c r="K508">
        <v>27</v>
      </c>
      <c r="L508">
        <f t="shared" si="56"/>
        <v>27</v>
      </c>
      <c r="M508">
        <f t="shared" si="60"/>
        <v>3.3322045101752038</v>
      </c>
      <c r="N508">
        <f>'vessel calibrations'!$B$16</f>
        <v>1</v>
      </c>
      <c r="O508" s="16">
        <f>'vessel calibrations'!$C$16</f>
        <v>1</v>
      </c>
      <c r="P508">
        <f>'vessel calibrations'!$D$16</f>
        <v>1</v>
      </c>
      <c r="Q508">
        <f>'vessel calibrations'!$E$16</f>
        <v>1</v>
      </c>
      <c r="R508">
        <f t="shared" si="57"/>
        <v>3.3322045101752038</v>
      </c>
      <c r="S508">
        <f t="shared" si="61"/>
        <v>3.3322045101752038</v>
      </c>
      <c r="T508">
        <f t="shared" si="58"/>
        <v>3.3322045101752038</v>
      </c>
      <c r="U508">
        <f t="shared" si="59"/>
        <v>3.3322045101752038</v>
      </c>
      <c r="V508">
        <f t="shared" si="62"/>
        <v>26.999999999999996</v>
      </c>
      <c r="W508">
        <f t="shared" si="62"/>
        <v>26.999999999999996</v>
      </c>
      <c r="X508">
        <f t="shared" si="65"/>
        <v>26.999999999999996</v>
      </c>
      <c r="Y508">
        <f t="shared" si="66"/>
        <v>26.999999999999996</v>
      </c>
      <c r="Z508" t="s">
        <v>34</v>
      </c>
    </row>
    <row r="509" spans="1:26" x14ac:dyDescent="0.25">
      <c r="A509" t="s">
        <v>12</v>
      </c>
      <c r="B509">
        <v>11090</v>
      </c>
      <c r="C509" t="s">
        <v>19</v>
      </c>
      <c r="D509">
        <v>7</v>
      </c>
      <c r="E509">
        <v>2007</v>
      </c>
      <c r="F509" s="1">
        <v>39293</v>
      </c>
      <c r="G509" t="s">
        <v>21</v>
      </c>
      <c r="H509" t="s">
        <v>15</v>
      </c>
      <c r="I509">
        <v>1.1100000000000001</v>
      </c>
      <c r="J509">
        <v>20</v>
      </c>
      <c r="K509">
        <v>0</v>
      </c>
      <c r="L509">
        <f t="shared" si="56"/>
        <v>0</v>
      </c>
      <c r="M509">
        <f t="shared" si="60"/>
        <v>0</v>
      </c>
      <c r="N509">
        <f>'vessel calibrations'!$B$16</f>
        <v>1</v>
      </c>
      <c r="O509" s="16">
        <f>'vessel calibrations'!$C$16</f>
        <v>1</v>
      </c>
      <c r="P509">
        <f>'vessel calibrations'!$D$16</f>
        <v>1</v>
      </c>
      <c r="Q509">
        <f>'vessel calibrations'!$E$16</f>
        <v>1</v>
      </c>
      <c r="R509">
        <f t="shared" si="57"/>
        <v>0</v>
      </c>
      <c r="S509">
        <f t="shared" si="61"/>
        <v>0</v>
      </c>
      <c r="T509">
        <f t="shared" si="58"/>
        <v>0</v>
      </c>
      <c r="U509">
        <f t="shared" si="59"/>
        <v>0</v>
      </c>
      <c r="V509">
        <f t="shared" si="62"/>
        <v>0</v>
      </c>
      <c r="W509">
        <f t="shared" si="62"/>
        <v>0</v>
      </c>
      <c r="X509">
        <f t="shared" si="65"/>
        <v>0</v>
      </c>
      <c r="Y509">
        <f t="shared" si="66"/>
        <v>0</v>
      </c>
      <c r="Z509" t="s">
        <v>34</v>
      </c>
    </row>
    <row r="510" spans="1:26" x14ac:dyDescent="0.25">
      <c r="A510" t="s">
        <v>12</v>
      </c>
      <c r="B510">
        <v>11091</v>
      </c>
      <c r="C510" t="s">
        <v>19</v>
      </c>
      <c r="D510">
        <v>7</v>
      </c>
      <c r="E510">
        <v>2007</v>
      </c>
      <c r="F510" s="1">
        <v>39293</v>
      </c>
      <c r="G510" t="s">
        <v>22</v>
      </c>
      <c r="H510" t="s">
        <v>15</v>
      </c>
      <c r="I510">
        <v>1.92</v>
      </c>
      <c r="J510">
        <v>20</v>
      </c>
      <c r="K510">
        <v>8</v>
      </c>
      <c r="L510">
        <f t="shared" si="56"/>
        <v>8</v>
      </c>
      <c r="M510">
        <f t="shared" si="60"/>
        <v>2.1972245773362196</v>
      </c>
      <c r="N510">
        <f>'vessel calibrations'!$B$16</f>
        <v>1</v>
      </c>
      <c r="O510" s="16">
        <f>'vessel calibrations'!$C$16</f>
        <v>1</v>
      </c>
      <c r="P510">
        <f>'vessel calibrations'!$D$16</f>
        <v>1</v>
      </c>
      <c r="Q510">
        <f>'vessel calibrations'!$E$16</f>
        <v>1</v>
      </c>
      <c r="R510">
        <f t="shared" si="57"/>
        <v>2.1972245773362196</v>
      </c>
      <c r="S510">
        <f t="shared" si="61"/>
        <v>2.1972245773362196</v>
      </c>
      <c r="T510">
        <f t="shared" si="58"/>
        <v>2.1972245773362196</v>
      </c>
      <c r="U510">
        <f t="shared" si="59"/>
        <v>2.1972245773362196</v>
      </c>
      <c r="V510">
        <f t="shared" si="62"/>
        <v>8.0000000000000018</v>
      </c>
      <c r="W510">
        <f t="shared" si="62"/>
        <v>8.0000000000000018</v>
      </c>
      <c r="X510">
        <f t="shared" si="65"/>
        <v>8.0000000000000018</v>
      </c>
      <c r="Y510">
        <f t="shared" si="66"/>
        <v>8.0000000000000018</v>
      </c>
      <c r="Z510" t="s">
        <v>34</v>
      </c>
    </row>
    <row r="511" spans="1:26" x14ac:dyDescent="0.25">
      <c r="A511" t="s">
        <v>12</v>
      </c>
      <c r="B511">
        <v>11092</v>
      </c>
      <c r="C511" t="s">
        <v>19</v>
      </c>
      <c r="D511">
        <v>7</v>
      </c>
      <c r="E511">
        <v>2007</v>
      </c>
      <c r="F511" s="1">
        <v>39293</v>
      </c>
      <c r="G511" t="s">
        <v>22</v>
      </c>
      <c r="H511" t="s">
        <v>15</v>
      </c>
      <c r="I511">
        <v>1.6</v>
      </c>
      <c r="J511">
        <v>20</v>
      </c>
      <c r="K511">
        <v>5</v>
      </c>
      <c r="L511">
        <f t="shared" si="56"/>
        <v>5</v>
      </c>
      <c r="M511">
        <f t="shared" si="60"/>
        <v>1.791759469228055</v>
      </c>
      <c r="N511">
        <f>'vessel calibrations'!$B$16</f>
        <v>1</v>
      </c>
      <c r="O511" s="16">
        <f>'vessel calibrations'!$C$16</f>
        <v>1</v>
      </c>
      <c r="P511">
        <f>'vessel calibrations'!$D$16</f>
        <v>1</v>
      </c>
      <c r="Q511">
        <f>'vessel calibrations'!$E$16</f>
        <v>1</v>
      </c>
      <c r="R511">
        <f t="shared" si="57"/>
        <v>1.791759469228055</v>
      </c>
      <c r="S511">
        <f t="shared" si="61"/>
        <v>1.791759469228055</v>
      </c>
      <c r="T511">
        <f t="shared" si="58"/>
        <v>1.791759469228055</v>
      </c>
      <c r="U511">
        <f t="shared" si="59"/>
        <v>1.791759469228055</v>
      </c>
      <c r="V511">
        <f t="shared" si="62"/>
        <v>5</v>
      </c>
      <c r="W511">
        <f t="shared" si="62"/>
        <v>5</v>
      </c>
      <c r="X511">
        <f t="shared" si="65"/>
        <v>5</v>
      </c>
      <c r="Y511">
        <f t="shared" si="66"/>
        <v>5</v>
      </c>
      <c r="Z511" t="s">
        <v>34</v>
      </c>
    </row>
    <row r="512" spans="1:26" x14ac:dyDescent="0.25">
      <c r="A512" t="s">
        <v>12</v>
      </c>
      <c r="B512">
        <v>11093</v>
      </c>
      <c r="C512" t="s">
        <v>19</v>
      </c>
      <c r="D512">
        <v>7</v>
      </c>
      <c r="E512">
        <v>2007</v>
      </c>
      <c r="F512" s="1">
        <v>39293</v>
      </c>
      <c r="G512" t="s">
        <v>23</v>
      </c>
      <c r="H512" t="s">
        <v>15</v>
      </c>
      <c r="I512">
        <v>1.53</v>
      </c>
      <c r="J512">
        <v>20</v>
      </c>
      <c r="K512">
        <v>8</v>
      </c>
      <c r="L512">
        <f t="shared" si="56"/>
        <v>8</v>
      </c>
      <c r="M512">
        <f t="shared" si="60"/>
        <v>2.1972245773362196</v>
      </c>
      <c r="N512">
        <f>'vessel calibrations'!$B$16</f>
        <v>1</v>
      </c>
      <c r="O512" s="16">
        <f>'vessel calibrations'!$C$16</f>
        <v>1</v>
      </c>
      <c r="P512">
        <f>'vessel calibrations'!$D$16</f>
        <v>1</v>
      </c>
      <c r="Q512">
        <f>'vessel calibrations'!$E$16</f>
        <v>1</v>
      </c>
      <c r="R512">
        <f t="shared" si="57"/>
        <v>2.1972245773362196</v>
      </c>
      <c r="S512">
        <f t="shared" si="61"/>
        <v>2.1972245773362196</v>
      </c>
      <c r="T512">
        <f t="shared" si="58"/>
        <v>2.1972245773362196</v>
      </c>
      <c r="U512">
        <f t="shared" si="59"/>
        <v>2.1972245773362196</v>
      </c>
      <c r="V512">
        <f t="shared" si="62"/>
        <v>8.0000000000000018</v>
      </c>
      <c r="W512">
        <f t="shared" si="62"/>
        <v>8.0000000000000018</v>
      </c>
      <c r="X512">
        <f t="shared" si="65"/>
        <v>8.0000000000000018</v>
      </c>
      <c r="Y512">
        <f t="shared" si="66"/>
        <v>8.0000000000000018</v>
      </c>
      <c r="Z512" t="s">
        <v>34</v>
      </c>
    </row>
    <row r="513" spans="1:26" x14ac:dyDescent="0.25">
      <c r="A513" t="s">
        <v>12</v>
      </c>
      <c r="B513">
        <v>11094</v>
      </c>
      <c r="C513" t="s">
        <v>13</v>
      </c>
      <c r="D513">
        <v>7</v>
      </c>
      <c r="E513">
        <v>2007</v>
      </c>
      <c r="F513" s="1">
        <v>39293</v>
      </c>
      <c r="G513" t="s">
        <v>18</v>
      </c>
      <c r="H513" t="s">
        <v>15</v>
      </c>
      <c r="I513">
        <v>1.5</v>
      </c>
      <c r="J513">
        <v>20</v>
      </c>
      <c r="K513">
        <v>21</v>
      </c>
      <c r="L513">
        <f t="shared" si="56"/>
        <v>21</v>
      </c>
      <c r="M513">
        <f t="shared" si="60"/>
        <v>3.0910424533583161</v>
      </c>
      <c r="N513">
        <f>'vessel calibrations'!$B$16</f>
        <v>1</v>
      </c>
      <c r="O513" s="16">
        <f>'vessel calibrations'!$C$16</f>
        <v>1</v>
      </c>
      <c r="P513">
        <f>'vessel calibrations'!$D$16</f>
        <v>1</v>
      </c>
      <c r="Q513">
        <f>'vessel calibrations'!$E$16</f>
        <v>1</v>
      </c>
      <c r="R513">
        <f t="shared" si="57"/>
        <v>3.0910424533583161</v>
      </c>
      <c r="S513">
        <f t="shared" si="61"/>
        <v>3.0910424533583161</v>
      </c>
      <c r="T513">
        <f t="shared" si="58"/>
        <v>3.0910424533583161</v>
      </c>
      <c r="U513">
        <f t="shared" si="59"/>
        <v>3.0910424533583161</v>
      </c>
      <c r="V513">
        <f t="shared" si="62"/>
        <v>21.000000000000004</v>
      </c>
      <c r="W513">
        <f t="shared" si="62"/>
        <v>21.000000000000004</v>
      </c>
      <c r="X513">
        <f t="shared" si="65"/>
        <v>21.000000000000004</v>
      </c>
      <c r="Y513">
        <f t="shared" si="66"/>
        <v>21.000000000000004</v>
      </c>
      <c r="Z513" t="s">
        <v>34</v>
      </c>
    </row>
    <row r="514" spans="1:26" x14ac:dyDescent="0.25">
      <c r="A514" t="s">
        <v>12</v>
      </c>
      <c r="B514">
        <v>11095</v>
      </c>
      <c r="C514" t="s">
        <v>13</v>
      </c>
      <c r="D514">
        <v>7</v>
      </c>
      <c r="E514">
        <v>2007</v>
      </c>
      <c r="F514" s="1">
        <v>39294</v>
      </c>
      <c r="G514" t="s">
        <v>17</v>
      </c>
      <c r="H514" t="s">
        <v>15</v>
      </c>
      <c r="I514">
        <v>1.47</v>
      </c>
      <c r="J514">
        <v>20</v>
      </c>
      <c r="K514">
        <v>24</v>
      </c>
      <c r="L514">
        <f t="shared" ref="L514:L577" si="67">K514*20/J514</f>
        <v>24</v>
      </c>
      <c r="M514">
        <f t="shared" si="60"/>
        <v>3.2188758248682006</v>
      </c>
      <c r="N514">
        <f>'vessel calibrations'!$B$16</f>
        <v>1</v>
      </c>
      <c r="O514" s="16">
        <f>'vessel calibrations'!$C$16</f>
        <v>1</v>
      </c>
      <c r="P514">
        <f>'vessel calibrations'!$D$16</f>
        <v>1</v>
      </c>
      <c r="Q514">
        <f>'vessel calibrations'!$E$16</f>
        <v>1</v>
      </c>
      <c r="R514">
        <f t="shared" ref="R514:R577" si="68">N514*M514</f>
        <v>3.2188758248682006</v>
      </c>
      <c r="S514">
        <f t="shared" si="61"/>
        <v>3.2188758248682006</v>
      </c>
      <c r="T514">
        <f t="shared" ref="T514:T577" si="69">M514*P514</f>
        <v>3.2188758248682006</v>
      </c>
      <c r="U514">
        <f t="shared" ref="U514:U577" si="70">M514*Q514</f>
        <v>3.2188758248682006</v>
      </c>
      <c r="V514">
        <f t="shared" si="62"/>
        <v>23.999999999999996</v>
      </c>
      <c r="W514">
        <f t="shared" si="62"/>
        <v>23.999999999999996</v>
      </c>
      <c r="X514">
        <f t="shared" si="65"/>
        <v>23.999999999999996</v>
      </c>
      <c r="Y514">
        <f t="shared" si="66"/>
        <v>23.999999999999996</v>
      </c>
      <c r="Z514" t="s">
        <v>34</v>
      </c>
    </row>
    <row r="515" spans="1:26" x14ac:dyDescent="0.25">
      <c r="A515" t="s">
        <v>12</v>
      </c>
      <c r="B515">
        <v>11096</v>
      </c>
      <c r="C515" t="s">
        <v>13</v>
      </c>
      <c r="D515">
        <v>7</v>
      </c>
      <c r="E515">
        <v>2007</v>
      </c>
      <c r="F515" s="1">
        <v>39294</v>
      </c>
      <c r="G515" t="s">
        <v>16</v>
      </c>
      <c r="H515" t="s">
        <v>15</v>
      </c>
      <c r="I515">
        <v>1.7</v>
      </c>
      <c r="J515">
        <v>20</v>
      </c>
      <c r="K515">
        <v>0</v>
      </c>
      <c r="L515">
        <f t="shared" si="67"/>
        <v>0</v>
      </c>
      <c r="M515">
        <f t="shared" ref="M515:M578" si="71">LN(L515+1)</f>
        <v>0</v>
      </c>
      <c r="N515">
        <f>'vessel calibrations'!$B$16</f>
        <v>1</v>
      </c>
      <c r="O515" s="16">
        <f>'vessel calibrations'!$C$16</f>
        <v>1</v>
      </c>
      <c r="P515">
        <f>'vessel calibrations'!$D$16</f>
        <v>1</v>
      </c>
      <c r="Q515">
        <f>'vessel calibrations'!$E$16</f>
        <v>1</v>
      </c>
      <c r="R515">
        <f t="shared" si="68"/>
        <v>0</v>
      </c>
      <c r="S515">
        <f t="shared" ref="S515:S578" si="72">O515*M515</f>
        <v>0</v>
      </c>
      <c r="T515">
        <f t="shared" si="69"/>
        <v>0</v>
      </c>
      <c r="U515">
        <f t="shared" si="70"/>
        <v>0</v>
      </c>
      <c r="V515">
        <f t="shared" ref="V515:W578" si="73">EXP(R515)-1</f>
        <v>0</v>
      </c>
      <c r="W515">
        <f t="shared" si="73"/>
        <v>0</v>
      </c>
      <c r="X515">
        <f t="shared" ref="X515:Y578" si="74">EXP(T515)-1</f>
        <v>0</v>
      </c>
      <c r="Y515">
        <f t="shared" si="74"/>
        <v>0</v>
      </c>
      <c r="Z515" t="s">
        <v>34</v>
      </c>
    </row>
    <row r="516" spans="1:26" x14ac:dyDescent="0.25">
      <c r="A516" t="s">
        <v>12</v>
      </c>
      <c r="B516">
        <v>11097</v>
      </c>
      <c r="C516" t="s">
        <v>13</v>
      </c>
      <c r="D516">
        <v>7</v>
      </c>
      <c r="E516">
        <v>2007</v>
      </c>
      <c r="F516" s="1">
        <v>39294</v>
      </c>
      <c r="G516" t="s">
        <v>14</v>
      </c>
      <c r="H516" t="s">
        <v>15</v>
      </c>
      <c r="I516">
        <v>1.78</v>
      </c>
      <c r="J516">
        <v>20</v>
      </c>
      <c r="K516">
        <v>0</v>
      </c>
      <c r="L516">
        <f t="shared" si="67"/>
        <v>0</v>
      </c>
      <c r="M516">
        <f t="shared" si="71"/>
        <v>0</v>
      </c>
      <c r="N516">
        <f>'vessel calibrations'!$B$16</f>
        <v>1</v>
      </c>
      <c r="O516" s="16">
        <f>'vessel calibrations'!$C$16</f>
        <v>1</v>
      </c>
      <c r="P516">
        <f>'vessel calibrations'!$D$16</f>
        <v>1</v>
      </c>
      <c r="Q516">
        <f>'vessel calibrations'!$E$16</f>
        <v>1</v>
      </c>
      <c r="R516">
        <f t="shared" si="68"/>
        <v>0</v>
      </c>
      <c r="S516">
        <f t="shared" si="72"/>
        <v>0</v>
      </c>
      <c r="T516">
        <f t="shared" si="69"/>
        <v>0</v>
      </c>
      <c r="U516">
        <f t="shared" si="70"/>
        <v>0</v>
      </c>
      <c r="V516">
        <f t="shared" si="73"/>
        <v>0</v>
      </c>
      <c r="W516">
        <f t="shared" si="73"/>
        <v>0</v>
      </c>
      <c r="X516">
        <f t="shared" si="74"/>
        <v>0</v>
      </c>
      <c r="Y516">
        <f t="shared" si="74"/>
        <v>0</v>
      </c>
      <c r="Z516" t="s">
        <v>34</v>
      </c>
    </row>
    <row r="517" spans="1:26" x14ac:dyDescent="0.25">
      <c r="A517" t="s">
        <v>12</v>
      </c>
      <c r="B517">
        <v>11098</v>
      </c>
      <c r="C517" t="s">
        <v>13</v>
      </c>
      <c r="D517">
        <v>8</v>
      </c>
      <c r="E517">
        <v>2007</v>
      </c>
      <c r="F517" s="1">
        <v>39315</v>
      </c>
      <c r="G517" t="s">
        <v>14</v>
      </c>
      <c r="H517" t="s">
        <v>15</v>
      </c>
      <c r="I517">
        <v>1.93</v>
      </c>
      <c r="J517">
        <v>20</v>
      </c>
      <c r="K517">
        <v>2</v>
      </c>
      <c r="L517">
        <f t="shared" si="67"/>
        <v>2</v>
      </c>
      <c r="M517">
        <f t="shared" si="71"/>
        <v>1.0986122886681098</v>
      </c>
      <c r="N517">
        <f>'vessel calibrations'!$B$16</f>
        <v>1</v>
      </c>
      <c r="O517" s="16">
        <f>'vessel calibrations'!$C$16</f>
        <v>1</v>
      </c>
      <c r="P517">
        <f>'vessel calibrations'!$D$16</f>
        <v>1</v>
      </c>
      <c r="Q517">
        <f>'vessel calibrations'!$E$16</f>
        <v>1</v>
      </c>
      <c r="R517">
        <f t="shared" si="68"/>
        <v>1.0986122886681098</v>
      </c>
      <c r="S517">
        <f t="shared" si="72"/>
        <v>1.0986122886681098</v>
      </c>
      <c r="T517">
        <f t="shared" si="69"/>
        <v>1.0986122886681098</v>
      </c>
      <c r="U517">
        <f t="shared" si="70"/>
        <v>1.0986122886681098</v>
      </c>
      <c r="V517">
        <f t="shared" si="73"/>
        <v>2.0000000000000004</v>
      </c>
      <c r="W517">
        <f t="shared" si="73"/>
        <v>2.0000000000000004</v>
      </c>
      <c r="X517">
        <f t="shared" si="74"/>
        <v>2.0000000000000004</v>
      </c>
      <c r="Y517">
        <f t="shared" si="74"/>
        <v>2.0000000000000004</v>
      </c>
    </row>
    <row r="518" spans="1:26" x14ac:dyDescent="0.25">
      <c r="A518" t="s">
        <v>12</v>
      </c>
      <c r="B518">
        <v>11099</v>
      </c>
      <c r="C518" t="s">
        <v>13</v>
      </c>
      <c r="D518">
        <v>8</v>
      </c>
      <c r="E518">
        <v>2007</v>
      </c>
      <c r="F518" s="1">
        <v>39315</v>
      </c>
      <c r="G518" t="s">
        <v>16</v>
      </c>
      <c r="H518" t="s">
        <v>15</v>
      </c>
      <c r="I518">
        <v>1.8</v>
      </c>
      <c r="J518">
        <v>20</v>
      </c>
      <c r="K518">
        <v>9</v>
      </c>
      <c r="L518">
        <f t="shared" si="67"/>
        <v>9</v>
      </c>
      <c r="M518">
        <f t="shared" si="71"/>
        <v>2.3025850929940459</v>
      </c>
      <c r="N518">
        <f>'vessel calibrations'!$B$16</f>
        <v>1</v>
      </c>
      <c r="O518" s="16">
        <f>'vessel calibrations'!$C$16</f>
        <v>1</v>
      </c>
      <c r="P518">
        <f>'vessel calibrations'!$D$16</f>
        <v>1</v>
      </c>
      <c r="Q518">
        <f>'vessel calibrations'!$E$16</f>
        <v>1</v>
      </c>
      <c r="R518">
        <f t="shared" si="68"/>
        <v>2.3025850929940459</v>
      </c>
      <c r="S518">
        <f t="shared" si="72"/>
        <v>2.3025850929940459</v>
      </c>
      <c r="T518">
        <f t="shared" si="69"/>
        <v>2.3025850929940459</v>
      </c>
      <c r="U518">
        <f t="shared" si="70"/>
        <v>2.3025850929940459</v>
      </c>
      <c r="V518">
        <f t="shared" si="73"/>
        <v>9.0000000000000018</v>
      </c>
      <c r="W518">
        <f t="shared" si="73"/>
        <v>9.0000000000000018</v>
      </c>
      <c r="X518">
        <f t="shared" si="74"/>
        <v>9.0000000000000018</v>
      </c>
      <c r="Y518">
        <f t="shared" si="74"/>
        <v>9.0000000000000018</v>
      </c>
    </row>
    <row r="519" spans="1:26" x14ac:dyDescent="0.25">
      <c r="A519" t="s">
        <v>12</v>
      </c>
      <c r="B519">
        <v>11101</v>
      </c>
      <c r="C519" t="s">
        <v>19</v>
      </c>
      <c r="D519">
        <v>8</v>
      </c>
      <c r="E519">
        <v>2007</v>
      </c>
      <c r="F519" s="1">
        <v>39316</v>
      </c>
      <c r="G519" t="s">
        <v>20</v>
      </c>
      <c r="H519" t="s">
        <v>15</v>
      </c>
      <c r="I519">
        <v>1.93</v>
      </c>
      <c r="J519">
        <v>20</v>
      </c>
      <c r="K519">
        <v>12</v>
      </c>
      <c r="L519">
        <f t="shared" si="67"/>
        <v>12</v>
      </c>
      <c r="M519">
        <f t="shared" si="71"/>
        <v>2.5649493574615367</v>
      </c>
      <c r="N519">
        <f>'vessel calibrations'!$B$16</f>
        <v>1</v>
      </c>
      <c r="O519" s="16">
        <f>'vessel calibrations'!$C$16</f>
        <v>1</v>
      </c>
      <c r="P519">
        <f>'vessel calibrations'!$D$16</f>
        <v>1</v>
      </c>
      <c r="Q519">
        <f>'vessel calibrations'!$E$16</f>
        <v>1</v>
      </c>
      <c r="R519">
        <f t="shared" si="68"/>
        <v>2.5649493574615367</v>
      </c>
      <c r="S519">
        <f t="shared" si="72"/>
        <v>2.5649493574615367</v>
      </c>
      <c r="T519">
        <f t="shared" si="69"/>
        <v>2.5649493574615367</v>
      </c>
      <c r="U519">
        <f t="shared" si="70"/>
        <v>2.5649493574615367</v>
      </c>
      <c r="V519">
        <f t="shared" si="73"/>
        <v>12</v>
      </c>
      <c r="W519">
        <f t="shared" si="73"/>
        <v>12</v>
      </c>
      <c r="X519">
        <f t="shared" si="74"/>
        <v>12</v>
      </c>
      <c r="Y519">
        <f t="shared" si="74"/>
        <v>12</v>
      </c>
    </row>
    <row r="520" spans="1:26" x14ac:dyDescent="0.25">
      <c r="A520" t="s">
        <v>12</v>
      </c>
      <c r="B520">
        <v>11102</v>
      </c>
      <c r="C520" t="s">
        <v>19</v>
      </c>
      <c r="D520">
        <v>8</v>
      </c>
      <c r="E520">
        <v>2007</v>
      </c>
      <c r="F520" s="1">
        <v>39316</v>
      </c>
      <c r="G520" t="s">
        <v>21</v>
      </c>
      <c r="H520" t="s">
        <v>15</v>
      </c>
      <c r="I520">
        <v>1.38</v>
      </c>
      <c r="J520">
        <v>20</v>
      </c>
      <c r="K520">
        <v>9</v>
      </c>
      <c r="L520">
        <f t="shared" si="67"/>
        <v>9</v>
      </c>
      <c r="M520">
        <f t="shared" si="71"/>
        <v>2.3025850929940459</v>
      </c>
      <c r="N520">
        <f>'vessel calibrations'!$B$16</f>
        <v>1</v>
      </c>
      <c r="O520" s="16">
        <f>'vessel calibrations'!$C$16</f>
        <v>1</v>
      </c>
      <c r="P520">
        <f>'vessel calibrations'!$D$16</f>
        <v>1</v>
      </c>
      <c r="Q520">
        <f>'vessel calibrations'!$E$16</f>
        <v>1</v>
      </c>
      <c r="R520">
        <f t="shared" si="68"/>
        <v>2.3025850929940459</v>
      </c>
      <c r="S520">
        <f t="shared" si="72"/>
        <v>2.3025850929940459</v>
      </c>
      <c r="T520">
        <f t="shared" si="69"/>
        <v>2.3025850929940459</v>
      </c>
      <c r="U520">
        <f t="shared" si="70"/>
        <v>2.3025850929940459</v>
      </c>
      <c r="V520">
        <f t="shared" si="73"/>
        <v>9.0000000000000018</v>
      </c>
      <c r="W520">
        <f t="shared" si="73"/>
        <v>9.0000000000000018</v>
      </c>
      <c r="X520">
        <f t="shared" si="74"/>
        <v>9.0000000000000018</v>
      </c>
      <c r="Y520">
        <f t="shared" si="74"/>
        <v>9.0000000000000018</v>
      </c>
    </row>
    <row r="521" spans="1:26" x14ac:dyDescent="0.25">
      <c r="A521" t="s">
        <v>12</v>
      </c>
      <c r="B521">
        <v>11103</v>
      </c>
      <c r="C521" t="s">
        <v>19</v>
      </c>
      <c r="D521">
        <v>8</v>
      </c>
      <c r="E521">
        <v>2007</v>
      </c>
      <c r="F521" s="1">
        <v>39316</v>
      </c>
      <c r="G521" t="s">
        <v>22</v>
      </c>
      <c r="H521" t="s">
        <v>15</v>
      </c>
      <c r="I521">
        <v>1.89</v>
      </c>
      <c r="J521">
        <v>20</v>
      </c>
      <c r="K521">
        <v>8</v>
      </c>
      <c r="L521">
        <f t="shared" si="67"/>
        <v>8</v>
      </c>
      <c r="M521">
        <f t="shared" si="71"/>
        <v>2.1972245773362196</v>
      </c>
      <c r="N521">
        <f>'vessel calibrations'!$B$16</f>
        <v>1</v>
      </c>
      <c r="O521" s="16">
        <f>'vessel calibrations'!$C$16</f>
        <v>1</v>
      </c>
      <c r="P521">
        <f>'vessel calibrations'!$D$16</f>
        <v>1</v>
      </c>
      <c r="Q521">
        <f>'vessel calibrations'!$E$16</f>
        <v>1</v>
      </c>
      <c r="R521">
        <f t="shared" si="68"/>
        <v>2.1972245773362196</v>
      </c>
      <c r="S521">
        <f t="shared" si="72"/>
        <v>2.1972245773362196</v>
      </c>
      <c r="T521">
        <f t="shared" si="69"/>
        <v>2.1972245773362196</v>
      </c>
      <c r="U521">
        <f t="shared" si="70"/>
        <v>2.1972245773362196</v>
      </c>
      <c r="V521">
        <f t="shared" si="73"/>
        <v>8.0000000000000018</v>
      </c>
      <c r="W521">
        <f t="shared" si="73"/>
        <v>8.0000000000000018</v>
      </c>
      <c r="X521">
        <f t="shared" si="74"/>
        <v>8.0000000000000018</v>
      </c>
      <c r="Y521">
        <f t="shared" si="74"/>
        <v>8.0000000000000018</v>
      </c>
    </row>
    <row r="522" spans="1:26" x14ac:dyDescent="0.25">
      <c r="A522" t="s">
        <v>12</v>
      </c>
      <c r="B522">
        <v>11104</v>
      </c>
      <c r="C522" t="s">
        <v>19</v>
      </c>
      <c r="D522">
        <v>8</v>
      </c>
      <c r="E522">
        <v>2007</v>
      </c>
      <c r="F522" s="1">
        <v>39316</v>
      </c>
      <c r="G522" t="s">
        <v>23</v>
      </c>
      <c r="H522" t="s">
        <v>15</v>
      </c>
      <c r="I522">
        <v>1.88</v>
      </c>
      <c r="J522">
        <v>20</v>
      </c>
      <c r="K522">
        <v>10</v>
      </c>
      <c r="L522">
        <f t="shared" si="67"/>
        <v>10</v>
      </c>
      <c r="M522">
        <f t="shared" si="71"/>
        <v>2.3978952727983707</v>
      </c>
      <c r="N522">
        <f>'vessel calibrations'!$B$16</f>
        <v>1</v>
      </c>
      <c r="O522" s="16">
        <f>'vessel calibrations'!$C$16</f>
        <v>1</v>
      </c>
      <c r="P522">
        <f>'vessel calibrations'!$D$16</f>
        <v>1</v>
      </c>
      <c r="Q522">
        <f>'vessel calibrations'!$E$16</f>
        <v>1</v>
      </c>
      <c r="R522">
        <f t="shared" si="68"/>
        <v>2.3978952727983707</v>
      </c>
      <c r="S522">
        <f t="shared" si="72"/>
        <v>2.3978952727983707</v>
      </c>
      <c r="T522">
        <f t="shared" si="69"/>
        <v>2.3978952727983707</v>
      </c>
      <c r="U522">
        <f t="shared" si="70"/>
        <v>2.3978952727983707</v>
      </c>
      <c r="V522">
        <f t="shared" si="73"/>
        <v>10.000000000000002</v>
      </c>
      <c r="W522">
        <f t="shared" si="73"/>
        <v>10.000000000000002</v>
      </c>
      <c r="X522">
        <f t="shared" si="74"/>
        <v>10.000000000000002</v>
      </c>
      <c r="Y522">
        <f t="shared" si="74"/>
        <v>10.000000000000002</v>
      </c>
    </row>
    <row r="523" spans="1:26" x14ac:dyDescent="0.25">
      <c r="A523" t="s">
        <v>12</v>
      </c>
      <c r="B523">
        <v>11105</v>
      </c>
      <c r="C523" t="s">
        <v>19</v>
      </c>
      <c r="D523">
        <v>8</v>
      </c>
      <c r="E523">
        <v>2007</v>
      </c>
      <c r="F523" s="1">
        <v>39316</v>
      </c>
      <c r="G523" t="s">
        <v>23</v>
      </c>
      <c r="H523" t="s">
        <v>15</v>
      </c>
      <c r="I523">
        <v>1.4</v>
      </c>
      <c r="J523">
        <v>20</v>
      </c>
      <c r="K523">
        <v>8</v>
      </c>
      <c r="L523">
        <f t="shared" si="67"/>
        <v>8</v>
      </c>
      <c r="M523">
        <f t="shared" si="71"/>
        <v>2.1972245773362196</v>
      </c>
      <c r="N523">
        <f>'vessel calibrations'!$B$16</f>
        <v>1</v>
      </c>
      <c r="O523" s="16">
        <f>'vessel calibrations'!$C$16</f>
        <v>1</v>
      </c>
      <c r="P523">
        <f>'vessel calibrations'!$D$16</f>
        <v>1</v>
      </c>
      <c r="Q523">
        <f>'vessel calibrations'!$E$16</f>
        <v>1</v>
      </c>
      <c r="R523">
        <f t="shared" si="68"/>
        <v>2.1972245773362196</v>
      </c>
      <c r="S523">
        <f t="shared" si="72"/>
        <v>2.1972245773362196</v>
      </c>
      <c r="T523">
        <f t="shared" si="69"/>
        <v>2.1972245773362196</v>
      </c>
      <c r="U523">
        <f t="shared" si="70"/>
        <v>2.1972245773362196</v>
      </c>
      <c r="V523">
        <f t="shared" si="73"/>
        <v>8.0000000000000018</v>
      </c>
      <c r="W523">
        <f t="shared" si="73"/>
        <v>8.0000000000000018</v>
      </c>
      <c r="X523">
        <f t="shared" si="74"/>
        <v>8.0000000000000018</v>
      </c>
      <c r="Y523">
        <f t="shared" si="74"/>
        <v>8.0000000000000018</v>
      </c>
    </row>
    <row r="524" spans="1:26" x14ac:dyDescent="0.25">
      <c r="A524" t="s">
        <v>12</v>
      </c>
      <c r="B524">
        <v>11106</v>
      </c>
      <c r="C524" t="s">
        <v>19</v>
      </c>
      <c r="D524">
        <v>8</v>
      </c>
      <c r="E524">
        <v>2007</v>
      </c>
      <c r="F524" s="1">
        <v>39316</v>
      </c>
      <c r="G524" t="s">
        <v>22</v>
      </c>
      <c r="H524" t="s">
        <v>15</v>
      </c>
      <c r="I524">
        <v>1.69</v>
      </c>
      <c r="J524">
        <v>20</v>
      </c>
      <c r="K524">
        <v>14</v>
      </c>
      <c r="L524">
        <f t="shared" si="67"/>
        <v>14</v>
      </c>
      <c r="M524">
        <f t="shared" si="71"/>
        <v>2.7080502011022101</v>
      </c>
      <c r="N524">
        <f>'vessel calibrations'!$B$16</f>
        <v>1</v>
      </c>
      <c r="O524" s="16">
        <f>'vessel calibrations'!$C$16</f>
        <v>1</v>
      </c>
      <c r="P524">
        <f>'vessel calibrations'!$D$16</f>
        <v>1</v>
      </c>
      <c r="Q524">
        <f>'vessel calibrations'!$E$16</f>
        <v>1</v>
      </c>
      <c r="R524">
        <f t="shared" si="68"/>
        <v>2.7080502011022101</v>
      </c>
      <c r="S524">
        <f t="shared" si="72"/>
        <v>2.7080502011022101</v>
      </c>
      <c r="T524">
        <f t="shared" si="69"/>
        <v>2.7080502011022101</v>
      </c>
      <c r="U524">
        <f t="shared" si="70"/>
        <v>2.7080502011022101</v>
      </c>
      <c r="V524">
        <f t="shared" si="73"/>
        <v>14</v>
      </c>
      <c r="W524">
        <f t="shared" si="73"/>
        <v>14</v>
      </c>
      <c r="X524">
        <f t="shared" si="74"/>
        <v>14</v>
      </c>
      <c r="Y524">
        <f t="shared" si="74"/>
        <v>14</v>
      </c>
    </row>
    <row r="525" spans="1:26" x14ac:dyDescent="0.25">
      <c r="A525" t="s">
        <v>12</v>
      </c>
      <c r="B525">
        <v>11107</v>
      </c>
      <c r="C525" t="s">
        <v>19</v>
      </c>
      <c r="D525">
        <v>8</v>
      </c>
      <c r="E525">
        <v>2007</v>
      </c>
      <c r="F525" s="1">
        <v>39317</v>
      </c>
      <c r="G525" t="s">
        <v>20</v>
      </c>
      <c r="H525" t="s">
        <v>15</v>
      </c>
      <c r="I525">
        <v>1.53</v>
      </c>
      <c r="J525">
        <v>20</v>
      </c>
      <c r="K525">
        <v>1</v>
      </c>
      <c r="L525">
        <f t="shared" si="67"/>
        <v>1</v>
      </c>
      <c r="M525">
        <f t="shared" si="71"/>
        <v>0.69314718055994529</v>
      </c>
      <c r="N525">
        <f>'vessel calibrations'!$B$16</f>
        <v>1</v>
      </c>
      <c r="O525" s="16">
        <f>'vessel calibrations'!$C$16</f>
        <v>1</v>
      </c>
      <c r="P525">
        <f>'vessel calibrations'!$D$16</f>
        <v>1</v>
      </c>
      <c r="Q525">
        <f>'vessel calibrations'!$E$16</f>
        <v>1</v>
      </c>
      <c r="R525">
        <f t="shared" si="68"/>
        <v>0.69314718055994529</v>
      </c>
      <c r="S525">
        <f t="shared" si="72"/>
        <v>0.69314718055994529</v>
      </c>
      <c r="T525">
        <f t="shared" si="69"/>
        <v>0.69314718055994529</v>
      </c>
      <c r="U525">
        <f t="shared" si="70"/>
        <v>0.69314718055994529</v>
      </c>
      <c r="V525">
        <f t="shared" si="73"/>
        <v>1</v>
      </c>
      <c r="W525">
        <f t="shared" si="73"/>
        <v>1</v>
      </c>
      <c r="X525">
        <f t="shared" si="74"/>
        <v>1</v>
      </c>
      <c r="Y525">
        <f t="shared" si="74"/>
        <v>1</v>
      </c>
    </row>
    <row r="526" spans="1:26" x14ac:dyDescent="0.25">
      <c r="A526" t="s">
        <v>12</v>
      </c>
      <c r="B526">
        <v>11108</v>
      </c>
      <c r="C526" t="s">
        <v>19</v>
      </c>
      <c r="D526">
        <v>8</v>
      </c>
      <c r="E526">
        <v>2007</v>
      </c>
      <c r="F526" s="1">
        <v>39317</v>
      </c>
      <c r="G526" t="s">
        <v>21</v>
      </c>
      <c r="H526" t="s">
        <v>15</v>
      </c>
      <c r="I526">
        <v>1.79</v>
      </c>
      <c r="J526">
        <v>20</v>
      </c>
      <c r="K526">
        <v>80</v>
      </c>
      <c r="L526">
        <f t="shared" si="67"/>
        <v>80</v>
      </c>
      <c r="M526">
        <f t="shared" si="71"/>
        <v>4.3944491546724391</v>
      </c>
      <c r="N526">
        <f>'vessel calibrations'!$B$16</f>
        <v>1</v>
      </c>
      <c r="O526" s="16">
        <f>'vessel calibrations'!$C$16</f>
        <v>1</v>
      </c>
      <c r="P526">
        <f>'vessel calibrations'!$D$16</f>
        <v>1</v>
      </c>
      <c r="Q526">
        <f>'vessel calibrations'!$E$16</f>
        <v>1</v>
      </c>
      <c r="R526">
        <f t="shared" si="68"/>
        <v>4.3944491546724391</v>
      </c>
      <c r="S526">
        <f t="shared" si="72"/>
        <v>4.3944491546724391</v>
      </c>
      <c r="T526">
        <f t="shared" si="69"/>
        <v>4.3944491546724391</v>
      </c>
      <c r="U526">
        <f t="shared" si="70"/>
        <v>4.3944491546724391</v>
      </c>
      <c r="V526">
        <f t="shared" si="73"/>
        <v>80.000000000000028</v>
      </c>
      <c r="W526">
        <f t="shared" si="73"/>
        <v>80.000000000000028</v>
      </c>
      <c r="X526">
        <f t="shared" si="74"/>
        <v>80.000000000000028</v>
      </c>
      <c r="Y526">
        <f t="shared" si="74"/>
        <v>80.000000000000028</v>
      </c>
    </row>
    <row r="527" spans="1:26" x14ac:dyDescent="0.25">
      <c r="A527" t="s">
        <v>12</v>
      </c>
      <c r="B527">
        <v>11109</v>
      </c>
      <c r="C527" t="s">
        <v>13</v>
      </c>
      <c r="D527">
        <v>8</v>
      </c>
      <c r="E527">
        <v>2007</v>
      </c>
      <c r="F527" s="1">
        <v>39317</v>
      </c>
      <c r="G527" t="s">
        <v>17</v>
      </c>
      <c r="H527" t="s">
        <v>15</v>
      </c>
      <c r="I527">
        <v>1.78</v>
      </c>
      <c r="J527">
        <v>20</v>
      </c>
      <c r="K527">
        <v>6</v>
      </c>
      <c r="L527">
        <f t="shared" si="67"/>
        <v>6</v>
      </c>
      <c r="M527">
        <f t="shared" si="71"/>
        <v>1.9459101490553132</v>
      </c>
      <c r="N527">
        <f>'vessel calibrations'!$B$16</f>
        <v>1</v>
      </c>
      <c r="O527" s="16">
        <f>'vessel calibrations'!$C$16</f>
        <v>1</v>
      </c>
      <c r="P527">
        <f>'vessel calibrations'!$D$16</f>
        <v>1</v>
      </c>
      <c r="Q527">
        <f>'vessel calibrations'!$E$16</f>
        <v>1</v>
      </c>
      <c r="R527">
        <f t="shared" si="68"/>
        <v>1.9459101490553132</v>
      </c>
      <c r="S527">
        <f t="shared" si="72"/>
        <v>1.9459101490553132</v>
      </c>
      <c r="T527">
        <f t="shared" si="69"/>
        <v>1.9459101490553132</v>
      </c>
      <c r="U527">
        <f t="shared" si="70"/>
        <v>1.9459101490553132</v>
      </c>
      <c r="V527">
        <f t="shared" si="73"/>
        <v>5.9999999999999991</v>
      </c>
      <c r="W527">
        <f t="shared" si="73"/>
        <v>5.9999999999999991</v>
      </c>
      <c r="X527">
        <f t="shared" si="74"/>
        <v>5.9999999999999991</v>
      </c>
      <c r="Y527">
        <f t="shared" si="74"/>
        <v>5.9999999999999991</v>
      </c>
    </row>
    <row r="528" spans="1:26" x14ac:dyDescent="0.25">
      <c r="A528" t="s">
        <v>12</v>
      </c>
      <c r="B528">
        <v>11110</v>
      </c>
      <c r="C528" t="s">
        <v>13</v>
      </c>
      <c r="D528">
        <v>8</v>
      </c>
      <c r="E528">
        <v>2007</v>
      </c>
      <c r="F528" s="1">
        <v>39317</v>
      </c>
      <c r="G528" t="s">
        <v>18</v>
      </c>
      <c r="H528" t="s">
        <v>15</v>
      </c>
      <c r="I528">
        <v>1.7</v>
      </c>
      <c r="J528">
        <v>20</v>
      </c>
      <c r="K528">
        <v>2</v>
      </c>
      <c r="L528">
        <f t="shared" si="67"/>
        <v>2</v>
      </c>
      <c r="M528">
        <f t="shared" si="71"/>
        <v>1.0986122886681098</v>
      </c>
      <c r="N528">
        <f>'vessel calibrations'!$B$16</f>
        <v>1</v>
      </c>
      <c r="O528" s="16">
        <f>'vessel calibrations'!$C$16</f>
        <v>1</v>
      </c>
      <c r="P528">
        <f>'vessel calibrations'!$D$16</f>
        <v>1</v>
      </c>
      <c r="Q528">
        <f>'vessel calibrations'!$E$16</f>
        <v>1</v>
      </c>
      <c r="R528">
        <f t="shared" si="68"/>
        <v>1.0986122886681098</v>
      </c>
      <c r="S528">
        <f t="shared" si="72"/>
        <v>1.0986122886681098</v>
      </c>
      <c r="T528">
        <f t="shared" si="69"/>
        <v>1.0986122886681098</v>
      </c>
      <c r="U528">
        <f t="shared" si="70"/>
        <v>1.0986122886681098</v>
      </c>
      <c r="V528">
        <f t="shared" si="73"/>
        <v>2.0000000000000004</v>
      </c>
      <c r="W528">
        <f t="shared" si="73"/>
        <v>2.0000000000000004</v>
      </c>
      <c r="X528">
        <f t="shared" si="74"/>
        <v>2.0000000000000004</v>
      </c>
      <c r="Y528">
        <f t="shared" si="74"/>
        <v>2.0000000000000004</v>
      </c>
    </row>
    <row r="529" spans="1:26" x14ac:dyDescent="0.25">
      <c r="A529" t="s">
        <v>12</v>
      </c>
      <c r="B529">
        <v>12015</v>
      </c>
      <c r="C529" t="s">
        <v>13</v>
      </c>
      <c r="D529">
        <v>6</v>
      </c>
      <c r="E529">
        <v>2008</v>
      </c>
      <c r="F529" s="1">
        <v>39618</v>
      </c>
      <c r="G529" t="s">
        <v>14</v>
      </c>
      <c r="H529" t="s">
        <v>25</v>
      </c>
      <c r="I529">
        <v>1.8</v>
      </c>
      <c r="J529">
        <v>20</v>
      </c>
      <c r="K529">
        <v>0</v>
      </c>
      <c r="L529">
        <f t="shared" si="67"/>
        <v>0</v>
      </c>
      <c r="M529">
        <f t="shared" si="71"/>
        <v>0</v>
      </c>
      <c r="N529">
        <f>'vessel calibrations'!$B$19</f>
        <v>1.0442477876106195</v>
      </c>
      <c r="O529" s="16">
        <f>'vessel calibrations'!$C$19</f>
        <v>0.94957983193277307</v>
      </c>
      <c r="P529">
        <f>'vessel calibrations'!$D$19</f>
        <v>1.0442477876106195</v>
      </c>
      <c r="Q529">
        <f>'vessel calibrations'!$E$19</f>
        <v>0.94957983193277307</v>
      </c>
      <c r="R529">
        <f t="shared" si="68"/>
        <v>0</v>
      </c>
      <c r="S529">
        <f t="shared" si="72"/>
        <v>0</v>
      </c>
      <c r="T529">
        <f t="shared" si="69"/>
        <v>0</v>
      </c>
      <c r="U529">
        <f t="shared" si="70"/>
        <v>0</v>
      </c>
      <c r="V529">
        <f t="shared" si="73"/>
        <v>0</v>
      </c>
      <c r="W529">
        <f t="shared" si="73"/>
        <v>0</v>
      </c>
      <c r="X529">
        <f t="shared" si="74"/>
        <v>0</v>
      </c>
      <c r="Y529">
        <f t="shared" si="74"/>
        <v>0</v>
      </c>
    </row>
    <row r="530" spans="1:26" x14ac:dyDescent="0.25">
      <c r="A530" t="s">
        <v>12</v>
      </c>
      <c r="B530">
        <v>12016</v>
      </c>
      <c r="C530" t="s">
        <v>13</v>
      </c>
      <c r="D530">
        <v>6</v>
      </c>
      <c r="E530">
        <v>2008</v>
      </c>
      <c r="F530" s="1">
        <v>39618</v>
      </c>
      <c r="G530" t="s">
        <v>16</v>
      </c>
      <c r="H530" t="s">
        <v>25</v>
      </c>
      <c r="I530">
        <v>1.29</v>
      </c>
      <c r="J530">
        <v>20</v>
      </c>
      <c r="K530">
        <v>0</v>
      </c>
      <c r="L530">
        <f t="shared" si="67"/>
        <v>0</v>
      </c>
      <c r="M530">
        <f t="shared" si="71"/>
        <v>0</v>
      </c>
      <c r="N530">
        <f>'vessel calibrations'!$B$19</f>
        <v>1.0442477876106195</v>
      </c>
      <c r="O530" s="16">
        <f>'vessel calibrations'!$C$19</f>
        <v>0.94957983193277307</v>
      </c>
      <c r="P530">
        <f>'vessel calibrations'!$D$19</f>
        <v>1.0442477876106195</v>
      </c>
      <c r="Q530">
        <f>'vessel calibrations'!$E$19</f>
        <v>0.94957983193277307</v>
      </c>
      <c r="R530">
        <f t="shared" si="68"/>
        <v>0</v>
      </c>
      <c r="S530">
        <f t="shared" si="72"/>
        <v>0</v>
      </c>
      <c r="T530">
        <f t="shared" si="69"/>
        <v>0</v>
      </c>
      <c r="U530">
        <f t="shared" si="70"/>
        <v>0</v>
      </c>
      <c r="V530">
        <f t="shared" si="73"/>
        <v>0</v>
      </c>
      <c r="W530">
        <f t="shared" si="73"/>
        <v>0</v>
      </c>
      <c r="X530">
        <f t="shared" si="74"/>
        <v>0</v>
      </c>
      <c r="Y530">
        <f t="shared" si="74"/>
        <v>0</v>
      </c>
    </row>
    <row r="531" spans="1:26" x14ac:dyDescent="0.25">
      <c r="A531" t="s">
        <v>12</v>
      </c>
      <c r="B531">
        <v>12019</v>
      </c>
      <c r="C531" t="s">
        <v>19</v>
      </c>
      <c r="D531">
        <v>6</v>
      </c>
      <c r="E531">
        <v>2008</v>
      </c>
      <c r="F531" s="1">
        <v>39619</v>
      </c>
      <c r="G531" t="s">
        <v>20</v>
      </c>
      <c r="H531" t="s">
        <v>25</v>
      </c>
      <c r="I531">
        <v>1.1399999999999999</v>
      </c>
      <c r="J531">
        <v>20</v>
      </c>
      <c r="K531">
        <v>0</v>
      </c>
      <c r="L531">
        <f t="shared" si="67"/>
        <v>0</v>
      </c>
      <c r="M531">
        <f t="shared" si="71"/>
        <v>0</v>
      </c>
      <c r="N531">
        <f>'vessel calibrations'!$B$19</f>
        <v>1.0442477876106195</v>
      </c>
      <c r="O531" s="16">
        <f>'vessel calibrations'!$C$19</f>
        <v>0.94957983193277307</v>
      </c>
      <c r="P531">
        <f>'vessel calibrations'!$D$19</f>
        <v>1.0442477876106195</v>
      </c>
      <c r="Q531">
        <f>'vessel calibrations'!$E$19</f>
        <v>0.94957983193277307</v>
      </c>
      <c r="R531">
        <f t="shared" si="68"/>
        <v>0</v>
      </c>
      <c r="S531">
        <f t="shared" si="72"/>
        <v>0</v>
      </c>
      <c r="T531">
        <f t="shared" si="69"/>
        <v>0</v>
      </c>
      <c r="U531">
        <f t="shared" si="70"/>
        <v>0</v>
      </c>
      <c r="V531">
        <f t="shared" si="73"/>
        <v>0</v>
      </c>
      <c r="W531">
        <f t="shared" si="73"/>
        <v>0</v>
      </c>
      <c r="X531">
        <f t="shared" si="74"/>
        <v>0</v>
      </c>
      <c r="Y531">
        <f t="shared" si="74"/>
        <v>0</v>
      </c>
    </row>
    <row r="532" spans="1:26" x14ac:dyDescent="0.25">
      <c r="A532" t="s">
        <v>12</v>
      </c>
      <c r="B532">
        <v>12020</v>
      </c>
      <c r="C532" t="s">
        <v>19</v>
      </c>
      <c r="D532">
        <v>6</v>
      </c>
      <c r="E532">
        <v>2008</v>
      </c>
      <c r="F532" s="1">
        <v>39619</v>
      </c>
      <c r="G532" t="s">
        <v>21</v>
      </c>
      <c r="H532" t="s">
        <v>25</v>
      </c>
      <c r="I532">
        <v>1.21</v>
      </c>
      <c r="J532">
        <v>20</v>
      </c>
      <c r="K532">
        <v>0</v>
      </c>
      <c r="L532">
        <f t="shared" si="67"/>
        <v>0</v>
      </c>
      <c r="M532">
        <f t="shared" si="71"/>
        <v>0</v>
      </c>
      <c r="N532">
        <f>'vessel calibrations'!$B$19</f>
        <v>1.0442477876106195</v>
      </c>
      <c r="O532" s="16">
        <f>'vessel calibrations'!$C$19</f>
        <v>0.94957983193277307</v>
      </c>
      <c r="P532">
        <f>'vessel calibrations'!$D$19</f>
        <v>1.0442477876106195</v>
      </c>
      <c r="Q532">
        <f>'vessel calibrations'!$E$19</f>
        <v>0.94957983193277307</v>
      </c>
      <c r="R532">
        <f t="shared" si="68"/>
        <v>0</v>
      </c>
      <c r="S532">
        <f t="shared" si="72"/>
        <v>0</v>
      </c>
      <c r="T532">
        <f t="shared" si="69"/>
        <v>0</v>
      </c>
      <c r="U532">
        <f t="shared" si="70"/>
        <v>0</v>
      </c>
      <c r="V532">
        <f t="shared" si="73"/>
        <v>0</v>
      </c>
      <c r="W532">
        <f t="shared" si="73"/>
        <v>0</v>
      </c>
      <c r="X532">
        <f t="shared" si="74"/>
        <v>0</v>
      </c>
      <c r="Y532">
        <f t="shared" si="74"/>
        <v>0</v>
      </c>
    </row>
    <row r="533" spans="1:26" x14ac:dyDescent="0.25">
      <c r="A533" t="s">
        <v>12</v>
      </c>
      <c r="B533">
        <v>12021</v>
      </c>
      <c r="C533" t="s">
        <v>19</v>
      </c>
      <c r="D533">
        <v>6</v>
      </c>
      <c r="E533">
        <v>2008</v>
      </c>
      <c r="F533" s="1">
        <v>39619</v>
      </c>
      <c r="G533" t="s">
        <v>22</v>
      </c>
      <c r="H533" t="s">
        <v>25</v>
      </c>
      <c r="I533">
        <v>1.1599999999999999</v>
      </c>
      <c r="J533">
        <v>20</v>
      </c>
      <c r="K533">
        <v>0</v>
      </c>
      <c r="L533">
        <f t="shared" si="67"/>
        <v>0</v>
      </c>
      <c r="M533">
        <f t="shared" si="71"/>
        <v>0</v>
      </c>
      <c r="N533">
        <f>'vessel calibrations'!$B$19</f>
        <v>1.0442477876106195</v>
      </c>
      <c r="O533" s="16">
        <f>'vessel calibrations'!$C$19</f>
        <v>0.94957983193277307</v>
      </c>
      <c r="P533">
        <f>'vessel calibrations'!$D$19</f>
        <v>1.0442477876106195</v>
      </c>
      <c r="Q533">
        <f>'vessel calibrations'!$E$19</f>
        <v>0.94957983193277307</v>
      </c>
      <c r="R533">
        <f t="shared" si="68"/>
        <v>0</v>
      </c>
      <c r="S533">
        <f t="shared" si="72"/>
        <v>0</v>
      </c>
      <c r="T533">
        <f t="shared" si="69"/>
        <v>0</v>
      </c>
      <c r="U533">
        <f t="shared" si="70"/>
        <v>0</v>
      </c>
      <c r="V533">
        <f t="shared" si="73"/>
        <v>0</v>
      </c>
      <c r="W533">
        <f t="shared" si="73"/>
        <v>0</v>
      </c>
      <c r="X533">
        <f t="shared" si="74"/>
        <v>0</v>
      </c>
      <c r="Y533">
        <f t="shared" si="74"/>
        <v>0</v>
      </c>
    </row>
    <row r="534" spans="1:26" x14ac:dyDescent="0.25">
      <c r="A534" t="s">
        <v>12</v>
      </c>
      <c r="B534">
        <v>12022</v>
      </c>
      <c r="C534" t="s">
        <v>19</v>
      </c>
      <c r="D534">
        <v>6</v>
      </c>
      <c r="E534">
        <v>2008</v>
      </c>
      <c r="F534" s="1">
        <v>39619</v>
      </c>
      <c r="G534" t="s">
        <v>23</v>
      </c>
      <c r="H534" t="s">
        <v>25</v>
      </c>
      <c r="I534">
        <v>1.34</v>
      </c>
      <c r="J534">
        <v>20</v>
      </c>
      <c r="K534">
        <v>0</v>
      </c>
      <c r="L534">
        <f t="shared" si="67"/>
        <v>0</v>
      </c>
      <c r="M534">
        <f t="shared" si="71"/>
        <v>0</v>
      </c>
      <c r="N534">
        <f>'vessel calibrations'!$B$19</f>
        <v>1.0442477876106195</v>
      </c>
      <c r="O534" s="16">
        <f>'vessel calibrations'!$C$19</f>
        <v>0.94957983193277307</v>
      </c>
      <c r="P534">
        <f>'vessel calibrations'!$D$19</f>
        <v>1.0442477876106195</v>
      </c>
      <c r="Q534">
        <f>'vessel calibrations'!$E$19</f>
        <v>0.94957983193277307</v>
      </c>
      <c r="R534">
        <f t="shared" si="68"/>
        <v>0</v>
      </c>
      <c r="S534">
        <f t="shared" si="72"/>
        <v>0</v>
      </c>
      <c r="T534">
        <f t="shared" si="69"/>
        <v>0</v>
      </c>
      <c r="U534">
        <f t="shared" si="70"/>
        <v>0</v>
      </c>
      <c r="V534">
        <f t="shared" si="73"/>
        <v>0</v>
      </c>
      <c r="W534">
        <f t="shared" si="73"/>
        <v>0</v>
      </c>
      <c r="X534">
        <f t="shared" si="74"/>
        <v>0</v>
      </c>
      <c r="Y534">
        <f t="shared" si="74"/>
        <v>0</v>
      </c>
    </row>
    <row r="535" spans="1:26" x14ac:dyDescent="0.25">
      <c r="A535" t="s">
        <v>12</v>
      </c>
      <c r="B535">
        <v>12023</v>
      </c>
      <c r="C535" t="s">
        <v>13</v>
      </c>
      <c r="D535">
        <v>6</v>
      </c>
      <c r="E535">
        <v>2008</v>
      </c>
      <c r="F535" s="1">
        <v>39620</v>
      </c>
      <c r="G535" t="s">
        <v>18</v>
      </c>
      <c r="H535" t="s">
        <v>25</v>
      </c>
      <c r="I535">
        <v>1.29</v>
      </c>
      <c r="J535">
        <v>20</v>
      </c>
      <c r="K535">
        <v>0</v>
      </c>
      <c r="L535">
        <f t="shared" si="67"/>
        <v>0</v>
      </c>
      <c r="M535">
        <f t="shared" si="71"/>
        <v>0</v>
      </c>
      <c r="N535">
        <f>'vessel calibrations'!$B$19</f>
        <v>1.0442477876106195</v>
      </c>
      <c r="O535" s="16">
        <f>'vessel calibrations'!$C$19</f>
        <v>0.94957983193277307</v>
      </c>
      <c r="P535">
        <f>'vessel calibrations'!$D$19</f>
        <v>1.0442477876106195</v>
      </c>
      <c r="Q535">
        <f>'vessel calibrations'!$E$19</f>
        <v>0.94957983193277307</v>
      </c>
      <c r="R535">
        <f t="shared" si="68"/>
        <v>0</v>
      </c>
      <c r="S535">
        <f t="shared" si="72"/>
        <v>0</v>
      </c>
      <c r="T535">
        <f t="shared" si="69"/>
        <v>0</v>
      </c>
      <c r="U535">
        <f t="shared" si="70"/>
        <v>0</v>
      </c>
      <c r="V535">
        <f t="shared" si="73"/>
        <v>0</v>
      </c>
      <c r="W535">
        <f t="shared" si="73"/>
        <v>0</v>
      </c>
      <c r="X535">
        <f t="shared" si="74"/>
        <v>0</v>
      </c>
      <c r="Y535">
        <f t="shared" si="74"/>
        <v>0</v>
      </c>
    </row>
    <row r="536" spans="1:26" x14ac:dyDescent="0.25">
      <c r="A536" t="s">
        <v>12</v>
      </c>
      <c r="B536">
        <v>12024</v>
      </c>
      <c r="C536" t="s">
        <v>13</v>
      </c>
      <c r="D536">
        <v>6</v>
      </c>
      <c r="E536">
        <v>2008</v>
      </c>
      <c r="F536" s="1">
        <v>39620</v>
      </c>
      <c r="G536" t="s">
        <v>17</v>
      </c>
      <c r="H536" t="s">
        <v>25</v>
      </c>
      <c r="I536">
        <v>1.3</v>
      </c>
      <c r="J536">
        <v>20</v>
      </c>
      <c r="K536">
        <v>0</v>
      </c>
      <c r="L536">
        <f t="shared" si="67"/>
        <v>0</v>
      </c>
      <c r="M536">
        <f t="shared" si="71"/>
        <v>0</v>
      </c>
      <c r="N536">
        <f>'vessel calibrations'!$B$19</f>
        <v>1.0442477876106195</v>
      </c>
      <c r="O536" s="16">
        <f>'vessel calibrations'!$C$19</f>
        <v>0.94957983193277307</v>
      </c>
      <c r="P536">
        <f>'vessel calibrations'!$D$19</f>
        <v>1.0442477876106195</v>
      </c>
      <c r="Q536">
        <f>'vessel calibrations'!$E$19</f>
        <v>0.94957983193277307</v>
      </c>
      <c r="R536">
        <f t="shared" si="68"/>
        <v>0</v>
      </c>
      <c r="S536">
        <f t="shared" si="72"/>
        <v>0</v>
      </c>
      <c r="T536">
        <f t="shared" si="69"/>
        <v>0</v>
      </c>
      <c r="U536">
        <f t="shared" si="70"/>
        <v>0</v>
      </c>
      <c r="V536">
        <f t="shared" si="73"/>
        <v>0</v>
      </c>
      <c r="W536">
        <f t="shared" si="73"/>
        <v>0</v>
      </c>
      <c r="X536">
        <f t="shared" si="74"/>
        <v>0</v>
      </c>
      <c r="Y536">
        <f t="shared" si="74"/>
        <v>0</v>
      </c>
    </row>
    <row r="537" spans="1:26" x14ac:dyDescent="0.25">
      <c r="A537" t="s">
        <v>12</v>
      </c>
      <c r="B537">
        <v>12026</v>
      </c>
      <c r="C537" t="s">
        <v>19</v>
      </c>
      <c r="D537">
        <v>7</v>
      </c>
      <c r="E537">
        <v>2008</v>
      </c>
      <c r="F537" s="1">
        <v>39655</v>
      </c>
      <c r="G537" t="s">
        <v>20</v>
      </c>
      <c r="H537" t="s">
        <v>25</v>
      </c>
      <c r="I537">
        <v>1.72</v>
      </c>
      <c r="J537">
        <v>20</v>
      </c>
      <c r="K537">
        <v>0</v>
      </c>
      <c r="L537">
        <f t="shared" si="67"/>
        <v>0</v>
      </c>
      <c r="M537">
        <f t="shared" si="71"/>
        <v>0</v>
      </c>
      <c r="N537">
        <f>'vessel calibrations'!$B$19</f>
        <v>1.0442477876106195</v>
      </c>
      <c r="O537" s="16">
        <f>'vessel calibrations'!$C$19</f>
        <v>0.94957983193277307</v>
      </c>
      <c r="P537">
        <f>'vessel calibrations'!$D$19</f>
        <v>1.0442477876106195</v>
      </c>
      <c r="Q537">
        <f>'vessel calibrations'!$E$19</f>
        <v>0.94957983193277307</v>
      </c>
      <c r="R537">
        <f t="shared" si="68"/>
        <v>0</v>
      </c>
      <c r="S537">
        <f t="shared" si="72"/>
        <v>0</v>
      </c>
      <c r="T537">
        <f t="shared" si="69"/>
        <v>0</v>
      </c>
      <c r="U537">
        <f t="shared" si="70"/>
        <v>0</v>
      </c>
      <c r="V537">
        <f t="shared" si="73"/>
        <v>0</v>
      </c>
      <c r="W537">
        <f t="shared" si="73"/>
        <v>0</v>
      </c>
      <c r="X537">
        <f t="shared" si="74"/>
        <v>0</v>
      </c>
      <c r="Y537">
        <f t="shared" si="74"/>
        <v>0</v>
      </c>
      <c r="Z537" t="s">
        <v>34</v>
      </c>
    </row>
    <row r="538" spans="1:26" x14ac:dyDescent="0.25">
      <c r="A538" t="s">
        <v>12</v>
      </c>
      <c r="B538">
        <v>12027</v>
      </c>
      <c r="C538" t="s">
        <v>19</v>
      </c>
      <c r="D538">
        <v>7</v>
      </c>
      <c r="E538">
        <v>2008</v>
      </c>
      <c r="F538" s="1">
        <v>39655</v>
      </c>
      <c r="G538" t="s">
        <v>21</v>
      </c>
      <c r="H538" t="s">
        <v>25</v>
      </c>
      <c r="I538">
        <v>1.6</v>
      </c>
      <c r="J538">
        <v>20</v>
      </c>
      <c r="K538">
        <v>1</v>
      </c>
      <c r="L538">
        <f t="shared" si="67"/>
        <v>1</v>
      </c>
      <c r="M538">
        <f t="shared" si="71"/>
        <v>0.69314718055994529</v>
      </c>
      <c r="N538">
        <f>'vessel calibrations'!$B$19</f>
        <v>1.0442477876106195</v>
      </c>
      <c r="O538" s="16">
        <f>'vessel calibrations'!$C$19</f>
        <v>0.94957983193277307</v>
      </c>
      <c r="P538">
        <f>'vessel calibrations'!$D$19</f>
        <v>1.0442477876106195</v>
      </c>
      <c r="Q538">
        <f>'vessel calibrations'!$E$19</f>
        <v>0.94957983193277307</v>
      </c>
      <c r="R538">
        <f t="shared" si="68"/>
        <v>0.72381740978826148</v>
      </c>
      <c r="S538">
        <f t="shared" si="72"/>
        <v>0.65819858322078839</v>
      </c>
      <c r="T538">
        <f t="shared" si="69"/>
        <v>0.72381740978826148</v>
      </c>
      <c r="U538">
        <f t="shared" si="70"/>
        <v>0.65819858322078839</v>
      </c>
      <c r="V538">
        <f t="shared" si="73"/>
        <v>1.0622908123922929</v>
      </c>
      <c r="W538">
        <f t="shared" si="73"/>
        <v>0.93131010444197204</v>
      </c>
      <c r="X538">
        <f t="shared" si="74"/>
        <v>1.0622908123922929</v>
      </c>
      <c r="Y538">
        <f t="shared" si="74"/>
        <v>0.93131010444197204</v>
      </c>
      <c r="Z538" t="s">
        <v>34</v>
      </c>
    </row>
    <row r="539" spans="1:26" x14ac:dyDescent="0.25">
      <c r="A539" t="s">
        <v>12</v>
      </c>
      <c r="B539">
        <v>12028</v>
      </c>
      <c r="C539" t="s">
        <v>19</v>
      </c>
      <c r="D539">
        <v>7</v>
      </c>
      <c r="E539">
        <v>2008</v>
      </c>
      <c r="F539" s="1">
        <v>39655</v>
      </c>
      <c r="G539" t="s">
        <v>22</v>
      </c>
      <c r="H539" t="s">
        <v>25</v>
      </c>
      <c r="I539">
        <v>1.69</v>
      </c>
      <c r="J539">
        <v>20</v>
      </c>
      <c r="K539">
        <v>286</v>
      </c>
      <c r="L539">
        <f t="shared" si="67"/>
        <v>286</v>
      </c>
      <c r="M539">
        <f t="shared" si="71"/>
        <v>5.6594822157596214</v>
      </c>
      <c r="N539">
        <f>'vessel calibrations'!$B$19</f>
        <v>1.0442477876106195</v>
      </c>
      <c r="O539" s="16">
        <f>'vessel calibrations'!$C$19</f>
        <v>0.94957983193277307</v>
      </c>
      <c r="P539">
        <f>'vessel calibrations'!$D$19</f>
        <v>1.0442477876106195</v>
      </c>
      <c r="Q539">
        <f>'vessel calibrations'!$E$19</f>
        <v>0.94957983193277307</v>
      </c>
      <c r="R539">
        <f t="shared" si="68"/>
        <v>5.9099017828286318</v>
      </c>
      <c r="S539">
        <f t="shared" si="72"/>
        <v>5.3741301712675398</v>
      </c>
      <c r="T539">
        <f t="shared" si="69"/>
        <v>5.9099017828286318</v>
      </c>
      <c r="U539">
        <f t="shared" si="70"/>
        <v>5.3741301712675398</v>
      </c>
      <c r="V539">
        <f t="shared" si="73"/>
        <v>367.6699439120311</v>
      </c>
      <c r="W539">
        <f t="shared" si="73"/>
        <v>214.75212327178639</v>
      </c>
      <c r="X539">
        <f t="shared" si="74"/>
        <v>367.6699439120311</v>
      </c>
      <c r="Y539">
        <f t="shared" si="74"/>
        <v>214.75212327178639</v>
      </c>
      <c r="Z539" t="s">
        <v>34</v>
      </c>
    </row>
    <row r="540" spans="1:26" x14ac:dyDescent="0.25">
      <c r="A540" t="s">
        <v>12</v>
      </c>
      <c r="B540">
        <v>12029</v>
      </c>
      <c r="C540" t="s">
        <v>19</v>
      </c>
      <c r="D540">
        <v>7</v>
      </c>
      <c r="E540">
        <v>2008</v>
      </c>
      <c r="F540" s="1">
        <v>39656</v>
      </c>
      <c r="G540" t="s">
        <v>23</v>
      </c>
      <c r="H540" t="s">
        <v>25</v>
      </c>
      <c r="I540">
        <v>1.47</v>
      </c>
      <c r="J540">
        <v>20</v>
      </c>
      <c r="K540">
        <v>52</v>
      </c>
      <c r="L540">
        <f t="shared" si="67"/>
        <v>52</v>
      </c>
      <c r="M540">
        <f t="shared" si="71"/>
        <v>3.970291913552122</v>
      </c>
      <c r="N540">
        <f>'vessel calibrations'!$B$19</f>
        <v>1.0442477876106195</v>
      </c>
      <c r="O540" s="16">
        <f>'vessel calibrations'!$C$19</f>
        <v>0.94957983193277307</v>
      </c>
      <c r="P540">
        <f>'vessel calibrations'!$D$19</f>
        <v>1.0442477876106195</v>
      </c>
      <c r="Q540">
        <f>'vessel calibrations'!$E$19</f>
        <v>0.94957983193277307</v>
      </c>
      <c r="R540">
        <f t="shared" si="68"/>
        <v>4.1459685468951362</v>
      </c>
      <c r="S540">
        <f t="shared" si="72"/>
        <v>3.7701091279948717</v>
      </c>
      <c r="T540">
        <f t="shared" si="69"/>
        <v>4.1459685468951362</v>
      </c>
      <c r="U540">
        <f t="shared" si="70"/>
        <v>3.7701091279948717</v>
      </c>
      <c r="V540">
        <f t="shared" si="73"/>
        <v>62.178783892813371</v>
      </c>
      <c r="W540">
        <f t="shared" si="73"/>
        <v>42.384799073658805</v>
      </c>
      <c r="X540">
        <f t="shared" si="74"/>
        <v>62.178783892813371</v>
      </c>
      <c r="Y540">
        <f t="shared" si="74"/>
        <v>42.384799073658805</v>
      </c>
      <c r="Z540" t="s">
        <v>34</v>
      </c>
    </row>
    <row r="541" spans="1:26" x14ac:dyDescent="0.25">
      <c r="A541" t="s">
        <v>12</v>
      </c>
      <c r="B541">
        <v>12030</v>
      </c>
      <c r="C541" t="s">
        <v>19</v>
      </c>
      <c r="D541">
        <v>7</v>
      </c>
      <c r="E541">
        <v>2008</v>
      </c>
      <c r="F541" s="1">
        <v>39656</v>
      </c>
      <c r="G541" t="s">
        <v>23</v>
      </c>
      <c r="H541" t="s">
        <v>25</v>
      </c>
      <c r="I541">
        <v>1.53</v>
      </c>
      <c r="J541">
        <v>20</v>
      </c>
      <c r="K541">
        <v>765</v>
      </c>
      <c r="L541">
        <f t="shared" si="67"/>
        <v>765</v>
      </c>
      <c r="M541">
        <f t="shared" si="71"/>
        <v>6.6411821697405911</v>
      </c>
      <c r="N541">
        <f>'vessel calibrations'!$B$19</f>
        <v>1.0442477876106195</v>
      </c>
      <c r="O541" s="16">
        <f>'vessel calibrations'!$C$19</f>
        <v>0.94957983193277307</v>
      </c>
      <c r="P541">
        <f>'vessel calibrations'!$D$19</f>
        <v>1.0442477876106195</v>
      </c>
      <c r="Q541">
        <f>'vessel calibrations'!$E$19</f>
        <v>0.94957983193277307</v>
      </c>
      <c r="R541">
        <f t="shared" si="68"/>
        <v>6.9350397878707062</v>
      </c>
      <c r="S541">
        <f t="shared" si="72"/>
        <v>6.3063326485771993</v>
      </c>
      <c r="T541">
        <f t="shared" si="69"/>
        <v>6.9350397878707062</v>
      </c>
      <c r="U541">
        <f t="shared" si="70"/>
        <v>6.3063326485771993</v>
      </c>
      <c r="V541">
        <f t="shared" si="73"/>
        <v>1026.6601396194503</v>
      </c>
      <c r="W541">
        <f t="shared" si="73"/>
        <v>547.03143507436766</v>
      </c>
      <c r="X541">
        <f t="shared" si="74"/>
        <v>1026.6601396194503</v>
      </c>
      <c r="Y541">
        <f t="shared" si="74"/>
        <v>547.03143507436766</v>
      </c>
      <c r="Z541" t="s">
        <v>34</v>
      </c>
    </row>
    <row r="542" spans="1:26" x14ac:dyDescent="0.25">
      <c r="A542" t="s">
        <v>12</v>
      </c>
      <c r="B542">
        <v>12031</v>
      </c>
      <c r="C542" t="s">
        <v>19</v>
      </c>
      <c r="D542">
        <v>7</v>
      </c>
      <c r="E542">
        <v>2008</v>
      </c>
      <c r="F542" s="1">
        <v>39656</v>
      </c>
      <c r="G542" t="s">
        <v>22</v>
      </c>
      <c r="H542" t="s">
        <v>25</v>
      </c>
      <c r="I542">
        <v>1.58</v>
      </c>
      <c r="J542">
        <v>20</v>
      </c>
      <c r="K542">
        <v>32</v>
      </c>
      <c r="L542">
        <f t="shared" si="67"/>
        <v>32</v>
      </c>
      <c r="M542">
        <f t="shared" si="71"/>
        <v>3.4965075614664802</v>
      </c>
      <c r="N542">
        <f>'vessel calibrations'!$B$19</f>
        <v>1.0442477876106195</v>
      </c>
      <c r="O542" s="16">
        <f>'vessel calibrations'!$C$19</f>
        <v>0.94957983193277307</v>
      </c>
      <c r="P542">
        <f>'vessel calibrations'!$D$19</f>
        <v>1.0442477876106195</v>
      </c>
      <c r="Q542">
        <f>'vessel calibrations'!$E$19</f>
        <v>0.94957983193277307</v>
      </c>
      <c r="R542">
        <f t="shared" si="68"/>
        <v>3.6512202854251741</v>
      </c>
      <c r="S542">
        <f t="shared" si="72"/>
        <v>3.3202130625690103</v>
      </c>
      <c r="T542">
        <f t="shared" si="69"/>
        <v>3.6512202854251741</v>
      </c>
      <c r="U542">
        <f t="shared" si="70"/>
        <v>3.3202130625690103</v>
      </c>
      <c r="V542">
        <f t="shared" si="73"/>
        <v>37.521644781151593</v>
      </c>
      <c r="W542">
        <f t="shared" si="73"/>
        <v>26.666244571740975</v>
      </c>
      <c r="X542">
        <f t="shared" si="74"/>
        <v>37.521644781151593</v>
      </c>
      <c r="Y542">
        <f t="shared" si="74"/>
        <v>26.666244571740975</v>
      </c>
      <c r="Z542" t="s">
        <v>34</v>
      </c>
    </row>
    <row r="543" spans="1:26" x14ac:dyDescent="0.25">
      <c r="A543" t="s">
        <v>12</v>
      </c>
      <c r="B543">
        <v>12032</v>
      </c>
      <c r="C543" t="s">
        <v>19</v>
      </c>
      <c r="D543">
        <v>7</v>
      </c>
      <c r="E543">
        <v>2008</v>
      </c>
      <c r="F543" s="1">
        <v>39656</v>
      </c>
      <c r="G543" t="s">
        <v>21</v>
      </c>
      <c r="H543" t="s">
        <v>25</v>
      </c>
      <c r="I543">
        <v>1.38</v>
      </c>
      <c r="J543">
        <v>20</v>
      </c>
      <c r="K543">
        <v>4</v>
      </c>
      <c r="L543">
        <f t="shared" si="67"/>
        <v>4</v>
      </c>
      <c r="M543">
        <f t="shared" si="71"/>
        <v>1.6094379124341003</v>
      </c>
      <c r="N543">
        <f>'vessel calibrations'!$B$19</f>
        <v>1.0442477876106195</v>
      </c>
      <c r="O543" s="16">
        <f>'vessel calibrations'!$C$19</f>
        <v>0.94957983193277307</v>
      </c>
      <c r="P543">
        <f>'vessel calibrations'!$D$19</f>
        <v>1.0442477876106195</v>
      </c>
      <c r="Q543">
        <f>'vessel calibrations'!$E$19</f>
        <v>0.94957983193277307</v>
      </c>
      <c r="R543">
        <f t="shared" si="68"/>
        <v>1.6806519793559633</v>
      </c>
      <c r="S543">
        <f t="shared" si="72"/>
        <v>1.528289782395406</v>
      </c>
      <c r="T543">
        <f t="shared" si="69"/>
        <v>1.6806519793559633</v>
      </c>
      <c r="U543">
        <f t="shared" si="70"/>
        <v>1.528289782395406</v>
      </c>
      <c r="V543">
        <f t="shared" si="73"/>
        <v>4.3690553434837227</v>
      </c>
      <c r="W543">
        <f t="shared" si="73"/>
        <v>3.6102854848726631</v>
      </c>
      <c r="X543">
        <f t="shared" si="74"/>
        <v>4.3690553434837227</v>
      </c>
      <c r="Y543">
        <f t="shared" si="74"/>
        <v>3.6102854848726631</v>
      </c>
      <c r="Z543" t="s">
        <v>34</v>
      </c>
    </row>
    <row r="544" spans="1:26" x14ac:dyDescent="0.25">
      <c r="A544" t="s">
        <v>12</v>
      </c>
      <c r="B544">
        <v>12033</v>
      </c>
      <c r="C544" t="s">
        <v>19</v>
      </c>
      <c r="D544">
        <v>7</v>
      </c>
      <c r="E544">
        <v>2008</v>
      </c>
      <c r="F544" s="1">
        <v>39656</v>
      </c>
      <c r="G544" t="s">
        <v>20</v>
      </c>
      <c r="H544" t="s">
        <v>25</v>
      </c>
      <c r="I544">
        <v>1.29</v>
      </c>
      <c r="J544">
        <v>20</v>
      </c>
      <c r="K544">
        <v>0</v>
      </c>
      <c r="L544">
        <f t="shared" si="67"/>
        <v>0</v>
      </c>
      <c r="M544">
        <f t="shared" si="71"/>
        <v>0</v>
      </c>
      <c r="N544">
        <f>'vessel calibrations'!$B$19</f>
        <v>1.0442477876106195</v>
      </c>
      <c r="O544" s="16">
        <f>'vessel calibrations'!$C$19</f>
        <v>0.94957983193277307</v>
      </c>
      <c r="P544">
        <f>'vessel calibrations'!$D$19</f>
        <v>1.0442477876106195</v>
      </c>
      <c r="Q544">
        <f>'vessel calibrations'!$E$19</f>
        <v>0.94957983193277307</v>
      </c>
      <c r="R544">
        <f t="shared" si="68"/>
        <v>0</v>
      </c>
      <c r="S544">
        <f t="shared" si="72"/>
        <v>0</v>
      </c>
      <c r="T544">
        <f t="shared" si="69"/>
        <v>0</v>
      </c>
      <c r="U544">
        <f t="shared" si="70"/>
        <v>0</v>
      </c>
      <c r="V544">
        <f t="shared" si="73"/>
        <v>0</v>
      </c>
      <c r="W544">
        <f t="shared" si="73"/>
        <v>0</v>
      </c>
      <c r="X544">
        <f t="shared" si="74"/>
        <v>0</v>
      </c>
      <c r="Y544">
        <f t="shared" si="74"/>
        <v>0</v>
      </c>
      <c r="Z544" t="s">
        <v>34</v>
      </c>
    </row>
    <row r="545" spans="1:26" x14ac:dyDescent="0.25">
      <c r="A545" t="s">
        <v>12</v>
      </c>
      <c r="B545">
        <v>12034</v>
      </c>
      <c r="C545" t="s">
        <v>19</v>
      </c>
      <c r="D545">
        <v>7</v>
      </c>
      <c r="E545">
        <v>2008</v>
      </c>
      <c r="F545" s="1">
        <v>39657</v>
      </c>
      <c r="G545" t="s">
        <v>20</v>
      </c>
      <c r="H545" t="s">
        <v>25</v>
      </c>
      <c r="I545">
        <v>1.32</v>
      </c>
      <c r="J545">
        <v>20</v>
      </c>
      <c r="K545">
        <v>1</v>
      </c>
      <c r="L545">
        <f t="shared" si="67"/>
        <v>1</v>
      </c>
      <c r="M545">
        <f t="shared" si="71"/>
        <v>0.69314718055994529</v>
      </c>
      <c r="N545">
        <f>'vessel calibrations'!$B$19</f>
        <v>1.0442477876106195</v>
      </c>
      <c r="O545" s="16">
        <f>'vessel calibrations'!$C$19</f>
        <v>0.94957983193277307</v>
      </c>
      <c r="P545">
        <f>'vessel calibrations'!$D$19</f>
        <v>1.0442477876106195</v>
      </c>
      <c r="Q545">
        <f>'vessel calibrations'!$E$19</f>
        <v>0.94957983193277307</v>
      </c>
      <c r="R545">
        <f t="shared" si="68"/>
        <v>0.72381740978826148</v>
      </c>
      <c r="S545">
        <f t="shared" si="72"/>
        <v>0.65819858322078839</v>
      </c>
      <c r="T545">
        <f t="shared" si="69"/>
        <v>0.72381740978826148</v>
      </c>
      <c r="U545">
        <f t="shared" si="70"/>
        <v>0.65819858322078839</v>
      </c>
      <c r="V545">
        <f t="shared" si="73"/>
        <v>1.0622908123922929</v>
      </c>
      <c r="W545">
        <f t="shared" si="73"/>
        <v>0.93131010444197204</v>
      </c>
      <c r="X545">
        <f t="shared" si="74"/>
        <v>1.0622908123922929</v>
      </c>
      <c r="Y545">
        <f t="shared" si="74"/>
        <v>0.93131010444197204</v>
      </c>
      <c r="Z545" t="s">
        <v>34</v>
      </c>
    </row>
    <row r="546" spans="1:26" x14ac:dyDescent="0.25">
      <c r="A546" t="s">
        <v>12</v>
      </c>
      <c r="B546">
        <v>12035</v>
      </c>
      <c r="C546" t="s">
        <v>19</v>
      </c>
      <c r="D546">
        <v>7</v>
      </c>
      <c r="E546">
        <v>2008</v>
      </c>
      <c r="F546" s="1">
        <v>39657</v>
      </c>
      <c r="G546" t="s">
        <v>20</v>
      </c>
      <c r="H546" t="s">
        <v>25</v>
      </c>
      <c r="I546">
        <v>1.56</v>
      </c>
      <c r="J546">
        <v>20</v>
      </c>
      <c r="K546">
        <v>0</v>
      </c>
      <c r="L546">
        <f t="shared" si="67"/>
        <v>0</v>
      </c>
      <c r="M546">
        <f t="shared" si="71"/>
        <v>0</v>
      </c>
      <c r="N546">
        <f>'vessel calibrations'!$B$19</f>
        <v>1.0442477876106195</v>
      </c>
      <c r="O546" s="16">
        <f>'vessel calibrations'!$C$19</f>
        <v>0.94957983193277307</v>
      </c>
      <c r="P546">
        <f>'vessel calibrations'!$D$19</f>
        <v>1.0442477876106195</v>
      </c>
      <c r="Q546">
        <f>'vessel calibrations'!$E$19</f>
        <v>0.94957983193277307</v>
      </c>
      <c r="R546">
        <f t="shared" si="68"/>
        <v>0</v>
      </c>
      <c r="S546">
        <f t="shared" si="72"/>
        <v>0</v>
      </c>
      <c r="T546">
        <f t="shared" si="69"/>
        <v>0</v>
      </c>
      <c r="U546">
        <f t="shared" si="70"/>
        <v>0</v>
      </c>
      <c r="V546">
        <f t="shared" si="73"/>
        <v>0</v>
      </c>
      <c r="W546">
        <f t="shared" si="73"/>
        <v>0</v>
      </c>
      <c r="X546">
        <f t="shared" si="74"/>
        <v>0</v>
      </c>
      <c r="Y546">
        <f t="shared" si="74"/>
        <v>0</v>
      </c>
      <c r="Z546" t="s">
        <v>34</v>
      </c>
    </row>
    <row r="547" spans="1:26" x14ac:dyDescent="0.25">
      <c r="A547" t="s">
        <v>12</v>
      </c>
      <c r="B547">
        <v>12036</v>
      </c>
      <c r="C547" t="s">
        <v>19</v>
      </c>
      <c r="D547">
        <v>7</v>
      </c>
      <c r="E547">
        <v>2008</v>
      </c>
      <c r="F547" s="1">
        <v>39657</v>
      </c>
      <c r="G547" t="s">
        <v>21</v>
      </c>
      <c r="H547" t="s">
        <v>25</v>
      </c>
      <c r="I547">
        <v>1.24</v>
      </c>
      <c r="J547">
        <v>20</v>
      </c>
      <c r="K547">
        <v>58</v>
      </c>
      <c r="L547">
        <f t="shared" si="67"/>
        <v>58</v>
      </c>
      <c r="M547">
        <f t="shared" si="71"/>
        <v>4.0775374439057197</v>
      </c>
      <c r="N547">
        <f>'vessel calibrations'!$B$19</f>
        <v>1.0442477876106195</v>
      </c>
      <c r="O547" s="16">
        <f>'vessel calibrations'!$C$19</f>
        <v>0.94957983193277307</v>
      </c>
      <c r="P547">
        <f>'vessel calibrations'!$D$19</f>
        <v>1.0442477876106195</v>
      </c>
      <c r="Q547">
        <f>'vessel calibrations'!$E$19</f>
        <v>0.94957983193277307</v>
      </c>
      <c r="R547">
        <f t="shared" si="68"/>
        <v>4.2579594546980086</v>
      </c>
      <c r="S547">
        <f t="shared" si="72"/>
        <v>3.8719473206835824</v>
      </c>
      <c r="T547">
        <f t="shared" si="69"/>
        <v>4.2579594546980086</v>
      </c>
      <c r="U547">
        <f t="shared" si="70"/>
        <v>3.8719473206835824</v>
      </c>
      <c r="V547">
        <f t="shared" si="73"/>
        <v>69.665639795177725</v>
      </c>
      <c r="W547">
        <f t="shared" si="73"/>
        <v>47.035836240037987</v>
      </c>
      <c r="X547">
        <f t="shared" si="74"/>
        <v>69.665639795177725</v>
      </c>
      <c r="Y547">
        <f t="shared" si="74"/>
        <v>47.035836240037987</v>
      </c>
      <c r="Z547" t="s">
        <v>34</v>
      </c>
    </row>
    <row r="548" spans="1:26" x14ac:dyDescent="0.25">
      <c r="A548" t="s">
        <v>12</v>
      </c>
      <c r="B548">
        <v>12037</v>
      </c>
      <c r="C548" t="s">
        <v>19</v>
      </c>
      <c r="D548">
        <v>7</v>
      </c>
      <c r="E548">
        <v>2008</v>
      </c>
      <c r="F548" s="1">
        <v>39657</v>
      </c>
      <c r="G548" t="s">
        <v>21</v>
      </c>
      <c r="H548" t="s">
        <v>25</v>
      </c>
      <c r="I548">
        <v>1.36</v>
      </c>
      <c r="J548">
        <v>20</v>
      </c>
      <c r="K548">
        <v>154</v>
      </c>
      <c r="L548">
        <f t="shared" si="67"/>
        <v>154</v>
      </c>
      <c r="M548">
        <f t="shared" si="71"/>
        <v>5.0434251169192468</v>
      </c>
      <c r="N548">
        <f>'vessel calibrations'!$B$19</f>
        <v>1.0442477876106195</v>
      </c>
      <c r="O548" s="16">
        <f>'vessel calibrations'!$C$19</f>
        <v>0.94957983193277307</v>
      </c>
      <c r="P548">
        <f>'vessel calibrations'!$D$19</f>
        <v>1.0442477876106195</v>
      </c>
      <c r="Q548">
        <f>'vessel calibrations'!$E$19</f>
        <v>0.94957983193277307</v>
      </c>
      <c r="R548">
        <f t="shared" si="68"/>
        <v>5.2665855203227538</v>
      </c>
      <c r="S548">
        <f t="shared" si="72"/>
        <v>4.7891347748897051</v>
      </c>
      <c r="T548">
        <f t="shared" si="69"/>
        <v>5.2665855203227538</v>
      </c>
      <c r="U548">
        <f t="shared" si="70"/>
        <v>4.7891347748897051</v>
      </c>
      <c r="V548">
        <f t="shared" si="73"/>
        <v>192.75326511981336</v>
      </c>
      <c r="W548">
        <f t="shared" si="73"/>
        <v>119.19732591493504</v>
      </c>
      <c r="X548">
        <f t="shared" si="74"/>
        <v>192.75326511981336</v>
      </c>
      <c r="Y548">
        <f t="shared" si="74"/>
        <v>119.19732591493504</v>
      </c>
      <c r="Z548" t="s">
        <v>34</v>
      </c>
    </row>
    <row r="549" spans="1:26" x14ac:dyDescent="0.25">
      <c r="A549" t="s">
        <v>12</v>
      </c>
      <c r="B549">
        <v>12038</v>
      </c>
      <c r="C549" t="s">
        <v>19</v>
      </c>
      <c r="D549">
        <v>7</v>
      </c>
      <c r="E549">
        <v>2008</v>
      </c>
      <c r="F549" s="1">
        <v>39657</v>
      </c>
      <c r="G549" t="s">
        <v>22</v>
      </c>
      <c r="H549" t="s">
        <v>25</v>
      </c>
      <c r="I549">
        <v>1.45</v>
      </c>
      <c r="J549">
        <v>20</v>
      </c>
      <c r="K549">
        <v>67</v>
      </c>
      <c r="L549">
        <f t="shared" si="67"/>
        <v>67</v>
      </c>
      <c r="M549">
        <f t="shared" si="71"/>
        <v>4.219507705176107</v>
      </c>
      <c r="N549">
        <f>'vessel calibrations'!$B$19</f>
        <v>1.0442477876106195</v>
      </c>
      <c r="O549" s="16">
        <f>'vessel calibrations'!$C$19</f>
        <v>0.94957983193277307</v>
      </c>
      <c r="P549">
        <f>'vessel calibrations'!$D$19</f>
        <v>1.0442477876106195</v>
      </c>
      <c r="Q549">
        <f>'vessel calibrations'!$E$19</f>
        <v>0.94957983193277307</v>
      </c>
      <c r="R549">
        <f t="shared" si="68"/>
        <v>4.406211585936112</v>
      </c>
      <c r="S549">
        <f t="shared" si="72"/>
        <v>4.0067594175201684</v>
      </c>
      <c r="T549">
        <f t="shared" si="69"/>
        <v>4.406211585936112</v>
      </c>
      <c r="U549">
        <f t="shared" si="70"/>
        <v>4.0067594175201684</v>
      </c>
      <c r="V549">
        <f t="shared" si="73"/>
        <v>80.958382335825561</v>
      </c>
      <c r="W549">
        <f t="shared" si="73"/>
        <v>53.968451827350279</v>
      </c>
      <c r="X549">
        <f t="shared" si="74"/>
        <v>80.958382335825561</v>
      </c>
      <c r="Y549">
        <f t="shared" si="74"/>
        <v>53.968451827350279</v>
      </c>
      <c r="Z549" t="s">
        <v>34</v>
      </c>
    </row>
    <row r="550" spans="1:26" x14ac:dyDescent="0.25">
      <c r="A550" t="s">
        <v>12</v>
      </c>
      <c r="B550">
        <v>12039</v>
      </c>
      <c r="C550" t="s">
        <v>19</v>
      </c>
      <c r="D550">
        <v>7</v>
      </c>
      <c r="E550">
        <v>2008</v>
      </c>
      <c r="F550" s="1">
        <v>39657</v>
      </c>
      <c r="G550" t="s">
        <v>23</v>
      </c>
      <c r="H550" t="s">
        <v>25</v>
      </c>
      <c r="I550">
        <v>1.41</v>
      </c>
      <c r="J550">
        <v>20</v>
      </c>
      <c r="K550">
        <v>179</v>
      </c>
      <c r="L550">
        <f t="shared" si="67"/>
        <v>179</v>
      </c>
      <c r="M550">
        <f t="shared" si="71"/>
        <v>5.1929568508902104</v>
      </c>
      <c r="N550">
        <f>'vessel calibrations'!$B$19</f>
        <v>1.0442477876106195</v>
      </c>
      <c r="O550" s="16">
        <f>'vessel calibrations'!$C$19</f>
        <v>0.94957983193277307</v>
      </c>
      <c r="P550">
        <f>'vessel calibrations'!$D$19</f>
        <v>1.0442477876106195</v>
      </c>
      <c r="Q550">
        <f>'vessel calibrations'!$E$19</f>
        <v>0.94957983193277307</v>
      </c>
      <c r="R550">
        <f t="shared" si="68"/>
        <v>5.4227337026995119</v>
      </c>
      <c r="S550">
        <f t="shared" si="72"/>
        <v>4.9311270937024689</v>
      </c>
      <c r="T550">
        <f t="shared" si="69"/>
        <v>5.4227337026995119</v>
      </c>
      <c r="U550">
        <f t="shared" si="70"/>
        <v>4.9311270937024689</v>
      </c>
      <c r="V550">
        <f t="shared" si="73"/>
        <v>225.49745365067321</v>
      </c>
      <c r="W550">
        <f t="shared" si="73"/>
        <v>137.53556694443051</v>
      </c>
      <c r="X550">
        <f t="shared" si="74"/>
        <v>225.49745365067321</v>
      </c>
      <c r="Y550">
        <f t="shared" si="74"/>
        <v>137.53556694443051</v>
      </c>
      <c r="Z550" t="s">
        <v>34</v>
      </c>
    </row>
    <row r="551" spans="1:26" x14ac:dyDescent="0.25">
      <c r="A551" t="s">
        <v>12</v>
      </c>
      <c r="B551">
        <v>12040</v>
      </c>
      <c r="C551" t="s">
        <v>13</v>
      </c>
      <c r="D551">
        <v>7</v>
      </c>
      <c r="E551">
        <v>2008</v>
      </c>
      <c r="F551" s="1">
        <v>39658</v>
      </c>
      <c r="G551" t="s">
        <v>18</v>
      </c>
      <c r="H551" t="s">
        <v>25</v>
      </c>
      <c r="I551">
        <v>1.5</v>
      </c>
      <c r="J551">
        <v>20</v>
      </c>
      <c r="K551">
        <v>75</v>
      </c>
      <c r="L551">
        <f t="shared" si="67"/>
        <v>75</v>
      </c>
      <c r="M551">
        <f t="shared" si="71"/>
        <v>4.3307333402863311</v>
      </c>
      <c r="N551">
        <f>'vessel calibrations'!$B$19</f>
        <v>1.0442477876106195</v>
      </c>
      <c r="O551" s="16">
        <f>'vessel calibrations'!$C$19</f>
        <v>0.94957983193277307</v>
      </c>
      <c r="P551">
        <f>'vessel calibrations'!$D$19</f>
        <v>1.0442477876106195</v>
      </c>
      <c r="Q551">
        <f>'vessel calibrations'!$E$19</f>
        <v>0.94957983193277307</v>
      </c>
      <c r="R551">
        <f t="shared" si="68"/>
        <v>4.52235870932555</v>
      </c>
      <c r="S551">
        <f t="shared" si="72"/>
        <v>4.1123770374147508</v>
      </c>
      <c r="T551">
        <f t="shared" si="69"/>
        <v>4.52235870932555</v>
      </c>
      <c r="U551">
        <f t="shared" si="70"/>
        <v>4.1123770374147508</v>
      </c>
      <c r="V551">
        <f t="shared" si="73"/>
        <v>91.052467124618275</v>
      </c>
      <c r="W551">
        <f t="shared" si="73"/>
        <v>60.091762517930228</v>
      </c>
      <c r="X551">
        <f t="shared" si="74"/>
        <v>91.052467124618275</v>
      </c>
      <c r="Y551">
        <f t="shared" si="74"/>
        <v>60.091762517930228</v>
      </c>
      <c r="Z551" t="s">
        <v>34</v>
      </c>
    </row>
    <row r="552" spans="1:26" x14ac:dyDescent="0.25">
      <c r="A552" t="s">
        <v>12</v>
      </c>
      <c r="B552">
        <v>12041</v>
      </c>
      <c r="C552" t="s">
        <v>13</v>
      </c>
      <c r="D552">
        <v>7</v>
      </c>
      <c r="E552">
        <v>2008</v>
      </c>
      <c r="F552" s="1">
        <v>39658</v>
      </c>
      <c r="G552" t="s">
        <v>17</v>
      </c>
      <c r="H552" t="s">
        <v>25</v>
      </c>
      <c r="I552">
        <v>1.51</v>
      </c>
      <c r="J552">
        <v>20</v>
      </c>
      <c r="K552">
        <v>4</v>
      </c>
      <c r="L552">
        <f t="shared" si="67"/>
        <v>4</v>
      </c>
      <c r="M552">
        <f t="shared" si="71"/>
        <v>1.6094379124341003</v>
      </c>
      <c r="N552">
        <f>'vessel calibrations'!$B$19</f>
        <v>1.0442477876106195</v>
      </c>
      <c r="O552" s="16">
        <f>'vessel calibrations'!$C$19</f>
        <v>0.94957983193277307</v>
      </c>
      <c r="P552">
        <f>'vessel calibrations'!$D$19</f>
        <v>1.0442477876106195</v>
      </c>
      <c r="Q552">
        <f>'vessel calibrations'!$E$19</f>
        <v>0.94957983193277307</v>
      </c>
      <c r="R552">
        <f t="shared" si="68"/>
        <v>1.6806519793559633</v>
      </c>
      <c r="S552">
        <f t="shared" si="72"/>
        <v>1.528289782395406</v>
      </c>
      <c r="T552">
        <f t="shared" si="69"/>
        <v>1.6806519793559633</v>
      </c>
      <c r="U552">
        <f t="shared" si="70"/>
        <v>1.528289782395406</v>
      </c>
      <c r="V552">
        <f t="shared" si="73"/>
        <v>4.3690553434837227</v>
      </c>
      <c r="W552">
        <f t="shared" si="73"/>
        <v>3.6102854848726631</v>
      </c>
      <c r="X552">
        <f t="shared" si="74"/>
        <v>4.3690553434837227</v>
      </c>
      <c r="Y552">
        <f t="shared" si="74"/>
        <v>3.6102854848726631</v>
      </c>
      <c r="Z552" t="s">
        <v>34</v>
      </c>
    </row>
    <row r="553" spans="1:26" x14ac:dyDescent="0.25">
      <c r="A553" t="s">
        <v>12</v>
      </c>
      <c r="B553">
        <v>12042</v>
      </c>
      <c r="C553" t="s">
        <v>13</v>
      </c>
      <c r="D553">
        <v>7</v>
      </c>
      <c r="E553">
        <v>2008</v>
      </c>
      <c r="F553" s="1">
        <v>39658</v>
      </c>
      <c r="G553" t="s">
        <v>16</v>
      </c>
      <c r="H553" t="s">
        <v>25</v>
      </c>
      <c r="I553">
        <v>1.7</v>
      </c>
      <c r="J553">
        <v>20</v>
      </c>
      <c r="K553">
        <v>23</v>
      </c>
      <c r="L553">
        <f t="shared" si="67"/>
        <v>23</v>
      </c>
      <c r="M553">
        <f t="shared" si="71"/>
        <v>3.1780538303479458</v>
      </c>
      <c r="N553">
        <f>'vessel calibrations'!$B$19</f>
        <v>1.0442477876106195</v>
      </c>
      <c r="O553" s="16">
        <f>'vessel calibrations'!$C$19</f>
        <v>0.94957983193277307</v>
      </c>
      <c r="P553">
        <f>'vessel calibrations'!$D$19</f>
        <v>1.0442477876106195</v>
      </c>
      <c r="Q553">
        <f>'vessel calibrations'!$E$19</f>
        <v>0.94957983193277307</v>
      </c>
      <c r="R553">
        <f t="shared" si="68"/>
        <v>3.3186756812482976</v>
      </c>
      <c r="S553">
        <f t="shared" si="72"/>
        <v>3.0178158220951081</v>
      </c>
      <c r="T553">
        <f t="shared" si="69"/>
        <v>3.3186756812482976</v>
      </c>
      <c r="U553">
        <f t="shared" si="70"/>
        <v>3.0178158220951081</v>
      </c>
      <c r="V553">
        <f t="shared" si="73"/>
        <v>26.623743682529756</v>
      </c>
      <c r="W553">
        <f t="shared" si="73"/>
        <v>19.446583900304205</v>
      </c>
      <c r="X553">
        <f t="shared" si="74"/>
        <v>26.623743682529756</v>
      </c>
      <c r="Y553">
        <f t="shared" si="74"/>
        <v>19.446583900304205</v>
      </c>
      <c r="Z553" t="s">
        <v>34</v>
      </c>
    </row>
    <row r="554" spans="1:26" x14ac:dyDescent="0.25">
      <c r="A554" t="s">
        <v>12</v>
      </c>
      <c r="B554">
        <v>12043</v>
      </c>
      <c r="C554" t="s">
        <v>13</v>
      </c>
      <c r="D554">
        <v>7</v>
      </c>
      <c r="E554">
        <v>2008</v>
      </c>
      <c r="F554" s="1">
        <v>39658</v>
      </c>
      <c r="G554" t="s">
        <v>14</v>
      </c>
      <c r="H554" t="s">
        <v>25</v>
      </c>
      <c r="I554">
        <v>1.57</v>
      </c>
      <c r="J554">
        <v>20</v>
      </c>
      <c r="K554">
        <v>8</v>
      </c>
      <c r="L554">
        <f t="shared" si="67"/>
        <v>8</v>
      </c>
      <c r="M554">
        <f t="shared" si="71"/>
        <v>2.1972245773362196</v>
      </c>
      <c r="N554">
        <f>'vessel calibrations'!$B$19</f>
        <v>1.0442477876106195</v>
      </c>
      <c r="O554" s="16">
        <f>'vessel calibrations'!$C$19</f>
        <v>0.94957983193277307</v>
      </c>
      <c r="P554">
        <f>'vessel calibrations'!$D$19</f>
        <v>1.0442477876106195</v>
      </c>
      <c r="Q554">
        <f>'vessel calibrations'!$E$19</f>
        <v>0.94957983193277307</v>
      </c>
      <c r="R554">
        <f t="shared" si="68"/>
        <v>2.2944469037670259</v>
      </c>
      <c r="S554">
        <f t="shared" si="72"/>
        <v>2.0864401448654859</v>
      </c>
      <c r="T554">
        <f t="shared" si="69"/>
        <v>2.2944469037670259</v>
      </c>
      <c r="U554">
        <f t="shared" si="70"/>
        <v>2.0864401448654859</v>
      </c>
      <c r="V554">
        <f t="shared" si="73"/>
        <v>8.9189483618518484</v>
      </c>
      <c r="W554">
        <f t="shared" si="73"/>
        <v>7.056185205131829</v>
      </c>
      <c r="X554">
        <f t="shared" si="74"/>
        <v>8.9189483618518484</v>
      </c>
      <c r="Y554">
        <f t="shared" si="74"/>
        <v>7.056185205131829</v>
      </c>
      <c r="Z554" t="s">
        <v>34</v>
      </c>
    </row>
    <row r="555" spans="1:26" x14ac:dyDescent="0.25">
      <c r="A555" t="s">
        <v>12</v>
      </c>
      <c r="B555">
        <v>12044</v>
      </c>
      <c r="C555" t="s">
        <v>13</v>
      </c>
      <c r="D555">
        <v>7</v>
      </c>
      <c r="E555">
        <v>2008</v>
      </c>
      <c r="F555" s="1">
        <v>39658</v>
      </c>
      <c r="G555" t="s">
        <v>14</v>
      </c>
      <c r="H555" t="s">
        <v>25</v>
      </c>
      <c r="I555">
        <v>1.35</v>
      </c>
      <c r="J555">
        <v>20</v>
      </c>
      <c r="K555">
        <v>13</v>
      </c>
      <c r="L555">
        <f t="shared" si="67"/>
        <v>13</v>
      </c>
      <c r="M555">
        <f t="shared" si="71"/>
        <v>2.6390573296152584</v>
      </c>
      <c r="N555">
        <f>'vessel calibrations'!$B$19</f>
        <v>1.0442477876106195</v>
      </c>
      <c r="O555" s="16">
        <f>'vessel calibrations'!$C$19</f>
        <v>0.94957983193277307</v>
      </c>
      <c r="P555">
        <f>'vessel calibrations'!$D$19</f>
        <v>1.0442477876106195</v>
      </c>
      <c r="Q555">
        <f>'vessel calibrations'!$E$19</f>
        <v>0.94957983193277307</v>
      </c>
      <c r="R555">
        <f t="shared" si="68"/>
        <v>2.7558297778283229</v>
      </c>
      <c r="S555">
        <f t="shared" si="72"/>
        <v>2.5059956155170098</v>
      </c>
      <c r="T555">
        <f t="shared" si="69"/>
        <v>2.7558297778283229</v>
      </c>
      <c r="U555">
        <f t="shared" si="70"/>
        <v>2.5059956155170098</v>
      </c>
      <c r="V555">
        <f t="shared" si="73"/>
        <v>14.734091287694119</v>
      </c>
      <c r="W555">
        <f t="shared" si="73"/>
        <v>11.255754913320665</v>
      </c>
      <c r="X555">
        <f t="shared" si="74"/>
        <v>14.734091287694119</v>
      </c>
      <c r="Y555">
        <f t="shared" si="74"/>
        <v>11.255754913320665</v>
      </c>
      <c r="Z555" t="s">
        <v>34</v>
      </c>
    </row>
    <row r="556" spans="1:26" x14ac:dyDescent="0.25">
      <c r="A556" t="s">
        <v>12</v>
      </c>
      <c r="B556">
        <v>12045</v>
      </c>
      <c r="C556" t="s">
        <v>13</v>
      </c>
      <c r="D556">
        <v>7</v>
      </c>
      <c r="E556">
        <v>2008</v>
      </c>
      <c r="F556" s="1">
        <v>39658</v>
      </c>
      <c r="G556" t="s">
        <v>16</v>
      </c>
      <c r="H556" t="s">
        <v>25</v>
      </c>
      <c r="I556">
        <v>1.42</v>
      </c>
      <c r="J556">
        <v>20</v>
      </c>
      <c r="K556">
        <v>0</v>
      </c>
      <c r="L556">
        <f t="shared" si="67"/>
        <v>0</v>
      </c>
      <c r="M556">
        <f t="shared" si="71"/>
        <v>0</v>
      </c>
      <c r="N556">
        <f>'vessel calibrations'!$B$19</f>
        <v>1.0442477876106195</v>
      </c>
      <c r="O556" s="16">
        <f>'vessel calibrations'!$C$19</f>
        <v>0.94957983193277307</v>
      </c>
      <c r="P556">
        <f>'vessel calibrations'!$D$19</f>
        <v>1.0442477876106195</v>
      </c>
      <c r="Q556">
        <f>'vessel calibrations'!$E$19</f>
        <v>0.94957983193277307</v>
      </c>
      <c r="R556">
        <f t="shared" si="68"/>
        <v>0</v>
      </c>
      <c r="S556">
        <f t="shared" si="72"/>
        <v>0</v>
      </c>
      <c r="T556">
        <f t="shared" si="69"/>
        <v>0</v>
      </c>
      <c r="U556">
        <f t="shared" si="70"/>
        <v>0</v>
      </c>
      <c r="V556">
        <f t="shared" si="73"/>
        <v>0</v>
      </c>
      <c r="W556">
        <f t="shared" si="73"/>
        <v>0</v>
      </c>
      <c r="X556">
        <f t="shared" si="74"/>
        <v>0</v>
      </c>
      <c r="Y556">
        <f t="shared" si="74"/>
        <v>0</v>
      </c>
      <c r="Z556" t="s">
        <v>34</v>
      </c>
    </row>
    <row r="557" spans="1:26" x14ac:dyDescent="0.25">
      <c r="A557" t="s">
        <v>12</v>
      </c>
      <c r="B557">
        <v>12046</v>
      </c>
      <c r="C557" t="s">
        <v>13</v>
      </c>
      <c r="D557">
        <v>7</v>
      </c>
      <c r="E557">
        <v>2008</v>
      </c>
      <c r="F557" s="1">
        <v>39659</v>
      </c>
      <c r="G557" t="s">
        <v>18</v>
      </c>
      <c r="H557" t="s">
        <v>25</v>
      </c>
      <c r="I557">
        <v>1.51</v>
      </c>
      <c r="J557">
        <v>20</v>
      </c>
      <c r="K557">
        <v>3</v>
      </c>
      <c r="L557">
        <f t="shared" si="67"/>
        <v>3</v>
      </c>
      <c r="M557">
        <f t="shared" si="71"/>
        <v>1.3862943611198906</v>
      </c>
      <c r="N557">
        <f>'vessel calibrations'!$B$19</f>
        <v>1.0442477876106195</v>
      </c>
      <c r="O557" s="16">
        <f>'vessel calibrations'!$C$19</f>
        <v>0.94957983193277307</v>
      </c>
      <c r="P557">
        <f>'vessel calibrations'!$D$19</f>
        <v>1.0442477876106195</v>
      </c>
      <c r="Q557">
        <f>'vessel calibrations'!$E$19</f>
        <v>0.94957983193277307</v>
      </c>
      <c r="R557">
        <f t="shared" si="68"/>
        <v>1.447634819576523</v>
      </c>
      <c r="S557">
        <f t="shared" si="72"/>
        <v>1.3163971664415768</v>
      </c>
      <c r="T557">
        <f t="shared" si="69"/>
        <v>1.447634819576523</v>
      </c>
      <c r="U557">
        <f t="shared" si="70"/>
        <v>1.3163971664415768</v>
      </c>
      <c r="V557">
        <f t="shared" si="73"/>
        <v>3.2530433948776629</v>
      </c>
      <c r="W557">
        <f t="shared" si="73"/>
        <v>2.7299587195196606</v>
      </c>
      <c r="X557">
        <f t="shared" si="74"/>
        <v>3.2530433948776629</v>
      </c>
      <c r="Y557">
        <f t="shared" si="74"/>
        <v>2.7299587195196606</v>
      </c>
      <c r="Z557" t="s">
        <v>34</v>
      </c>
    </row>
    <row r="558" spans="1:26" x14ac:dyDescent="0.25">
      <c r="A558" t="s">
        <v>12</v>
      </c>
      <c r="B558">
        <v>12047</v>
      </c>
      <c r="C558" t="s">
        <v>13</v>
      </c>
      <c r="D558">
        <v>7</v>
      </c>
      <c r="E558">
        <v>2008</v>
      </c>
      <c r="F558" s="1">
        <v>39659</v>
      </c>
      <c r="G558" t="s">
        <v>18</v>
      </c>
      <c r="H558" t="s">
        <v>25</v>
      </c>
      <c r="I558">
        <v>1.25</v>
      </c>
      <c r="J558">
        <v>20</v>
      </c>
      <c r="K558">
        <v>20</v>
      </c>
      <c r="L558">
        <f t="shared" si="67"/>
        <v>20</v>
      </c>
      <c r="M558">
        <f t="shared" si="71"/>
        <v>3.044522437723423</v>
      </c>
      <c r="N558">
        <f>'vessel calibrations'!$B$19</f>
        <v>1.0442477876106195</v>
      </c>
      <c r="O558" s="16">
        <f>'vessel calibrations'!$C$19</f>
        <v>0.94957983193277307</v>
      </c>
      <c r="P558">
        <f>'vessel calibrations'!$D$19</f>
        <v>1.0442477876106195</v>
      </c>
      <c r="Q558">
        <f>'vessel calibrations'!$E$19</f>
        <v>0.94957983193277307</v>
      </c>
      <c r="R558">
        <f t="shared" si="68"/>
        <v>3.1792358199235746</v>
      </c>
      <c r="S558">
        <f t="shared" si="72"/>
        <v>2.8910171047289648</v>
      </c>
      <c r="T558">
        <f t="shared" si="69"/>
        <v>3.1792358199235746</v>
      </c>
      <c r="U558">
        <f t="shared" si="70"/>
        <v>2.8910171047289648</v>
      </c>
      <c r="V558">
        <f t="shared" si="73"/>
        <v>23.028384521614758</v>
      </c>
      <c r="W558">
        <f t="shared" si="73"/>
        <v>17.011619992049649</v>
      </c>
      <c r="X558">
        <f t="shared" si="74"/>
        <v>23.028384521614758</v>
      </c>
      <c r="Y558">
        <f t="shared" si="74"/>
        <v>17.011619992049649</v>
      </c>
      <c r="Z558" t="s">
        <v>34</v>
      </c>
    </row>
    <row r="559" spans="1:26" x14ac:dyDescent="0.25">
      <c r="A559" t="s">
        <v>12</v>
      </c>
      <c r="B559">
        <v>12048</v>
      </c>
      <c r="C559" t="s">
        <v>13</v>
      </c>
      <c r="D559">
        <v>7</v>
      </c>
      <c r="E559">
        <v>2008</v>
      </c>
      <c r="F559" s="1">
        <v>39659</v>
      </c>
      <c r="G559" t="s">
        <v>17</v>
      </c>
      <c r="H559" t="s">
        <v>25</v>
      </c>
      <c r="I559">
        <v>1.34</v>
      </c>
      <c r="J559">
        <v>20</v>
      </c>
      <c r="K559">
        <v>0</v>
      </c>
      <c r="L559">
        <f t="shared" si="67"/>
        <v>0</v>
      </c>
      <c r="M559">
        <f t="shared" si="71"/>
        <v>0</v>
      </c>
      <c r="N559">
        <f>'vessel calibrations'!$B$19</f>
        <v>1.0442477876106195</v>
      </c>
      <c r="O559" s="16">
        <f>'vessel calibrations'!$C$19</f>
        <v>0.94957983193277307</v>
      </c>
      <c r="P559">
        <f>'vessel calibrations'!$D$19</f>
        <v>1.0442477876106195</v>
      </c>
      <c r="Q559">
        <f>'vessel calibrations'!$E$19</f>
        <v>0.94957983193277307</v>
      </c>
      <c r="R559">
        <f t="shared" si="68"/>
        <v>0</v>
      </c>
      <c r="S559">
        <f t="shared" si="72"/>
        <v>0</v>
      </c>
      <c r="T559">
        <f t="shared" si="69"/>
        <v>0</v>
      </c>
      <c r="U559">
        <f t="shared" si="70"/>
        <v>0</v>
      </c>
      <c r="V559">
        <f t="shared" si="73"/>
        <v>0</v>
      </c>
      <c r="W559">
        <f t="shared" si="73"/>
        <v>0</v>
      </c>
      <c r="X559">
        <f t="shared" si="74"/>
        <v>0</v>
      </c>
      <c r="Y559">
        <f t="shared" si="74"/>
        <v>0</v>
      </c>
      <c r="Z559" t="s">
        <v>34</v>
      </c>
    </row>
    <row r="560" spans="1:26" x14ac:dyDescent="0.25">
      <c r="A560" t="s">
        <v>12</v>
      </c>
      <c r="B560">
        <v>12049</v>
      </c>
      <c r="C560" t="s">
        <v>13</v>
      </c>
      <c r="D560">
        <v>7</v>
      </c>
      <c r="E560">
        <v>2008</v>
      </c>
      <c r="F560" s="1">
        <v>39659</v>
      </c>
      <c r="G560" t="s">
        <v>17</v>
      </c>
      <c r="H560" t="s">
        <v>25</v>
      </c>
      <c r="I560">
        <v>1.33</v>
      </c>
      <c r="J560">
        <v>20</v>
      </c>
      <c r="K560">
        <v>2</v>
      </c>
      <c r="L560">
        <f t="shared" si="67"/>
        <v>2</v>
      </c>
      <c r="M560">
        <f t="shared" si="71"/>
        <v>1.0986122886681098</v>
      </c>
      <c r="N560">
        <f>'vessel calibrations'!$B$19</f>
        <v>1.0442477876106195</v>
      </c>
      <c r="O560" s="16">
        <f>'vessel calibrations'!$C$19</f>
        <v>0.94957983193277307</v>
      </c>
      <c r="P560">
        <f>'vessel calibrations'!$D$19</f>
        <v>1.0442477876106195</v>
      </c>
      <c r="Q560">
        <f>'vessel calibrations'!$E$19</f>
        <v>0.94957983193277307</v>
      </c>
      <c r="R560">
        <f t="shared" si="68"/>
        <v>1.1472234518835129</v>
      </c>
      <c r="S560">
        <f t="shared" si="72"/>
        <v>1.043220072432743</v>
      </c>
      <c r="T560">
        <f t="shared" si="69"/>
        <v>1.1472234518835129</v>
      </c>
      <c r="U560">
        <f t="shared" si="70"/>
        <v>1.043220072432743</v>
      </c>
      <c r="V560">
        <f t="shared" si="73"/>
        <v>2.1494361974569114</v>
      </c>
      <c r="W560">
        <f t="shared" si="73"/>
        <v>1.8383419817090099</v>
      </c>
      <c r="X560">
        <f t="shared" si="74"/>
        <v>2.1494361974569114</v>
      </c>
      <c r="Y560">
        <f t="shared" si="74"/>
        <v>1.8383419817090099</v>
      </c>
      <c r="Z560" t="s">
        <v>34</v>
      </c>
    </row>
    <row r="561" spans="1:26" x14ac:dyDescent="0.25">
      <c r="A561" t="s">
        <v>12</v>
      </c>
      <c r="B561">
        <v>12050</v>
      </c>
      <c r="C561" t="s">
        <v>13</v>
      </c>
      <c r="D561">
        <v>7</v>
      </c>
      <c r="E561">
        <v>2008</v>
      </c>
      <c r="F561" s="1">
        <v>39659</v>
      </c>
      <c r="G561" t="s">
        <v>16</v>
      </c>
      <c r="H561" t="s">
        <v>25</v>
      </c>
      <c r="I561">
        <v>1.5</v>
      </c>
      <c r="J561">
        <v>20</v>
      </c>
      <c r="K561">
        <v>0</v>
      </c>
      <c r="L561">
        <f t="shared" si="67"/>
        <v>0</v>
      </c>
      <c r="M561">
        <f t="shared" si="71"/>
        <v>0</v>
      </c>
      <c r="N561">
        <f>'vessel calibrations'!$B$19</f>
        <v>1.0442477876106195</v>
      </c>
      <c r="O561" s="16">
        <f>'vessel calibrations'!$C$19</f>
        <v>0.94957983193277307</v>
      </c>
      <c r="P561">
        <f>'vessel calibrations'!$D$19</f>
        <v>1.0442477876106195</v>
      </c>
      <c r="Q561">
        <f>'vessel calibrations'!$E$19</f>
        <v>0.94957983193277307</v>
      </c>
      <c r="R561">
        <f t="shared" si="68"/>
        <v>0</v>
      </c>
      <c r="S561">
        <f t="shared" si="72"/>
        <v>0</v>
      </c>
      <c r="T561">
        <f t="shared" si="69"/>
        <v>0</v>
      </c>
      <c r="U561">
        <f t="shared" si="70"/>
        <v>0</v>
      </c>
      <c r="V561">
        <f t="shared" si="73"/>
        <v>0</v>
      </c>
      <c r="W561">
        <f t="shared" si="73"/>
        <v>0</v>
      </c>
      <c r="X561">
        <f t="shared" si="74"/>
        <v>0</v>
      </c>
      <c r="Y561">
        <f t="shared" si="74"/>
        <v>0</v>
      </c>
      <c r="Z561" t="s">
        <v>34</v>
      </c>
    </row>
    <row r="562" spans="1:26" x14ac:dyDescent="0.25">
      <c r="A562" t="s">
        <v>12</v>
      </c>
      <c r="B562">
        <v>12051</v>
      </c>
      <c r="C562" t="s">
        <v>13</v>
      </c>
      <c r="D562">
        <v>7</v>
      </c>
      <c r="E562">
        <v>2008</v>
      </c>
      <c r="F562" s="1">
        <v>39659</v>
      </c>
      <c r="G562" t="s">
        <v>14</v>
      </c>
      <c r="H562" t="s">
        <v>25</v>
      </c>
      <c r="I562">
        <v>1.45</v>
      </c>
      <c r="J562">
        <v>20</v>
      </c>
      <c r="K562">
        <v>0</v>
      </c>
      <c r="L562">
        <f t="shared" si="67"/>
        <v>0</v>
      </c>
      <c r="M562">
        <f t="shared" si="71"/>
        <v>0</v>
      </c>
      <c r="N562">
        <f>'vessel calibrations'!$B$19</f>
        <v>1.0442477876106195</v>
      </c>
      <c r="O562" s="16">
        <f>'vessel calibrations'!$C$19</f>
        <v>0.94957983193277307</v>
      </c>
      <c r="P562">
        <f>'vessel calibrations'!$D$19</f>
        <v>1.0442477876106195</v>
      </c>
      <c r="Q562">
        <f>'vessel calibrations'!$E$19</f>
        <v>0.94957983193277307</v>
      </c>
      <c r="R562">
        <f t="shared" si="68"/>
        <v>0</v>
      </c>
      <c r="S562">
        <f t="shared" si="72"/>
        <v>0</v>
      </c>
      <c r="T562">
        <f t="shared" si="69"/>
        <v>0</v>
      </c>
      <c r="U562">
        <f t="shared" si="70"/>
        <v>0</v>
      </c>
      <c r="V562">
        <f t="shared" si="73"/>
        <v>0</v>
      </c>
      <c r="W562">
        <f t="shared" si="73"/>
        <v>0</v>
      </c>
      <c r="X562">
        <f t="shared" si="74"/>
        <v>0</v>
      </c>
      <c r="Y562">
        <f t="shared" si="74"/>
        <v>0</v>
      </c>
      <c r="Z562" t="s">
        <v>34</v>
      </c>
    </row>
    <row r="563" spans="1:26" x14ac:dyDescent="0.25">
      <c r="A563" t="s">
        <v>12</v>
      </c>
      <c r="B563">
        <v>12052</v>
      </c>
      <c r="C563" t="s">
        <v>19</v>
      </c>
      <c r="D563">
        <v>7</v>
      </c>
      <c r="E563">
        <v>2008</v>
      </c>
      <c r="F563" s="1">
        <v>39660</v>
      </c>
      <c r="G563" t="s">
        <v>23</v>
      </c>
      <c r="H563" t="s">
        <v>25</v>
      </c>
      <c r="I563">
        <v>1.75</v>
      </c>
      <c r="J563">
        <v>20</v>
      </c>
      <c r="K563">
        <v>16</v>
      </c>
      <c r="L563">
        <f t="shared" si="67"/>
        <v>16</v>
      </c>
      <c r="M563">
        <f t="shared" si="71"/>
        <v>2.8332133440562162</v>
      </c>
      <c r="N563">
        <f>'vessel calibrations'!$B$19</f>
        <v>1.0442477876106195</v>
      </c>
      <c r="O563" s="16">
        <f>'vessel calibrations'!$C$19</f>
        <v>0.94957983193277307</v>
      </c>
      <c r="P563">
        <f>'vessel calibrations'!$D$19</f>
        <v>1.0442477876106195</v>
      </c>
      <c r="Q563">
        <f>'vessel calibrations'!$E$19</f>
        <v>0.94957983193277307</v>
      </c>
      <c r="R563">
        <f t="shared" si="68"/>
        <v>2.9585767663595886</v>
      </c>
      <c r="S563">
        <f t="shared" si="72"/>
        <v>2.6903622510785916</v>
      </c>
      <c r="T563">
        <f t="shared" si="69"/>
        <v>2.9585767663595886</v>
      </c>
      <c r="U563">
        <f t="shared" si="70"/>
        <v>2.6903622510785916</v>
      </c>
      <c r="V563">
        <f t="shared" si="73"/>
        <v>18.270525768567435</v>
      </c>
      <c r="W563">
        <f t="shared" si="73"/>
        <v>13.737013452639243</v>
      </c>
      <c r="X563">
        <f t="shared" si="74"/>
        <v>18.270525768567435</v>
      </c>
      <c r="Y563">
        <f t="shared" si="74"/>
        <v>13.737013452639243</v>
      </c>
      <c r="Z563" t="s">
        <v>34</v>
      </c>
    </row>
    <row r="564" spans="1:26" x14ac:dyDescent="0.25">
      <c r="A564" t="s">
        <v>12</v>
      </c>
      <c r="B564">
        <v>12053</v>
      </c>
      <c r="C564" t="s">
        <v>19</v>
      </c>
      <c r="D564">
        <v>7</v>
      </c>
      <c r="E564">
        <v>2008</v>
      </c>
      <c r="F564" s="1">
        <v>39660</v>
      </c>
      <c r="G564" t="s">
        <v>22</v>
      </c>
      <c r="H564" t="s">
        <v>25</v>
      </c>
      <c r="I564">
        <v>2.44</v>
      </c>
      <c r="J564">
        <v>20</v>
      </c>
      <c r="K564">
        <v>133</v>
      </c>
      <c r="L564">
        <f t="shared" si="67"/>
        <v>133</v>
      </c>
      <c r="M564">
        <f t="shared" si="71"/>
        <v>4.8978397999509111</v>
      </c>
      <c r="N564">
        <f>'vessel calibrations'!$B$19</f>
        <v>1.0442477876106195</v>
      </c>
      <c r="O564" s="16">
        <f>'vessel calibrations'!$C$19</f>
        <v>0.94957983193277307</v>
      </c>
      <c r="P564">
        <f>'vessel calibrations'!$D$19</f>
        <v>1.0442477876106195</v>
      </c>
      <c r="Q564">
        <f>'vessel calibrations'!$E$19</f>
        <v>0.94957983193277307</v>
      </c>
      <c r="R564">
        <f t="shared" si="68"/>
        <v>5.1145583751699784</v>
      </c>
      <c r="S564">
        <f t="shared" si="72"/>
        <v>4.6508898940710335</v>
      </c>
      <c r="T564">
        <f t="shared" si="69"/>
        <v>5.1145583751699784</v>
      </c>
      <c r="U564">
        <f t="shared" si="70"/>
        <v>4.6508898940710335</v>
      </c>
      <c r="V564">
        <f t="shared" si="73"/>
        <v>165.42726633835952</v>
      </c>
      <c r="W564">
        <f t="shared" si="73"/>
        <v>103.67809655900912</v>
      </c>
      <c r="X564">
        <f t="shared" si="74"/>
        <v>165.42726633835952</v>
      </c>
      <c r="Y564">
        <f t="shared" si="74"/>
        <v>103.67809655900912</v>
      </c>
      <c r="Z564" t="s">
        <v>34</v>
      </c>
    </row>
    <row r="565" spans="1:26" x14ac:dyDescent="0.25">
      <c r="A565" t="s">
        <v>12</v>
      </c>
      <c r="B565">
        <v>12055</v>
      </c>
      <c r="C565" t="s">
        <v>13</v>
      </c>
      <c r="D565">
        <v>8</v>
      </c>
      <c r="E565">
        <v>2008</v>
      </c>
      <c r="F565" s="1">
        <v>39680</v>
      </c>
      <c r="G565" t="s">
        <v>14</v>
      </c>
      <c r="H565" t="s">
        <v>24</v>
      </c>
      <c r="I565">
        <v>2.25</v>
      </c>
      <c r="J565">
        <v>20</v>
      </c>
      <c r="K565">
        <v>22</v>
      </c>
      <c r="L565">
        <f t="shared" si="67"/>
        <v>22</v>
      </c>
      <c r="M565">
        <f t="shared" si="71"/>
        <v>3.1354942159291497</v>
      </c>
      <c r="N565">
        <f>'vessel calibrations'!$B$20</f>
        <v>0.88495575221238942</v>
      </c>
      <c r="O565" s="16">
        <f>'vessel calibrations'!$C$20</f>
        <v>0.84033613445378152</v>
      </c>
      <c r="P565">
        <f>'vessel calibrations'!$D$20</f>
        <v>0.88495575221238942</v>
      </c>
      <c r="Q565">
        <f>'vessel calibrations'!$E$20</f>
        <v>0.84033613445378152</v>
      </c>
      <c r="R565">
        <f t="shared" si="68"/>
        <v>2.7747736424151768</v>
      </c>
      <c r="S565">
        <f t="shared" si="72"/>
        <v>2.6348690890160924</v>
      </c>
      <c r="T565">
        <f t="shared" si="69"/>
        <v>2.7747736424151768</v>
      </c>
      <c r="U565">
        <f t="shared" si="70"/>
        <v>2.6348690890160924</v>
      </c>
      <c r="V565">
        <f t="shared" si="73"/>
        <v>15.03499694164568</v>
      </c>
      <c r="W565">
        <f t="shared" si="73"/>
        <v>12.941487249882218</v>
      </c>
      <c r="X565">
        <f t="shared" si="74"/>
        <v>15.03499694164568</v>
      </c>
      <c r="Y565">
        <f t="shared" si="74"/>
        <v>12.941487249882218</v>
      </c>
    </row>
    <row r="566" spans="1:26" x14ac:dyDescent="0.25">
      <c r="A566" t="s">
        <v>12</v>
      </c>
      <c r="B566">
        <v>12056</v>
      </c>
      <c r="C566" t="s">
        <v>13</v>
      </c>
      <c r="D566">
        <v>8</v>
      </c>
      <c r="E566">
        <v>2008</v>
      </c>
      <c r="F566" s="1">
        <v>39681</v>
      </c>
      <c r="G566" t="s">
        <v>16</v>
      </c>
      <c r="H566" t="s">
        <v>24</v>
      </c>
      <c r="I566">
        <v>1.78</v>
      </c>
      <c r="J566">
        <v>20</v>
      </c>
      <c r="K566">
        <v>2</v>
      </c>
      <c r="L566">
        <f t="shared" si="67"/>
        <v>2</v>
      </c>
      <c r="M566">
        <f t="shared" si="71"/>
        <v>1.0986122886681098</v>
      </c>
      <c r="N566">
        <f>'vessel calibrations'!$B$20</f>
        <v>0.88495575221238942</v>
      </c>
      <c r="O566" s="16">
        <f>'vessel calibrations'!$C$20</f>
        <v>0.84033613445378152</v>
      </c>
      <c r="P566">
        <f>'vessel calibrations'!$D$20</f>
        <v>0.88495575221238942</v>
      </c>
      <c r="Q566">
        <f>'vessel calibrations'!$E$20</f>
        <v>0.84033613445378152</v>
      </c>
      <c r="R566">
        <f t="shared" si="68"/>
        <v>0.97222326430806183</v>
      </c>
      <c r="S566">
        <f t="shared" si="72"/>
        <v>0.92320360392278134</v>
      </c>
      <c r="T566">
        <f t="shared" si="69"/>
        <v>0.97222326430806183</v>
      </c>
      <c r="U566">
        <f t="shared" si="70"/>
        <v>0.92320360392278134</v>
      </c>
      <c r="V566">
        <f t="shared" si="73"/>
        <v>1.6438158315048863</v>
      </c>
      <c r="W566">
        <f t="shared" si="73"/>
        <v>1.5173420527559562</v>
      </c>
      <c r="X566">
        <f t="shared" si="74"/>
        <v>1.6438158315048863</v>
      </c>
      <c r="Y566">
        <f t="shared" si="74"/>
        <v>1.5173420527559562</v>
      </c>
    </row>
    <row r="567" spans="1:26" x14ac:dyDescent="0.25">
      <c r="A567" t="s">
        <v>12</v>
      </c>
      <c r="B567">
        <v>12057</v>
      </c>
      <c r="C567" t="s">
        <v>13</v>
      </c>
      <c r="D567">
        <v>8</v>
      </c>
      <c r="E567">
        <v>2008</v>
      </c>
      <c r="F567" s="1">
        <v>39681</v>
      </c>
      <c r="G567" t="s">
        <v>17</v>
      </c>
      <c r="H567" t="s">
        <v>24</v>
      </c>
      <c r="I567">
        <v>1.72</v>
      </c>
      <c r="J567">
        <v>20</v>
      </c>
      <c r="K567">
        <v>94</v>
      </c>
      <c r="L567">
        <f t="shared" si="67"/>
        <v>94</v>
      </c>
      <c r="M567">
        <f t="shared" si="71"/>
        <v>4.5538768916005408</v>
      </c>
      <c r="N567">
        <f>'vessel calibrations'!$B$20</f>
        <v>0.88495575221238942</v>
      </c>
      <c r="O567" s="16">
        <f>'vessel calibrations'!$C$20</f>
        <v>0.84033613445378152</v>
      </c>
      <c r="P567">
        <f>'vessel calibrations'!$D$20</f>
        <v>0.88495575221238942</v>
      </c>
      <c r="Q567">
        <f>'vessel calibrations'!$E$20</f>
        <v>0.84033613445378152</v>
      </c>
      <c r="R567">
        <f t="shared" si="68"/>
        <v>4.0299795500889743</v>
      </c>
      <c r="S567">
        <f t="shared" si="72"/>
        <v>3.8267873038660007</v>
      </c>
      <c r="T567">
        <f t="shared" si="69"/>
        <v>4.0299795500889743</v>
      </c>
      <c r="U567">
        <f t="shared" si="70"/>
        <v>3.8267873038660007</v>
      </c>
      <c r="V567">
        <f t="shared" si="73"/>
        <v>55.259760728262656</v>
      </c>
      <c r="W567">
        <f t="shared" si="73"/>
        <v>44.914790756662441</v>
      </c>
      <c r="X567">
        <f t="shared" si="74"/>
        <v>55.259760728262656</v>
      </c>
      <c r="Y567">
        <f t="shared" si="74"/>
        <v>44.914790756662441</v>
      </c>
    </row>
    <row r="568" spans="1:26" x14ac:dyDescent="0.25">
      <c r="A568" t="s">
        <v>12</v>
      </c>
      <c r="B568">
        <v>12058</v>
      </c>
      <c r="C568" t="s">
        <v>13</v>
      </c>
      <c r="D568">
        <v>8</v>
      </c>
      <c r="E568">
        <v>2008</v>
      </c>
      <c r="F568" s="1">
        <v>39684</v>
      </c>
      <c r="G568" t="s">
        <v>18</v>
      </c>
      <c r="H568" t="s">
        <v>24</v>
      </c>
      <c r="I568">
        <v>1.62</v>
      </c>
      <c r="J568">
        <v>20</v>
      </c>
      <c r="K568">
        <v>34</v>
      </c>
      <c r="L568">
        <f t="shared" si="67"/>
        <v>34</v>
      </c>
      <c r="M568">
        <f t="shared" si="71"/>
        <v>3.5553480614894135</v>
      </c>
      <c r="N568">
        <f>'vessel calibrations'!$B$20</f>
        <v>0.88495575221238942</v>
      </c>
      <c r="O568" s="16">
        <f>'vessel calibrations'!$C$20</f>
        <v>0.84033613445378152</v>
      </c>
      <c r="P568">
        <f>'vessel calibrations'!$D$20</f>
        <v>0.88495575221238942</v>
      </c>
      <c r="Q568">
        <f>'vessel calibrations'!$E$20</f>
        <v>0.84033613445378152</v>
      </c>
      <c r="R568">
        <f t="shared" si="68"/>
        <v>3.1463257181322244</v>
      </c>
      <c r="S568">
        <f t="shared" si="72"/>
        <v>2.9876874466297592</v>
      </c>
      <c r="T568">
        <f t="shared" si="69"/>
        <v>3.1463257181322244</v>
      </c>
      <c r="U568">
        <f t="shared" si="70"/>
        <v>2.9876874466297592</v>
      </c>
      <c r="V568">
        <f t="shared" si="73"/>
        <v>22.250478631725038</v>
      </c>
      <c r="W568">
        <f t="shared" si="73"/>
        <v>18.839748921885693</v>
      </c>
      <c r="X568">
        <f t="shared" si="74"/>
        <v>22.250478631725038</v>
      </c>
      <c r="Y568">
        <f t="shared" si="74"/>
        <v>18.839748921885693</v>
      </c>
    </row>
    <row r="569" spans="1:26" x14ac:dyDescent="0.25">
      <c r="A569" t="s">
        <v>12</v>
      </c>
      <c r="B569">
        <v>12059</v>
      </c>
      <c r="C569" t="s">
        <v>13</v>
      </c>
      <c r="D569">
        <v>8</v>
      </c>
      <c r="E569">
        <v>2008</v>
      </c>
      <c r="F569" s="1">
        <v>39681</v>
      </c>
      <c r="G569" t="s">
        <v>18</v>
      </c>
      <c r="H569" t="s">
        <v>24</v>
      </c>
      <c r="I569">
        <v>1.76</v>
      </c>
      <c r="J569">
        <v>20</v>
      </c>
      <c r="K569">
        <v>13</v>
      </c>
      <c r="L569">
        <f t="shared" si="67"/>
        <v>13</v>
      </c>
      <c r="M569">
        <f t="shared" si="71"/>
        <v>2.6390573296152584</v>
      </c>
      <c r="N569">
        <f>'vessel calibrations'!$B$20</f>
        <v>0.88495575221238942</v>
      </c>
      <c r="O569" s="16">
        <f>'vessel calibrations'!$C$20</f>
        <v>0.84033613445378152</v>
      </c>
      <c r="P569">
        <f>'vessel calibrations'!$D$20</f>
        <v>0.88495575221238942</v>
      </c>
      <c r="Q569">
        <f>'vessel calibrations'!$E$20</f>
        <v>0.84033613445378152</v>
      </c>
      <c r="R569">
        <f t="shared" si="68"/>
        <v>2.3354489642612908</v>
      </c>
      <c r="S569">
        <f t="shared" si="72"/>
        <v>2.2176952349708055</v>
      </c>
      <c r="T569">
        <f t="shared" si="69"/>
        <v>2.3354489642612908</v>
      </c>
      <c r="U569">
        <f t="shared" si="70"/>
        <v>2.2176952349708055</v>
      </c>
      <c r="V569">
        <f t="shared" si="73"/>
        <v>9.3340985289210483</v>
      </c>
      <c r="W569">
        <f t="shared" si="73"/>
        <v>8.1861345673169748</v>
      </c>
      <c r="X569">
        <f t="shared" si="74"/>
        <v>9.3340985289210483</v>
      </c>
      <c r="Y569">
        <f t="shared" si="74"/>
        <v>8.1861345673169748</v>
      </c>
    </row>
    <row r="570" spans="1:26" x14ac:dyDescent="0.25">
      <c r="A570" t="s">
        <v>12</v>
      </c>
      <c r="B570">
        <v>12060</v>
      </c>
      <c r="C570" t="s">
        <v>13</v>
      </c>
      <c r="D570">
        <v>8</v>
      </c>
      <c r="E570">
        <v>2008</v>
      </c>
      <c r="F570" s="1">
        <v>39681</v>
      </c>
      <c r="G570" t="s">
        <v>17</v>
      </c>
      <c r="H570" t="s">
        <v>24</v>
      </c>
      <c r="I570">
        <v>1.5</v>
      </c>
      <c r="J570">
        <v>20</v>
      </c>
      <c r="K570">
        <v>1</v>
      </c>
      <c r="L570">
        <f t="shared" si="67"/>
        <v>1</v>
      </c>
      <c r="M570">
        <f t="shared" si="71"/>
        <v>0.69314718055994529</v>
      </c>
      <c r="N570">
        <f>'vessel calibrations'!$B$20</f>
        <v>0.88495575221238942</v>
      </c>
      <c r="O570" s="16">
        <f>'vessel calibrations'!$C$20</f>
        <v>0.84033613445378152</v>
      </c>
      <c r="P570">
        <f>'vessel calibrations'!$D$20</f>
        <v>0.88495575221238942</v>
      </c>
      <c r="Q570">
        <f>'vessel calibrations'!$E$20</f>
        <v>0.84033613445378152</v>
      </c>
      <c r="R570">
        <f t="shared" si="68"/>
        <v>0.6134045845663233</v>
      </c>
      <c r="S570">
        <f t="shared" si="72"/>
        <v>0.58247662231928177</v>
      </c>
      <c r="T570">
        <f t="shared" si="69"/>
        <v>0.6134045845663233</v>
      </c>
      <c r="U570">
        <f t="shared" si="70"/>
        <v>0.58247662231928177</v>
      </c>
      <c r="V570">
        <f t="shared" si="73"/>
        <v>0.84670798163310157</v>
      </c>
      <c r="W570">
        <f t="shared" si="73"/>
        <v>0.79046725538999851</v>
      </c>
      <c r="X570">
        <f t="shared" si="74"/>
        <v>0.84670798163310157</v>
      </c>
      <c r="Y570">
        <f t="shared" si="74"/>
        <v>0.79046725538999851</v>
      </c>
    </row>
    <row r="571" spans="1:26" x14ac:dyDescent="0.25">
      <c r="A571" t="s">
        <v>12</v>
      </c>
      <c r="B571">
        <v>12061</v>
      </c>
      <c r="C571" t="s">
        <v>13</v>
      </c>
      <c r="D571">
        <v>8</v>
      </c>
      <c r="E571">
        <v>2008</v>
      </c>
      <c r="F571" s="1">
        <v>39681</v>
      </c>
      <c r="G571" t="s">
        <v>16</v>
      </c>
      <c r="H571" t="s">
        <v>24</v>
      </c>
      <c r="I571">
        <v>1.51</v>
      </c>
      <c r="J571">
        <v>20</v>
      </c>
      <c r="K571">
        <v>30</v>
      </c>
      <c r="L571">
        <f t="shared" si="67"/>
        <v>30</v>
      </c>
      <c r="M571">
        <f t="shared" si="71"/>
        <v>3.4339872044851463</v>
      </c>
      <c r="N571">
        <f>'vessel calibrations'!$B$20</f>
        <v>0.88495575221238942</v>
      </c>
      <c r="O571" s="16">
        <f>'vessel calibrations'!$C$20</f>
        <v>0.84033613445378152</v>
      </c>
      <c r="P571">
        <f>'vessel calibrations'!$D$20</f>
        <v>0.88495575221238942</v>
      </c>
      <c r="Q571">
        <f>'vessel calibrations'!$E$20</f>
        <v>0.84033613445378152</v>
      </c>
      <c r="R571">
        <f t="shared" si="68"/>
        <v>3.0389267296328728</v>
      </c>
      <c r="S571">
        <f t="shared" si="72"/>
        <v>2.8857035331807954</v>
      </c>
      <c r="T571">
        <f t="shared" si="69"/>
        <v>3.0389267296328728</v>
      </c>
      <c r="U571">
        <f t="shared" si="70"/>
        <v>2.8857035331807954</v>
      </c>
      <c r="V571">
        <f t="shared" si="73"/>
        <v>19.882818293176392</v>
      </c>
      <c r="W571">
        <f t="shared" si="73"/>
        <v>16.916167781182772</v>
      </c>
      <c r="X571">
        <f t="shared" si="74"/>
        <v>19.882818293176392</v>
      </c>
      <c r="Y571">
        <f t="shared" si="74"/>
        <v>16.916167781182772</v>
      </c>
    </row>
    <row r="572" spans="1:26" x14ac:dyDescent="0.25">
      <c r="A572" t="s">
        <v>12</v>
      </c>
      <c r="B572">
        <v>12062</v>
      </c>
      <c r="C572" t="s">
        <v>13</v>
      </c>
      <c r="D572">
        <v>8</v>
      </c>
      <c r="E572">
        <v>2008</v>
      </c>
      <c r="F572" s="1">
        <v>39681</v>
      </c>
      <c r="G572" t="s">
        <v>14</v>
      </c>
      <c r="H572" t="s">
        <v>24</v>
      </c>
      <c r="I572">
        <v>1.74</v>
      </c>
      <c r="J572">
        <v>20</v>
      </c>
      <c r="K572">
        <v>1</v>
      </c>
      <c r="L572">
        <f t="shared" si="67"/>
        <v>1</v>
      </c>
      <c r="M572">
        <f t="shared" si="71"/>
        <v>0.69314718055994529</v>
      </c>
      <c r="N572">
        <f>'vessel calibrations'!$B$20</f>
        <v>0.88495575221238942</v>
      </c>
      <c r="O572" s="16">
        <f>'vessel calibrations'!$C$20</f>
        <v>0.84033613445378152</v>
      </c>
      <c r="P572">
        <f>'vessel calibrations'!$D$20</f>
        <v>0.88495575221238942</v>
      </c>
      <c r="Q572">
        <f>'vessel calibrations'!$E$20</f>
        <v>0.84033613445378152</v>
      </c>
      <c r="R572">
        <f t="shared" si="68"/>
        <v>0.6134045845663233</v>
      </c>
      <c r="S572">
        <f t="shared" si="72"/>
        <v>0.58247662231928177</v>
      </c>
      <c r="T572">
        <f t="shared" si="69"/>
        <v>0.6134045845663233</v>
      </c>
      <c r="U572">
        <f t="shared" si="70"/>
        <v>0.58247662231928177</v>
      </c>
      <c r="V572">
        <f t="shared" si="73"/>
        <v>0.84670798163310157</v>
      </c>
      <c r="W572">
        <f t="shared" si="73"/>
        <v>0.79046725538999851</v>
      </c>
      <c r="X572">
        <f t="shared" si="74"/>
        <v>0.84670798163310157</v>
      </c>
      <c r="Y572">
        <f t="shared" si="74"/>
        <v>0.79046725538999851</v>
      </c>
    </row>
    <row r="573" spans="1:26" x14ac:dyDescent="0.25">
      <c r="A573" t="s">
        <v>12</v>
      </c>
      <c r="B573">
        <v>12063</v>
      </c>
      <c r="C573" t="s">
        <v>19</v>
      </c>
      <c r="D573">
        <v>8</v>
      </c>
      <c r="E573">
        <v>2008</v>
      </c>
      <c r="F573" s="1">
        <v>39682</v>
      </c>
      <c r="G573" t="s">
        <v>20</v>
      </c>
      <c r="H573" t="s">
        <v>24</v>
      </c>
      <c r="I573">
        <v>1.93</v>
      </c>
      <c r="J573">
        <v>20</v>
      </c>
      <c r="K573">
        <v>3</v>
      </c>
      <c r="L573">
        <f t="shared" si="67"/>
        <v>3</v>
      </c>
      <c r="M573">
        <f t="shared" si="71"/>
        <v>1.3862943611198906</v>
      </c>
      <c r="N573">
        <f>'vessel calibrations'!$B$20</f>
        <v>0.88495575221238942</v>
      </c>
      <c r="O573" s="16">
        <f>'vessel calibrations'!$C$20</f>
        <v>0.84033613445378152</v>
      </c>
      <c r="P573">
        <f>'vessel calibrations'!$D$20</f>
        <v>0.88495575221238942</v>
      </c>
      <c r="Q573">
        <f>'vessel calibrations'!$E$20</f>
        <v>0.84033613445378152</v>
      </c>
      <c r="R573">
        <f t="shared" si="68"/>
        <v>1.2268091691326466</v>
      </c>
      <c r="S573">
        <f t="shared" si="72"/>
        <v>1.1649532446385635</v>
      </c>
      <c r="T573">
        <f t="shared" si="69"/>
        <v>1.2268091691326466</v>
      </c>
      <c r="U573">
        <f t="shared" si="70"/>
        <v>1.1649532446385635</v>
      </c>
      <c r="V573">
        <f t="shared" si="73"/>
        <v>2.4103303694274034</v>
      </c>
      <c r="W573">
        <f t="shared" si="73"/>
        <v>2.2057729926237943</v>
      </c>
      <c r="X573">
        <f t="shared" si="74"/>
        <v>2.4103303694274034</v>
      </c>
      <c r="Y573">
        <f t="shared" si="74"/>
        <v>2.2057729926237943</v>
      </c>
    </row>
    <row r="574" spans="1:26" x14ac:dyDescent="0.25">
      <c r="A574" t="s">
        <v>12</v>
      </c>
      <c r="B574">
        <v>12064</v>
      </c>
      <c r="C574" t="s">
        <v>19</v>
      </c>
      <c r="D574">
        <v>8</v>
      </c>
      <c r="E574">
        <v>2008</v>
      </c>
      <c r="F574" s="1">
        <v>39682</v>
      </c>
      <c r="G574" t="s">
        <v>21</v>
      </c>
      <c r="H574" t="s">
        <v>24</v>
      </c>
      <c r="I574">
        <v>1.72</v>
      </c>
      <c r="J574">
        <v>20</v>
      </c>
      <c r="K574">
        <v>42</v>
      </c>
      <c r="L574">
        <f t="shared" si="67"/>
        <v>42</v>
      </c>
      <c r="M574">
        <f t="shared" si="71"/>
        <v>3.7612001156935624</v>
      </c>
      <c r="N574">
        <f>'vessel calibrations'!$B$20</f>
        <v>0.88495575221238942</v>
      </c>
      <c r="O574" s="16">
        <f>'vessel calibrations'!$C$20</f>
        <v>0.84033613445378152</v>
      </c>
      <c r="P574">
        <f>'vessel calibrations'!$D$20</f>
        <v>0.88495575221238942</v>
      </c>
      <c r="Q574">
        <f>'vessel calibrations'!$E$20</f>
        <v>0.84033613445378152</v>
      </c>
      <c r="R574">
        <f t="shared" si="68"/>
        <v>3.3284956776049226</v>
      </c>
      <c r="S574">
        <f t="shared" si="72"/>
        <v>3.1606723661290439</v>
      </c>
      <c r="T574">
        <f t="shared" si="69"/>
        <v>3.3284956776049226</v>
      </c>
      <c r="U574">
        <f t="shared" si="70"/>
        <v>3.1606723661290439</v>
      </c>
      <c r="V574">
        <f t="shared" si="73"/>
        <v>26.896345026321626</v>
      </c>
      <c r="W574">
        <f t="shared" si="73"/>
        <v>22.586449328459356</v>
      </c>
      <c r="X574">
        <f t="shared" si="74"/>
        <v>26.896345026321626</v>
      </c>
      <c r="Y574">
        <f t="shared" si="74"/>
        <v>22.586449328459356</v>
      </c>
    </row>
    <row r="575" spans="1:26" x14ac:dyDescent="0.25">
      <c r="A575" t="s">
        <v>12</v>
      </c>
      <c r="B575">
        <v>12065</v>
      </c>
      <c r="C575" t="s">
        <v>19</v>
      </c>
      <c r="D575">
        <v>8</v>
      </c>
      <c r="E575">
        <v>2008</v>
      </c>
      <c r="F575" s="1">
        <v>39682</v>
      </c>
      <c r="G575" t="s">
        <v>22</v>
      </c>
      <c r="H575" t="s">
        <v>24</v>
      </c>
      <c r="I575">
        <v>1.74</v>
      </c>
      <c r="J575">
        <v>20</v>
      </c>
      <c r="K575">
        <v>267</v>
      </c>
      <c r="L575">
        <f t="shared" si="67"/>
        <v>267</v>
      </c>
      <c r="M575">
        <f t="shared" si="71"/>
        <v>5.5909869805108565</v>
      </c>
      <c r="N575">
        <f>'vessel calibrations'!$B$20</f>
        <v>0.88495575221238942</v>
      </c>
      <c r="O575" s="16">
        <f>'vessel calibrations'!$C$20</f>
        <v>0.84033613445378152</v>
      </c>
      <c r="P575">
        <f>'vessel calibrations'!$D$20</f>
        <v>0.88495575221238942</v>
      </c>
      <c r="Q575">
        <f>'vessel calibrations'!$E$20</f>
        <v>0.84033613445378152</v>
      </c>
      <c r="R575">
        <f t="shared" si="68"/>
        <v>4.947776088947661</v>
      </c>
      <c r="S575">
        <f t="shared" si="72"/>
        <v>4.6983083869839133</v>
      </c>
      <c r="T575">
        <f t="shared" si="69"/>
        <v>4.947776088947661</v>
      </c>
      <c r="U575">
        <f t="shared" si="70"/>
        <v>4.6983083869839133</v>
      </c>
      <c r="V575">
        <f t="shared" si="73"/>
        <v>139.86135221042804</v>
      </c>
      <c r="W575">
        <f t="shared" si="73"/>
        <v>108.76134160537489</v>
      </c>
      <c r="X575">
        <f t="shared" si="74"/>
        <v>139.86135221042804</v>
      </c>
      <c r="Y575">
        <f t="shared" si="74"/>
        <v>108.76134160537489</v>
      </c>
    </row>
    <row r="576" spans="1:26" x14ac:dyDescent="0.25">
      <c r="A576" t="s">
        <v>12</v>
      </c>
      <c r="B576">
        <v>12066</v>
      </c>
      <c r="C576" t="s">
        <v>19</v>
      </c>
      <c r="D576">
        <v>8</v>
      </c>
      <c r="E576">
        <v>2008</v>
      </c>
      <c r="F576" s="1">
        <v>39682</v>
      </c>
      <c r="G576" t="s">
        <v>23</v>
      </c>
      <c r="H576" t="s">
        <v>24</v>
      </c>
      <c r="I576">
        <v>1.47</v>
      </c>
      <c r="J576">
        <v>20</v>
      </c>
      <c r="K576">
        <v>115</v>
      </c>
      <c r="L576">
        <f t="shared" si="67"/>
        <v>115</v>
      </c>
      <c r="M576">
        <f t="shared" si="71"/>
        <v>4.7535901911063645</v>
      </c>
      <c r="N576">
        <f>'vessel calibrations'!$B$20</f>
        <v>0.88495575221238942</v>
      </c>
      <c r="O576" s="16">
        <f>'vessel calibrations'!$C$20</f>
        <v>0.84033613445378152</v>
      </c>
      <c r="P576">
        <f>'vessel calibrations'!$D$20</f>
        <v>0.88495575221238942</v>
      </c>
      <c r="Q576">
        <f>'vessel calibrations'!$E$20</f>
        <v>0.84033613445378152</v>
      </c>
      <c r="R576">
        <f t="shared" si="68"/>
        <v>4.2067169832799687</v>
      </c>
      <c r="S576">
        <f t="shared" si="72"/>
        <v>3.9946136059717348</v>
      </c>
      <c r="T576">
        <f t="shared" si="69"/>
        <v>4.2067169832799687</v>
      </c>
      <c r="U576">
        <f t="shared" si="70"/>
        <v>3.9946136059717348</v>
      </c>
      <c r="V576">
        <f t="shared" si="73"/>
        <v>66.135769757894806</v>
      </c>
      <c r="W576">
        <f t="shared" si="73"/>
        <v>53.304853498326445</v>
      </c>
      <c r="X576">
        <f t="shared" si="74"/>
        <v>66.135769757894806</v>
      </c>
      <c r="Y576">
        <f t="shared" si="74"/>
        <v>53.304853498326445</v>
      </c>
    </row>
    <row r="577" spans="1:26" x14ac:dyDescent="0.25">
      <c r="A577" t="s">
        <v>12</v>
      </c>
      <c r="B577">
        <v>12067</v>
      </c>
      <c r="C577" t="s">
        <v>19</v>
      </c>
      <c r="D577">
        <v>8</v>
      </c>
      <c r="E577">
        <v>2008</v>
      </c>
      <c r="F577" s="1">
        <v>39682</v>
      </c>
      <c r="G577" t="s">
        <v>20</v>
      </c>
      <c r="H577" t="s">
        <v>24</v>
      </c>
      <c r="I577">
        <v>2.0699999999999998</v>
      </c>
      <c r="J577">
        <v>20</v>
      </c>
      <c r="K577">
        <v>3</v>
      </c>
      <c r="L577">
        <f t="shared" si="67"/>
        <v>3</v>
      </c>
      <c r="M577">
        <f t="shared" si="71"/>
        <v>1.3862943611198906</v>
      </c>
      <c r="N577">
        <f>'vessel calibrations'!$B$20</f>
        <v>0.88495575221238942</v>
      </c>
      <c r="O577" s="16">
        <f>'vessel calibrations'!$C$20</f>
        <v>0.84033613445378152</v>
      </c>
      <c r="P577">
        <f>'vessel calibrations'!$D$20</f>
        <v>0.88495575221238942</v>
      </c>
      <c r="Q577">
        <f>'vessel calibrations'!$E$20</f>
        <v>0.84033613445378152</v>
      </c>
      <c r="R577">
        <f t="shared" si="68"/>
        <v>1.2268091691326466</v>
      </c>
      <c r="S577">
        <f t="shared" si="72"/>
        <v>1.1649532446385635</v>
      </c>
      <c r="T577">
        <f t="shared" si="69"/>
        <v>1.2268091691326466</v>
      </c>
      <c r="U577">
        <f t="shared" si="70"/>
        <v>1.1649532446385635</v>
      </c>
      <c r="V577">
        <f t="shared" si="73"/>
        <v>2.4103303694274034</v>
      </c>
      <c r="W577">
        <f t="shared" si="73"/>
        <v>2.2057729926237943</v>
      </c>
      <c r="X577">
        <f t="shared" si="74"/>
        <v>2.4103303694274034</v>
      </c>
      <c r="Y577">
        <f t="shared" si="74"/>
        <v>2.2057729926237943</v>
      </c>
    </row>
    <row r="578" spans="1:26" x14ac:dyDescent="0.25">
      <c r="A578" t="s">
        <v>12</v>
      </c>
      <c r="B578">
        <v>12068</v>
      </c>
      <c r="C578" t="s">
        <v>19</v>
      </c>
      <c r="D578">
        <v>8</v>
      </c>
      <c r="E578">
        <v>2008</v>
      </c>
      <c r="F578" s="1">
        <v>39682</v>
      </c>
      <c r="G578" t="s">
        <v>21</v>
      </c>
      <c r="H578" t="s">
        <v>24</v>
      </c>
      <c r="I578">
        <v>2.2200000000000002</v>
      </c>
      <c r="J578">
        <v>20</v>
      </c>
      <c r="K578">
        <v>33</v>
      </c>
      <c r="L578">
        <f t="shared" ref="L578:L641" si="75">K578*20/J578</f>
        <v>33</v>
      </c>
      <c r="M578">
        <f t="shared" si="71"/>
        <v>3.5263605246161616</v>
      </c>
      <c r="N578">
        <f>'vessel calibrations'!$B$20</f>
        <v>0.88495575221238942</v>
      </c>
      <c r="O578" s="16">
        <f>'vessel calibrations'!$C$20</f>
        <v>0.84033613445378152</v>
      </c>
      <c r="P578">
        <f>'vessel calibrations'!$D$20</f>
        <v>0.88495575221238942</v>
      </c>
      <c r="Q578">
        <f>'vessel calibrations'!$E$20</f>
        <v>0.84033613445378152</v>
      </c>
      <c r="R578">
        <f t="shared" ref="R578:R641" si="76">N578*M578</f>
        <v>3.1206730306337715</v>
      </c>
      <c r="S578">
        <f t="shared" si="72"/>
        <v>2.9633281719463542</v>
      </c>
      <c r="T578">
        <f t="shared" ref="T578:T641" si="77">M578*P578</f>
        <v>3.1206730306337715</v>
      </c>
      <c r="U578">
        <f t="shared" ref="U578:U641" si="78">M578*Q578</f>
        <v>2.9633281719463542</v>
      </c>
      <c r="V578">
        <f t="shared" si="73"/>
        <v>21.661626480638084</v>
      </c>
      <c r="W578">
        <f t="shared" si="73"/>
        <v>18.362305721587376</v>
      </c>
      <c r="X578">
        <f t="shared" si="74"/>
        <v>21.661626480638084</v>
      </c>
      <c r="Y578">
        <f t="shared" si="74"/>
        <v>18.362305721587376</v>
      </c>
    </row>
    <row r="579" spans="1:26" x14ac:dyDescent="0.25">
      <c r="A579" t="s">
        <v>12</v>
      </c>
      <c r="B579">
        <v>12069</v>
      </c>
      <c r="C579" t="s">
        <v>19</v>
      </c>
      <c r="D579">
        <v>8</v>
      </c>
      <c r="E579">
        <v>2008</v>
      </c>
      <c r="F579" s="1">
        <v>39683</v>
      </c>
      <c r="G579" t="s">
        <v>20</v>
      </c>
      <c r="H579" t="s">
        <v>24</v>
      </c>
      <c r="I579">
        <v>2.13</v>
      </c>
      <c r="J579">
        <v>20</v>
      </c>
      <c r="K579">
        <v>4</v>
      </c>
      <c r="L579">
        <f t="shared" si="75"/>
        <v>4</v>
      </c>
      <c r="M579">
        <f t="shared" ref="M579:M642" si="79">LN(L579+1)</f>
        <v>1.6094379124341003</v>
      </c>
      <c r="N579">
        <f>'vessel calibrations'!$B$20</f>
        <v>0.88495575221238942</v>
      </c>
      <c r="O579" s="16">
        <f>'vessel calibrations'!$C$20</f>
        <v>0.84033613445378152</v>
      </c>
      <c r="P579">
        <f>'vessel calibrations'!$D$20</f>
        <v>0.88495575221238942</v>
      </c>
      <c r="Q579">
        <f>'vessel calibrations'!$E$20</f>
        <v>0.84033613445378152</v>
      </c>
      <c r="R579">
        <f t="shared" si="76"/>
        <v>1.424281338437257</v>
      </c>
      <c r="S579">
        <f t="shared" ref="S579:S642" si="80">O579*M579</f>
        <v>1.3524688339782356</v>
      </c>
      <c r="T579">
        <f t="shared" si="77"/>
        <v>1.424281338437257</v>
      </c>
      <c r="U579">
        <f t="shared" si="78"/>
        <v>1.3524688339782356</v>
      </c>
      <c r="V579">
        <f t="shared" ref="V579:W642" si="81">EXP(R579)-1</f>
        <v>3.1548708235975571</v>
      </c>
      <c r="W579">
        <f t="shared" si="81"/>
        <v>2.8669606393726625</v>
      </c>
      <c r="X579">
        <f t="shared" ref="X579:Y642" si="82">EXP(T579)-1</f>
        <v>3.1548708235975571</v>
      </c>
      <c r="Y579">
        <f t="shared" si="82"/>
        <v>2.8669606393726625</v>
      </c>
    </row>
    <row r="580" spans="1:26" x14ac:dyDescent="0.25">
      <c r="A580" t="s">
        <v>12</v>
      </c>
      <c r="B580">
        <v>12070</v>
      </c>
      <c r="C580" t="s">
        <v>19</v>
      </c>
      <c r="D580">
        <v>8</v>
      </c>
      <c r="E580">
        <v>2008</v>
      </c>
      <c r="F580" s="1">
        <v>39683</v>
      </c>
      <c r="G580" t="s">
        <v>21</v>
      </c>
      <c r="H580" t="s">
        <v>24</v>
      </c>
      <c r="I580">
        <v>1.95</v>
      </c>
      <c r="J580">
        <v>20</v>
      </c>
      <c r="K580">
        <v>109</v>
      </c>
      <c r="L580">
        <f t="shared" si="75"/>
        <v>109</v>
      </c>
      <c r="M580">
        <f t="shared" si="79"/>
        <v>4.7004803657924166</v>
      </c>
      <c r="N580">
        <f>'vessel calibrations'!$B$20</f>
        <v>0.88495575221238942</v>
      </c>
      <c r="O580" s="16">
        <f>'vessel calibrations'!$C$20</f>
        <v>0.84033613445378152</v>
      </c>
      <c r="P580">
        <f>'vessel calibrations'!$D$20</f>
        <v>0.88495575221238942</v>
      </c>
      <c r="Q580">
        <f>'vessel calibrations'!$E$20</f>
        <v>0.84033613445378152</v>
      </c>
      <c r="R580">
        <f t="shared" si="76"/>
        <v>4.1597171378693956</v>
      </c>
      <c r="S580">
        <f t="shared" si="80"/>
        <v>3.9499835006658963</v>
      </c>
      <c r="T580">
        <f t="shared" si="77"/>
        <v>4.1597171378693956</v>
      </c>
      <c r="U580">
        <f t="shared" si="78"/>
        <v>3.9499835006658963</v>
      </c>
      <c r="V580">
        <f t="shared" si="81"/>
        <v>63.053401755514088</v>
      </c>
      <c r="W580">
        <f t="shared" si="81"/>
        <v>50.934509942931321</v>
      </c>
      <c r="X580">
        <f t="shared" si="82"/>
        <v>63.053401755514088</v>
      </c>
      <c r="Y580">
        <f t="shared" si="82"/>
        <v>50.934509942931321</v>
      </c>
    </row>
    <row r="581" spans="1:26" x14ac:dyDescent="0.25">
      <c r="A581" t="s">
        <v>12</v>
      </c>
      <c r="B581">
        <v>12071</v>
      </c>
      <c r="C581" t="s">
        <v>19</v>
      </c>
      <c r="D581">
        <v>8</v>
      </c>
      <c r="E581">
        <v>2008</v>
      </c>
      <c r="F581" s="1">
        <v>39683</v>
      </c>
      <c r="G581" t="s">
        <v>22</v>
      </c>
      <c r="H581" t="s">
        <v>24</v>
      </c>
      <c r="I581">
        <v>1.78</v>
      </c>
      <c r="J581">
        <v>20</v>
      </c>
      <c r="K581">
        <v>6</v>
      </c>
      <c r="L581">
        <f t="shared" si="75"/>
        <v>6</v>
      </c>
      <c r="M581">
        <f t="shared" si="79"/>
        <v>1.9459101490553132</v>
      </c>
      <c r="N581">
        <f>'vessel calibrations'!$B$20</f>
        <v>0.88495575221238942</v>
      </c>
      <c r="O581" s="16">
        <f>'vessel calibrations'!$C$20</f>
        <v>0.84033613445378152</v>
      </c>
      <c r="P581">
        <f>'vessel calibrations'!$D$20</f>
        <v>0.88495575221238942</v>
      </c>
      <c r="Q581">
        <f>'vessel calibrations'!$E$20</f>
        <v>0.84033613445378152</v>
      </c>
      <c r="R581">
        <f t="shared" si="76"/>
        <v>1.7220443796949676</v>
      </c>
      <c r="S581">
        <f t="shared" si="80"/>
        <v>1.6352186126515238</v>
      </c>
      <c r="T581">
        <f t="shared" si="77"/>
        <v>1.7220443796949676</v>
      </c>
      <c r="U581">
        <f t="shared" si="78"/>
        <v>1.6352186126515238</v>
      </c>
      <c r="V581">
        <f t="shared" si="81"/>
        <v>4.595957039067045</v>
      </c>
      <c r="W581">
        <f t="shared" si="81"/>
        <v>4.1305794840219274</v>
      </c>
      <c r="X581">
        <f t="shared" si="82"/>
        <v>4.595957039067045</v>
      </c>
      <c r="Y581">
        <f t="shared" si="82"/>
        <v>4.1305794840219274</v>
      </c>
    </row>
    <row r="582" spans="1:26" x14ac:dyDescent="0.25">
      <c r="A582" t="s">
        <v>12</v>
      </c>
      <c r="B582">
        <v>12072</v>
      </c>
      <c r="C582" t="s">
        <v>19</v>
      </c>
      <c r="D582">
        <v>8</v>
      </c>
      <c r="E582">
        <v>2008</v>
      </c>
      <c r="F582" s="1">
        <v>39683</v>
      </c>
      <c r="G582" t="s">
        <v>23</v>
      </c>
      <c r="H582" t="s">
        <v>24</v>
      </c>
      <c r="I582">
        <v>2.14</v>
      </c>
      <c r="J582">
        <v>20</v>
      </c>
      <c r="K582">
        <v>34</v>
      </c>
      <c r="L582">
        <f t="shared" si="75"/>
        <v>34</v>
      </c>
      <c r="M582">
        <f t="shared" si="79"/>
        <v>3.5553480614894135</v>
      </c>
      <c r="N582">
        <f>'vessel calibrations'!$B$20</f>
        <v>0.88495575221238942</v>
      </c>
      <c r="O582" s="16">
        <f>'vessel calibrations'!$C$20</f>
        <v>0.84033613445378152</v>
      </c>
      <c r="P582">
        <f>'vessel calibrations'!$D$20</f>
        <v>0.88495575221238942</v>
      </c>
      <c r="Q582">
        <f>'vessel calibrations'!$E$20</f>
        <v>0.84033613445378152</v>
      </c>
      <c r="R582">
        <f t="shared" si="76"/>
        <v>3.1463257181322244</v>
      </c>
      <c r="S582">
        <f t="shared" si="80"/>
        <v>2.9876874466297592</v>
      </c>
      <c r="T582">
        <f t="shared" si="77"/>
        <v>3.1463257181322244</v>
      </c>
      <c r="U582">
        <f t="shared" si="78"/>
        <v>2.9876874466297592</v>
      </c>
      <c r="V582">
        <f t="shared" si="81"/>
        <v>22.250478631725038</v>
      </c>
      <c r="W582">
        <f t="shared" si="81"/>
        <v>18.839748921885693</v>
      </c>
      <c r="X582">
        <f t="shared" si="82"/>
        <v>22.250478631725038</v>
      </c>
      <c r="Y582">
        <f t="shared" si="82"/>
        <v>18.839748921885693</v>
      </c>
    </row>
    <row r="583" spans="1:26" x14ac:dyDescent="0.25">
      <c r="A583" t="s">
        <v>12</v>
      </c>
      <c r="B583">
        <v>12073</v>
      </c>
      <c r="C583" t="s">
        <v>19</v>
      </c>
      <c r="D583">
        <v>8</v>
      </c>
      <c r="E583">
        <v>2008</v>
      </c>
      <c r="F583" s="1">
        <v>39683</v>
      </c>
      <c r="G583" t="s">
        <v>22</v>
      </c>
      <c r="H583" t="s">
        <v>24</v>
      </c>
      <c r="I583">
        <v>1.71</v>
      </c>
      <c r="J583">
        <v>20</v>
      </c>
      <c r="K583">
        <v>176</v>
      </c>
      <c r="L583">
        <f t="shared" si="75"/>
        <v>176</v>
      </c>
      <c r="M583">
        <f t="shared" si="79"/>
        <v>5.1761497325738288</v>
      </c>
      <c r="N583">
        <f>'vessel calibrations'!$B$20</f>
        <v>0.88495575221238942</v>
      </c>
      <c r="O583" s="16">
        <f>'vessel calibrations'!$C$20</f>
        <v>0.84033613445378152</v>
      </c>
      <c r="P583">
        <f>'vessel calibrations'!$D$20</f>
        <v>0.88495575221238942</v>
      </c>
      <c r="Q583">
        <f>'vessel calibrations'!$E$20</f>
        <v>0.84033613445378152</v>
      </c>
      <c r="R583">
        <f t="shared" si="76"/>
        <v>4.5806634801538308</v>
      </c>
      <c r="S583">
        <f t="shared" si="80"/>
        <v>4.3497056576250666</v>
      </c>
      <c r="T583">
        <f t="shared" si="77"/>
        <v>4.5806634801538308</v>
      </c>
      <c r="U583">
        <f t="shared" si="78"/>
        <v>4.3497056576250666</v>
      </c>
      <c r="V583">
        <f t="shared" si="81"/>
        <v>96.579114540277359</v>
      </c>
      <c r="W583">
        <f t="shared" si="81"/>
        <v>76.455661086415574</v>
      </c>
      <c r="X583">
        <f t="shared" si="82"/>
        <v>96.579114540277359</v>
      </c>
      <c r="Y583">
        <f t="shared" si="82"/>
        <v>76.455661086415574</v>
      </c>
    </row>
    <row r="584" spans="1:26" x14ac:dyDescent="0.25">
      <c r="A584" t="s">
        <v>12</v>
      </c>
      <c r="B584">
        <v>12074</v>
      </c>
      <c r="C584" t="s">
        <v>19</v>
      </c>
      <c r="D584">
        <v>8</v>
      </c>
      <c r="E584">
        <v>2008</v>
      </c>
      <c r="F584" s="1">
        <v>39683</v>
      </c>
      <c r="G584" t="s">
        <v>23</v>
      </c>
      <c r="H584" t="s">
        <v>24</v>
      </c>
      <c r="I584">
        <v>1.82</v>
      </c>
      <c r="J584">
        <v>20</v>
      </c>
      <c r="K584">
        <v>8</v>
      </c>
      <c r="L584">
        <f t="shared" si="75"/>
        <v>8</v>
      </c>
      <c r="M584">
        <f t="shared" si="79"/>
        <v>2.1972245773362196</v>
      </c>
      <c r="N584">
        <f>'vessel calibrations'!$B$20</f>
        <v>0.88495575221238942</v>
      </c>
      <c r="O584" s="16">
        <f>'vessel calibrations'!$C$20</f>
        <v>0.84033613445378152</v>
      </c>
      <c r="P584">
        <f>'vessel calibrations'!$D$20</f>
        <v>0.88495575221238942</v>
      </c>
      <c r="Q584">
        <f>'vessel calibrations'!$E$20</f>
        <v>0.84033613445378152</v>
      </c>
      <c r="R584">
        <f t="shared" si="76"/>
        <v>1.9444465286161237</v>
      </c>
      <c r="S584">
        <f t="shared" si="80"/>
        <v>1.8464072078455627</v>
      </c>
      <c r="T584">
        <f t="shared" si="77"/>
        <v>1.9444465286161237</v>
      </c>
      <c r="U584">
        <f t="shared" si="78"/>
        <v>1.8464072078455627</v>
      </c>
      <c r="V584">
        <f t="shared" si="81"/>
        <v>5.9897621509158725</v>
      </c>
      <c r="W584">
        <f t="shared" si="81"/>
        <v>5.3370110105735717</v>
      </c>
      <c r="X584">
        <f t="shared" si="82"/>
        <v>5.9897621509158725</v>
      </c>
      <c r="Y584">
        <f t="shared" si="82"/>
        <v>5.3370110105735717</v>
      </c>
    </row>
    <row r="585" spans="1:26" x14ac:dyDescent="0.25">
      <c r="A585" t="s">
        <v>12</v>
      </c>
      <c r="B585">
        <v>13036</v>
      </c>
      <c r="C585" t="s">
        <v>19</v>
      </c>
      <c r="D585">
        <v>7</v>
      </c>
      <c r="E585">
        <v>2009</v>
      </c>
      <c r="F585" s="1">
        <v>40020</v>
      </c>
      <c r="G585" t="s">
        <v>20</v>
      </c>
      <c r="H585" t="s">
        <v>26</v>
      </c>
      <c r="I585">
        <v>1.7478900669999999</v>
      </c>
      <c r="J585">
        <v>20</v>
      </c>
      <c r="K585">
        <v>0</v>
      </c>
      <c r="L585">
        <f t="shared" si="75"/>
        <v>0</v>
      </c>
      <c r="M585">
        <f t="shared" si="79"/>
        <v>0</v>
      </c>
      <c r="N585">
        <f>'vessel calibrations'!$B$17</f>
        <v>0.66168199563289887</v>
      </c>
      <c r="O585" s="16">
        <f>'vessel calibrations'!$C$17</f>
        <v>0.66168199563289887</v>
      </c>
      <c r="P585">
        <f>'vessel calibrations'!$D$17</f>
        <v>0.69681555292314135</v>
      </c>
      <c r="Q585">
        <f>'vessel calibrations'!$E$17</f>
        <v>0.73713696004717688</v>
      </c>
      <c r="R585">
        <f t="shared" si="76"/>
        <v>0</v>
      </c>
      <c r="S585">
        <f t="shared" si="80"/>
        <v>0</v>
      </c>
      <c r="T585">
        <f t="shared" si="77"/>
        <v>0</v>
      </c>
      <c r="U585">
        <f t="shared" si="78"/>
        <v>0</v>
      </c>
      <c r="V585">
        <f t="shared" si="81"/>
        <v>0</v>
      </c>
      <c r="W585">
        <f t="shared" si="81"/>
        <v>0</v>
      </c>
      <c r="X585">
        <f t="shared" si="82"/>
        <v>0</v>
      </c>
      <c r="Y585">
        <f t="shared" si="82"/>
        <v>0</v>
      </c>
      <c r="Z585" t="s">
        <v>34</v>
      </c>
    </row>
    <row r="586" spans="1:26" x14ac:dyDescent="0.25">
      <c r="A586" t="s">
        <v>12</v>
      </c>
      <c r="B586">
        <v>13037</v>
      </c>
      <c r="C586" t="s">
        <v>19</v>
      </c>
      <c r="D586">
        <v>7</v>
      </c>
      <c r="E586">
        <v>2009</v>
      </c>
      <c r="F586" s="1">
        <v>40020</v>
      </c>
      <c r="G586" t="s">
        <v>21</v>
      </c>
      <c r="H586" t="s">
        <v>26</v>
      </c>
      <c r="I586">
        <v>1.747628441</v>
      </c>
      <c r="J586">
        <v>20</v>
      </c>
      <c r="K586">
        <v>8</v>
      </c>
      <c r="L586">
        <f t="shared" si="75"/>
        <v>8</v>
      </c>
      <c r="M586">
        <f t="shared" si="79"/>
        <v>2.1972245773362196</v>
      </c>
      <c r="N586">
        <f>'vessel calibrations'!$B$17</f>
        <v>0.66168199563289887</v>
      </c>
      <c r="O586" s="16">
        <f>'vessel calibrations'!$C$17</f>
        <v>0.66168199563289887</v>
      </c>
      <c r="P586">
        <f>'vessel calibrations'!$D$17</f>
        <v>0.69681555292314135</v>
      </c>
      <c r="Q586">
        <f>'vessel calibrations'!$E$17</f>
        <v>0.73713696004717688</v>
      </c>
      <c r="R586">
        <f t="shared" si="76"/>
        <v>1.4538639431854825</v>
      </c>
      <c r="S586">
        <f t="shared" si="80"/>
        <v>1.4538639431854825</v>
      </c>
      <c r="T586">
        <f t="shared" si="77"/>
        <v>1.5310602587528535</v>
      </c>
      <c r="U586">
        <f t="shared" si="78"/>
        <v>1.6196554454785639</v>
      </c>
      <c r="V586">
        <f t="shared" si="81"/>
        <v>3.2796188127485477</v>
      </c>
      <c r="W586">
        <f t="shared" si="81"/>
        <v>3.2796188127485477</v>
      </c>
      <c r="X586">
        <f t="shared" si="82"/>
        <v>3.6230758813740422</v>
      </c>
      <c r="Y586">
        <f t="shared" si="82"/>
        <v>4.0513495513595528</v>
      </c>
      <c r="Z586" t="s">
        <v>34</v>
      </c>
    </row>
    <row r="587" spans="1:26" x14ac:dyDescent="0.25">
      <c r="A587" t="s">
        <v>12</v>
      </c>
      <c r="B587">
        <v>13038</v>
      </c>
      <c r="C587" t="s">
        <v>19</v>
      </c>
      <c r="D587">
        <v>7</v>
      </c>
      <c r="E587">
        <v>2009</v>
      </c>
      <c r="F587" s="1">
        <v>40020</v>
      </c>
      <c r="G587" t="s">
        <v>22</v>
      </c>
      <c r="H587" t="s">
        <v>26</v>
      </c>
      <c r="I587">
        <v>1.8135587609999999</v>
      </c>
      <c r="J587">
        <v>20</v>
      </c>
      <c r="K587">
        <v>172</v>
      </c>
      <c r="L587">
        <f t="shared" si="75"/>
        <v>172</v>
      </c>
      <c r="M587">
        <f t="shared" si="79"/>
        <v>5.1532915944977793</v>
      </c>
      <c r="N587">
        <f>'vessel calibrations'!$B$17</f>
        <v>0.66168199563289887</v>
      </c>
      <c r="O587" s="16">
        <f>'vessel calibrations'!$C$17</f>
        <v>0.66168199563289887</v>
      </c>
      <c r="P587">
        <f>'vessel calibrations'!$D$17</f>
        <v>0.69681555292314135</v>
      </c>
      <c r="Q587">
        <f>'vessel calibrations'!$E$17</f>
        <v>0.73713696004717688</v>
      </c>
      <c r="R587">
        <f t="shared" si="76"/>
        <v>3.4098402663255341</v>
      </c>
      <c r="S587">
        <f t="shared" si="80"/>
        <v>3.4098402663255341</v>
      </c>
      <c r="T587">
        <f t="shared" si="77"/>
        <v>3.5908937317941469</v>
      </c>
      <c r="U587">
        <f t="shared" si="78"/>
        <v>3.7986817002047619</v>
      </c>
      <c r="V587">
        <f t="shared" si="81"/>
        <v>29.260410266811895</v>
      </c>
      <c r="W587">
        <f t="shared" si="81"/>
        <v>29.260410266811895</v>
      </c>
      <c r="X587">
        <f t="shared" si="82"/>
        <v>35.266473947577744</v>
      </c>
      <c r="Y587">
        <f t="shared" si="82"/>
        <v>43.642293757287938</v>
      </c>
      <c r="Z587" t="s">
        <v>34</v>
      </c>
    </row>
    <row r="588" spans="1:26" x14ac:dyDescent="0.25">
      <c r="A588" t="s">
        <v>12</v>
      </c>
      <c r="B588">
        <v>13039</v>
      </c>
      <c r="C588" t="s">
        <v>19</v>
      </c>
      <c r="D588">
        <v>7</v>
      </c>
      <c r="E588">
        <v>2009</v>
      </c>
      <c r="F588" s="1">
        <v>40020</v>
      </c>
      <c r="G588" t="s">
        <v>23</v>
      </c>
      <c r="H588" t="s">
        <v>26</v>
      </c>
      <c r="I588">
        <v>1.660266799</v>
      </c>
      <c r="J588">
        <v>20</v>
      </c>
      <c r="K588">
        <v>28</v>
      </c>
      <c r="L588">
        <f t="shared" si="75"/>
        <v>28</v>
      </c>
      <c r="M588">
        <f t="shared" si="79"/>
        <v>3.3672958299864741</v>
      </c>
      <c r="N588">
        <f>'vessel calibrations'!$B$17</f>
        <v>0.66168199563289887</v>
      </c>
      <c r="O588" s="16">
        <f>'vessel calibrations'!$C$17</f>
        <v>0.66168199563289887</v>
      </c>
      <c r="P588">
        <f>'vessel calibrations'!$D$17</f>
        <v>0.69681555292314135</v>
      </c>
      <c r="Q588">
        <f>'vessel calibrations'!$E$17</f>
        <v>0.73713696004717688</v>
      </c>
      <c r="R588">
        <f t="shared" si="76"/>
        <v>2.2280790246717888</v>
      </c>
      <c r="S588">
        <f t="shared" si="80"/>
        <v>2.2280790246717888</v>
      </c>
      <c r="T588">
        <f t="shared" si="77"/>
        <v>2.3463841056278132</v>
      </c>
      <c r="U588">
        <f t="shared" si="78"/>
        <v>2.482158211695765</v>
      </c>
      <c r="V588">
        <f t="shared" si="81"/>
        <v>8.2820184141399977</v>
      </c>
      <c r="W588">
        <f t="shared" si="81"/>
        <v>8.2820184141399977</v>
      </c>
      <c r="X588">
        <f t="shared" si="82"/>
        <v>9.4477234774227394</v>
      </c>
      <c r="Y588">
        <f t="shared" si="82"/>
        <v>10.967064024870455</v>
      </c>
      <c r="Z588" t="s">
        <v>34</v>
      </c>
    </row>
    <row r="589" spans="1:26" x14ac:dyDescent="0.25">
      <c r="A589" t="s">
        <v>12</v>
      </c>
      <c r="B589">
        <v>13040</v>
      </c>
      <c r="C589" t="s">
        <v>19</v>
      </c>
      <c r="D589">
        <v>7</v>
      </c>
      <c r="E589">
        <v>2009</v>
      </c>
      <c r="F589" s="1">
        <v>40021</v>
      </c>
      <c r="G589" t="s">
        <v>23</v>
      </c>
      <c r="H589" t="s">
        <v>26</v>
      </c>
      <c r="I589">
        <v>1.837664484</v>
      </c>
      <c r="J589">
        <v>20</v>
      </c>
      <c r="K589">
        <v>488</v>
      </c>
      <c r="L589">
        <f t="shared" si="75"/>
        <v>488</v>
      </c>
      <c r="M589">
        <f t="shared" si="79"/>
        <v>6.1923624894748723</v>
      </c>
      <c r="N589">
        <f>'vessel calibrations'!$B$17</f>
        <v>0.66168199563289887</v>
      </c>
      <c r="O589" s="16">
        <f>'vessel calibrations'!$C$17</f>
        <v>0.66168199563289887</v>
      </c>
      <c r="P589">
        <f>'vessel calibrations'!$D$17</f>
        <v>0.69681555292314135</v>
      </c>
      <c r="Q589">
        <f>'vessel calibrations'!$E$17</f>
        <v>0.73713696004717688</v>
      </c>
      <c r="R589">
        <f t="shared" si="76"/>
        <v>4.0973747697180389</v>
      </c>
      <c r="S589">
        <f t="shared" si="80"/>
        <v>4.0973747697180389</v>
      </c>
      <c r="T589">
        <f t="shared" si="77"/>
        <v>4.3149344920039532</v>
      </c>
      <c r="U589">
        <f t="shared" si="78"/>
        <v>4.5646192610016758</v>
      </c>
      <c r="V589">
        <f t="shared" si="81"/>
        <v>59.182088192929683</v>
      </c>
      <c r="W589">
        <f t="shared" si="81"/>
        <v>59.182088192929683</v>
      </c>
      <c r="X589">
        <f t="shared" si="82"/>
        <v>73.808722713914392</v>
      </c>
      <c r="Y589">
        <f t="shared" si="82"/>
        <v>95.026026202544529</v>
      </c>
      <c r="Z589" t="s">
        <v>34</v>
      </c>
    </row>
    <row r="590" spans="1:26" x14ac:dyDescent="0.25">
      <c r="A590" t="s">
        <v>12</v>
      </c>
      <c r="B590">
        <v>13041</v>
      </c>
      <c r="C590" t="s">
        <v>19</v>
      </c>
      <c r="D590">
        <v>7</v>
      </c>
      <c r="E590">
        <v>2009</v>
      </c>
      <c r="F590" s="1">
        <v>40021</v>
      </c>
      <c r="G590" t="s">
        <v>22</v>
      </c>
      <c r="H590" t="s">
        <v>26</v>
      </c>
      <c r="I590">
        <v>1.8890552860000001</v>
      </c>
      <c r="J590">
        <v>20</v>
      </c>
      <c r="K590">
        <v>48</v>
      </c>
      <c r="L590">
        <f t="shared" si="75"/>
        <v>48</v>
      </c>
      <c r="M590">
        <f t="shared" si="79"/>
        <v>3.8918202981106265</v>
      </c>
      <c r="N590">
        <f>'vessel calibrations'!$B$17</f>
        <v>0.66168199563289887</v>
      </c>
      <c r="O590" s="16">
        <f>'vessel calibrations'!$C$17</f>
        <v>0.66168199563289887</v>
      </c>
      <c r="P590">
        <f>'vessel calibrations'!$D$17</f>
        <v>0.69681555292314135</v>
      </c>
      <c r="Q590">
        <f>'vessel calibrations'!$E$17</f>
        <v>0.73713696004717688</v>
      </c>
      <c r="R590">
        <f t="shared" si="76"/>
        <v>2.5751474214984627</v>
      </c>
      <c r="S590">
        <f t="shared" si="80"/>
        <v>2.5751474214984627</v>
      </c>
      <c r="T590">
        <f t="shared" si="77"/>
        <v>2.7118809129054608</v>
      </c>
      <c r="U590">
        <f t="shared" si="78"/>
        <v>2.8688045835991649</v>
      </c>
      <c r="V590">
        <f t="shared" si="81"/>
        <v>12.133253139641424</v>
      </c>
      <c r="W590">
        <f t="shared" si="81"/>
        <v>12.133253139641424</v>
      </c>
      <c r="X590">
        <f t="shared" si="82"/>
        <v>14.057570875363389</v>
      </c>
      <c r="Y590">
        <f t="shared" si="82"/>
        <v>16.61594721582858</v>
      </c>
      <c r="Z590" t="s">
        <v>34</v>
      </c>
    </row>
    <row r="591" spans="1:26" x14ac:dyDescent="0.25">
      <c r="A591" t="s">
        <v>12</v>
      </c>
      <c r="B591">
        <v>13042</v>
      </c>
      <c r="C591" t="s">
        <v>19</v>
      </c>
      <c r="D591">
        <v>7</v>
      </c>
      <c r="E591">
        <v>2009</v>
      </c>
      <c r="F591" s="1">
        <v>40021</v>
      </c>
      <c r="G591" t="s">
        <v>21</v>
      </c>
      <c r="H591" t="s">
        <v>26</v>
      </c>
      <c r="I591">
        <v>1.755661159</v>
      </c>
      <c r="J591">
        <v>20</v>
      </c>
      <c r="K591">
        <v>13</v>
      </c>
      <c r="L591">
        <f t="shared" si="75"/>
        <v>13</v>
      </c>
      <c r="M591">
        <f t="shared" si="79"/>
        <v>2.6390573296152584</v>
      </c>
      <c r="N591">
        <f>'vessel calibrations'!$B$17</f>
        <v>0.66168199563289887</v>
      </c>
      <c r="O591" s="16">
        <f>'vessel calibrations'!$C$17</f>
        <v>0.66168199563289887</v>
      </c>
      <c r="P591">
        <f>'vessel calibrations'!$D$17</f>
        <v>0.69681555292314135</v>
      </c>
      <c r="Q591">
        <f>'vessel calibrations'!$E$17</f>
        <v>0.73713696004717688</v>
      </c>
      <c r="R591">
        <f t="shared" si="76"/>
        <v>1.7462167204494532</v>
      </c>
      <c r="S591">
        <f t="shared" si="80"/>
        <v>1.7462167204494532</v>
      </c>
      <c r="T591">
        <f t="shared" si="77"/>
        <v>1.8389361923317251</v>
      </c>
      <c r="U591">
        <f t="shared" si="78"/>
        <v>1.945346697342812</v>
      </c>
      <c r="V591">
        <f t="shared" si="81"/>
        <v>4.7328725368945284</v>
      </c>
      <c r="W591">
        <f t="shared" si="81"/>
        <v>4.7328725368945284</v>
      </c>
      <c r="X591">
        <f t="shared" si="82"/>
        <v>5.2898435169324056</v>
      </c>
      <c r="Y591">
        <f t="shared" si="82"/>
        <v>5.9960569489762356</v>
      </c>
      <c r="Z591" t="s">
        <v>34</v>
      </c>
    </row>
    <row r="592" spans="1:26" x14ac:dyDescent="0.25">
      <c r="A592" t="s">
        <v>12</v>
      </c>
      <c r="B592">
        <v>13043</v>
      </c>
      <c r="C592" t="s">
        <v>19</v>
      </c>
      <c r="D592">
        <v>7</v>
      </c>
      <c r="E592">
        <v>2009</v>
      </c>
      <c r="F592" s="1">
        <v>40021</v>
      </c>
      <c r="G592" t="s">
        <v>20</v>
      </c>
      <c r="H592" t="s">
        <v>26</v>
      </c>
      <c r="I592">
        <v>1.349739636</v>
      </c>
      <c r="J592">
        <v>20</v>
      </c>
      <c r="K592">
        <v>1</v>
      </c>
      <c r="L592">
        <f t="shared" si="75"/>
        <v>1</v>
      </c>
      <c r="M592">
        <f t="shared" si="79"/>
        <v>0.69314718055994529</v>
      </c>
      <c r="N592">
        <f>'vessel calibrations'!$B$17</f>
        <v>0.66168199563289887</v>
      </c>
      <c r="O592" s="16">
        <f>'vessel calibrations'!$C$17</f>
        <v>0.66168199563289887</v>
      </c>
      <c r="P592">
        <f>'vessel calibrations'!$D$17</f>
        <v>0.69681555292314135</v>
      </c>
      <c r="Q592">
        <f>'vessel calibrations'!$E$17</f>
        <v>0.73713696004717688</v>
      </c>
      <c r="R592">
        <f t="shared" si="76"/>
        <v>0.45864300970022187</v>
      </c>
      <c r="S592">
        <f t="shared" si="80"/>
        <v>0.45864300970022187</v>
      </c>
      <c r="T592">
        <f t="shared" si="77"/>
        <v>0.48299573587899475</v>
      </c>
      <c r="U592">
        <f t="shared" si="78"/>
        <v>0.51094440554322973</v>
      </c>
      <c r="V592">
        <f t="shared" si="81"/>
        <v>0.58192586977810135</v>
      </c>
      <c r="W592">
        <f t="shared" si="81"/>
        <v>0.58192586977810135</v>
      </c>
      <c r="X592">
        <f t="shared" si="82"/>
        <v>0.62092299318555466</v>
      </c>
      <c r="Y592">
        <f t="shared" si="82"/>
        <v>0.66686464805345613</v>
      </c>
      <c r="Z592" t="s">
        <v>34</v>
      </c>
    </row>
    <row r="593" spans="1:26" x14ac:dyDescent="0.25">
      <c r="A593" t="s">
        <v>12</v>
      </c>
      <c r="B593">
        <v>13044</v>
      </c>
      <c r="C593" t="s">
        <v>19</v>
      </c>
      <c r="D593">
        <v>7</v>
      </c>
      <c r="E593">
        <v>2009</v>
      </c>
      <c r="F593" s="1">
        <v>40021</v>
      </c>
      <c r="G593" t="s">
        <v>22</v>
      </c>
      <c r="H593" t="s">
        <v>26</v>
      </c>
      <c r="I593">
        <v>1.7642300129999999</v>
      </c>
      <c r="J593">
        <v>20</v>
      </c>
      <c r="K593">
        <v>27</v>
      </c>
      <c r="L593">
        <f t="shared" si="75"/>
        <v>27</v>
      </c>
      <c r="M593">
        <f t="shared" si="79"/>
        <v>3.3322045101752038</v>
      </c>
      <c r="N593">
        <f>'vessel calibrations'!$B$17</f>
        <v>0.66168199563289887</v>
      </c>
      <c r="O593" s="16">
        <f>'vessel calibrations'!$C$17</f>
        <v>0.66168199563289887</v>
      </c>
      <c r="P593">
        <f>'vessel calibrations'!$D$17</f>
        <v>0.69681555292314135</v>
      </c>
      <c r="Q593">
        <f>'vessel calibrations'!$E$17</f>
        <v>0.73713696004717688</v>
      </c>
      <c r="R593">
        <f t="shared" si="76"/>
        <v>2.2048597301496753</v>
      </c>
      <c r="S593">
        <f t="shared" si="80"/>
        <v>2.2048597301496753</v>
      </c>
      <c r="T593">
        <f t="shared" si="77"/>
        <v>2.32193192821072</v>
      </c>
      <c r="U593">
        <f t="shared" si="78"/>
        <v>2.4562911028860417</v>
      </c>
      <c r="V593">
        <f t="shared" si="81"/>
        <v>8.0689793742538694</v>
      </c>
      <c r="W593">
        <f t="shared" si="81"/>
        <v>8.0689793742538694</v>
      </c>
      <c r="X593">
        <f t="shared" si="82"/>
        <v>9.1953519801348325</v>
      </c>
      <c r="Y593">
        <f t="shared" si="82"/>
        <v>10.661480004017209</v>
      </c>
      <c r="Z593" t="s">
        <v>34</v>
      </c>
    </row>
    <row r="594" spans="1:26" x14ac:dyDescent="0.25">
      <c r="A594" t="s">
        <v>12</v>
      </c>
      <c r="B594">
        <v>13045</v>
      </c>
      <c r="C594" t="s">
        <v>19</v>
      </c>
      <c r="D594">
        <v>7</v>
      </c>
      <c r="E594">
        <v>2009</v>
      </c>
      <c r="F594" s="1">
        <v>40021</v>
      </c>
      <c r="G594" t="s">
        <v>23</v>
      </c>
      <c r="H594" t="s">
        <v>26</v>
      </c>
      <c r="I594">
        <v>1.7883394619999999</v>
      </c>
      <c r="J594">
        <v>20</v>
      </c>
      <c r="K594">
        <v>152</v>
      </c>
      <c r="L594">
        <f t="shared" si="75"/>
        <v>152</v>
      </c>
      <c r="M594">
        <f t="shared" si="79"/>
        <v>5.0304379213924353</v>
      </c>
      <c r="N594">
        <f>'vessel calibrations'!$B$17</f>
        <v>0.66168199563289887</v>
      </c>
      <c r="O594" s="16">
        <f>'vessel calibrations'!$C$17</f>
        <v>0.66168199563289887</v>
      </c>
      <c r="P594">
        <f>'vessel calibrations'!$D$17</f>
        <v>0.69681555292314135</v>
      </c>
      <c r="Q594">
        <f>'vessel calibrations'!$E$17</f>
        <v>0.73713696004717688</v>
      </c>
      <c r="R594">
        <f t="shared" si="76"/>
        <v>3.3285502027343581</v>
      </c>
      <c r="S594">
        <f t="shared" si="80"/>
        <v>3.3285502027343581</v>
      </c>
      <c r="T594">
        <f t="shared" si="77"/>
        <v>3.5052873816406076</v>
      </c>
      <c r="U594">
        <f t="shared" si="78"/>
        <v>3.708121717081259</v>
      </c>
      <c r="V594">
        <f t="shared" si="81"/>
        <v>26.897866119613493</v>
      </c>
      <c r="W594">
        <f t="shared" si="81"/>
        <v>26.897866119613493</v>
      </c>
      <c r="X594">
        <f t="shared" si="82"/>
        <v>32.291009702798902</v>
      </c>
      <c r="Y594">
        <f t="shared" si="82"/>
        <v>39.777143539953173</v>
      </c>
      <c r="Z594" t="s">
        <v>34</v>
      </c>
    </row>
    <row r="595" spans="1:26" x14ac:dyDescent="0.25">
      <c r="A595" t="s">
        <v>12</v>
      </c>
      <c r="B595">
        <v>13046</v>
      </c>
      <c r="C595" t="s">
        <v>19</v>
      </c>
      <c r="D595">
        <v>7</v>
      </c>
      <c r="E595">
        <v>2009</v>
      </c>
      <c r="F595" s="1">
        <v>40022</v>
      </c>
      <c r="G595" t="s">
        <v>20</v>
      </c>
      <c r="H595" t="s">
        <v>26</v>
      </c>
      <c r="I595">
        <v>1.821613986</v>
      </c>
      <c r="J595">
        <v>20</v>
      </c>
      <c r="K595">
        <v>26</v>
      </c>
      <c r="L595">
        <f t="shared" si="75"/>
        <v>26</v>
      </c>
      <c r="M595">
        <f t="shared" si="79"/>
        <v>3.2958368660043291</v>
      </c>
      <c r="N595">
        <f>'vessel calibrations'!$B$17</f>
        <v>0.66168199563289887</v>
      </c>
      <c r="O595" s="16">
        <f>'vessel calibrations'!$C$17</f>
        <v>0.66168199563289887</v>
      </c>
      <c r="P595">
        <f>'vessel calibrations'!$D$17</f>
        <v>0.69681555292314135</v>
      </c>
      <c r="Q595">
        <f>'vessel calibrations'!$E$17</f>
        <v>0.73713696004717688</v>
      </c>
      <c r="R595">
        <f t="shared" si="76"/>
        <v>2.1807959147782237</v>
      </c>
      <c r="S595">
        <f t="shared" si="80"/>
        <v>2.1807959147782237</v>
      </c>
      <c r="T595">
        <f t="shared" si="77"/>
        <v>2.29659038812928</v>
      </c>
      <c r="U595">
        <f t="shared" si="78"/>
        <v>2.4294831682178457</v>
      </c>
      <c r="V595">
        <f t="shared" si="81"/>
        <v>7.8533499673289402</v>
      </c>
      <c r="W595">
        <f t="shared" si="81"/>
        <v>7.8533499673289402</v>
      </c>
      <c r="X595">
        <f t="shared" si="82"/>
        <v>8.9402322752741554</v>
      </c>
      <c r="Y595">
        <f t="shared" si="82"/>
        <v>10.353012965535857</v>
      </c>
      <c r="Z595" t="s">
        <v>34</v>
      </c>
    </row>
    <row r="596" spans="1:26" x14ac:dyDescent="0.25">
      <c r="A596" t="s">
        <v>12</v>
      </c>
      <c r="B596">
        <v>13047</v>
      </c>
      <c r="C596" t="s">
        <v>19</v>
      </c>
      <c r="D596">
        <v>7</v>
      </c>
      <c r="E596">
        <v>2009</v>
      </c>
      <c r="F596" s="1">
        <v>40022</v>
      </c>
      <c r="G596" t="s">
        <v>21</v>
      </c>
      <c r="H596" t="s">
        <v>26</v>
      </c>
      <c r="I596">
        <v>1.834894673</v>
      </c>
      <c r="J596">
        <v>20</v>
      </c>
      <c r="K596">
        <v>65</v>
      </c>
      <c r="L596">
        <f t="shared" si="75"/>
        <v>65</v>
      </c>
      <c r="M596">
        <f t="shared" si="79"/>
        <v>4.1896547420264252</v>
      </c>
      <c r="N596">
        <f>'vessel calibrations'!$B$17</f>
        <v>0.66168199563289887</v>
      </c>
      <c r="O596" s="16">
        <f>'vessel calibrations'!$C$17</f>
        <v>0.66168199563289887</v>
      </c>
      <c r="P596">
        <f>'vessel calibrations'!$D$17</f>
        <v>0.69681555292314135</v>
      </c>
      <c r="Q596">
        <f>'vessel calibrations'!$E$17</f>
        <v>0.73713696004717688</v>
      </c>
      <c r="R596">
        <f t="shared" si="76"/>
        <v>2.772219110716883</v>
      </c>
      <c r="S596">
        <f t="shared" si="80"/>
        <v>2.772219110716883</v>
      </c>
      <c r="T596">
        <f t="shared" si="77"/>
        <v>2.9194165856222045</v>
      </c>
      <c r="U596">
        <f t="shared" si="78"/>
        <v>3.0883493601845982</v>
      </c>
      <c r="V596">
        <f t="shared" si="81"/>
        <v>14.994087308400413</v>
      </c>
      <c r="W596">
        <f t="shared" si="81"/>
        <v>14.994087308400413</v>
      </c>
      <c r="X596">
        <f t="shared" si="82"/>
        <v>17.530473360917121</v>
      </c>
      <c r="Y596">
        <f t="shared" si="82"/>
        <v>20.940831658867111</v>
      </c>
      <c r="Z596" t="s">
        <v>34</v>
      </c>
    </row>
    <row r="597" spans="1:26" x14ac:dyDescent="0.25">
      <c r="A597" t="s">
        <v>12</v>
      </c>
      <c r="B597">
        <v>13048</v>
      </c>
      <c r="C597" t="s">
        <v>19</v>
      </c>
      <c r="D597">
        <v>7</v>
      </c>
      <c r="E597">
        <v>2009</v>
      </c>
      <c r="F597" s="1">
        <v>40022</v>
      </c>
      <c r="G597" t="s">
        <v>22</v>
      </c>
      <c r="H597" t="s">
        <v>26</v>
      </c>
      <c r="I597">
        <v>1.826955911</v>
      </c>
      <c r="J597">
        <v>20</v>
      </c>
      <c r="K597">
        <v>64</v>
      </c>
      <c r="L597">
        <f t="shared" si="75"/>
        <v>64</v>
      </c>
      <c r="M597">
        <f t="shared" si="79"/>
        <v>4.1743872698956368</v>
      </c>
      <c r="N597">
        <f>'vessel calibrations'!$B$17</f>
        <v>0.66168199563289887</v>
      </c>
      <c r="O597" s="16">
        <f>'vessel calibrations'!$C$17</f>
        <v>0.66168199563289887</v>
      </c>
      <c r="P597">
        <f>'vessel calibrations'!$D$17</f>
        <v>0.69681555292314135</v>
      </c>
      <c r="Q597">
        <f>'vessel calibrations'!$E$17</f>
        <v>0.73713696004717688</v>
      </c>
      <c r="R597">
        <f t="shared" si="76"/>
        <v>2.7621168992891132</v>
      </c>
      <c r="S597">
        <f t="shared" si="80"/>
        <v>2.7621168992891132</v>
      </c>
      <c r="T597">
        <f t="shared" si="77"/>
        <v>2.9087779735876507</v>
      </c>
      <c r="U597">
        <f t="shared" si="78"/>
        <v>3.0770951421905037</v>
      </c>
      <c r="V597">
        <f t="shared" si="81"/>
        <v>14.833325051182099</v>
      </c>
      <c r="W597">
        <f t="shared" si="81"/>
        <v>14.833325051182099</v>
      </c>
      <c r="X597">
        <f t="shared" si="82"/>
        <v>17.334379775290586</v>
      </c>
      <c r="Y597">
        <f t="shared" si="82"/>
        <v>20.695289043112865</v>
      </c>
      <c r="Z597" t="s">
        <v>34</v>
      </c>
    </row>
    <row r="598" spans="1:26" x14ac:dyDescent="0.25">
      <c r="A598" t="s">
        <v>12</v>
      </c>
      <c r="B598">
        <v>13049</v>
      </c>
      <c r="C598" t="s">
        <v>19</v>
      </c>
      <c r="D598">
        <v>7</v>
      </c>
      <c r="E598">
        <v>2009</v>
      </c>
      <c r="F598" s="1">
        <v>40022</v>
      </c>
      <c r="G598" t="s">
        <v>23</v>
      </c>
      <c r="H598" t="s">
        <v>26</v>
      </c>
      <c r="I598">
        <v>1.815985953</v>
      </c>
      <c r="J598">
        <v>20</v>
      </c>
      <c r="K598">
        <v>127</v>
      </c>
      <c r="L598">
        <f t="shared" si="75"/>
        <v>127</v>
      </c>
      <c r="M598">
        <f t="shared" si="79"/>
        <v>4.8520302639196169</v>
      </c>
      <c r="N598">
        <f>'vessel calibrations'!$B$17</f>
        <v>0.66168199563289887</v>
      </c>
      <c r="O598" s="16">
        <f>'vessel calibrations'!$C$17</f>
        <v>0.66168199563289887</v>
      </c>
      <c r="P598">
        <f>'vessel calibrations'!$D$17</f>
        <v>0.69681555292314135</v>
      </c>
      <c r="Q598">
        <f>'vessel calibrations'!$E$17</f>
        <v>0.73713696004717688</v>
      </c>
      <c r="R598">
        <f t="shared" si="76"/>
        <v>3.2105010679015531</v>
      </c>
      <c r="S598">
        <f t="shared" si="80"/>
        <v>3.2105010679015531</v>
      </c>
      <c r="T598">
        <f t="shared" si="77"/>
        <v>3.3809701511529631</v>
      </c>
      <c r="U598">
        <f t="shared" si="78"/>
        <v>3.5766108388026079</v>
      </c>
      <c r="V598">
        <f t="shared" si="81"/>
        <v>23.791505340474984</v>
      </c>
      <c r="W598">
        <f t="shared" si="81"/>
        <v>23.791505340474984</v>
      </c>
      <c r="X598">
        <f t="shared" si="82"/>
        <v>28.399279027005132</v>
      </c>
      <c r="Y598">
        <f t="shared" si="82"/>
        <v>34.752165431016685</v>
      </c>
      <c r="Z598" t="s">
        <v>34</v>
      </c>
    </row>
    <row r="599" spans="1:26" x14ac:dyDescent="0.25">
      <c r="A599" t="s">
        <v>12</v>
      </c>
      <c r="B599">
        <v>13050</v>
      </c>
      <c r="C599" t="s">
        <v>19</v>
      </c>
      <c r="D599">
        <v>7</v>
      </c>
      <c r="E599">
        <v>2009</v>
      </c>
      <c r="F599" s="1">
        <v>40022</v>
      </c>
      <c r="G599" t="s">
        <v>21</v>
      </c>
      <c r="H599" t="s">
        <v>26</v>
      </c>
      <c r="I599">
        <v>1.455943202</v>
      </c>
      <c r="J599">
        <v>20</v>
      </c>
      <c r="K599">
        <v>22</v>
      </c>
      <c r="L599">
        <f t="shared" si="75"/>
        <v>22</v>
      </c>
      <c r="M599">
        <f t="shared" si="79"/>
        <v>3.1354942159291497</v>
      </c>
      <c r="N599">
        <f>'vessel calibrations'!$B$17</f>
        <v>0.66168199563289887</v>
      </c>
      <c r="O599" s="16">
        <f>'vessel calibrations'!$C$17</f>
        <v>0.66168199563289887</v>
      </c>
      <c r="P599">
        <f>'vessel calibrations'!$D$17</f>
        <v>0.69681555292314135</v>
      </c>
      <c r="Q599">
        <f>'vessel calibrations'!$E$17</f>
        <v>0.73713696004717688</v>
      </c>
      <c r="R599">
        <f t="shared" si="76"/>
        <v>2.0747000700914113</v>
      </c>
      <c r="S599">
        <f t="shared" si="80"/>
        <v>2.0747000700914113</v>
      </c>
      <c r="T599">
        <f t="shared" si="77"/>
        <v>2.1848611357599821</v>
      </c>
      <c r="U599">
        <f t="shared" si="78"/>
        <v>2.3112886745755197</v>
      </c>
      <c r="V599">
        <f t="shared" si="81"/>
        <v>6.9621580115446866</v>
      </c>
      <c r="W599">
        <f t="shared" si="81"/>
        <v>6.9621580115446866</v>
      </c>
      <c r="X599">
        <f t="shared" si="82"/>
        <v>7.8894140459331936</v>
      </c>
      <c r="Y599">
        <f t="shared" si="82"/>
        <v>9.0874156787326488</v>
      </c>
      <c r="Z599" t="s">
        <v>34</v>
      </c>
    </row>
    <row r="600" spans="1:26" x14ac:dyDescent="0.25">
      <c r="A600" t="s">
        <v>12</v>
      </c>
      <c r="B600">
        <v>13051</v>
      </c>
      <c r="C600" t="s">
        <v>19</v>
      </c>
      <c r="D600">
        <v>7</v>
      </c>
      <c r="E600">
        <v>2009</v>
      </c>
      <c r="F600" s="1">
        <v>40022</v>
      </c>
      <c r="G600" t="s">
        <v>20</v>
      </c>
      <c r="H600" t="s">
        <v>26</v>
      </c>
      <c r="I600">
        <v>1.741155979</v>
      </c>
      <c r="J600">
        <v>20</v>
      </c>
      <c r="K600">
        <v>121</v>
      </c>
      <c r="L600">
        <f t="shared" si="75"/>
        <v>121</v>
      </c>
      <c r="M600">
        <f t="shared" si="79"/>
        <v>4.8040210447332568</v>
      </c>
      <c r="N600">
        <f>'vessel calibrations'!$B$17</f>
        <v>0.66168199563289887</v>
      </c>
      <c r="O600" s="16">
        <f>'vessel calibrations'!$C$17</f>
        <v>0.66168199563289887</v>
      </c>
      <c r="P600">
        <f>'vessel calibrations'!$D$17</f>
        <v>0.69681555292314135</v>
      </c>
      <c r="Q600">
        <f>'vessel calibrations'!$E$17</f>
        <v>0.73713696004717688</v>
      </c>
      <c r="R600">
        <f t="shared" si="76"/>
        <v>3.178734231941545</v>
      </c>
      <c r="S600">
        <f t="shared" si="80"/>
        <v>3.178734231941545</v>
      </c>
      <c r="T600">
        <f t="shared" si="77"/>
        <v>3.3475165805402116</v>
      </c>
      <c r="U600">
        <f t="shared" si="78"/>
        <v>3.5412214689173358</v>
      </c>
      <c r="V600">
        <f t="shared" si="81"/>
        <v>23.016335194862499</v>
      </c>
      <c r="W600">
        <f t="shared" si="81"/>
        <v>23.016335194862499</v>
      </c>
      <c r="X600">
        <f t="shared" si="82"/>
        <v>27.432037221149272</v>
      </c>
      <c r="Y600">
        <f t="shared" si="82"/>
        <v>33.509045183883273</v>
      </c>
      <c r="Z600" t="s">
        <v>34</v>
      </c>
    </row>
    <row r="601" spans="1:26" x14ac:dyDescent="0.25">
      <c r="A601" t="s">
        <v>12</v>
      </c>
      <c r="B601">
        <v>13052</v>
      </c>
      <c r="C601" t="s">
        <v>13</v>
      </c>
      <c r="D601">
        <v>7</v>
      </c>
      <c r="E601">
        <v>2009</v>
      </c>
      <c r="F601" s="1">
        <v>40023</v>
      </c>
      <c r="G601" t="s">
        <v>14</v>
      </c>
      <c r="H601" t="s">
        <v>26</v>
      </c>
      <c r="I601">
        <v>1.707887852</v>
      </c>
      <c r="J601">
        <v>20</v>
      </c>
      <c r="K601">
        <v>18</v>
      </c>
      <c r="L601">
        <f t="shared" si="75"/>
        <v>18</v>
      </c>
      <c r="M601">
        <f t="shared" si="79"/>
        <v>2.9444389791664403</v>
      </c>
      <c r="N601">
        <f>'vessel calibrations'!$B$17</f>
        <v>0.66168199563289887</v>
      </c>
      <c r="O601" s="16">
        <f>'vessel calibrations'!$C$17</f>
        <v>0.66168199563289887</v>
      </c>
      <c r="P601">
        <f>'vessel calibrations'!$D$17</f>
        <v>0.69681555292314135</v>
      </c>
      <c r="Q601">
        <f>'vessel calibrations'!$E$17</f>
        <v>0.73713696004717688</v>
      </c>
      <c r="R601">
        <f t="shared" si="76"/>
        <v>1.9482822597541458</v>
      </c>
      <c r="S601">
        <f t="shared" si="80"/>
        <v>1.9482822597541458</v>
      </c>
      <c r="T601">
        <f t="shared" si="77"/>
        <v>2.0517308753163128</v>
      </c>
      <c r="U601">
        <f t="shared" si="78"/>
        <v>2.1704547981471625</v>
      </c>
      <c r="V601">
        <f t="shared" si="81"/>
        <v>6.0166244846554129</v>
      </c>
      <c r="W601">
        <f t="shared" si="81"/>
        <v>6.0166244846554129</v>
      </c>
      <c r="X601">
        <f t="shared" si="82"/>
        <v>6.7813580173491532</v>
      </c>
      <c r="Y601">
        <f t="shared" si="82"/>
        <v>7.7622681980198855</v>
      </c>
      <c r="Z601" t="s">
        <v>34</v>
      </c>
    </row>
    <row r="602" spans="1:26" x14ac:dyDescent="0.25">
      <c r="A602" t="s">
        <v>12</v>
      </c>
      <c r="B602">
        <v>13053</v>
      </c>
      <c r="C602" t="s">
        <v>13</v>
      </c>
      <c r="D602">
        <v>7</v>
      </c>
      <c r="E602">
        <v>2009</v>
      </c>
      <c r="F602" s="1">
        <v>40023</v>
      </c>
      <c r="G602" t="s">
        <v>16</v>
      </c>
      <c r="H602" t="s">
        <v>26</v>
      </c>
      <c r="I602">
        <v>1.824679436</v>
      </c>
      <c r="J602">
        <v>20</v>
      </c>
      <c r="K602">
        <v>9</v>
      </c>
      <c r="L602">
        <f t="shared" si="75"/>
        <v>9</v>
      </c>
      <c r="M602">
        <f t="shared" si="79"/>
        <v>2.3025850929940459</v>
      </c>
      <c r="N602">
        <f>'vessel calibrations'!$B$17</f>
        <v>0.66168199563289887</v>
      </c>
      <c r="O602" s="16">
        <f>'vessel calibrations'!$C$17</f>
        <v>0.66168199563289887</v>
      </c>
      <c r="P602">
        <f>'vessel calibrations'!$D$17</f>
        <v>0.69681555292314135</v>
      </c>
      <c r="Q602">
        <f>'vessel calibrations'!$E$17</f>
        <v>0.73713696004717688</v>
      </c>
      <c r="R602">
        <f t="shared" si="76"/>
        <v>1.5235790994468643</v>
      </c>
      <c r="S602">
        <f t="shared" si="80"/>
        <v>1.5235790994468643</v>
      </c>
      <c r="T602">
        <f t="shared" si="77"/>
        <v>1.6044771047272288</v>
      </c>
      <c r="U602">
        <f t="shared" si="78"/>
        <v>1.6973205756995771</v>
      </c>
      <c r="V602">
        <f t="shared" si="81"/>
        <v>3.5886189637728707</v>
      </c>
      <c r="W602">
        <f t="shared" si="81"/>
        <v>3.5886189637728707</v>
      </c>
      <c r="X602">
        <f t="shared" si="82"/>
        <v>3.9752573838881533</v>
      </c>
      <c r="Y602">
        <f t="shared" si="82"/>
        <v>4.4592999961236153</v>
      </c>
      <c r="Z602" t="s">
        <v>34</v>
      </c>
    </row>
    <row r="603" spans="1:26" x14ac:dyDescent="0.25">
      <c r="A603" t="s">
        <v>12</v>
      </c>
      <c r="B603">
        <v>13054</v>
      </c>
      <c r="C603" t="s">
        <v>13</v>
      </c>
      <c r="D603">
        <v>7</v>
      </c>
      <c r="E603">
        <v>2009</v>
      </c>
      <c r="F603" s="1">
        <v>40023</v>
      </c>
      <c r="G603" t="s">
        <v>17</v>
      </c>
      <c r="H603" t="s">
        <v>26</v>
      </c>
      <c r="I603">
        <v>1.795159728</v>
      </c>
      <c r="J603">
        <v>20</v>
      </c>
      <c r="K603">
        <v>53</v>
      </c>
      <c r="L603">
        <f t="shared" si="75"/>
        <v>53</v>
      </c>
      <c r="M603">
        <f t="shared" si="79"/>
        <v>3.9889840465642745</v>
      </c>
      <c r="N603">
        <f>'vessel calibrations'!$B$17</f>
        <v>0.66168199563289887</v>
      </c>
      <c r="O603" s="16">
        <f>'vessel calibrations'!$C$17</f>
        <v>0.66168199563289887</v>
      </c>
      <c r="P603">
        <f>'vessel calibrations'!$D$17</f>
        <v>0.69681555292314135</v>
      </c>
      <c r="Q603">
        <f>'vessel calibrations'!$E$17</f>
        <v>0.73713696004717688</v>
      </c>
      <c r="R603">
        <f t="shared" si="76"/>
        <v>2.6394389244784455</v>
      </c>
      <c r="S603">
        <f t="shared" si="80"/>
        <v>2.6394389244784455</v>
      </c>
      <c r="T603">
        <f t="shared" si="77"/>
        <v>2.7795861240082749</v>
      </c>
      <c r="U603">
        <f t="shared" si="78"/>
        <v>2.9404275737610757</v>
      </c>
      <c r="V603">
        <f t="shared" si="81"/>
        <v>13.00534334751676</v>
      </c>
      <c r="W603">
        <f t="shared" si="81"/>
        <v>13.00534334751676</v>
      </c>
      <c r="X603">
        <f t="shared" si="82"/>
        <v>15.112351052597045</v>
      </c>
      <c r="Y603">
        <f t="shared" si="82"/>
        <v>17.923935961144256</v>
      </c>
      <c r="Z603" t="s">
        <v>34</v>
      </c>
    </row>
    <row r="604" spans="1:26" x14ac:dyDescent="0.25">
      <c r="A604" t="s">
        <v>12</v>
      </c>
      <c r="B604">
        <v>13055</v>
      </c>
      <c r="C604" t="s">
        <v>13</v>
      </c>
      <c r="D604">
        <v>7</v>
      </c>
      <c r="E604">
        <v>2009</v>
      </c>
      <c r="F604" s="1">
        <v>40023</v>
      </c>
      <c r="G604" t="s">
        <v>18</v>
      </c>
      <c r="H604" t="s">
        <v>26</v>
      </c>
      <c r="I604">
        <v>1.7986318619999999</v>
      </c>
      <c r="J604">
        <v>20</v>
      </c>
      <c r="K604">
        <v>181</v>
      </c>
      <c r="L604">
        <f t="shared" si="75"/>
        <v>181</v>
      </c>
      <c r="M604">
        <f t="shared" si="79"/>
        <v>5.2040066870767951</v>
      </c>
      <c r="N604">
        <f>'vessel calibrations'!$B$17</f>
        <v>0.66168199563289887</v>
      </c>
      <c r="O604" s="16">
        <f>'vessel calibrations'!$C$17</f>
        <v>0.66168199563289887</v>
      </c>
      <c r="P604">
        <f>'vessel calibrations'!$D$17</f>
        <v>0.69681555292314135</v>
      </c>
      <c r="Q604">
        <f>'vessel calibrations'!$E$17</f>
        <v>0.73713696004717688</v>
      </c>
      <c r="R604">
        <f t="shared" si="76"/>
        <v>3.4433975299919246</v>
      </c>
      <c r="S604">
        <f t="shared" si="80"/>
        <v>3.4433975299919246</v>
      </c>
      <c r="T604">
        <f t="shared" si="77"/>
        <v>3.6262327970711419</v>
      </c>
      <c r="U604">
        <f t="shared" si="78"/>
        <v>3.836065669376969</v>
      </c>
      <c r="V604">
        <f t="shared" si="81"/>
        <v>30.29309699687132</v>
      </c>
      <c r="W604">
        <f t="shared" si="81"/>
        <v>30.29309699687132</v>
      </c>
      <c r="X604">
        <f t="shared" si="82"/>
        <v>36.571012054952426</v>
      </c>
      <c r="Y604">
        <f t="shared" si="82"/>
        <v>45.342787452105021</v>
      </c>
      <c r="Z604" t="s">
        <v>34</v>
      </c>
    </row>
    <row r="605" spans="1:26" x14ac:dyDescent="0.25">
      <c r="A605" t="s">
        <v>12</v>
      </c>
      <c r="B605">
        <v>13056</v>
      </c>
      <c r="C605" t="s">
        <v>13</v>
      </c>
      <c r="D605">
        <v>7</v>
      </c>
      <c r="E605">
        <v>2009</v>
      </c>
      <c r="F605" s="1">
        <v>40023</v>
      </c>
      <c r="G605" t="s">
        <v>18</v>
      </c>
      <c r="H605" t="s">
        <v>26</v>
      </c>
      <c r="I605">
        <v>1.933919084</v>
      </c>
      <c r="J605">
        <v>20</v>
      </c>
      <c r="K605">
        <v>1</v>
      </c>
      <c r="L605">
        <f t="shared" si="75"/>
        <v>1</v>
      </c>
      <c r="M605">
        <f t="shared" si="79"/>
        <v>0.69314718055994529</v>
      </c>
      <c r="N605">
        <f>'vessel calibrations'!$B$17</f>
        <v>0.66168199563289887</v>
      </c>
      <c r="O605" s="16">
        <f>'vessel calibrations'!$C$17</f>
        <v>0.66168199563289887</v>
      </c>
      <c r="P605">
        <f>'vessel calibrations'!$D$17</f>
        <v>0.69681555292314135</v>
      </c>
      <c r="Q605">
        <f>'vessel calibrations'!$E$17</f>
        <v>0.73713696004717688</v>
      </c>
      <c r="R605">
        <f t="shared" si="76"/>
        <v>0.45864300970022187</v>
      </c>
      <c r="S605">
        <f t="shared" si="80"/>
        <v>0.45864300970022187</v>
      </c>
      <c r="T605">
        <f t="shared" si="77"/>
        <v>0.48299573587899475</v>
      </c>
      <c r="U605">
        <f t="shared" si="78"/>
        <v>0.51094440554322973</v>
      </c>
      <c r="V605">
        <f t="shared" si="81"/>
        <v>0.58192586977810135</v>
      </c>
      <c r="W605">
        <f t="shared" si="81"/>
        <v>0.58192586977810135</v>
      </c>
      <c r="X605">
        <f t="shared" si="82"/>
        <v>0.62092299318555466</v>
      </c>
      <c r="Y605">
        <f t="shared" si="82"/>
        <v>0.66686464805345613</v>
      </c>
      <c r="Z605" t="s">
        <v>34</v>
      </c>
    </row>
    <row r="606" spans="1:26" x14ac:dyDescent="0.25">
      <c r="A606" t="s">
        <v>12</v>
      </c>
      <c r="B606">
        <v>13057</v>
      </c>
      <c r="C606" t="s">
        <v>13</v>
      </c>
      <c r="D606">
        <v>7</v>
      </c>
      <c r="E606">
        <v>2009</v>
      </c>
      <c r="F606" s="1">
        <v>40023</v>
      </c>
      <c r="G606" t="s">
        <v>17</v>
      </c>
      <c r="H606" t="s">
        <v>26</v>
      </c>
      <c r="I606">
        <v>1.7689045080000001</v>
      </c>
      <c r="J606">
        <v>20</v>
      </c>
      <c r="K606">
        <v>15</v>
      </c>
      <c r="L606">
        <f t="shared" si="75"/>
        <v>15</v>
      </c>
      <c r="M606">
        <f t="shared" si="79"/>
        <v>2.7725887222397811</v>
      </c>
      <c r="N606">
        <f>'vessel calibrations'!$B$17</f>
        <v>0.66168199563289887</v>
      </c>
      <c r="O606" s="16">
        <f>'vessel calibrations'!$C$17</f>
        <v>0.66168199563289887</v>
      </c>
      <c r="P606">
        <f>'vessel calibrations'!$D$17</f>
        <v>0.69681555292314135</v>
      </c>
      <c r="Q606">
        <f>'vessel calibrations'!$E$17</f>
        <v>0.73713696004717688</v>
      </c>
      <c r="R606">
        <f t="shared" si="76"/>
        <v>1.8345720388008875</v>
      </c>
      <c r="S606">
        <f t="shared" si="80"/>
        <v>1.8345720388008875</v>
      </c>
      <c r="T606">
        <f t="shared" si="77"/>
        <v>1.931982943515979</v>
      </c>
      <c r="U606">
        <f t="shared" si="78"/>
        <v>2.0437776221729189</v>
      </c>
      <c r="V606">
        <f t="shared" si="81"/>
        <v>5.2624534847645243</v>
      </c>
      <c r="W606">
        <f t="shared" si="81"/>
        <v>5.2624534847645243</v>
      </c>
      <c r="X606">
        <f t="shared" si="82"/>
        <v>5.9031853052015393</v>
      </c>
      <c r="Y606">
        <f t="shared" si="82"/>
        <v>6.7197163580225263</v>
      </c>
      <c r="Z606" t="s">
        <v>34</v>
      </c>
    </row>
    <row r="607" spans="1:26" x14ac:dyDescent="0.25">
      <c r="A607" t="s">
        <v>12</v>
      </c>
      <c r="B607">
        <v>13058</v>
      </c>
      <c r="C607" t="s">
        <v>13</v>
      </c>
      <c r="D607">
        <v>7</v>
      </c>
      <c r="E607">
        <v>2009</v>
      </c>
      <c r="F607" s="1">
        <v>40024</v>
      </c>
      <c r="G607" t="s">
        <v>18</v>
      </c>
      <c r="H607" t="s">
        <v>26</v>
      </c>
      <c r="I607">
        <v>1.6935573390000001</v>
      </c>
      <c r="J607">
        <v>20</v>
      </c>
      <c r="K607">
        <v>17</v>
      </c>
      <c r="L607">
        <f t="shared" si="75"/>
        <v>17</v>
      </c>
      <c r="M607">
        <f t="shared" si="79"/>
        <v>2.8903717578961645</v>
      </c>
      <c r="N607">
        <f>'vessel calibrations'!$B$17</f>
        <v>0.66168199563289887</v>
      </c>
      <c r="O607" s="16">
        <f>'vessel calibrations'!$C$17</f>
        <v>0.66168199563289887</v>
      </c>
      <c r="P607">
        <f>'vessel calibrations'!$D$17</f>
        <v>0.69681555292314135</v>
      </c>
      <c r="Q607">
        <f>'vessel calibrations'!$E$17</f>
        <v>0.73713696004717688</v>
      </c>
      <c r="R607">
        <f t="shared" si="76"/>
        <v>1.9125069528857042</v>
      </c>
      <c r="S607">
        <f t="shared" si="80"/>
        <v>1.9125069528857042</v>
      </c>
      <c r="T607">
        <f t="shared" si="77"/>
        <v>2.0140559946318479</v>
      </c>
      <c r="U607">
        <f t="shared" si="78"/>
        <v>2.1305998510217936</v>
      </c>
      <c r="V607">
        <f t="shared" si="81"/>
        <v>5.7700397126759704</v>
      </c>
      <c r="W607">
        <f t="shared" si="81"/>
        <v>5.7700397126759704</v>
      </c>
      <c r="X607">
        <f t="shared" si="82"/>
        <v>6.4936499953607569</v>
      </c>
      <c r="Y607">
        <f t="shared" si="82"/>
        <v>7.4199159921219238</v>
      </c>
      <c r="Z607" t="s">
        <v>34</v>
      </c>
    </row>
    <row r="608" spans="1:26" x14ac:dyDescent="0.25">
      <c r="A608" t="s">
        <v>12</v>
      </c>
      <c r="B608">
        <v>13059</v>
      </c>
      <c r="C608" t="s">
        <v>13</v>
      </c>
      <c r="D608">
        <v>7</v>
      </c>
      <c r="E608">
        <v>2009</v>
      </c>
      <c r="F608" s="1">
        <v>40024</v>
      </c>
      <c r="G608" t="s">
        <v>17</v>
      </c>
      <c r="H608" t="s">
        <v>26</v>
      </c>
      <c r="I608">
        <v>1.751072315</v>
      </c>
      <c r="J608">
        <v>20</v>
      </c>
      <c r="K608">
        <v>9</v>
      </c>
      <c r="L608">
        <f t="shared" si="75"/>
        <v>9</v>
      </c>
      <c r="M608">
        <f t="shared" si="79"/>
        <v>2.3025850929940459</v>
      </c>
      <c r="N608">
        <f>'vessel calibrations'!$B$17</f>
        <v>0.66168199563289887</v>
      </c>
      <c r="O608" s="16">
        <f>'vessel calibrations'!$C$17</f>
        <v>0.66168199563289887</v>
      </c>
      <c r="P608">
        <f>'vessel calibrations'!$D$17</f>
        <v>0.69681555292314135</v>
      </c>
      <c r="Q608">
        <f>'vessel calibrations'!$E$17</f>
        <v>0.73713696004717688</v>
      </c>
      <c r="R608">
        <f t="shared" si="76"/>
        <v>1.5235790994468643</v>
      </c>
      <c r="S608">
        <f t="shared" si="80"/>
        <v>1.5235790994468643</v>
      </c>
      <c r="T608">
        <f t="shared" si="77"/>
        <v>1.6044771047272288</v>
      </c>
      <c r="U608">
        <f t="shared" si="78"/>
        <v>1.6973205756995771</v>
      </c>
      <c r="V608">
        <f t="shared" si="81"/>
        <v>3.5886189637728707</v>
      </c>
      <c r="W608">
        <f t="shared" si="81"/>
        <v>3.5886189637728707</v>
      </c>
      <c r="X608">
        <f t="shared" si="82"/>
        <v>3.9752573838881533</v>
      </c>
      <c r="Y608">
        <f t="shared" si="82"/>
        <v>4.4592999961236153</v>
      </c>
      <c r="Z608" t="s">
        <v>34</v>
      </c>
    </row>
    <row r="609" spans="1:26" x14ac:dyDescent="0.25">
      <c r="A609" t="s">
        <v>12</v>
      </c>
      <c r="B609">
        <v>13060</v>
      </c>
      <c r="C609" t="s">
        <v>13</v>
      </c>
      <c r="D609">
        <v>7</v>
      </c>
      <c r="E609">
        <v>2009</v>
      </c>
      <c r="F609" s="1">
        <v>40024</v>
      </c>
      <c r="G609" t="s">
        <v>16</v>
      </c>
      <c r="H609" t="s">
        <v>26</v>
      </c>
      <c r="I609">
        <v>1.7728365129999999</v>
      </c>
      <c r="J609">
        <v>20</v>
      </c>
      <c r="K609">
        <v>7</v>
      </c>
      <c r="L609">
        <f t="shared" si="75"/>
        <v>7</v>
      </c>
      <c r="M609">
        <f t="shared" si="79"/>
        <v>2.0794415416798357</v>
      </c>
      <c r="N609">
        <f>'vessel calibrations'!$B$17</f>
        <v>0.66168199563289887</v>
      </c>
      <c r="O609" s="16">
        <f>'vessel calibrations'!$C$17</f>
        <v>0.66168199563289887</v>
      </c>
      <c r="P609">
        <f>'vessel calibrations'!$D$17</f>
        <v>0.69681555292314135</v>
      </c>
      <c r="Q609">
        <f>'vessel calibrations'!$E$17</f>
        <v>0.73713696004717688</v>
      </c>
      <c r="R609">
        <f t="shared" si="76"/>
        <v>1.3759290291006656</v>
      </c>
      <c r="S609">
        <f t="shared" si="80"/>
        <v>1.3759290291006656</v>
      </c>
      <c r="T609">
        <f t="shared" si="77"/>
        <v>1.4489872076369843</v>
      </c>
      <c r="U609">
        <f t="shared" si="78"/>
        <v>1.532833216629689</v>
      </c>
      <c r="V609">
        <f t="shared" si="81"/>
        <v>2.9587528116238255</v>
      </c>
      <c r="W609">
        <f t="shared" si="81"/>
        <v>2.9587528116238255</v>
      </c>
      <c r="X609">
        <f t="shared" si="82"/>
        <v>3.2587990510486264</v>
      </c>
      <c r="Y609">
        <f t="shared" si="82"/>
        <v>3.6312796705104482</v>
      </c>
      <c r="Z609" t="s">
        <v>34</v>
      </c>
    </row>
    <row r="610" spans="1:26" x14ac:dyDescent="0.25">
      <c r="A610" t="s">
        <v>12</v>
      </c>
      <c r="B610">
        <v>13061</v>
      </c>
      <c r="C610" t="s">
        <v>13</v>
      </c>
      <c r="D610">
        <v>7</v>
      </c>
      <c r="E610">
        <v>2009</v>
      </c>
      <c r="F610" s="1">
        <v>40024</v>
      </c>
      <c r="G610" t="s">
        <v>14</v>
      </c>
      <c r="H610" t="s">
        <v>26</v>
      </c>
      <c r="I610">
        <v>1.748496963</v>
      </c>
      <c r="J610">
        <v>20</v>
      </c>
      <c r="K610">
        <v>2</v>
      </c>
      <c r="L610">
        <f t="shared" si="75"/>
        <v>2</v>
      </c>
      <c r="M610">
        <f t="shared" si="79"/>
        <v>1.0986122886681098</v>
      </c>
      <c r="N610">
        <f>'vessel calibrations'!$B$17</f>
        <v>0.66168199563289887</v>
      </c>
      <c r="O610" s="16">
        <f>'vessel calibrations'!$C$17</f>
        <v>0.66168199563289887</v>
      </c>
      <c r="P610">
        <f>'vessel calibrations'!$D$17</f>
        <v>0.69681555292314135</v>
      </c>
      <c r="Q610">
        <f>'vessel calibrations'!$E$17</f>
        <v>0.73713696004717688</v>
      </c>
      <c r="R610">
        <f t="shared" si="76"/>
        <v>0.72693197159274126</v>
      </c>
      <c r="S610">
        <f t="shared" si="80"/>
        <v>0.72693197159274126</v>
      </c>
      <c r="T610">
        <f t="shared" si="77"/>
        <v>0.76553012937642673</v>
      </c>
      <c r="U610">
        <f t="shared" si="78"/>
        <v>0.80982772273928194</v>
      </c>
      <c r="V610">
        <f t="shared" si="81"/>
        <v>1.0687239576000822</v>
      </c>
      <c r="W610">
        <f t="shared" si="81"/>
        <v>1.0687239576000822</v>
      </c>
      <c r="X610">
        <f t="shared" si="82"/>
        <v>1.1501339217300028</v>
      </c>
      <c r="Y610">
        <f t="shared" si="82"/>
        <v>1.2475207566026065</v>
      </c>
      <c r="Z610" t="s">
        <v>34</v>
      </c>
    </row>
    <row r="611" spans="1:26" x14ac:dyDescent="0.25">
      <c r="A611" t="s">
        <v>12</v>
      </c>
      <c r="B611">
        <v>13062</v>
      </c>
      <c r="C611" t="s">
        <v>13</v>
      </c>
      <c r="D611">
        <v>7</v>
      </c>
      <c r="E611">
        <v>2009</v>
      </c>
      <c r="F611" s="1">
        <v>40024</v>
      </c>
      <c r="G611" t="s">
        <v>14</v>
      </c>
      <c r="H611" t="s">
        <v>26</v>
      </c>
      <c r="I611">
        <v>1.8457815630000001</v>
      </c>
      <c r="J611">
        <v>20</v>
      </c>
      <c r="K611">
        <v>3</v>
      </c>
      <c r="L611">
        <f t="shared" si="75"/>
        <v>3</v>
      </c>
      <c r="M611">
        <f t="shared" si="79"/>
        <v>1.3862943611198906</v>
      </c>
      <c r="N611">
        <f>'vessel calibrations'!$B$17</f>
        <v>0.66168199563289887</v>
      </c>
      <c r="O611" s="16">
        <f>'vessel calibrations'!$C$17</f>
        <v>0.66168199563289887</v>
      </c>
      <c r="P611">
        <f>'vessel calibrations'!$D$17</f>
        <v>0.69681555292314135</v>
      </c>
      <c r="Q611">
        <f>'vessel calibrations'!$E$17</f>
        <v>0.73713696004717688</v>
      </c>
      <c r="R611">
        <f t="shared" si="76"/>
        <v>0.91728601940044374</v>
      </c>
      <c r="S611">
        <f t="shared" si="80"/>
        <v>0.91728601940044374</v>
      </c>
      <c r="T611">
        <f t="shared" si="77"/>
        <v>0.96599147175798949</v>
      </c>
      <c r="U611">
        <f t="shared" si="78"/>
        <v>1.0218888110864595</v>
      </c>
      <c r="V611">
        <f t="shared" si="81"/>
        <v>1.5024894574732026</v>
      </c>
      <c r="W611">
        <f t="shared" si="81"/>
        <v>1.5024894574732026</v>
      </c>
      <c r="X611">
        <f t="shared" si="82"/>
        <v>1.6273913498376178</v>
      </c>
      <c r="Y611">
        <f t="shared" si="82"/>
        <v>1.7784377549303723</v>
      </c>
      <c r="Z611" t="s">
        <v>34</v>
      </c>
    </row>
    <row r="612" spans="1:26" x14ac:dyDescent="0.25">
      <c r="A612" t="s">
        <v>12</v>
      </c>
      <c r="B612">
        <v>13063</v>
      </c>
      <c r="C612" t="s">
        <v>13</v>
      </c>
      <c r="D612">
        <v>7</v>
      </c>
      <c r="E612">
        <v>2009</v>
      </c>
      <c r="F612" s="1">
        <v>40024</v>
      </c>
      <c r="G612" t="s">
        <v>16</v>
      </c>
      <c r="H612" t="s">
        <v>26</v>
      </c>
      <c r="I612">
        <v>1.9029854450000001</v>
      </c>
      <c r="J612">
        <v>20</v>
      </c>
      <c r="K612">
        <v>54</v>
      </c>
      <c r="L612">
        <f t="shared" si="75"/>
        <v>54</v>
      </c>
      <c r="M612">
        <f t="shared" si="79"/>
        <v>4.0073331852324712</v>
      </c>
      <c r="N612">
        <f>'vessel calibrations'!$B$17</f>
        <v>0.66168199563289887</v>
      </c>
      <c r="O612" s="16">
        <f>'vessel calibrations'!$C$17</f>
        <v>0.66168199563289887</v>
      </c>
      <c r="P612">
        <f>'vessel calibrations'!$D$17</f>
        <v>0.69681555292314135</v>
      </c>
      <c r="Q612">
        <f>'vessel calibrations'!$E$17</f>
        <v>0.73713696004717688</v>
      </c>
      <c r="R612">
        <f t="shared" si="76"/>
        <v>2.6515802191705626</v>
      </c>
      <c r="S612">
        <f t="shared" si="80"/>
        <v>2.6515802191705626</v>
      </c>
      <c r="T612">
        <f t="shared" si="77"/>
        <v>2.7923720892150174</v>
      </c>
      <c r="U612">
        <f t="shared" si="78"/>
        <v>2.9539534020584344</v>
      </c>
      <c r="V612">
        <f t="shared" si="81"/>
        <v>13.17642280986909</v>
      </c>
      <c r="W612">
        <f t="shared" si="81"/>
        <v>13.17642280986909</v>
      </c>
      <c r="X612">
        <f t="shared" si="82"/>
        <v>15.319685674589216</v>
      </c>
      <c r="Y612">
        <f t="shared" si="82"/>
        <v>18.181636749161306</v>
      </c>
      <c r="Z612" t="s">
        <v>34</v>
      </c>
    </row>
    <row r="613" spans="1:26" x14ac:dyDescent="0.25">
      <c r="A613" t="s">
        <v>12</v>
      </c>
      <c r="B613">
        <v>13068</v>
      </c>
      <c r="C613" t="s">
        <v>19</v>
      </c>
      <c r="D613">
        <v>8</v>
      </c>
      <c r="E613">
        <v>2009</v>
      </c>
      <c r="F613" s="1">
        <v>40043</v>
      </c>
      <c r="G613" t="s">
        <v>23</v>
      </c>
      <c r="H613" t="s">
        <v>26</v>
      </c>
      <c r="I613">
        <v>1.900743217</v>
      </c>
      <c r="J613">
        <v>20</v>
      </c>
      <c r="K613">
        <v>43</v>
      </c>
      <c r="L613">
        <f t="shared" si="75"/>
        <v>43</v>
      </c>
      <c r="M613">
        <f t="shared" si="79"/>
        <v>3.784189633918261</v>
      </c>
      <c r="N613">
        <f>'vessel calibrations'!$B$17</f>
        <v>0.66168199563289887</v>
      </c>
      <c r="O613" s="16">
        <f>'vessel calibrations'!$C$17</f>
        <v>0.66168199563289887</v>
      </c>
      <c r="P613">
        <f>'vessel calibrations'!$D$17</f>
        <v>0.69681555292314135</v>
      </c>
      <c r="Q613">
        <f>'vessel calibrations'!$E$17</f>
        <v>0.73713696004717688</v>
      </c>
      <c r="R613">
        <f t="shared" si="76"/>
        <v>2.5039301488243639</v>
      </c>
      <c r="S613">
        <f t="shared" si="80"/>
        <v>2.5039301488243639</v>
      </c>
      <c r="T613">
        <f t="shared" si="77"/>
        <v>2.6368821921247729</v>
      </c>
      <c r="U613">
        <f t="shared" si="78"/>
        <v>2.7894660429885461</v>
      </c>
      <c r="V613">
        <f t="shared" si="81"/>
        <v>11.230467184225168</v>
      </c>
      <c r="W613">
        <f t="shared" si="81"/>
        <v>11.230467184225168</v>
      </c>
      <c r="X613">
        <f t="shared" si="82"/>
        <v>12.969581169695495</v>
      </c>
      <c r="Y613">
        <f t="shared" si="82"/>
        <v>15.272328757640114</v>
      </c>
    </row>
    <row r="614" spans="1:26" x14ac:dyDescent="0.25">
      <c r="A614" t="s">
        <v>12</v>
      </c>
      <c r="B614">
        <v>13069</v>
      </c>
      <c r="C614" t="s">
        <v>19</v>
      </c>
      <c r="D614">
        <v>8</v>
      </c>
      <c r="E614">
        <v>2009</v>
      </c>
      <c r="F614" s="1">
        <v>40043</v>
      </c>
      <c r="G614" t="s">
        <v>22</v>
      </c>
      <c r="H614" t="s">
        <v>26</v>
      </c>
      <c r="I614">
        <v>1.792842152</v>
      </c>
      <c r="J614">
        <v>20</v>
      </c>
      <c r="K614">
        <v>104</v>
      </c>
      <c r="L614">
        <f t="shared" si="75"/>
        <v>104</v>
      </c>
      <c r="M614">
        <f t="shared" si="79"/>
        <v>4.6539603501575231</v>
      </c>
      <c r="N614">
        <f>'vessel calibrations'!$B$17</f>
        <v>0.66168199563289887</v>
      </c>
      <c r="O614" s="16">
        <f>'vessel calibrations'!$C$17</f>
        <v>0.66168199563289887</v>
      </c>
      <c r="P614">
        <f>'vessel calibrations'!$D$17</f>
        <v>0.69681555292314135</v>
      </c>
      <c r="Q614">
        <f>'vessel calibrations'!$E$17</f>
        <v>0.73713696004717688</v>
      </c>
      <c r="R614">
        <f t="shared" si="76"/>
        <v>3.0794417720886145</v>
      </c>
      <c r="S614">
        <f t="shared" si="80"/>
        <v>3.0794417720886145</v>
      </c>
      <c r="T614">
        <f t="shared" si="77"/>
        <v>3.2429519546773911</v>
      </c>
      <c r="U614">
        <f t="shared" si="78"/>
        <v>3.4306061846952116</v>
      </c>
      <c r="V614">
        <f t="shared" si="81"/>
        <v>20.746259638200907</v>
      </c>
      <c r="W614">
        <f t="shared" si="81"/>
        <v>20.746259638200907</v>
      </c>
      <c r="X614">
        <f t="shared" si="82"/>
        <v>24.60920749713544</v>
      </c>
      <c r="Y614">
        <f t="shared" si="82"/>
        <v>29.895365372061665</v>
      </c>
    </row>
    <row r="615" spans="1:26" x14ac:dyDescent="0.25">
      <c r="A615" t="s">
        <v>12</v>
      </c>
      <c r="B615">
        <v>13070</v>
      </c>
      <c r="C615" t="s">
        <v>19</v>
      </c>
      <c r="D615">
        <v>8</v>
      </c>
      <c r="E615">
        <v>2009</v>
      </c>
      <c r="F615" s="1">
        <v>40043</v>
      </c>
      <c r="G615" t="s">
        <v>21</v>
      </c>
      <c r="H615" t="s">
        <v>26</v>
      </c>
      <c r="I615">
        <v>1.8609614940000001</v>
      </c>
      <c r="J615">
        <v>20</v>
      </c>
      <c r="K615">
        <v>8</v>
      </c>
      <c r="L615">
        <f t="shared" si="75"/>
        <v>8</v>
      </c>
      <c r="M615">
        <f t="shared" si="79"/>
        <v>2.1972245773362196</v>
      </c>
      <c r="N615">
        <f>'vessel calibrations'!$B$17</f>
        <v>0.66168199563289887</v>
      </c>
      <c r="O615" s="16">
        <f>'vessel calibrations'!$C$17</f>
        <v>0.66168199563289887</v>
      </c>
      <c r="P615">
        <f>'vessel calibrations'!$D$17</f>
        <v>0.69681555292314135</v>
      </c>
      <c r="Q615">
        <f>'vessel calibrations'!$E$17</f>
        <v>0.73713696004717688</v>
      </c>
      <c r="R615">
        <f t="shared" si="76"/>
        <v>1.4538639431854825</v>
      </c>
      <c r="S615">
        <f t="shared" si="80"/>
        <v>1.4538639431854825</v>
      </c>
      <c r="T615">
        <f t="shared" si="77"/>
        <v>1.5310602587528535</v>
      </c>
      <c r="U615">
        <f t="shared" si="78"/>
        <v>1.6196554454785639</v>
      </c>
      <c r="V615">
        <f t="shared" si="81"/>
        <v>3.2796188127485477</v>
      </c>
      <c r="W615">
        <f t="shared" si="81"/>
        <v>3.2796188127485477</v>
      </c>
      <c r="X615">
        <f t="shared" si="82"/>
        <v>3.6230758813740422</v>
      </c>
      <c r="Y615">
        <f t="shared" si="82"/>
        <v>4.0513495513595528</v>
      </c>
    </row>
    <row r="616" spans="1:26" x14ac:dyDescent="0.25">
      <c r="A616" t="s">
        <v>12</v>
      </c>
      <c r="B616">
        <v>13071</v>
      </c>
      <c r="C616" t="s">
        <v>19</v>
      </c>
      <c r="D616">
        <v>8</v>
      </c>
      <c r="E616">
        <v>2009</v>
      </c>
      <c r="F616" s="1">
        <v>40043</v>
      </c>
      <c r="G616" t="s">
        <v>20</v>
      </c>
      <c r="H616" t="s">
        <v>26</v>
      </c>
      <c r="I616">
        <v>1.7323346639999999</v>
      </c>
      <c r="J616">
        <v>20</v>
      </c>
      <c r="K616">
        <v>24</v>
      </c>
      <c r="L616">
        <f t="shared" si="75"/>
        <v>24</v>
      </c>
      <c r="M616">
        <f t="shared" si="79"/>
        <v>3.2188758248682006</v>
      </c>
      <c r="N616">
        <f>'vessel calibrations'!$B$17</f>
        <v>0.66168199563289887</v>
      </c>
      <c r="O616" s="16">
        <f>'vessel calibrations'!$C$17</f>
        <v>0.66168199563289887</v>
      </c>
      <c r="P616">
        <f>'vessel calibrations'!$D$17</f>
        <v>0.69681555292314135</v>
      </c>
      <c r="Q616">
        <f>'vessel calibrations'!$E$17</f>
        <v>0.73713696004717688</v>
      </c>
      <c r="R616">
        <f t="shared" si="76"/>
        <v>2.1298721794932844</v>
      </c>
      <c r="S616">
        <f t="shared" si="80"/>
        <v>2.1298721794932844</v>
      </c>
      <c r="T616">
        <f t="shared" si="77"/>
        <v>2.2429627376964678</v>
      </c>
      <c r="U616">
        <f t="shared" si="78"/>
        <v>2.3727523403126942</v>
      </c>
      <c r="V616">
        <f t="shared" si="81"/>
        <v>7.4137912876388103</v>
      </c>
      <c r="W616">
        <f t="shared" si="81"/>
        <v>7.4137912876388103</v>
      </c>
      <c r="X616">
        <f t="shared" si="82"/>
        <v>8.4212025313486016</v>
      </c>
      <c r="Y616">
        <f t="shared" si="82"/>
        <v>9.7268757037251614</v>
      </c>
    </row>
    <row r="617" spans="1:26" x14ac:dyDescent="0.25">
      <c r="A617" t="s">
        <v>12</v>
      </c>
      <c r="B617">
        <v>13072</v>
      </c>
      <c r="C617" t="s">
        <v>19</v>
      </c>
      <c r="D617">
        <v>8</v>
      </c>
      <c r="E617">
        <v>2009</v>
      </c>
      <c r="F617" s="1">
        <v>40044</v>
      </c>
      <c r="G617" t="s">
        <v>20</v>
      </c>
      <c r="H617" t="s">
        <v>26</v>
      </c>
      <c r="I617">
        <v>1.8872425319999999</v>
      </c>
      <c r="J617">
        <v>20</v>
      </c>
      <c r="K617">
        <v>34</v>
      </c>
      <c r="L617">
        <f t="shared" si="75"/>
        <v>34</v>
      </c>
      <c r="M617">
        <f t="shared" si="79"/>
        <v>3.5553480614894135</v>
      </c>
      <c r="N617">
        <f>'vessel calibrations'!$B$17</f>
        <v>0.66168199563289887</v>
      </c>
      <c r="O617" s="16">
        <f>'vessel calibrations'!$C$17</f>
        <v>0.66168199563289887</v>
      </c>
      <c r="P617">
        <f>'vessel calibrations'!$D$17</f>
        <v>0.69681555292314135</v>
      </c>
      <c r="Q617">
        <f>'vessel calibrations'!$E$17</f>
        <v>0.73713696004717688</v>
      </c>
      <c r="R617">
        <f t="shared" si="76"/>
        <v>2.3525098004958735</v>
      </c>
      <c r="S617">
        <f t="shared" si="80"/>
        <v>2.3525098004958735</v>
      </c>
      <c r="T617">
        <f t="shared" si="77"/>
        <v>2.4774218253009646</v>
      </c>
      <c r="U617">
        <f t="shared" si="78"/>
        <v>2.6207784619559296</v>
      </c>
      <c r="V617">
        <f t="shared" si="81"/>
        <v>9.5119194652865406</v>
      </c>
      <c r="W617">
        <f t="shared" si="81"/>
        <v>9.5119194652865406</v>
      </c>
      <c r="X617">
        <f t="shared" si="82"/>
        <v>10.910517404669481</v>
      </c>
      <c r="Y617">
        <f t="shared" si="82"/>
        <v>12.746420486351219</v>
      </c>
    </row>
    <row r="618" spans="1:26" x14ac:dyDescent="0.25">
      <c r="A618" t="s">
        <v>12</v>
      </c>
      <c r="B618">
        <v>13073</v>
      </c>
      <c r="C618" t="s">
        <v>19</v>
      </c>
      <c r="D618">
        <v>8</v>
      </c>
      <c r="E618">
        <v>2009</v>
      </c>
      <c r="F618" s="1">
        <v>40044</v>
      </c>
      <c r="G618" t="s">
        <v>21</v>
      </c>
      <c r="H618" t="s">
        <v>26</v>
      </c>
      <c r="I618">
        <v>1.8467150189999999</v>
      </c>
      <c r="J618">
        <v>20</v>
      </c>
      <c r="K618">
        <v>7</v>
      </c>
      <c r="L618">
        <f t="shared" si="75"/>
        <v>7</v>
      </c>
      <c r="M618">
        <f t="shared" si="79"/>
        <v>2.0794415416798357</v>
      </c>
      <c r="N618">
        <f>'vessel calibrations'!$B$17</f>
        <v>0.66168199563289887</v>
      </c>
      <c r="O618" s="16">
        <f>'vessel calibrations'!$C$17</f>
        <v>0.66168199563289887</v>
      </c>
      <c r="P618">
        <f>'vessel calibrations'!$D$17</f>
        <v>0.69681555292314135</v>
      </c>
      <c r="Q618">
        <f>'vessel calibrations'!$E$17</f>
        <v>0.73713696004717688</v>
      </c>
      <c r="R618">
        <f t="shared" si="76"/>
        <v>1.3759290291006656</v>
      </c>
      <c r="S618">
        <f t="shared" si="80"/>
        <v>1.3759290291006656</v>
      </c>
      <c r="T618">
        <f t="shared" si="77"/>
        <v>1.4489872076369843</v>
      </c>
      <c r="U618">
        <f t="shared" si="78"/>
        <v>1.532833216629689</v>
      </c>
      <c r="V618">
        <f t="shared" si="81"/>
        <v>2.9587528116238255</v>
      </c>
      <c r="W618">
        <f t="shared" si="81"/>
        <v>2.9587528116238255</v>
      </c>
      <c r="X618">
        <f t="shared" si="82"/>
        <v>3.2587990510486264</v>
      </c>
      <c r="Y618">
        <f t="shared" si="82"/>
        <v>3.6312796705104482</v>
      </c>
    </row>
    <row r="619" spans="1:26" x14ac:dyDescent="0.25">
      <c r="A619" t="s">
        <v>12</v>
      </c>
      <c r="B619">
        <v>13074</v>
      </c>
      <c r="C619" t="s">
        <v>19</v>
      </c>
      <c r="D619">
        <v>8</v>
      </c>
      <c r="E619">
        <v>2009</v>
      </c>
      <c r="F619" s="1">
        <v>40044</v>
      </c>
      <c r="G619" t="s">
        <v>22</v>
      </c>
      <c r="H619" t="s">
        <v>26</v>
      </c>
      <c r="I619">
        <v>1.297128295</v>
      </c>
      <c r="J619">
        <v>20</v>
      </c>
      <c r="K619">
        <v>13</v>
      </c>
      <c r="L619">
        <f t="shared" si="75"/>
        <v>13</v>
      </c>
      <c r="M619">
        <f t="shared" si="79"/>
        <v>2.6390573296152584</v>
      </c>
      <c r="N619">
        <f>'vessel calibrations'!$B$17</f>
        <v>0.66168199563289887</v>
      </c>
      <c r="O619" s="16">
        <f>'vessel calibrations'!$C$17</f>
        <v>0.66168199563289887</v>
      </c>
      <c r="P619">
        <f>'vessel calibrations'!$D$17</f>
        <v>0.69681555292314135</v>
      </c>
      <c r="Q619">
        <f>'vessel calibrations'!$E$17</f>
        <v>0.73713696004717688</v>
      </c>
      <c r="R619">
        <f t="shared" si="76"/>
        <v>1.7462167204494532</v>
      </c>
      <c r="S619">
        <f t="shared" si="80"/>
        <v>1.7462167204494532</v>
      </c>
      <c r="T619">
        <f t="shared" si="77"/>
        <v>1.8389361923317251</v>
      </c>
      <c r="U619">
        <f t="shared" si="78"/>
        <v>1.945346697342812</v>
      </c>
      <c r="V619">
        <f t="shared" si="81"/>
        <v>4.7328725368945284</v>
      </c>
      <c r="W619">
        <f t="shared" si="81"/>
        <v>4.7328725368945284</v>
      </c>
      <c r="X619">
        <f t="shared" si="82"/>
        <v>5.2898435169324056</v>
      </c>
      <c r="Y619">
        <f t="shared" si="82"/>
        <v>5.9960569489762356</v>
      </c>
    </row>
    <row r="620" spans="1:26" x14ac:dyDescent="0.25">
      <c r="A620" t="s">
        <v>12</v>
      </c>
      <c r="B620">
        <v>13075</v>
      </c>
      <c r="C620" t="s">
        <v>19</v>
      </c>
      <c r="D620">
        <v>8</v>
      </c>
      <c r="E620">
        <v>2009</v>
      </c>
      <c r="F620" s="1">
        <v>40044</v>
      </c>
      <c r="G620" t="s">
        <v>23</v>
      </c>
      <c r="H620" t="s">
        <v>26</v>
      </c>
      <c r="I620">
        <v>2.0301607480000001</v>
      </c>
      <c r="J620">
        <v>20</v>
      </c>
      <c r="K620">
        <v>2</v>
      </c>
      <c r="L620">
        <f t="shared" si="75"/>
        <v>2</v>
      </c>
      <c r="M620">
        <f t="shared" si="79"/>
        <v>1.0986122886681098</v>
      </c>
      <c r="N620">
        <f>'vessel calibrations'!$B$17</f>
        <v>0.66168199563289887</v>
      </c>
      <c r="O620" s="16">
        <f>'vessel calibrations'!$C$17</f>
        <v>0.66168199563289887</v>
      </c>
      <c r="P620">
        <f>'vessel calibrations'!$D$17</f>
        <v>0.69681555292314135</v>
      </c>
      <c r="Q620">
        <f>'vessel calibrations'!$E$17</f>
        <v>0.73713696004717688</v>
      </c>
      <c r="R620">
        <f t="shared" si="76"/>
        <v>0.72693197159274126</v>
      </c>
      <c r="S620">
        <f t="shared" si="80"/>
        <v>0.72693197159274126</v>
      </c>
      <c r="T620">
        <f t="shared" si="77"/>
        <v>0.76553012937642673</v>
      </c>
      <c r="U620">
        <f t="shared" si="78"/>
        <v>0.80982772273928194</v>
      </c>
      <c r="V620">
        <f t="shared" si="81"/>
        <v>1.0687239576000822</v>
      </c>
      <c r="W620">
        <f t="shared" si="81"/>
        <v>1.0687239576000822</v>
      </c>
      <c r="X620">
        <f t="shared" si="82"/>
        <v>1.1501339217300028</v>
      </c>
      <c r="Y620">
        <f t="shared" si="82"/>
        <v>1.2475207566026065</v>
      </c>
    </row>
    <row r="621" spans="1:26" x14ac:dyDescent="0.25">
      <c r="A621" t="s">
        <v>12</v>
      </c>
      <c r="B621">
        <v>13076</v>
      </c>
      <c r="C621" t="s">
        <v>13</v>
      </c>
      <c r="D621">
        <v>8</v>
      </c>
      <c r="E621">
        <v>2009</v>
      </c>
      <c r="F621" s="1">
        <v>40044</v>
      </c>
      <c r="G621" t="s">
        <v>14</v>
      </c>
      <c r="H621" t="s">
        <v>26</v>
      </c>
      <c r="I621">
        <v>1.5903194940000001</v>
      </c>
      <c r="J621">
        <v>20</v>
      </c>
      <c r="K621">
        <v>19</v>
      </c>
      <c r="L621">
        <f t="shared" si="75"/>
        <v>19</v>
      </c>
      <c r="M621">
        <f t="shared" si="79"/>
        <v>2.9957322735539909</v>
      </c>
      <c r="N621">
        <f>'vessel calibrations'!$B$17</f>
        <v>0.66168199563289887</v>
      </c>
      <c r="O621" s="16">
        <f>'vessel calibrations'!$C$17</f>
        <v>0.66168199563289887</v>
      </c>
      <c r="P621">
        <f>'vessel calibrations'!$D$17</f>
        <v>0.69681555292314135</v>
      </c>
      <c r="Q621">
        <f>'vessel calibrations'!$E$17</f>
        <v>0.73713696004717688</v>
      </c>
      <c r="R621">
        <f t="shared" si="76"/>
        <v>1.982222109147086</v>
      </c>
      <c r="S621">
        <f t="shared" si="80"/>
        <v>1.982222109147086</v>
      </c>
      <c r="T621">
        <f t="shared" si="77"/>
        <v>2.0874728406062233</v>
      </c>
      <c r="U621">
        <f t="shared" si="78"/>
        <v>2.2082649812428063</v>
      </c>
      <c r="V621">
        <f t="shared" si="81"/>
        <v>6.2588550453466878</v>
      </c>
      <c r="W621">
        <f t="shared" si="81"/>
        <v>6.2588550453466878</v>
      </c>
      <c r="X621">
        <f t="shared" si="82"/>
        <v>7.0645090905605166</v>
      </c>
      <c r="Y621">
        <f t="shared" si="82"/>
        <v>8.09991416665682</v>
      </c>
    </row>
    <row r="622" spans="1:26" x14ac:dyDescent="0.25">
      <c r="A622" t="s">
        <v>12</v>
      </c>
      <c r="B622">
        <v>13077</v>
      </c>
      <c r="C622" t="s">
        <v>13</v>
      </c>
      <c r="D622">
        <v>8</v>
      </c>
      <c r="E622">
        <v>2009</v>
      </c>
      <c r="F622" s="1">
        <v>40044</v>
      </c>
      <c r="G622" t="s">
        <v>16</v>
      </c>
      <c r="H622" t="s">
        <v>26</v>
      </c>
      <c r="I622">
        <v>1.8795137340000001</v>
      </c>
      <c r="J622">
        <v>20</v>
      </c>
      <c r="K622">
        <v>78</v>
      </c>
      <c r="L622">
        <f t="shared" si="75"/>
        <v>78</v>
      </c>
      <c r="M622">
        <f t="shared" si="79"/>
        <v>4.3694478524670215</v>
      </c>
      <c r="N622">
        <f>'vessel calibrations'!$B$17</f>
        <v>0.66168199563289887</v>
      </c>
      <c r="O622" s="16">
        <f>'vessel calibrations'!$C$17</f>
        <v>0.66168199563289887</v>
      </c>
      <c r="P622">
        <f>'vessel calibrations'!$D$17</f>
        <v>0.69681555292314135</v>
      </c>
      <c r="Q622">
        <f>'vessel calibrations'!$E$17</f>
        <v>0.73713696004717688</v>
      </c>
      <c r="R622">
        <f t="shared" si="76"/>
        <v>2.8911849748342631</v>
      </c>
      <c r="S622">
        <f t="shared" si="80"/>
        <v>2.8911849748342631</v>
      </c>
      <c r="T622">
        <f t="shared" si="77"/>
        <v>3.0446992212856401</v>
      </c>
      <c r="U622">
        <f t="shared" si="78"/>
        <v>3.2208815070522054</v>
      </c>
      <c r="V622">
        <f t="shared" si="81"/>
        <v>17.014643858395587</v>
      </c>
      <c r="W622">
        <f t="shared" si="81"/>
        <v>17.014643858395587</v>
      </c>
      <c r="X622">
        <f t="shared" si="82"/>
        <v>20.00371278297639</v>
      </c>
      <c r="Y622">
        <f t="shared" si="82"/>
        <v>24.050192372748022</v>
      </c>
    </row>
    <row r="623" spans="1:26" x14ac:dyDescent="0.25">
      <c r="A623" t="s">
        <v>12</v>
      </c>
      <c r="B623">
        <v>13078</v>
      </c>
      <c r="C623" t="s">
        <v>13</v>
      </c>
      <c r="D623">
        <v>8</v>
      </c>
      <c r="E623">
        <v>2009</v>
      </c>
      <c r="F623" s="1">
        <v>40045</v>
      </c>
      <c r="G623" t="s">
        <v>14</v>
      </c>
      <c r="H623" t="s">
        <v>26</v>
      </c>
      <c r="I623">
        <v>1.769502052</v>
      </c>
      <c r="J623">
        <v>20</v>
      </c>
      <c r="K623">
        <v>104</v>
      </c>
      <c r="L623">
        <f t="shared" si="75"/>
        <v>104</v>
      </c>
      <c r="M623">
        <f t="shared" si="79"/>
        <v>4.6539603501575231</v>
      </c>
      <c r="N623">
        <f>'vessel calibrations'!$B$17</f>
        <v>0.66168199563289887</v>
      </c>
      <c r="O623" s="16">
        <f>'vessel calibrations'!$C$17</f>
        <v>0.66168199563289887</v>
      </c>
      <c r="P623">
        <f>'vessel calibrations'!$D$17</f>
        <v>0.69681555292314135</v>
      </c>
      <c r="Q623">
        <f>'vessel calibrations'!$E$17</f>
        <v>0.73713696004717688</v>
      </c>
      <c r="R623">
        <f t="shared" si="76"/>
        <v>3.0794417720886145</v>
      </c>
      <c r="S623">
        <f t="shared" si="80"/>
        <v>3.0794417720886145</v>
      </c>
      <c r="T623">
        <f t="shared" si="77"/>
        <v>3.2429519546773911</v>
      </c>
      <c r="U623">
        <f t="shared" si="78"/>
        <v>3.4306061846952116</v>
      </c>
      <c r="V623">
        <f t="shared" si="81"/>
        <v>20.746259638200907</v>
      </c>
      <c r="W623">
        <f t="shared" si="81"/>
        <v>20.746259638200907</v>
      </c>
      <c r="X623">
        <f t="shared" si="82"/>
        <v>24.60920749713544</v>
      </c>
      <c r="Y623">
        <f t="shared" si="82"/>
        <v>29.895365372061665</v>
      </c>
    </row>
    <row r="624" spans="1:26" x14ac:dyDescent="0.25">
      <c r="A624" t="s">
        <v>12</v>
      </c>
      <c r="B624">
        <v>13079</v>
      </c>
      <c r="C624" t="s">
        <v>13</v>
      </c>
      <c r="D624">
        <v>8</v>
      </c>
      <c r="E624">
        <v>2009</v>
      </c>
      <c r="F624" s="1">
        <v>40045</v>
      </c>
      <c r="G624" t="s">
        <v>16</v>
      </c>
      <c r="H624" t="s">
        <v>26</v>
      </c>
      <c r="I624">
        <v>1.988069598</v>
      </c>
      <c r="J624">
        <v>20</v>
      </c>
      <c r="K624">
        <v>91</v>
      </c>
      <c r="L624">
        <f t="shared" si="75"/>
        <v>91</v>
      </c>
      <c r="M624">
        <f t="shared" si="79"/>
        <v>4.5217885770490405</v>
      </c>
      <c r="N624">
        <f>'vessel calibrations'!$B$17</f>
        <v>0.66168199563289887</v>
      </c>
      <c r="O624" s="16">
        <f>'vessel calibrations'!$C$17</f>
        <v>0.66168199563289887</v>
      </c>
      <c r="P624">
        <f>'vessel calibrations'!$D$17</f>
        <v>0.69681555292314135</v>
      </c>
      <c r="Q624">
        <f>'vessel calibrations'!$E$17</f>
        <v>0.73713696004717688</v>
      </c>
      <c r="R624">
        <f t="shared" si="76"/>
        <v>2.9919860894918551</v>
      </c>
      <c r="S624">
        <f t="shared" si="80"/>
        <v>2.9919860894918551</v>
      </c>
      <c r="T624">
        <f t="shared" si="77"/>
        <v>3.1508526075179715</v>
      </c>
      <c r="U624">
        <f t="shared" si="78"/>
        <v>3.3331774856619791</v>
      </c>
      <c r="V624">
        <f t="shared" si="81"/>
        <v>18.925216482626379</v>
      </c>
      <c r="W624">
        <f t="shared" si="81"/>
        <v>18.925216482626379</v>
      </c>
      <c r="X624">
        <f t="shared" si="82"/>
        <v>22.35596956940989</v>
      </c>
      <c r="Y624">
        <f t="shared" si="82"/>
        <v>27.027256571467376</v>
      </c>
    </row>
    <row r="625" spans="1:25" x14ac:dyDescent="0.25">
      <c r="A625" t="s">
        <v>12</v>
      </c>
      <c r="B625">
        <v>13080</v>
      </c>
      <c r="C625" t="s">
        <v>13</v>
      </c>
      <c r="D625">
        <v>8</v>
      </c>
      <c r="E625">
        <v>2009</v>
      </c>
      <c r="F625" s="1">
        <v>40045</v>
      </c>
      <c r="G625" t="s">
        <v>17</v>
      </c>
      <c r="H625" t="s">
        <v>26</v>
      </c>
      <c r="I625">
        <v>1.8851618830000001</v>
      </c>
      <c r="J625">
        <v>20</v>
      </c>
      <c r="K625">
        <v>2</v>
      </c>
      <c r="L625">
        <f t="shared" si="75"/>
        <v>2</v>
      </c>
      <c r="M625">
        <f t="shared" si="79"/>
        <v>1.0986122886681098</v>
      </c>
      <c r="N625">
        <f>'vessel calibrations'!$B$17</f>
        <v>0.66168199563289887</v>
      </c>
      <c r="O625" s="16">
        <f>'vessel calibrations'!$C$17</f>
        <v>0.66168199563289887</v>
      </c>
      <c r="P625">
        <f>'vessel calibrations'!$D$17</f>
        <v>0.69681555292314135</v>
      </c>
      <c r="Q625">
        <f>'vessel calibrations'!$E$17</f>
        <v>0.73713696004717688</v>
      </c>
      <c r="R625">
        <f t="shared" si="76"/>
        <v>0.72693197159274126</v>
      </c>
      <c r="S625">
        <f t="shared" si="80"/>
        <v>0.72693197159274126</v>
      </c>
      <c r="T625">
        <f t="shared" si="77"/>
        <v>0.76553012937642673</v>
      </c>
      <c r="U625">
        <f t="shared" si="78"/>
        <v>0.80982772273928194</v>
      </c>
      <c r="V625">
        <f t="shared" si="81"/>
        <v>1.0687239576000822</v>
      </c>
      <c r="W625">
        <f t="shared" si="81"/>
        <v>1.0687239576000822</v>
      </c>
      <c r="X625">
        <f t="shared" si="82"/>
        <v>1.1501339217300028</v>
      </c>
      <c r="Y625">
        <f t="shared" si="82"/>
        <v>1.2475207566026065</v>
      </c>
    </row>
    <row r="626" spans="1:25" x14ac:dyDescent="0.25">
      <c r="A626" t="s">
        <v>12</v>
      </c>
      <c r="B626">
        <v>13081</v>
      </c>
      <c r="C626" t="s">
        <v>13</v>
      </c>
      <c r="D626">
        <v>8</v>
      </c>
      <c r="E626">
        <v>2009</v>
      </c>
      <c r="F626" s="1">
        <v>40045</v>
      </c>
      <c r="G626" t="s">
        <v>18</v>
      </c>
      <c r="H626" t="s">
        <v>26</v>
      </c>
      <c r="I626">
        <v>1.7158382409999999</v>
      </c>
      <c r="J626">
        <v>20</v>
      </c>
      <c r="K626">
        <v>36</v>
      </c>
      <c r="L626">
        <f t="shared" si="75"/>
        <v>36</v>
      </c>
      <c r="M626">
        <f t="shared" si="79"/>
        <v>3.6109179126442243</v>
      </c>
      <c r="N626">
        <f>'vessel calibrations'!$B$17</f>
        <v>0.66168199563289887</v>
      </c>
      <c r="O626" s="16">
        <f>'vessel calibrations'!$C$17</f>
        <v>0.66168199563289887</v>
      </c>
      <c r="P626">
        <f>'vessel calibrations'!$D$17</f>
        <v>0.69681555292314135</v>
      </c>
      <c r="Q626">
        <f>'vessel calibrations'!$E$17</f>
        <v>0.73713696004717688</v>
      </c>
      <c r="R626">
        <f t="shared" si="76"/>
        <v>2.3892793705050122</v>
      </c>
      <c r="S626">
        <f t="shared" si="80"/>
        <v>2.3892793705050122</v>
      </c>
      <c r="T626">
        <f t="shared" si="77"/>
        <v>2.5161437618592606</v>
      </c>
      <c r="U626">
        <f t="shared" si="78"/>
        <v>2.6617410531064611</v>
      </c>
      <c r="V626">
        <f t="shared" si="81"/>
        <v>9.9056321904588653</v>
      </c>
      <c r="W626">
        <f t="shared" si="81"/>
        <v>9.9056321904588653</v>
      </c>
      <c r="X626">
        <f t="shared" si="82"/>
        <v>11.380761326591292</v>
      </c>
      <c r="Y626">
        <f t="shared" si="82"/>
        <v>13.32120137773116</v>
      </c>
    </row>
    <row r="627" spans="1:25" x14ac:dyDescent="0.25">
      <c r="A627" t="s">
        <v>12</v>
      </c>
      <c r="B627">
        <v>13082</v>
      </c>
      <c r="C627" t="s">
        <v>13</v>
      </c>
      <c r="D627">
        <v>8</v>
      </c>
      <c r="E627">
        <v>2009</v>
      </c>
      <c r="F627" s="1">
        <v>40046</v>
      </c>
      <c r="G627" t="s">
        <v>18</v>
      </c>
      <c r="H627" t="s">
        <v>26</v>
      </c>
      <c r="I627">
        <v>1.78</v>
      </c>
      <c r="J627">
        <v>20</v>
      </c>
      <c r="K627">
        <v>95</v>
      </c>
      <c r="L627">
        <f t="shared" si="75"/>
        <v>95</v>
      </c>
      <c r="M627">
        <f t="shared" si="79"/>
        <v>4.5643481914678361</v>
      </c>
      <c r="N627">
        <f>'vessel calibrations'!$B$17</f>
        <v>0.66168199563289887</v>
      </c>
      <c r="O627" s="16">
        <f>'vessel calibrations'!$C$17</f>
        <v>0.66168199563289887</v>
      </c>
      <c r="P627">
        <f>'vessel calibrations'!$D$17</f>
        <v>0.69681555292314135</v>
      </c>
      <c r="Q627">
        <f>'vessel calibrations'!$E$17</f>
        <v>0.73713696004717688</v>
      </c>
      <c r="R627">
        <f t="shared" si="76"/>
        <v>3.0201470200938507</v>
      </c>
      <c r="S627">
        <f t="shared" si="80"/>
        <v>3.0201470200938507</v>
      </c>
      <c r="T627">
        <f t="shared" si="77"/>
        <v>3.1805088087714006</v>
      </c>
      <c r="U627">
        <f t="shared" si="78"/>
        <v>3.3645497504554305</v>
      </c>
      <c r="V627">
        <f t="shared" si="81"/>
        <v>19.494304537289018</v>
      </c>
      <c r="W627">
        <f t="shared" si="81"/>
        <v>19.494304537289018</v>
      </c>
      <c r="X627">
        <f t="shared" si="82"/>
        <v>23.058991864411801</v>
      </c>
      <c r="Y627">
        <f t="shared" si="82"/>
        <v>27.920472937394941</v>
      </c>
    </row>
    <row r="628" spans="1:25" x14ac:dyDescent="0.25">
      <c r="A628" t="s">
        <v>12</v>
      </c>
      <c r="B628">
        <v>13083</v>
      </c>
      <c r="C628" t="s">
        <v>13</v>
      </c>
      <c r="D628">
        <v>8</v>
      </c>
      <c r="E628">
        <v>2009</v>
      </c>
      <c r="F628" s="1">
        <v>40046</v>
      </c>
      <c r="G628" t="s">
        <v>17</v>
      </c>
      <c r="H628" t="s">
        <v>26</v>
      </c>
      <c r="I628">
        <v>2.0041486910000001</v>
      </c>
      <c r="J628">
        <v>20</v>
      </c>
      <c r="K628">
        <v>52</v>
      </c>
      <c r="L628">
        <f t="shared" si="75"/>
        <v>52</v>
      </c>
      <c r="M628">
        <f t="shared" si="79"/>
        <v>3.970291913552122</v>
      </c>
      <c r="N628">
        <f>'vessel calibrations'!$B$17</f>
        <v>0.66168199563289887</v>
      </c>
      <c r="O628" s="16">
        <f>'vessel calibrations'!$C$17</f>
        <v>0.66168199563289887</v>
      </c>
      <c r="P628">
        <f>'vessel calibrations'!$D$17</f>
        <v>0.69681555292314135</v>
      </c>
      <c r="Q628">
        <f>'vessel calibrations'!$E$17</f>
        <v>0.73713696004717688</v>
      </c>
      <c r="R628">
        <f t="shared" si="76"/>
        <v>2.6270706766043288</v>
      </c>
      <c r="S628">
        <f t="shared" si="80"/>
        <v>2.6270706766043288</v>
      </c>
      <c r="T628">
        <f t="shared" si="77"/>
        <v>2.7665611550080986</v>
      </c>
      <c r="U628">
        <f t="shared" si="78"/>
        <v>2.9266489116557</v>
      </c>
      <c r="V628">
        <f t="shared" si="81"/>
        <v>12.833188610252083</v>
      </c>
      <c r="W628">
        <f t="shared" si="81"/>
        <v>12.833188610252083</v>
      </c>
      <c r="X628">
        <f t="shared" si="82"/>
        <v>14.903848993729969</v>
      </c>
      <c r="Y628">
        <f t="shared" si="82"/>
        <v>17.66497758874549</v>
      </c>
    </row>
    <row r="629" spans="1:25" x14ac:dyDescent="0.25">
      <c r="A629" t="s">
        <v>12</v>
      </c>
      <c r="B629">
        <v>14011</v>
      </c>
      <c r="C629" t="s">
        <v>19</v>
      </c>
      <c r="D629">
        <v>6</v>
      </c>
      <c r="E629">
        <v>2010</v>
      </c>
      <c r="F629" s="1">
        <v>40354</v>
      </c>
      <c r="G629" t="s">
        <v>20</v>
      </c>
      <c r="H629" t="s">
        <v>27</v>
      </c>
      <c r="I629">
        <v>0.59049094468321195</v>
      </c>
      <c r="J629">
        <v>20</v>
      </c>
      <c r="K629">
        <v>308</v>
      </c>
      <c r="L629">
        <f t="shared" si="75"/>
        <v>308</v>
      </c>
      <c r="M629">
        <f t="shared" si="79"/>
        <v>5.7333412768977459</v>
      </c>
      <c r="N629">
        <f>'vessel calibrations'!$B$18</f>
        <v>0.66168199563289887</v>
      </c>
      <c r="O629" s="16">
        <f>'vessel calibrations'!$C$18</f>
        <v>0.66168199563289887</v>
      </c>
      <c r="P629">
        <f>'vessel calibrations'!$D$18</f>
        <v>0.69681555292314135</v>
      </c>
      <c r="Q629">
        <f>'vessel calibrations'!$E$18</f>
        <v>0.73713696004717688</v>
      </c>
      <c r="R629">
        <f t="shared" si="76"/>
        <v>3.7936486977421731</v>
      </c>
      <c r="S629">
        <f t="shared" si="80"/>
        <v>3.7936486977421731</v>
      </c>
      <c r="T629">
        <f t="shared" si="77"/>
        <v>3.9950813719585718</v>
      </c>
      <c r="U629">
        <f t="shared" si="78"/>
        <v>4.2262577597654039</v>
      </c>
      <c r="V629">
        <f t="shared" si="81"/>
        <v>43.418173454989791</v>
      </c>
      <c r="W629">
        <f t="shared" si="81"/>
        <v>43.418173454989791</v>
      </c>
      <c r="X629">
        <f t="shared" si="82"/>
        <v>53.330261403726823</v>
      </c>
      <c r="Y629">
        <f t="shared" si="82"/>
        <v>67.460556353634587</v>
      </c>
    </row>
    <row r="630" spans="1:25" x14ac:dyDescent="0.25">
      <c r="A630" t="s">
        <v>12</v>
      </c>
      <c r="B630">
        <v>14012</v>
      </c>
      <c r="C630" t="s">
        <v>19</v>
      </c>
      <c r="D630">
        <v>6</v>
      </c>
      <c r="E630">
        <v>2010</v>
      </c>
      <c r="F630" s="1">
        <v>40354</v>
      </c>
      <c r="G630" t="s">
        <v>21</v>
      </c>
      <c r="H630" t="s">
        <v>27</v>
      </c>
      <c r="I630">
        <v>1.87409049250469</v>
      </c>
      <c r="J630">
        <v>20</v>
      </c>
      <c r="K630">
        <v>31</v>
      </c>
      <c r="L630">
        <f t="shared" si="75"/>
        <v>31</v>
      </c>
      <c r="M630">
        <f t="shared" si="79"/>
        <v>3.4657359027997265</v>
      </c>
      <c r="N630">
        <f>'vessel calibrations'!$B$18</f>
        <v>0.66168199563289887</v>
      </c>
      <c r="O630" s="16">
        <f>'vessel calibrations'!$C$18</f>
        <v>0.66168199563289887</v>
      </c>
      <c r="P630">
        <f>'vessel calibrations'!$D$18</f>
        <v>0.69681555292314135</v>
      </c>
      <c r="Q630">
        <f>'vessel calibrations'!$E$18</f>
        <v>0.73713696004717688</v>
      </c>
      <c r="R630">
        <f t="shared" si="76"/>
        <v>2.2932150485011094</v>
      </c>
      <c r="S630">
        <f t="shared" si="80"/>
        <v>2.2932150485011094</v>
      </c>
      <c r="T630">
        <f t="shared" si="77"/>
        <v>2.4149786793949737</v>
      </c>
      <c r="U630">
        <f t="shared" si="78"/>
        <v>2.5547220277161484</v>
      </c>
      <c r="V630">
        <f t="shared" si="81"/>
        <v>8.9067371758310223</v>
      </c>
      <c r="W630">
        <f t="shared" si="81"/>
        <v>8.9067371758310223</v>
      </c>
      <c r="X630">
        <f t="shared" si="82"/>
        <v>10.189531787421815</v>
      </c>
      <c r="Y630">
        <f t="shared" si="82"/>
        <v>11.867722290187725</v>
      </c>
    </row>
    <row r="631" spans="1:25" x14ac:dyDescent="0.25">
      <c r="A631" t="s">
        <v>12</v>
      </c>
      <c r="B631">
        <v>14013</v>
      </c>
      <c r="C631" t="s">
        <v>19</v>
      </c>
      <c r="D631">
        <v>6</v>
      </c>
      <c r="E631">
        <v>2010</v>
      </c>
      <c r="F631" s="1">
        <v>40354</v>
      </c>
      <c r="G631" t="s">
        <v>22</v>
      </c>
      <c r="H631" t="s">
        <v>27</v>
      </c>
      <c r="I631">
        <v>1.8106126466933901</v>
      </c>
      <c r="J631">
        <v>20</v>
      </c>
      <c r="K631">
        <v>1206</v>
      </c>
      <c r="L631">
        <f t="shared" si="75"/>
        <v>1206</v>
      </c>
      <c r="M631">
        <f t="shared" si="79"/>
        <v>7.0958932210975316</v>
      </c>
      <c r="N631">
        <f>'vessel calibrations'!$B$18</f>
        <v>0.66168199563289887</v>
      </c>
      <c r="O631" s="16">
        <f>'vessel calibrations'!$C$18</f>
        <v>0.66168199563289887</v>
      </c>
      <c r="P631">
        <f>'vessel calibrations'!$D$18</f>
        <v>0.69681555292314135</v>
      </c>
      <c r="Q631">
        <f>'vessel calibrations'!$E$18</f>
        <v>0.73713696004717688</v>
      </c>
      <c r="R631">
        <f t="shared" si="76"/>
        <v>4.6952247873337738</v>
      </c>
      <c r="S631">
        <f t="shared" si="80"/>
        <v>4.6952247873337738</v>
      </c>
      <c r="T631">
        <f t="shared" si="77"/>
        <v>4.9445287583426474</v>
      </c>
      <c r="U631">
        <f t="shared" si="78"/>
        <v>5.2306451578192048</v>
      </c>
      <c r="V631">
        <f t="shared" si="81"/>
        <v>108.42340287245761</v>
      </c>
      <c r="W631">
        <f t="shared" si="81"/>
        <v>108.42340287245761</v>
      </c>
      <c r="X631">
        <f t="shared" si="82"/>
        <v>139.40467072952106</v>
      </c>
      <c r="Y631">
        <f t="shared" si="82"/>
        <v>185.91335324054631</v>
      </c>
    </row>
    <row r="632" spans="1:25" x14ac:dyDescent="0.25">
      <c r="A632" t="s">
        <v>12</v>
      </c>
      <c r="B632">
        <v>14014</v>
      </c>
      <c r="C632" t="s">
        <v>19</v>
      </c>
      <c r="D632">
        <v>6</v>
      </c>
      <c r="E632">
        <v>2010</v>
      </c>
      <c r="F632" s="1">
        <v>40354</v>
      </c>
      <c r="G632" t="s">
        <v>23</v>
      </c>
      <c r="H632" t="s">
        <v>27</v>
      </c>
      <c r="I632">
        <v>1.52136777719094</v>
      </c>
      <c r="J632">
        <v>20</v>
      </c>
      <c r="K632">
        <v>5919</v>
      </c>
      <c r="L632">
        <f t="shared" si="75"/>
        <v>5919</v>
      </c>
      <c r="M632">
        <f t="shared" si="79"/>
        <v>8.6860917278780505</v>
      </c>
      <c r="N632">
        <f>'vessel calibrations'!$B$18</f>
        <v>0.66168199563289887</v>
      </c>
      <c r="O632" s="16">
        <f>'vessel calibrations'!$C$18</f>
        <v>0.66168199563289887</v>
      </c>
      <c r="P632">
        <f>'vessel calibrations'!$D$18</f>
        <v>0.69681555292314135</v>
      </c>
      <c r="Q632">
        <f>'vessel calibrations'!$E$18</f>
        <v>0.73713696004717688</v>
      </c>
      <c r="R632">
        <f t="shared" si="76"/>
        <v>5.7474305087527631</v>
      </c>
      <c r="S632">
        <f t="shared" si="80"/>
        <v>5.7474305087527631</v>
      </c>
      <c r="T632">
        <f t="shared" si="77"/>
        <v>6.0526038101024682</v>
      </c>
      <c r="U632">
        <f t="shared" si="78"/>
        <v>6.402839250978956</v>
      </c>
      <c r="V632">
        <f t="shared" si="81"/>
        <v>312.38438643453236</v>
      </c>
      <c r="W632">
        <f t="shared" si="81"/>
        <v>312.38438643453236</v>
      </c>
      <c r="X632">
        <f t="shared" si="82"/>
        <v>424.21877879213076</v>
      </c>
      <c r="Y632">
        <f t="shared" si="82"/>
        <v>602.55625512310837</v>
      </c>
    </row>
    <row r="633" spans="1:25" x14ac:dyDescent="0.25">
      <c r="A633" t="s">
        <v>12</v>
      </c>
      <c r="B633">
        <v>14015</v>
      </c>
      <c r="C633" t="s">
        <v>19</v>
      </c>
      <c r="D633">
        <v>6</v>
      </c>
      <c r="E633">
        <v>2010</v>
      </c>
      <c r="F633" s="1">
        <v>40355</v>
      </c>
      <c r="G633" t="s">
        <v>20</v>
      </c>
      <c r="H633" t="s">
        <v>27</v>
      </c>
      <c r="I633">
        <v>1.3659610245932401</v>
      </c>
      <c r="J633">
        <v>20</v>
      </c>
      <c r="K633">
        <v>0</v>
      </c>
      <c r="L633">
        <f t="shared" si="75"/>
        <v>0</v>
      </c>
      <c r="M633">
        <f t="shared" si="79"/>
        <v>0</v>
      </c>
      <c r="N633">
        <f>'vessel calibrations'!$B$18</f>
        <v>0.66168199563289887</v>
      </c>
      <c r="O633" s="16">
        <f>'vessel calibrations'!$C$18</f>
        <v>0.66168199563289887</v>
      </c>
      <c r="P633">
        <f>'vessel calibrations'!$D$18</f>
        <v>0.69681555292314135</v>
      </c>
      <c r="Q633">
        <f>'vessel calibrations'!$E$18</f>
        <v>0.73713696004717688</v>
      </c>
      <c r="R633">
        <f t="shared" si="76"/>
        <v>0</v>
      </c>
      <c r="S633">
        <f t="shared" si="80"/>
        <v>0</v>
      </c>
      <c r="T633">
        <f t="shared" si="77"/>
        <v>0</v>
      </c>
      <c r="U633">
        <f t="shared" si="78"/>
        <v>0</v>
      </c>
      <c r="V633">
        <f t="shared" si="81"/>
        <v>0</v>
      </c>
      <c r="W633">
        <f t="shared" si="81"/>
        <v>0</v>
      </c>
      <c r="X633">
        <f t="shared" si="82"/>
        <v>0</v>
      </c>
      <c r="Y633">
        <f t="shared" si="82"/>
        <v>0</v>
      </c>
    </row>
    <row r="634" spans="1:25" x14ac:dyDescent="0.25">
      <c r="A634" t="s">
        <v>12</v>
      </c>
      <c r="B634">
        <v>14016</v>
      </c>
      <c r="C634" t="s">
        <v>19</v>
      </c>
      <c r="D634">
        <v>6</v>
      </c>
      <c r="E634">
        <v>2010</v>
      </c>
      <c r="F634" s="1">
        <v>40355</v>
      </c>
      <c r="G634" t="s">
        <v>21</v>
      </c>
      <c r="H634" t="s">
        <v>27</v>
      </c>
      <c r="I634">
        <v>1.71537309209787</v>
      </c>
      <c r="J634">
        <v>20</v>
      </c>
      <c r="K634">
        <v>4520</v>
      </c>
      <c r="L634">
        <f t="shared" si="75"/>
        <v>4520</v>
      </c>
      <c r="M634">
        <f t="shared" si="79"/>
        <v>8.4164884872946057</v>
      </c>
      <c r="N634">
        <f>'vessel calibrations'!$B$18</f>
        <v>0.66168199563289887</v>
      </c>
      <c r="O634" s="16">
        <f>'vessel calibrations'!$C$18</f>
        <v>0.66168199563289887</v>
      </c>
      <c r="P634">
        <f>'vessel calibrations'!$D$18</f>
        <v>0.69681555292314135</v>
      </c>
      <c r="Q634">
        <f>'vessel calibrations'!$E$18</f>
        <v>0.73713696004717688</v>
      </c>
      <c r="R634">
        <f t="shared" si="76"/>
        <v>5.569038898494413</v>
      </c>
      <c r="S634">
        <f t="shared" si="80"/>
        <v>5.569038898494413</v>
      </c>
      <c r="T634">
        <f t="shared" si="77"/>
        <v>5.8647400789454442</v>
      </c>
      <c r="U634">
        <f t="shared" si="78"/>
        <v>6.204104737796408</v>
      </c>
      <c r="V634">
        <f t="shared" si="81"/>
        <v>261.18199460086208</v>
      </c>
      <c r="W634">
        <f t="shared" si="81"/>
        <v>261.18199460086208</v>
      </c>
      <c r="X634">
        <f t="shared" si="82"/>
        <v>351.39055047961273</v>
      </c>
      <c r="Y634">
        <f t="shared" si="82"/>
        <v>493.77580352483318</v>
      </c>
    </row>
    <row r="635" spans="1:25" x14ac:dyDescent="0.25">
      <c r="A635" t="s">
        <v>12</v>
      </c>
      <c r="B635">
        <v>14018</v>
      </c>
      <c r="C635" t="s">
        <v>19</v>
      </c>
      <c r="D635">
        <v>6</v>
      </c>
      <c r="E635">
        <v>2010</v>
      </c>
      <c r="F635" s="1">
        <v>40355</v>
      </c>
      <c r="G635" t="s">
        <v>23</v>
      </c>
      <c r="H635" t="s">
        <v>27</v>
      </c>
      <c r="I635">
        <v>0.85150363180257505</v>
      </c>
      <c r="J635">
        <v>10</v>
      </c>
      <c r="K635">
        <v>3</v>
      </c>
      <c r="L635">
        <f t="shared" si="75"/>
        <v>6</v>
      </c>
      <c r="M635">
        <f t="shared" si="79"/>
        <v>1.9459101490553132</v>
      </c>
      <c r="N635">
        <f>'vessel calibrations'!$B$18</f>
        <v>0.66168199563289887</v>
      </c>
      <c r="O635" s="16">
        <f>'vessel calibrations'!$C$18</f>
        <v>0.66168199563289887</v>
      </c>
      <c r="P635">
        <f>'vessel calibrations'!$D$18</f>
        <v>0.69681555292314135</v>
      </c>
      <c r="Q635">
        <f>'vessel calibrations'!$E$18</f>
        <v>0.73713696004717688</v>
      </c>
      <c r="R635">
        <f t="shared" si="76"/>
        <v>1.2875737107492313</v>
      </c>
      <c r="S635">
        <f t="shared" si="80"/>
        <v>1.2875737107492313</v>
      </c>
      <c r="T635">
        <f t="shared" si="77"/>
        <v>1.3559404564527304</v>
      </c>
      <c r="U635">
        <f t="shared" si="78"/>
        <v>1.4344022917995825</v>
      </c>
      <c r="V635">
        <f t="shared" si="81"/>
        <v>2.6239830490278817</v>
      </c>
      <c r="W635">
        <f t="shared" si="81"/>
        <v>2.6239830490278817</v>
      </c>
      <c r="X635">
        <f t="shared" si="82"/>
        <v>2.8804085964448887</v>
      </c>
      <c r="Y635">
        <f t="shared" si="82"/>
        <v>3.1971355965501731</v>
      </c>
    </row>
    <row r="636" spans="1:25" x14ac:dyDescent="0.25">
      <c r="A636" t="s">
        <v>12</v>
      </c>
      <c r="B636">
        <v>14019</v>
      </c>
      <c r="C636" t="s">
        <v>19</v>
      </c>
      <c r="D636">
        <v>6</v>
      </c>
      <c r="E636">
        <v>2010</v>
      </c>
      <c r="F636" s="1">
        <v>40356</v>
      </c>
      <c r="G636" t="s">
        <v>23</v>
      </c>
      <c r="H636" t="s">
        <v>27</v>
      </c>
      <c r="I636">
        <v>0.83915673346983599</v>
      </c>
      <c r="J636">
        <v>10</v>
      </c>
      <c r="K636">
        <v>6240</v>
      </c>
      <c r="L636">
        <f t="shared" si="75"/>
        <v>12480</v>
      </c>
      <c r="M636">
        <f t="shared" si="79"/>
        <v>9.4319627669184545</v>
      </c>
      <c r="N636">
        <f>'vessel calibrations'!$B$18</f>
        <v>0.66168199563289887</v>
      </c>
      <c r="O636" s="16">
        <f>'vessel calibrations'!$C$18</f>
        <v>0.66168199563289887</v>
      </c>
      <c r="P636">
        <f>'vessel calibrations'!$D$18</f>
        <v>0.69681555292314135</v>
      </c>
      <c r="Q636">
        <f>'vessel calibrations'!$E$18</f>
        <v>0.73713696004717688</v>
      </c>
      <c r="R636">
        <f t="shared" si="76"/>
        <v>6.2409599463498013</v>
      </c>
      <c r="S636">
        <f t="shared" si="80"/>
        <v>6.2409599463498013</v>
      </c>
      <c r="T636">
        <f t="shared" si="77"/>
        <v>6.5723383505807647</v>
      </c>
      <c r="U636">
        <f t="shared" si="78"/>
        <v>6.952648361284429</v>
      </c>
      <c r="V636">
        <f t="shared" si="81"/>
        <v>512.35106397279083</v>
      </c>
      <c r="W636">
        <f t="shared" si="81"/>
        <v>512.35106397279083</v>
      </c>
      <c r="X636">
        <f t="shared" si="82"/>
        <v>714.03990375249293</v>
      </c>
      <c r="Y636">
        <f t="shared" si="82"/>
        <v>1044.9160269967622</v>
      </c>
    </row>
    <row r="637" spans="1:25" x14ac:dyDescent="0.25">
      <c r="A637" t="s">
        <v>12</v>
      </c>
      <c r="B637">
        <v>14020</v>
      </c>
      <c r="C637" t="s">
        <v>19</v>
      </c>
      <c r="D637">
        <v>6</v>
      </c>
      <c r="E637">
        <v>2010</v>
      </c>
      <c r="F637" s="1">
        <v>40356</v>
      </c>
      <c r="G637" t="s">
        <v>22</v>
      </c>
      <c r="H637" t="s">
        <v>27</v>
      </c>
      <c r="I637">
        <v>0.86920510415676799</v>
      </c>
      <c r="J637">
        <v>10</v>
      </c>
      <c r="K637">
        <v>1462</v>
      </c>
      <c r="L637">
        <f t="shared" si="75"/>
        <v>2924</v>
      </c>
      <c r="M637">
        <f t="shared" si="79"/>
        <v>7.9810497596659573</v>
      </c>
      <c r="N637">
        <f>'vessel calibrations'!$B$18</f>
        <v>0.66168199563289887</v>
      </c>
      <c r="O637" s="16">
        <f>'vessel calibrations'!$C$18</f>
        <v>0.66168199563289887</v>
      </c>
      <c r="P637">
        <f>'vessel calibrations'!$D$18</f>
        <v>0.69681555292314135</v>
      </c>
      <c r="Q637">
        <f>'vessel calibrations'!$E$18</f>
        <v>0.73713696004717688</v>
      </c>
      <c r="R637">
        <f t="shared" si="76"/>
        <v>5.2809169322212384</v>
      </c>
      <c r="S637">
        <f t="shared" si="80"/>
        <v>5.2809169322212384</v>
      </c>
      <c r="T637">
        <f t="shared" si="77"/>
        <v>5.561319601188738</v>
      </c>
      <c r="U637">
        <f t="shared" si="78"/>
        <v>5.8831267578254156</v>
      </c>
      <c r="V637">
        <f t="shared" si="81"/>
        <v>195.55001579345532</v>
      </c>
      <c r="W637">
        <f t="shared" si="81"/>
        <v>195.55001579345532</v>
      </c>
      <c r="X637">
        <f t="shared" si="82"/>
        <v>259.16592516706078</v>
      </c>
      <c r="Y637">
        <f t="shared" si="82"/>
        <v>357.92977546129259</v>
      </c>
    </row>
    <row r="638" spans="1:25" x14ac:dyDescent="0.25">
      <c r="A638" t="s">
        <v>12</v>
      </c>
      <c r="B638">
        <v>14021</v>
      </c>
      <c r="C638" t="s">
        <v>19</v>
      </c>
      <c r="D638">
        <v>6</v>
      </c>
      <c r="E638">
        <v>2010</v>
      </c>
      <c r="F638" s="1">
        <v>40356</v>
      </c>
      <c r="G638" t="s">
        <v>21</v>
      </c>
      <c r="H638" t="s">
        <v>27</v>
      </c>
      <c r="I638">
        <v>0.83346927654807401</v>
      </c>
      <c r="J638">
        <v>10</v>
      </c>
      <c r="K638">
        <v>238</v>
      </c>
      <c r="L638">
        <f t="shared" si="75"/>
        <v>476</v>
      </c>
      <c r="M638">
        <f t="shared" si="79"/>
        <v>6.1675164908883415</v>
      </c>
      <c r="N638">
        <f>'vessel calibrations'!$B$18</f>
        <v>0.66168199563289887</v>
      </c>
      <c r="O638" s="16">
        <f>'vessel calibrations'!$C$18</f>
        <v>0.66168199563289887</v>
      </c>
      <c r="P638">
        <f>'vessel calibrations'!$D$18</f>
        <v>0.69681555292314135</v>
      </c>
      <c r="Q638">
        <f>'vessel calibrations'!$E$18</f>
        <v>0.73713696004717688</v>
      </c>
      <c r="R638">
        <f t="shared" si="76"/>
        <v>4.0809346197898115</v>
      </c>
      <c r="S638">
        <f t="shared" si="80"/>
        <v>4.0809346197898115</v>
      </c>
      <c r="T638">
        <f t="shared" si="77"/>
        <v>4.2976214137609521</v>
      </c>
      <c r="U638">
        <f t="shared" si="78"/>
        <v>4.5463043571342636</v>
      </c>
      <c r="V638">
        <f t="shared" si="81"/>
        <v>58.200774216733763</v>
      </c>
      <c r="W638">
        <f t="shared" si="81"/>
        <v>58.200774216733763</v>
      </c>
      <c r="X638">
        <f t="shared" si="82"/>
        <v>72.524700703927849</v>
      </c>
      <c r="Y638">
        <f t="shared" si="82"/>
        <v>93.283326169045623</v>
      </c>
    </row>
    <row r="639" spans="1:25" x14ac:dyDescent="0.25">
      <c r="A639" t="s">
        <v>12</v>
      </c>
      <c r="B639">
        <v>14022</v>
      </c>
      <c r="C639" t="s">
        <v>19</v>
      </c>
      <c r="D639">
        <v>6</v>
      </c>
      <c r="E639">
        <v>2010</v>
      </c>
      <c r="F639" s="1">
        <v>40356</v>
      </c>
      <c r="G639" t="s">
        <v>20</v>
      </c>
      <c r="H639" t="s">
        <v>27</v>
      </c>
      <c r="I639">
        <v>0.89024056028241405</v>
      </c>
      <c r="J639">
        <v>10</v>
      </c>
      <c r="K639">
        <v>532</v>
      </c>
      <c r="L639">
        <f t="shared" si="75"/>
        <v>1064</v>
      </c>
      <c r="M639">
        <f t="shared" si="79"/>
        <v>6.9707300781435251</v>
      </c>
      <c r="N639">
        <f>'vessel calibrations'!$B$18</f>
        <v>0.66168199563289887</v>
      </c>
      <c r="O639" s="16">
        <f>'vessel calibrations'!$C$18</f>
        <v>0.66168199563289887</v>
      </c>
      <c r="P639">
        <f>'vessel calibrations'!$D$18</f>
        <v>0.69681555292314135</v>
      </c>
      <c r="Q639">
        <f>'vessel calibrations'!$E$18</f>
        <v>0.73713696004717688</v>
      </c>
      <c r="R639">
        <f t="shared" si="76"/>
        <v>4.6124065891242809</v>
      </c>
      <c r="S639">
        <f t="shared" si="80"/>
        <v>4.6124065891242809</v>
      </c>
      <c r="T639">
        <f t="shared" si="77"/>
        <v>4.8573131336795523</v>
      </c>
      <c r="U639">
        <f t="shared" si="78"/>
        <v>5.1383827791121375</v>
      </c>
      <c r="V639">
        <f t="shared" si="81"/>
        <v>99.726264917213399</v>
      </c>
      <c r="W639">
        <f t="shared" si="81"/>
        <v>99.726264917213399</v>
      </c>
      <c r="X639">
        <f t="shared" si="82"/>
        <v>127.67799663640187</v>
      </c>
      <c r="Y639">
        <f t="shared" si="82"/>
        <v>169.43990633990958</v>
      </c>
    </row>
    <row r="640" spans="1:25" x14ac:dyDescent="0.25">
      <c r="A640" t="s">
        <v>12</v>
      </c>
      <c r="B640">
        <v>14023</v>
      </c>
      <c r="C640" t="s">
        <v>13</v>
      </c>
      <c r="D640">
        <v>6</v>
      </c>
      <c r="E640">
        <v>2010</v>
      </c>
      <c r="F640" s="1">
        <v>40357</v>
      </c>
      <c r="G640" t="s">
        <v>18</v>
      </c>
      <c r="H640" t="s">
        <v>27</v>
      </c>
      <c r="I640">
        <v>0.76265190807401395</v>
      </c>
      <c r="J640">
        <v>10</v>
      </c>
      <c r="K640">
        <v>260</v>
      </c>
      <c r="L640">
        <f t="shared" si="75"/>
        <v>520</v>
      </c>
      <c r="M640">
        <f t="shared" si="79"/>
        <v>6.2557500417533669</v>
      </c>
      <c r="N640">
        <f>'vessel calibrations'!$B$18</f>
        <v>0.66168199563289887</v>
      </c>
      <c r="O640" s="16">
        <f>'vessel calibrations'!$C$18</f>
        <v>0.66168199563289887</v>
      </c>
      <c r="P640">
        <f>'vessel calibrations'!$D$18</f>
        <v>0.69681555292314135</v>
      </c>
      <c r="Q640">
        <f>'vessel calibrations'!$E$18</f>
        <v>0.73713696004717688</v>
      </c>
      <c r="R640">
        <f t="shared" si="76"/>
        <v>4.1393171718079582</v>
      </c>
      <c r="S640">
        <f t="shared" si="80"/>
        <v>4.1393171718079582</v>
      </c>
      <c r="T640">
        <f t="shared" si="77"/>
        <v>4.3591039242933372</v>
      </c>
      <c r="U640">
        <f t="shared" si="78"/>
        <v>4.6113445685930765</v>
      </c>
      <c r="V640">
        <f t="shared" si="81"/>
        <v>61.759952549888546</v>
      </c>
      <c r="W640">
        <f t="shared" si="81"/>
        <v>61.759952549888546</v>
      </c>
      <c r="X640">
        <f t="shared" si="82"/>
        <v>77.187041515020837</v>
      </c>
      <c r="Y640">
        <f t="shared" si="82"/>
        <v>99.619348339689168</v>
      </c>
    </row>
    <row r="641" spans="1:26" x14ac:dyDescent="0.25">
      <c r="A641" t="s">
        <v>12</v>
      </c>
      <c r="B641">
        <v>14024</v>
      </c>
      <c r="C641" t="s">
        <v>13</v>
      </c>
      <c r="D641">
        <v>6</v>
      </c>
      <c r="E641">
        <v>2010</v>
      </c>
      <c r="F641" s="1">
        <v>40357</v>
      </c>
      <c r="G641" t="s">
        <v>17</v>
      </c>
      <c r="H641" t="s">
        <v>27</v>
      </c>
      <c r="I641">
        <v>0.82357137634896604</v>
      </c>
      <c r="J641">
        <v>10</v>
      </c>
      <c r="K641">
        <v>260</v>
      </c>
      <c r="L641">
        <f t="shared" si="75"/>
        <v>520</v>
      </c>
      <c r="M641">
        <f t="shared" si="79"/>
        <v>6.2557500417533669</v>
      </c>
      <c r="N641">
        <f>'vessel calibrations'!$B$18</f>
        <v>0.66168199563289887</v>
      </c>
      <c r="O641" s="16">
        <f>'vessel calibrations'!$C$18</f>
        <v>0.66168199563289887</v>
      </c>
      <c r="P641">
        <f>'vessel calibrations'!$D$18</f>
        <v>0.69681555292314135</v>
      </c>
      <c r="Q641">
        <f>'vessel calibrations'!$E$18</f>
        <v>0.73713696004717688</v>
      </c>
      <c r="R641">
        <f t="shared" si="76"/>
        <v>4.1393171718079582</v>
      </c>
      <c r="S641">
        <f t="shared" si="80"/>
        <v>4.1393171718079582</v>
      </c>
      <c r="T641">
        <f t="shared" si="77"/>
        <v>4.3591039242933372</v>
      </c>
      <c r="U641">
        <f t="shared" si="78"/>
        <v>4.6113445685930765</v>
      </c>
      <c r="V641">
        <f t="shared" si="81"/>
        <v>61.759952549888546</v>
      </c>
      <c r="W641">
        <f t="shared" si="81"/>
        <v>61.759952549888546</v>
      </c>
      <c r="X641">
        <f t="shared" si="82"/>
        <v>77.187041515020837</v>
      </c>
      <c r="Y641">
        <f t="shared" si="82"/>
        <v>99.619348339689168</v>
      </c>
    </row>
    <row r="642" spans="1:26" x14ac:dyDescent="0.25">
      <c r="A642" t="s">
        <v>12</v>
      </c>
      <c r="B642">
        <v>14025</v>
      </c>
      <c r="C642" t="s">
        <v>13</v>
      </c>
      <c r="D642">
        <v>6</v>
      </c>
      <c r="E642">
        <v>2010</v>
      </c>
      <c r="F642" s="1">
        <v>40357</v>
      </c>
      <c r="G642" t="s">
        <v>16</v>
      </c>
      <c r="H642" t="s">
        <v>27</v>
      </c>
      <c r="I642">
        <v>0.84258726186479604</v>
      </c>
      <c r="J642">
        <v>10</v>
      </c>
      <c r="K642">
        <v>3</v>
      </c>
      <c r="L642">
        <f t="shared" ref="L642:L705" si="83">K642*20/J642</f>
        <v>6</v>
      </c>
      <c r="M642">
        <f t="shared" si="79"/>
        <v>1.9459101490553132</v>
      </c>
      <c r="N642">
        <f>'vessel calibrations'!$B$18</f>
        <v>0.66168199563289887</v>
      </c>
      <c r="O642" s="16">
        <f>'vessel calibrations'!$C$18</f>
        <v>0.66168199563289887</v>
      </c>
      <c r="P642">
        <f>'vessel calibrations'!$D$18</f>
        <v>0.69681555292314135</v>
      </c>
      <c r="Q642">
        <f>'vessel calibrations'!$E$18</f>
        <v>0.73713696004717688</v>
      </c>
      <c r="R642">
        <f t="shared" ref="R642:R705" si="84">N642*M642</f>
        <v>1.2875737107492313</v>
      </c>
      <c r="S642">
        <f t="shared" si="80"/>
        <v>1.2875737107492313</v>
      </c>
      <c r="T642">
        <f t="shared" ref="T642:T705" si="85">M642*P642</f>
        <v>1.3559404564527304</v>
      </c>
      <c r="U642">
        <f t="shared" ref="U642:U705" si="86">M642*Q642</f>
        <v>1.4344022917995825</v>
      </c>
      <c r="V642">
        <f t="shared" si="81"/>
        <v>2.6239830490278817</v>
      </c>
      <c r="W642">
        <f t="shared" si="81"/>
        <v>2.6239830490278817</v>
      </c>
      <c r="X642">
        <f t="shared" si="82"/>
        <v>2.8804085964448887</v>
      </c>
      <c r="Y642">
        <f t="shared" si="82"/>
        <v>3.1971355965501731</v>
      </c>
    </row>
    <row r="643" spans="1:26" x14ac:dyDescent="0.25">
      <c r="A643" t="s">
        <v>12</v>
      </c>
      <c r="B643">
        <v>14026</v>
      </c>
      <c r="C643" t="s">
        <v>13</v>
      </c>
      <c r="D643">
        <v>6</v>
      </c>
      <c r="E643">
        <v>2010</v>
      </c>
      <c r="F643" s="1">
        <v>40357</v>
      </c>
      <c r="G643" t="s">
        <v>14</v>
      </c>
      <c r="H643" t="s">
        <v>27</v>
      </c>
      <c r="I643">
        <v>0.88653696290123296</v>
      </c>
      <c r="J643">
        <v>10</v>
      </c>
      <c r="K643">
        <v>107</v>
      </c>
      <c r="L643">
        <f t="shared" si="83"/>
        <v>214</v>
      </c>
      <c r="M643">
        <f t="shared" ref="M643:M706" si="87">LN(L643+1)</f>
        <v>5.3706380281276624</v>
      </c>
      <c r="N643">
        <f>'vessel calibrations'!$B$18</f>
        <v>0.66168199563289887</v>
      </c>
      <c r="O643" s="16">
        <f>'vessel calibrations'!$C$18</f>
        <v>0.66168199563289887</v>
      </c>
      <c r="P643">
        <f>'vessel calibrations'!$D$18</f>
        <v>0.69681555292314135</v>
      </c>
      <c r="Q643">
        <f>'vessel calibrations'!$E$18</f>
        <v>0.73713696004717688</v>
      </c>
      <c r="R643">
        <f t="shared" si="84"/>
        <v>3.5536544882734487</v>
      </c>
      <c r="S643">
        <f t="shared" ref="S643:S706" si="88">O643*M643</f>
        <v>3.5536544882734487</v>
      </c>
      <c r="T643">
        <f t="shared" si="85"/>
        <v>3.7423441071198265</v>
      </c>
      <c r="U643">
        <f t="shared" si="86"/>
        <v>3.9588957895677894</v>
      </c>
      <c r="V643">
        <f t="shared" ref="V643:W706" si="89">EXP(R643)-1</f>
        <v>33.94077510244702</v>
      </c>
      <c r="W643">
        <f t="shared" si="89"/>
        <v>33.94077510244702</v>
      </c>
      <c r="X643">
        <f t="shared" ref="X643:Y706" si="90">EXP(T643)-1</f>
        <v>41.196788114721848</v>
      </c>
      <c r="Y643">
        <f t="shared" si="90"/>
        <v>51.399433990874506</v>
      </c>
    </row>
    <row r="644" spans="1:26" x14ac:dyDescent="0.25">
      <c r="A644" t="s">
        <v>12</v>
      </c>
      <c r="B644">
        <v>14027</v>
      </c>
      <c r="C644" t="s">
        <v>13</v>
      </c>
      <c r="D644">
        <v>6</v>
      </c>
      <c r="E644">
        <v>2010</v>
      </c>
      <c r="F644" s="1">
        <v>40357</v>
      </c>
      <c r="G644" t="s">
        <v>14</v>
      </c>
      <c r="H644" t="s">
        <v>27</v>
      </c>
      <c r="I644">
        <v>0.98247125875800601</v>
      </c>
      <c r="J644">
        <v>10</v>
      </c>
      <c r="K644">
        <v>13</v>
      </c>
      <c r="L644">
        <f t="shared" si="83"/>
        <v>26</v>
      </c>
      <c r="M644">
        <f t="shared" si="87"/>
        <v>3.2958368660043291</v>
      </c>
      <c r="N644">
        <f>'vessel calibrations'!$B$18</f>
        <v>0.66168199563289887</v>
      </c>
      <c r="O644" s="16">
        <f>'vessel calibrations'!$C$18</f>
        <v>0.66168199563289887</v>
      </c>
      <c r="P644">
        <f>'vessel calibrations'!$D$18</f>
        <v>0.69681555292314135</v>
      </c>
      <c r="Q644">
        <f>'vessel calibrations'!$E$18</f>
        <v>0.73713696004717688</v>
      </c>
      <c r="R644">
        <f t="shared" si="84"/>
        <v>2.1807959147782237</v>
      </c>
      <c r="S644">
        <f t="shared" si="88"/>
        <v>2.1807959147782237</v>
      </c>
      <c r="T644">
        <f t="shared" si="85"/>
        <v>2.29659038812928</v>
      </c>
      <c r="U644">
        <f t="shared" si="86"/>
        <v>2.4294831682178457</v>
      </c>
      <c r="V644">
        <f t="shared" si="89"/>
        <v>7.8533499673289402</v>
      </c>
      <c r="W644">
        <f t="shared" si="89"/>
        <v>7.8533499673289402</v>
      </c>
      <c r="X644">
        <f t="shared" si="90"/>
        <v>8.9402322752741554</v>
      </c>
      <c r="Y644">
        <f t="shared" si="90"/>
        <v>10.353012965535857</v>
      </c>
    </row>
    <row r="645" spans="1:26" x14ac:dyDescent="0.25">
      <c r="A645" t="s">
        <v>12</v>
      </c>
      <c r="B645">
        <v>14028</v>
      </c>
      <c r="C645" t="s">
        <v>13</v>
      </c>
      <c r="D645">
        <v>6</v>
      </c>
      <c r="E645">
        <v>2010</v>
      </c>
      <c r="F645" s="1">
        <v>40358</v>
      </c>
      <c r="G645" t="s">
        <v>18</v>
      </c>
      <c r="H645" t="s">
        <v>27</v>
      </c>
      <c r="I645">
        <v>0.90677392156449699</v>
      </c>
      <c r="J645">
        <v>10</v>
      </c>
      <c r="K645">
        <v>218</v>
      </c>
      <c r="L645">
        <f t="shared" si="83"/>
        <v>436</v>
      </c>
      <c r="M645">
        <f t="shared" si="87"/>
        <v>6.0799331950955899</v>
      </c>
      <c r="N645">
        <f>'vessel calibrations'!$B$18</f>
        <v>0.66168199563289887</v>
      </c>
      <c r="O645" s="16">
        <f>'vessel calibrations'!$C$18</f>
        <v>0.66168199563289887</v>
      </c>
      <c r="P645">
        <f>'vessel calibrations'!$D$18</f>
        <v>0.69681555292314135</v>
      </c>
      <c r="Q645">
        <f>'vessel calibrations'!$E$18</f>
        <v>0.73713696004717688</v>
      </c>
      <c r="R645">
        <f t="shared" si="84"/>
        <v>4.0229823298455569</v>
      </c>
      <c r="S645">
        <f t="shared" si="88"/>
        <v>4.0229823298455569</v>
      </c>
      <c r="T645">
        <f t="shared" si="85"/>
        <v>4.2365920110762953</v>
      </c>
      <c r="U645">
        <f t="shared" si="86"/>
        <v>4.4817434727226821</v>
      </c>
      <c r="V645">
        <f t="shared" si="89"/>
        <v>54.867472854499695</v>
      </c>
      <c r="W645">
        <f t="shared" si="89"/>
        <v>54.867472854499695</v>
      </c>
      <c r="X645">
        <f t="shared" si="90"/>
        <v>68.17171325585845</v>
      </c>
      <c r="Y645">
        <f t="shared" si="90"/>
        <v>87.38864160196627</v>
      </c>
    </row>
    <row r="646" spans="1:26" x14ac:dyDescent="0.25">
      <c r="A646" t="s">
        <v>12</v>
      </c>
      <c r="B646">
        <v>14029</v>
      </c>
      <c r="C646" t="s">
        <v>13</v>
      </c>
      <c r="D646">
        <v>6</v>
      </c>
      <c r="E646">
        <v>2010</v>
      </c>
      <c r="F646" s="1">
        <v>40358</v>
      </c>
      <c r="G646" t="s">
        <v>17</v>
      </c>
      <c r="H646" t="s">
        <v>27</v>
      </c>
      <c r="I646">
        <v>0.84973087835360905</v>
      </c>
      <c r="J646">
        <v>10</v>
      </c>
      <c r="K646">
        <v>60</v>
      </c>
      <c r="L646">
        <f t="shared" si="83"/>
        <v>120</v>
      </c>
      <c r="M646">
        <f t="shared" si="87"/>
        <v>4.7957905455967413</v>
      </c>
      <c r="N646">
        <f>'vessel calibrations'!$B$18</f>
        <v>0.66168199563289887</v>
      </c>
      <c r="O646" s="16">
        <f>'vessel calibrations'!$C$18</f>
        <v>0.66168199563289887</v>
      </c>
      <c r="P646">
        <f>'vessel calibrations'!$D$18</f>
        <v>0.69681555292314135</v>
      </c>
      <c r="Q646">
        <f>'vessel calibrations'!$E$18</f>
        <v>0.73713696004717688</v>
      </c>
      <c r="R646">
        <f t="shared" si="84"/>
        <v>3.1732882588478408</v>
      </c>
      <c r="S646">
        <f t="shared" si="88"/>
        <v>3.1732882588478408</v>
      </c>
      <c r="T646">
        <f t="shared" si="85"/>
        <v>3.3417814407335671</v>
      </c>
      <c r="U646">
        <f t="shared" si="86"/>
        <v>3.5351544638041736</v>
      </c>
      <c r="V646">
        <f t="shared" si="89"/>
        <v>22.885898379656119</v>
      </c>
      <c r="W646">
        <f t="shared" si="89"/>
        <v>22.885898379656119</v>
      </c>
      <c r="X646">
        <f t="shared" si="90"/>
        <v>27.269442210926364</v>
      </c>
      <c r="Y646">
        <f t="shared" si="90"/>
        <v>33.300312461810385</v>
      </c>
    </row>
    <row r="647" spans="1:26" x14ac:dyDescent="0.25">
      <c r="A647" t="s">
        <v>12</v>
      </c>
      <c r="B647">
        <v>14030</v>
      </c>
      <c r="C647" t="s">
        <v>13</v>
      </c>
      <c r="D647">
        <v>6</v>
      </c>
      <c r="E647">
        <v>2010</v>
      </c>
      <c r="F647" s="1">
        <v>40358</v>
      </c>
      <c r="G647" t="s">
        <v>16</v>
      </c>
      <c r="H647" t="s">
        <v>27</v>
      </c>
      <c r="I647">
        <v>0.79129653513515796</v>
      </c>
      <c r="J647">
        <v>10</v>
      </c>
      <c r="K647">
        <v>17</v>
      </c>
      <c r="L647">
        <f t="shared" si="83"/>
        <v>34</v>
      </c>
      <c r="M647">
        <f t="shared" si="87"/>
        <v>3.5553480614894135</v>
      </c>
      <c r="N647">
        <f>'vessel calibrations'!$B$18</f>
        <v>0.66168199563289887</v>
      </c>
      <c r="O647" s="16">
        <f>'vessel calibrations'!$C$18</f>
        <v>0.66168199563289887</v>
      </c>
      <c r="P647">
        <f>'vessel calibrations'!$D$18</f>
        <v>0.69681555292314135</v>
      </c>
      <c r="Q647">
        <f>'vessel calibrations'!$E$18</f>
        <v>0.73713696004717688</v>
      </c>
      <c r="R647">
        <f t="shared" si="84"/>
        <v>2.3525098004958735</v>
      </c>
      <c r="S647">
        <f t="shared" si="88"/>
        <v>2.3525098004958735</v>
      </c>
      <c r="T647">
        <f t="shared" si="85"/>
        <v>2.4774218253009646</v>
      </c>
      <c r="U647">
        <f t="shared" si="86"/>
        <v>2.6207784619559296</v>
      </c>
      <c r="V647">
        <f t="shared" si="89"/>
        <v>9.5119194652865406</v>
      </c>
      <c r="W647">
        <f t="shared" si="89"/>
        <v>9.5119194652865406</v>
      </c>
      <c r="X647">
        <f t="shared" si="90"/>
        <v>10.910517404669481</v>
      </c>
      <c r="Y647">
        <f t="shared" si="90"/>
        <v>12.746420486351219</v>
      </c>
    </row>
    <row r="648" spans="1:26" x14ac:dyDescent="0.25">
      <c r="A648" t="s">
        <v>12</v>
      </c>
      <c r="B648">
        <v>14032</v>
      </c>
      <c r="C648" t="s">
        <v>19</v>
      </c>
      <c r="D648">
        <v>7</v>
      </c>
      <c r="E648">
        <v>2010</v>
      </c>
      <c r="F648" s="1">
        <v>40385</v>
      </c>
      <c r="G648" t="s">
        <v>20</v>
      </c>
      <c r="H648" t="s">
        <v>27</v>
      </c>
      <c r="I648">
        <v>2.7595999999999998</v>
      </c>
      <c r="J648">
        <v>20</v>
      </c>
      <c r="K648">
        <v>3132</v>
      </c>
      <c r="L648">
        <f t="shared" si="83"/>
        <v>3132</v>
      </c>
      <c r="M648">
        <f t="shared" si="87"/>
        <v>8.0497462909521911</v>
      </c>
      <c r="N648">
        <f>'vessel calibrations'!$B$18</f>
        <v>0.66168199563289887</v>
      </c>
      <c r="O648" s="16">
        <f>'vessel calibrations'!$C$18</f>
        <v>0.66168199563289887</v>
      </c>
      <c r="P648">
        <f>'vessel calibrations'!$D$18</f>
        <v>0.69681555292314135</v>
      </c>
      <c r="Q648">
        <f>'vessel calibrations'!$E$18</f>
        <v>0.73713696004717688</v>
      </c>
      <c r="R648">
        <f t="shared" si="84"/>
        <v>5.3263721901357712</v>
      </c>
      <c r="S648">
        <f t="shared" si="88"/>
        <v>5.3263721901357712</v>
      </c>
      <c r="T648">
        <f t="shared" si="85"/>
        <v>5.6091884126208571</v>
      </c>
      <c r="U648">
        <f t="shared" si="86"/>
        <v>5.9337655100635356</v>
      </c>
      <c r="V648">
        <f t="shared" si="89"/>
        <v>204.69041326159405</v>
      </c>
      <c r="W648">
        <f t="shared" si="89"/>
        <v>204.69041326159405</v>
      </c>
      <c r="X648">
        <f t="shared" si="90"/>
        <v>271.92264752068962</v>
      </c>
      <c r="Y648">
        <f t="shared" si="90"/>
        <v>376.57359754222716</v>
      </c>
      <c r="Z648" t="s">
        <v>34</v>
      </c>
    </row>
    <row r="649" spans="1:26" x14ac:dyDescent="0.25">
      <c r="A649" t="s">
        <v>12</v>
      </c>
      <c r="B649">
        <v>14033</v>
      </c>
      <c r="C649" t="s">
        <v>19</v>
      </c>
      <c r="D649">
        <v>7</v>
      </c>
      <c r="E649">
        <v>2010</v>
      </c>
      <c r="F649" s="1">
        <v>40385</v>
      </c>
      <c r="G649" t="s">
        <v>21</v>
      </c>
      <c r="H649" t="s">
        <v>27</v>
      </c>
      <c r="I649">
        <v>0.94310000000000005</v>
      </c>
      <c r="J649">
        <v>10</v>
      </c>
      <c r="K649">
        <v>901</v>
      </c>
      <c r="L649">
        <f t="shared" si="83"/>
        <v>1802</v>
      </c>
      <c r="M649">
        <f t="shared" si="87"/>
        <v>7.4972072232033176</v>
      </c>
      <c r="N649">
        <f>'vessel calibrations'!$B$18</f>
        <v>0.66168199563289887</v>
      </c>
      <c r="O649" s="16">
        <f>'vessel calibrations'!$C$18</f>
        <v>0.66168199563289887</v>
      </c>
      <c r="P649">
        <f>'vessel calibrations'!$D$18</f>
        <v>0.69681555292314135</v>
      </c>
      <c r="Q649">
        <f>'vessel calibrations'!$E$18</f>
        <v>0.73713696004717688</v>
      </c>
      <c r="R649">
        <f t="shared" si="84"/>
        <v>4.9607670371225554</v>
      </c>
      <c r="S649">
        <f t="shared" si="88"/>
        <v>4.9607670371225554</v>
      </c>
      <c r="T649">
        <f t="shared" si="85"/>
        <v>5.2241705966157888</v>
      </c>
      <c r="U649">
        <f t="shared" si="86"/>
        <v>5.5264685413558299</v>
      </c>
      <c r="V649">
        <f t="shared" si="89"/>
        <v>141.70321258985624</v>
      </c>
      <c r="W649">
        <f t="shared" si="89"/>
        <v>141.70321258985624</v>
      </c>
      <c r="X649">
        <f t="shared" si="90"/>
        <v>184.70708055233249</v>
      </c>
      <c r="Y649">
        <f t="shared" si="90"/>
        <v>250.25504564877741</v>
      </c>
      <c r="Z649" t="s">
        <v>34</v>
      </c>
    </row>
    <row r="650" spans="1:26" x14ac:dyDescent="0.25">
      <c r="A650" t="s">
        <v>12</v>
      </c>
      <c r="B650">
        <v>14034</v>
      </c>
      <c r="C650" t="s">
        <v>19</v>
      </c>
      <c r="D650">
        <v>7</v>
      </c>
      <c r="E650">
        <v>2010</v>
      </c>
      <c r="F650" s="1">
        <v>40385</v>
      </c>
      <c r="G650" t="s">
        <v>22</v>
      </c>
      <c r="H650" t="s">
        <v>27</v>
      </c>
      <c r="I650">
        <v>1.7769999999999999</v>
      </c>
      <c r="J650">
        <v>10</v>
      </c>
      <c r="K650">
        <v>255</v>
      </c>
      <c r="L650">
        <f t="shared" si="83"/>
        <v>510</v>
      </c>
      <c r="M650">
        <f t="shared" si="87"/>
        <v>6.2363695902037044</v>
      </c>
      <c r="N650">
        <f>'vessel calibrations'!$B$18</f>
        <v>0.66168199563289887</v>
      </c>
      <c r="O650" s="16">
        <f>'vessel calibrations'!$C$18</f>
        <v>0.66168199563289887</v>
      </c>
      <c r="P650">
        <f>'vessel calibrations'!$D$18</f>
        <v>0.69681555292314135</v>
      </c>
      <c r="Q650">
        <f>'vessel calibrations'!$E$18</f>
        <v>0.73713696004717688</v>
      </c>
      <c r="R650">
        <f t="shared" si="84"/>
        <v>4.1264934759503111</v>
      </c>
      <c r="S650">
        <f t="shared" si="88"/>
        <v>4.1264934759503111</v>
      </c>
      <c r="T650">
        <f t="shared" si="85"/>
        <v>4.345599324230859</v>
      </c>
      <c r="U650">
        <f t="shared" si="86"/>
        <v>4.597058521453417</v>
      </c>
      <c r="V650">
        <f t="shared" si="89"/>
        <v>60.960276367102168</v>
      </c>
      <c r="W650">
        <f t="shared" si="89"/>
        <v>60.960276367102168</v>
      </c>
      <c r="X650">
        <f t="shared" si="90"/>
        <v>76.138254453462622</v>
      </c>
      <c r="Y650">
        <f t="shared" si="90"/>
        <v>98.192114623948527</v>
      </c>
      <c r="Z650" t="s">
        <v>34</v>
      </c>
    </row>
    <row r="651" spans="1:26" x14ac:dyDescent="0.25">
      <c r="A651" t="s">
        <v>12</v>
      </c>
      <c r="B651">
        <v>14035</v>
      </c>
      <c r="C651" t="s">
        <v>19</v>
      </c>
      <c r="D651">
        <v>7</v>
      </c>
      <c r="E651">
        <v>2010</v>
      </c>
      <c r="F651" s="1">
        <v>40385</v>
      </c>
      <c r="G651" t="s">
        <v>23</v>
      </c>
      <c r="H651" t="s">
        <v>27</v>
      </c>
      <c r="I651">
        <v>0.38059999999999999</v>
      </c>
      <c r="J651">
        <v>10</v>
      </c>
      <c r="K651">
        <v>966</v>
      </c>
      <c r="L651">
        <f t="shared" si="83"/>
        <v>1932</v>
      </c>
      <c r="M651">
        <f t="shared" si="87"/>
        <v>7.5668284792083309</v>
      </c>
      <c r="N651">
        <f>'vessel calibrations'!$B$18</f>
        <v>0.66168199563289887</v>
      </c>
      <c r="O651" s="16">
        <f>'vessel calibrations'!$C$18</f>
        <v>0.66168199563289887</v>
      </c>
      <c r="P651">
        <f>'vessel calibrations'!$D$18</f>
        <v>0.69681555292314135</v>
      </c>
      <c r="Q651">
        <f>'vessel calibrations'!$E$18</f>
        <v>0.73713696004717688</v>
      </c>
      <c r="R651">
        <f t="shared" si="84"/>
        <v>5.0068341687344216</v>
      </c>
      <c r="S651">
        <f t="shared" si="88"/>
        <v>5.0068341687344216</v>
      </c>
      <c r="T651">
        <f t="shared" si="85"/>
        <v>5.2726837706141261</v>
      </c>
      <c r="U651">
        <f t="shared" si="86"/>
        <v>5.5777889423620319</v>
      </c>
      <c r="V651">
        <f t="shared" si="89"/>
        <v>148.43091346556074</v>
      </c>
      <c r="W651">
        <f t="shared" si="89"/>
        <v>148.43091346556074</v>
      </c>
      <c r="X651">
        <f t="shared" si="90"/>
        <v>193.93843107169843</v>
      </c>
      <c r="Y651">
        <f t="shared" si="90"/>
        <v>263.48616464820219</v>
      </c>
      <c r="Z651" t="s">
        <v>34</v>
      </c>
    </row>
    <row r="652" spans="1:26" x14ac:dyDescent="0.25">
      <c r="A652" t="s">
        <v>12</v>
      </c>
      <c r="B652">
        <v>14036</v>
      </c>
      <c r="C652" t="s">
        <v>19</v>
      </c>
      <c r="D652">
        <v>7</v>
      </c>
      <c r="E652">
        <v>2010</v>
      </c>
      <c r="F652" s="1">
        <v>40386</v>
      </c>
      <c r="G652" t="s">
        <v>20</v>
      </c>
      <c r="H652" t="s">
        <v>27</v>
      </c>
      <c r="I652">
        <v>1.036</v>
      </c>
      <c r="J652">
        <v>10</v>
      </c>
      <c r="K652">
        <v>672</v>
      </c>
      <c r="L652">
        <f t="shared" si="83"/>
        <v>1344</v>
      </c>
      <c r="M652">
        <f t="shared" si="87"/>
        <v>7.2041492920359396</v>
      </c>
      <c r="N652">
        <f>'vessel calibrations'!$B$18</f>
        <v>0.66168199563289887</v>
      </c>
      <c r="O652" s="16">
        <f>'vessel calibrations'!$C$18</f>
        <v>0.66168199563289887</v>
      </c>
      <c r="P652">
        <f>'vessel calibrations'!$D$18</f>
        <v>0.69681555292314135</v>
      </c>
      <c r="Q652">
        <f>'vessel calibrations'!$E$18</f>
        <v>0.73713696004717688</v>
      </c>
      <c r="R652">
        <f t="shared" si="84"/>
        <v>4.7668558803916756</v>
      </c>
      <c r="S652">
        <f t="shared" si="88"/>
        <v>4.7668558803916756</v>
      </c>
      <c r="T652">
        <f t="shared" si="85"/>
        <v>5.0199632722708802</v>
      </c>
      <c r="U652">
        <f t="shared" si="86"/>
        <v>5.3104447088573936</v>
      </c>
      <c r="V652">
        <f t="shared" si="89"/>
        <v>116.54907199409107</v>
      </c>
      <c r="W652">
        <f t="shared" si="89"/>
        <v>116.54907199409107</v>
      </c>
      <c r="X652">
        <f t="shared" si="90"/>
        <v>150.40574290282143</v>
      </c>
      <c r="Y652">
        <f t="shared" si="90"/>
        <v>201.44023533896817</v>
      </c>
      <c r="Z652" t="s">
        <v>34</v>
      </c>
    </row>
    <row r="653" spans="1:26" x14ac:dyDescent="0.25">
      <c r="A653" t="s">
        <v>12</v>
      </c>
      <c r="B653">
        <v>14037</v>
      </c>
      <c r="C653" t="s">
        <v>19</v>
      </c>
      <c r="D653">
        <v>7</v>
      </c>
      <c r="E653">
        <v>2010</v>
      </c>
      <c r="F653" s="1">
        <v>40386</v>
      </c>
      <c r="G653" t="s">
        <v>21</v>
      </c>
      <c r="H653" t="s">
        <v>27</v>
      </c>
      <c r="I653">
        <v>0.94730000000000003</v>
      </c>
      <c r="J653">
        <v>10</v>
      </c>
      <c r="K653">
        <v>644</v>
      </c>
      <c r="L653">
        <f t="shared" si="83"/>
        <v>1288</v>
      </c>
      <c r="M653">
        <f t="shared" si="87"/>
        <v>7.161622002939187</v>
      </c>
      <c r="N653">
        <f>'vessel calibrations'!$B$18</f>
        <v>0.66168199563289887</v>
      </c>
      <c r="O653" s="16">
        <f>'vessel calibrations'!$C$18</f>
        <v>0.66168199563289887</v>
      </c>
      <c r="P653">
        <f>'vessel calibrations'!$D$18</f>
        <v>0.69681555292314135</v>
      </c>
      <c r="Q653">
        <f>'vessel calibrations'!$E$18</f>
        <v>0.73713696004717688</v>
      </c>
      <c r="R653">
        <f t="shared" si="84"/>
        <v>4.7387163388732798</v>
      </c>
      <c r="S653">
        <f t="shared" si="88"/>
        <v>4.7387163388732798</v>
      </c>
      <c r="T653">
        <f t="shared" si="85"/>
        <v>4.9903295958046048</v>
      </c>
      <c r="U653">
        <f t="shared" si="86"/>
        <v>5.2790962722535664</v>
      </c>
      <c r="V653">
        <f t="shared" si="89"/>
        <v>113.28740118509702</v>
      </c>
      <c r="W653">
        <f t="shared" si="89"/>
        <v>113.28740118509702</v>
      </c>
      <c r="X653">
        <f t="shared" si="90"/>
        <v>145.98486110640076</v>
      </c>
      <c r="Y653">
        <f t="shared" si="90"/>
        <v>195.19249061270733</v>
      </c>
      <c r="Z653" t="s">
        <v>34</v>
      </c>
    </row>
    <row r="654" spans="1:26" x14ac:dyDescent="0.25">
      <c r="A654" t="s">
        <v>12</v>
      </c>
      <c r="B654">
        <v>14038</v>
      </c>
      <c r="C654" t="s">
        <v>19</v>
      </c>
      <c r="D654">
        <v>7</v>
      </c>
      <c r="E654">
        <v>2010</v>
      </c>
      <c r="F654" s="1">
        <v>40386</v>
      </c>
      <c r="G654" t="s">
        <v>22</v>
      </c>
      <c r="H654" t="s">
        <v>27</v>
      </c>
      <c r="I654">
        <v>1.0169999999999999</v>
      </c>
      <c r="J654">
        <v>10</v>
      </c>
      <c r="K654">
        <v>888</v>
      </c>
      <c r="L654">
        <f t="shared" si="83"/>
        <v>1776</v>
      </c>
      <c r="M654">
        <f t="shared" si="87"/>
        <v>7.482681828154651</v>
      </c>
      <c r="N654">
        <f>'vessel calibrations'!$B$18</f>
        <v>0.66168199563289887</v>
      </c>
      <c r="O654" s="16">
        <f>'vessel calibrations'!$C$18</f>
        <v>0.66168199563289887</v>
      </c>
      <c r="P654">
        <f>'vessel calibrations'!$D$18</f>
        <v>0.69681555292314135</v>
      </c>
      <c r="Q654">
        <f>'vessel calibrations'!$E$18</f>
        <v>0.73713696004717688</v>
      </c>
      <c r="R654">
        <f t="shared" si="84"/>
        <v>4.9511558447393975</v>
      </c>
      <c r="S654">
        <f t="shared" si="88"/>
        <v>4.9511558447393975</v>
      </c>
      <c r="T654">
        <f t="shared" si="85"/>
        <v>5.2140490754335254</v>
      </c>
      <c r="U654">
        <f t="shared" si="86"/>
        <v>5.5157613358061717</v>
      </c>
      <c r="V654">
        <f t="shared" si="89"/>
        <v>140.33823460046065</v>
      </c>
      <c r="W654">
        <f t="shared" si="89"/>
        <v>140.33823460046065</v>
      </c>
      <c r="X654">
        <f t="shared" si="90"/>
        <v>182.83692278922766</v>
      </c>
      <c r="Y654">
        <f t="shared" si="90"/>
        <v>247.57915743673539</v>
      </c>
      <c r="Z654" t="s">
        <v>34</v>
      </c>
    </row>
    <row r="655" spans="1:26" x14ac:dyDescent="0.25">
      <c r="A655" t="s">
        <v>12</v>
      </c>
      <c r="B655">
        <v>14039</v>
      </c>
      <c r="C655" t="s">
        <v>19</v>
      </c>
      <c r="D655">
        <v>7</v>
      </c>
      <c r="E655">
        <v>2010</v>
      </c>
      <c r="F655" s="1">
        <v>40386</v>
      </c>
      <c r="G655" t="s">
        <v>23</v>
      </c>
      <c r="H655" t="s">
        <v>27</v>
      </c>
      <c r="I655">
        <v>0.82179999999999997</v>
      </c>
      <c r="J655">
        <v>10</v>
      </c>
      <c r="K655">
        <v>958</v>
      </c>
      <c r="L655">
        <f t="shared" si="83"/>
        <v>1916</v>
      </c>
      <c r="M655">
        <f t="shared" si="87"/>
        <v>7.5585167430456446</v>
      </c>
      <c r="N655">
        <f>'vessel calibrations'!$B$18</f>
        <v>0.66168199563289887</v>
      </c>
      <c r="O655" s="16">
        <f>'vessel calibrations'!$C$18</f>
        <v>0.66168199563289887</v>
      </c>
      <c r="P655">
        <f>'vessel calibrations'!$D$18</f>
        <v>0.69681555292314135</v>
      </c>
      <c r="Q655">
        <f>'vessel calibrations'!$E$18</f>
        <v>0.73713696004717688</v>
      </c>
      <c r="R655">
        <f t="shared" si="84"/>
        <v>5.0013344425631212</v>
      </c>
      <c r="S655">
        <f t="shared" si="88"/>
        <v>5.0013344425631212</v>
      </c>
      <c r="T655">
        <f t="shared" si="85"/>
        <v>5.2668920235841723</v>
      </c>
      <c r="U655">
        <f t="shared" si="86"/>
        <v>5.5716620544343547</v>
      </c>
      <c r="V655">
        <f t="shared" si="89"/>
        <v>147.61134014020723</v>
      </c>
      <c r="W655">
        <f t="shared" si="89"/>
        <v>147.61134014020723</v>
      </c>
      <c r="X655">
        <f t="shared" si="90"/>
        <v>192.81266022941546</v>
      </c>
      <c r="Y655">
        <f t="shared" si="90"/>
        <v>261.87064167680035</v>
      </c>
      <c r="Z655" t="s">
        <v>34</v>
      </c>
    </row>
    <row r="656" spans="1:26" x14ac:dyDescent="0.25">
      <c r="A656" t="s">
        <v>12</v>
      </c>
      <c r="B656">
        <v>14044</v>
      </c>
      <c r="C656" t="s">
        <v>19</v>
      </c>
      <c r="D656">
        <v>7</v>
      </c>
      <c r="E656">
        <v>2010</v>
      </c>
      <c r="F656" s="1">
        <v>40388</v>
      </c>
      <c r="G656" t="s">
        <v>23</v>
      </c>
      <c r="H656" t="s">
        <v>27</v>
      </c>
      <c r="I656">
        <v>0.93659999999999999</v>
      </c>
      <c r="J656">
        <v>10</v>
      </c>
      <c r="K656">
        <v>129</v>
      </c>
      <c r="L656">
        <f t="shared" si="83"/>
        <v>258</v>
      </c>
      <c r="M656">
        <f t="shared" si="87"/>
        <v>5.5568280616995374</v>
      </c>
      <c r="N656">
        <f>'vessel calibrations'!$B$18</f>
        <v>0.66168199563289887</v>
      </c>
      <c r="O656" s="16">
        <f>'vessel calibrations'!$C$18</f>
        <v>0.66168199563289887</v>
      </c>
      <c r="P656">
        <f>'vessel calibrations'!$D$18</f>
        <v>0.69681555292314135</v>
      </c>
      <c r="Q656">
        <f>'vessel calibrations'!$E$18</f>
        <v>0.73713696004717688</v>
      </c>
      <c r="R656">
        <f t="shared" si="84"/>
        <v>3.6768530812542433</v>
      </c>
      <c r="S656">
        <f t="shared" si="88"/>
        <v>3.6768530812542433</v>
      </c>
      <c r="T656">
        <f t="shared" si="85"/>
        <v>3.8720842183119908</v>
      </c>
      <c r="U656">
        <f t="shared" si="86"/>
        <v>4.0961433449060429</v>
      </c>
      <c r="V656">
        <f t="shared" si="89"/>
        <v>38.521826197155725</v>
      </c>
      <c r="W656">
        <f t="shared" si="89"/>
        <v>38.521826197155725</v>
      </c>
      <c r="X656">
        <f t="shared" si="90"/>
        <v>47.042412682237263</v>
      </c>
      <c r="Y656">
        <f t="shared" si="90"/>
        <v>59.108024087838793</v>
      </c>
      <c r="Z656" t="s">
        <v>34</v>
      </c>
    </row>
    <row r="657" spans="1:26" x14ac:dyDescent="0.25">
      <c r="A657" t="s">
        <v>12</v>
      </c>
      <c r="B657">
        <v>14045</v>
      </c>
      <c r="C657" t="s">
        <v>19</v>
      </c>
      <c r="D657">
        <v>7</v>
      </c>
      <c r="E657">
        <v>2010</v>
      </c>
      <c r="F657" s="1">
        <v>40388</v>
      </c>
      <c r="G657" t="s">
        <v>22</v>
      </c>
      <c r="H657" t="s">
        <v>27</v>
      </c>
      <c r="I657">
        <v>0.99939999999999996</v>
      </c>
      <c r="J657">
        <v>10</v>
      </c>
      <c r="K657">
        <v>473</v>
      </c>
      <c r="L657">
        <f t="shared" si="83"/>
        <v>946</v>
      </c>
      <c r="M657">
        <f t="shared" si="87"/>
        <v>6.8532990931860782</v>
      </c>
      <c r="N657">
        <f>'vessel calibrations'!$B$18</f>
        <v>0.66168199563289887</v>
      </c>
      <c r="O657" s="16">
        <f>'vessel calibrations'!$C$18</f>
        <v>0.66168199563289887</v>
      </c>
      <c r="P657">
        <f>'vessel calibrations'!$D$18</f>
        <v>0.69681555292314135</v>
      </c>
      <c r="Q657">
        <f>'vessel calibrations'!$E$18</f>
        <v>0.73713696004717688</v>
      </c>
      <c r="R657">
        <f t="shared" si="84"/>
        <v>4.5347046206485002</v>
      </c>
      <c r="S657">
        <f t="shared" si="88"/>
        <v>4.5347046206485002</v>
      </c>
      <c r="T657">
        <f t="shared" si="85"/>
        <v>4.7754853969661202</v>
      </c>
      <c r="U657">
        <f t="shared" si="86"/>
        <v>5.0518200598452596</v>
      </c>
      <c r="V657">
        <f t="shared" si="89"/>
        <v>92.195983069355748</v>
      </c>
      <c r="W657">
        <f t="shared" si="89"/>
        <v>92.195983069355748</v>
      </c>
      <c r="X657">
        <f t="shared" si="90"/>
        <v>117.56785313127364</v>
      </c>
      <c r="Y657">
        <f t="shared" si="90"/>
        <v>155.30669328721697</v>
      </c>
      <c r="Z657" t="s">
        <v>34</v>
      </c>
    </row>
    <row r="658" spans="1:26" x14ac:dyDescent="0.25">
      <c r="A658" t="s">
        <v>12</v>
      </c>
      <c r="B658">
        <v>14046</v>
      </c>
      <c r="C658" t="s">
        <v>19</v>
      </c>
      <c r="D658">
        <v>7</v>
      </c>
      <c r="E658">
        <v>2010</v>
      </c>
      <c r="F658" s="1">
        <v>40388</v>
      </c>
      <c r="G658" t="s">
        <v>21</v>
      </c>
      <c r="H658" t="s">
        <v>27</v>
      </c>
      <c r="I658">
        <v>0.89280000000000004</v>
      </c>
      <c r="J658">
        <v>10</v>
      </c>
      <c r="K658">
        <v>340</v>
      </c>
      <c r="L658">
        <f t="shared" si="83"/>
        <v>680</v>
      </c>
      <c r="M658">
        <f t="shared" si="87"/>
        <v>6.523562306149512</v>
      </c>
      <c r="N658">
        <f>'vessel calibrations'!$B$18</f>
        <v>0.66168199563289887</v>
      </c>
      <c r="O658" s="16">
        <f>'vessel calibrations'!$C$18</f>
        <v>0.66168199563289887</v>
      </c>
      <c r="P658">
        <f>'vessel calibrations'!$D$18</f>
        <v>0.69681555292314135</v>
      </c>
      <c r="Q658">
        <f>'vessel calibrations'!$E$18</f>
        <v>0.73713696004717688</v>
      </c>
      <c r="R658">
        <f t="shared" si="84"/>
        <v>4.3165237253685653</v>
      </c>
      <c r="S658">
        <f t="shared" si="88"/>
        <v>4.3165237253685653</v>
      </c>
      <c r="T658">
        <f t="shared" si="85"/>
        <v>4.5457196753881357</v>
      </c>
      <c r="U658">
        <f t="shared" si="86"/>
        <v>4.8087588870334024</v>
      </c>
      <c r="V658">
        <f t="shared" si="89"/>
        <v>73.927705752880442</v>
      </c>
      <c r="W658">
        <f t="shared" si="89"/>
        <v>73.927705752880442</v>
      </c>
      <c r="X658">
        <f t="shared" si="90"/>
        <v>93.228216541636897</v>
      </c>
      <c r="Y658">
        <f t="shared" si="90"/>
        <v>121.57938820178236</v>
      </c>
      <c r="Z658" t="s">
        <v>34</v>
      </c>
    </row>
    <row r="659" spans="1:26" x14ac:dyDescent="0.25">
      <c r="A659" t="s">
        <v>12</v>
      </c>
      <c r="B659">
        <v>14047</v>
      </c>
      <c r="C659" t="s">
        <v>19</v>
      </c>
      <c r="D659">
        <v>7</v>
      </c>
      <c r="E659">
        <v>2010</v>
      </c>
      <c r="F659" s="1">
        <v>40388</v>
      </c>
      <c r="G659" t="s">
        <v>20</v>
      </c>
      <c r="H659" t="s">
        <v>27</v>
      </c>
      <c r="I659">
        <v>1.05</v>
      </c>
      <c r="J659">
        <v>10</v>
      </c>
      <c r="K659">
        <v>128</v>
      </c>
      <c r="L659">
        <f t="shared" si="83"/>
        <v>256</v>
      </c>
      <c r="M659">
        <f t="shared" si="87"/>
        <v>5.5490760848952201</v>
      </c>
      <c r="N659">
        <f>'vessel calibrations'!$B$18</f>
        <v>0.66168199563289887</v>
      </c>
      <c r="O659" s="16">
        <f>'vessel calibrations'!$C$18</f>
        <v>0.66168199563289887</v>
      </c>
      <c r="P659">
        <f>'vessel calibrations'!$D$18</f>
        <v>0.69681555292314135</v>
      </c>
      <c r="Q659">
        <f>'vessel calibrations'!$E$18</f>
        <v>0.73713696004717688</v>
      </c>
      <c r="R659">
        <f t="shared" si="84"/>
        <v>3.6717237377722625</v>
      </c>
      <c r="S659">
        <f t="shared" si="88"/>
        <v>3.6717237377722625</v>
      </c>
      <c r="T659">
        <f t="shared" si="85"/>
        <v>3.8666825203088431</v>
      </c>
      <c r="U659">
        <f t="shared" si="86"/>
        <v>4.0904290762901523</v>
      </c>
      <c r="V659">
        <f t="shared" si="89"/>
        <v>38.319624200632283</v>
      </c>
      <c r="W659">
        <f t="shared" si="89"/>
        <v>38.319624200632283</v>
      </c>
      <c r="X659">
        <f t="shared" si="90"/>
        <v>46.78360171623028</v>
      </c>
      <c r="Y659">
        <f t="shared" si="90"/>
        <v>58.765530175288411</v>
      </c>
      <c r="Z659" t="s">
        <v>34</v>
      </c>
    </row>
    <row r="660" spans="1:26" x14ac:dyDescent="0.25">
      <c r="A660" t="s">
        <v>12</v>
      </c>
      <c r="B660">
        <v>14048</v>
      </c>
      <c r="C660" t="s">
        <v>13</v>
      </c>
      <c r="D660">
        <v>7</v>
      </c>
      <c r="E660">
        <v>2010</v>
      </c>
      <c r="F660" s="1">
        <v>40389</v>
      </c>
      <c r="G660" t="s">
        <v>18</v>
      </c>
      <c r="H660" t="s">
        <v>27</v>
      </c>
      <c r="I660">
        <v>0.94289999999999996</v>
      </c>
      <c r="J660">
        <v>10</v>
      </c>
      <c r="K660">
        <v>20</v>
      </c>
      <c r="L660">
        <f t="shared" si="83"/>
        <v>40</v>
      </c>
      <c r="M660">
        <f t="shared" si="87"/>
        <v>3.713572066704308</v>
      </c>
      <c r="N660">
        <f>'vessel calibrations'!$B$18</f>
        <v>0.66168199563289887</v>
      </c>
      <c r="O660" s="16">
        <f>'vessel calibrations'!$C$18</f>
        <v>0.66168199563289887</v>
      </c>
      <c r="P660">
        <f>'vessel calibrations'!$D$18</f>
        <v>0.69681555292314135</v>
      </c>
      <c r="Q660">
        <f>'vessel calibrations'!$E$18</f>
        <v>0.73713696004717688</v>
      </c>
      <c r="R660">
        <f t="shared" si="84"/>
        <v>2.457203776023495</v>
      </c>
      <c r="S660">
        <f t="shared" si="88"/>
        <v>2.457203776023495</v>
      </c>
      <c r="T660">
        <f t="shared" si="85"/>
        <v>2.587674772980495</v>
      </c>
      <c r="U660">
        <f t="shared" si="86"/>
        <v>2.7374112241665256</v>
      </c>
      <c r="V660">
        <f t="shared" si="89"/>
        <v>10.672127981882385</v>
      </c>
      <c r="W660">
        <f t="shared" si="89"/>
        <v>10.672127981882385</v>
      </c>
      <c r="X660">
        <f t="shared" si="90"/>
        <v>12.298812865096018</v>
      </c>
      <c r="Y660">
        <f t="shared" si="90"/>
        <v>14.446944613867652</v>
      </c>
      <c r="Z660" t="s">
        <v>34</v>
      </c>
    </row>
    <row r="661" spans="1:26" x14ac:dyDescent="0.25">
      <c r="A661" t="s">
        <v>12</v>
      </c>
      <c r="B661">
        <v>14049</v>
      </c>
      <c r="C661" t="s">
        <v>13</v>
      </c>
      <c r="D661">
        <v>7</v>
      </c>
      <c r="E661">
        <v>2010</v>
      </c>
      <c r="F661" s="1">
        <v>40389</v>
      </c>
      <c r="G661" t="s">
        <v>17</v>
      </c>
      <c r="H661" t="s">
        <v>27</v>
      </c>
      <c r="I661">
        <v>0.82279999999999998</v>
      </c>
      <c r="J661">
        <v>10</v>
      </c>
      <c r="K661">
        <v>67</v>
      </c>
      <c r="L661">
        <f t="shared" si="83"/>
        <v>134</v>
      </c>
      <c r="M661">
        <f t="shared" si="87"/>
        <v>4.9052747784384296</v>
      </c>
      <c r="N661">
        <f>'vessel calibrations'!$B$18</f>
        <v>0.66168199563289887</v>
      </c>
      <c r="O661" s="16">
        <f>'vessel calibrations'!$C$18</f>
        <v>0.66168199563289887</v>
      </c>
      <c r="P661">
        <f>'vessel calibrations'!$D$18</f>
        <v>0.69681555292314135</v>
      </c>
      <c r="Q661">
        <f>'vessel calibrations'!$E$18</f>
        <v>0.73713696004717688</v>
      </c>
      <c r="R661">
        <f t="shared" si="84"/>
        <v>3.2457320045248661</v>
      </c>
      <c r="S661">
        <f t="shared" si="88"/>
        <v>3.2457320045248661</v>
      </c>
      <c r="T661">
        <f t="shared" si="85"/>
        <v>3.4180717569775139</v>
      </c>
      <c r="U661">
        <f t="shared" si="86"/>
        <v>3.615859338374193</v>
      </c>
      <c r="V661">
        <f t="shared" si="89"/>
        <v>24.680501424951075</v>
      </c>
      <c r="W661">
        <f t="shared" si="89"/>
        <v>24.680501424951075</v>
      </c>
      <c r="X661">
        <f t="shared" si="90"/>
        <v>29.510526553718709</v>
      </c>
      <c r="Y661">
        <f t="shared" si="90"/>
        <v>36.183285224220313</v>
      </c>
      <c r="Z661" t="s">
        <v>34</v>
      </c>
    </row>
    <row r="662" spans="1:26" x14ac:dyDescent="0.25">
      <c r="A662" t="s">
        <v>12</v>
      </c>
      <c r="B662">
        <v>14050</v>
      </c>
      <c r="C662" t="s">
        <v>13</v>
      </c>
      <c r="D662">
        <v>7</v>
      </c>
      <c r="E662">
        <v>2010</v>
      </c>
      <c r="F662" s="1">
        <v>40389</v>
      </c>
      <c r="G662" t="s">
        <v>16</v>
      </c>
      <c r="H662" t="s">
        <v>27</v>
      </c>
      <c r="I662">
        <v>0.79810000000000003</v>
      </c>
      <c r="J662">
        <v>10</v>
      </c>
      <c r="K662">
        <v>32</v>
      </c>
      <c r="L662">
        <f t="shared" si="83"/>
        <v>64</v>
      </c>
      <c r="M662">
        <f t="shared" si="87"/>
        <v>4.1743872698956368</v>
      </c>
      <c r="N662">
        <f>'vessel calibrations'!$B$18</f>
        <v>0.66168199563289887</v>
      </c>
      <c r="O662" s="16">
        <f>'vessel calibrations'!$C$18</f>
        <v>0.66168199563289887</v>
      </c>
      <c r="P662">
        <f>'vessel calibrations'!$D$18</f>
        <v>0.69681555292314135</v>
      </c>
      <c r="Q662">
        <f>'vessel calibrations'!$E$18</f>
        <v>0.73713696004717688</v>
      </c>
      <c r="R662">
        <f t="shared" si="84"/>
        <v>2.7621168992891132</v>
      </c>
      <c r="S662">
        <f t="shared" si="88"/>
        <v>2.7621168992891132</v>
      </c>
      <c r="T662">
        <f t="shared" si="85"/>
        <v>2.9087779735876507</v>
      </c>
      <c r="U662">
        <f t="shared" si="86"/>
        <v>3.0770951421905037</v>
      </c>
      <c r="V662">
        <f t="shared" si="89"/>
        <v>14.833325051182099</v>
      </c>
      <c r="W662">
        <f t="shared" si="89"/>
        <v>14.833325051182099</v>
      </c>
      <c r="X662">
        <f t="shared" si="90"/>
        <v>17.334379775290586</v>
      </c>
      <c r="Y662">
        <f t="shared" si="90"/>
        <v>20.695289043112865</v>
      </c>
      <c r="Z662" t="s">
        <v>34</v>
      </c>
    </row>
    <row r="663" spans="1:26" x14ac:dyDescent="0.25">
      <c r="A663" t="s">
        <v>12</v>
      </c>
      <c r="B663">
        <v>14051</v>
      </c>
      <c r="C663" t="s">
        <v>13</v>
      </c>
      <c r="D663">
        <v>7</v>
      </c>
      <c r="E663">
        <v>2010</v>
      </c>
      <c r="F663" s="1">
        <v>40389</v>
      </c>
      <c r="G663" t="s">
        <v>14</v>
      </c>
      <c r="H663" t="s">
        <v>27</v>
      </c>
      <c r="I663">
        <v>1.7110000000000001</v>
      </c>
      <c r="J663">
        <v>10</v>
      </c>
      <c r="K663">
        <v>7</v>
      </c>
      <c r="L663">
        <f t="shared" si="83"/>
        <v>14</v>
      </c>
      <c r="M663">
        <f t="shared" si="87"/>
        <v>2.7080502011022101</v>
      </c>
      <c r="N663">
        <f>'vessel calibrations'!$B$18</f>
        <v>0.66168199563289887</v>
      </c>
      <c r="O663" s="16">
        <f>'vessel calibrations'!$C$18</f>
        <v>0.66168199563289887</v>
      </c>
      <c r="P663">
        <f>'vessel calibrations'!$D$18</f>
        <v>0.69681555292314135</v>
      </c>
      <c r="Q663">
        <f>'vessel calibrations'!$E$18</f>
        <v>0.73713696004717688</v>
      </c>
      <c r="R663">
        <f t="shared" si="84"/>
        <v>1.7918680613393834</v>
      </c>
      <c r="S663">
        <f t="shared" si="88"/>
        <v>1.7918680613393834</v>
      </c>
      <c r="T663">
        <f t="shared" si="85"/>
        <v>1.8870114982246606</v>
      </c>
      <c r="U663">
        <f t="shared" si="86"/>
        <v>1.9962038928956292</v>
      </c>
      <c r="V663">
        <f t="shared" si="89"/>
        <v>5.000651588045991</v>
      </c>
      <c r="W663">
        <f t="shared" si="89"/>
        <v>5.000651588045991</v>
      </c>
      <c r="X663">
        <f t="shared" si="90"/>
        <v>5.5996162158278411</v>
      </c>
      <c r="Y663">
        <f t="shared" si="90"/>
        <v>6.3610596230095702</v>
      </c>
      <c r="Z663" t="s">
        <v>34</v>
      </c>
    </row>
    <row r="664" spans="1:26" x14ac:dyDescent="0.25">
      <c r="A664" t="s">
        <v>12</v>
      </c>
      <c r="B664">
        <v>14052</v>
      </c>
      <c r="C664" t="s">
        <v>13</v>
      </c>
      <c r="D664">
        <v>7</v>
      </c>
      <c r="E664">
        <v>2010</v>
      </c>
      <c r="F664" s="1">
        <v>40389</v>
      </c>
      <c r="G664" t="s">
        <v>17</v>
      </c>
      <c r="H664" t="s">
        <v>27</v>
      </c>
      <c r="I664">
        <v>1.0049999999999999</v>
      </c>
      <c r="J664">
        <v>10</v>
      </c>
      <c r="K664">
        <v>67</v>
      </c>
      <c r="L664">
        <f t="shared" si="83"/>
        <v>134</v>
      </c>
      <c r="M664">
        <f t="shared" si="87"/>
        <v>4.9052747784384296</v>
      </c>
      <c r="N664">
        <f>'vessel calibrations'!$B$18</f>
        <v>0.66168199563289887</v>
      </c>
      <c r="O664" s="16">
        <f>'vessel calibrations'!$C$18</f>
        <v>0.66168199563289887</v>
      </c>
      <c r="P664">
        <f>'vessel calibrations'!$D$18</f>
        <v>0.69681555292314135</v>
      </c>
      <c r="Q664">
        <f>'vessel calibrations'!$E$18</f>
        <v>0.73713696004717688</v>
      </c>
      <c r="R664">
        <f t="shared" si="84"/>
        <v>3.2457320045248661</v>
      </c>
      <c r="S664">
        <f t="shared" si="88"/>
        <v>3.2457320045248661</v>
      </c>
      <c r="T664">
        <f t="shared" si="85"/>
        <v>3.4180717569775139</v>
      </c>
      <c r="U664">
        <f t="shared" si="86"/>
        <v>3.615859338374193</v>
      </c>
      <c r="V664">
        <f t="shared" si="89"/>
        <v>24.680501424951075</v>
      </c>
      <c r="W664">
        <f t="shared" si="89"/>
        <v>24.680501424951075</v>
      </c>
      <c r="X664">
        <f t="shared" si="90"/>
        <v>29.510526553718709</v>
      </c>
      <c r="Y664">
        <f t="shared" si="90"/>
        <v>36.183285224220313</v>
      </c>
      <c r="Z664" t="s">
        <v>34</v>
      </c>
    </row>
    <row r="665" spans="1:26" x14ac:dyDescent="0.25">
      <c r="A665" t="s">
        <v>12</v>
      </c>
      <c r="B665">
        <v>14053</v>
      </c>
      <c r="C665" t="s">
        <v>13</v>
      </c>
      <c r="D665">
        <v>7</v>
      </c>
      <c r="E665">
        <v>2010</v>
      </c>
      <c r="F665" s="1">
        <v>40389</v>
      </c>
      <c r="G665" t="s">
        <v>18</v>
      </c>
      <c r="H665" t="s">
        <v>27</v>
      </c>
      <c r="I665">
        <v>0.90200000000000002</v>
      </c>
      <c r="J665">
        <v>10</v>
      </c>
      <c r="K665">
        <v>26</v>
      </c>
      <c r="L665">
        <f t="shared" si="83"/>
        <v>52</v>
      </c>
      <c r="M665">
        <f t="shared" si="87"/>
        <v>3.970291913552122</v>
      </c>
      <c r="N665">
        <f>'vessel calibrations'!$B$18</f>
        <v>0.66168199563289887</v>
      </c>
      <c r="O665" s="16">
        <f>'vessel calibrations'!$C$18</f>
        <v>0.66168199563289887</v>
      </c>
      <c r="P665">
        <f>'vessel calibrations'!$D$18</f>
        <v>0.69681555292314135</v>
      </c>
      <c r="Q665">
        <f>'vessel calibrations'!$E$18</f>
        <v>0.73713696004717688</v>
      </c>
      <c r="R665">
        <f t="shared" si="84"/>
        <v>2.6270706766043288</v>
      </c>
      <c r="S665">
        <f t="shared" si="88"/>
        <v>2.6270706766043288</v>
      </c>
      <c r="T665">
        <f t="shared" si="85"/>
        <v>2.7665611550080986</v>
      </c>
      <c r="U665">
        <f t="shared" si="86"/>
        <v>2.9266489116557</v>
      </c>
      <c r="V665">
        <f t="shared" si="89"/>
        <v>12.833188610252083</v>
      </c>
      <c r="W665">
        <f t="shared" si="89"/>
        <v>12.833188610252083</v>
      </c>
      <c r="X665">
        <f t="shared" si="90"/>
        <v>14.903848993729969</v>
      </c>
      <c r="Y665">
        <f t="shared" si="90"/>
        <v>17.66497758874549</v>
      </c>
      <c r="Z665" t="s">
        <v>34</v>
      </c>
    </row>
    <row r="666" spans="1:26" x14ac:dyDescent="0.25">
      <c r="A666" t="s">
        <v>12</v>
      </c>
      <c r="B666">
        <v>14054</v>
      </c>
      <c r="C666" t="s">
        <v>13</v>
      </c>
      <c r="D666">
        <v>7</v>
      </c>
      <c r="E666">
        <v>2010</v>
      </c>
      <c r="F666" s="1">
        <v>40390</v>
      </c>
      <c r="G666" t="s">
        <v>16</v>
      </c>
      <c r="H666" t="s">
        <v>27</v>
      </c>
      <c r="I666">
        <v>0.84589999999999999</v>
      </c>
      <c r="J666">
        <v>10</v>
      </c>
      <c r="K666">
        <v>23</v>
      </c>
      <c r="L666">
        <f t="shared" si="83"/>
        <v>46</v>
      </c>
      <c r="M666">
        <f t="shared" si="87"/>
        <v>3.8501476017100584</v>
      </c>
      <c r="N666">
        <f>'vessel calibrations'!$B$18</f>
        <v>0.66168199563289887</v>
      </c>
      <c r="O666" s="16">
        <f>'vessel calibrations'!$C$18</f>
        <v>0.66168199563289887</v>
      </c>
      <c r="P666">
        <f>'vessel calibrations'!$D$18</f>
        <v>0.69681555292314135</v>
      </c>
      <c r="Q666">
        <f>'vessel calibrations'!$E$18</f>
        <v>0.73713696004717688</v>
      </c>
      <c r="R666">
        <f t="shared" si="84"/>
        <v>2.5475733485807308</v>
      </c>
      <c r="S666">
        <f t="shared" si="88"/>
        <v>2.5475733485807308</v>
      </c>
      <c r="T666">
        <f t="shared" si="85"/>
        <v>2.6828427299213011</v>
      </c>
      <c r="U666">
        <f t="shared" si="86"/>
        <v>2.8380860988574814</v>
      </c>
      <c r="V666">
        <f t="shared" si="89"/>
        <v>11.776063083802361</v>
      </c>
      <c r="W666">
        <f t="shared" si="89"/>
        <v>11.776063083802361</v>
      </c>
      <c r="X666">
        <f t="shared" si="90"/>
        <v>13.626613764776632</v>
      </c>
      <c r="Y666">
        <f t="shared" si="90"/>
        <v>16.083038981615093</v>
      </c>
      <c r="Z666" t="s">
        <v>34</v>
      </c>
    </row>
    <row r="667" spans="1:26" x14ac:dyDescent="0.25">
      <c r="A667" t="s">
        <v>12</v>
      </c>
      <c r="B667">
        <v>14055</v>
      </c>
      <c r="C667" t="s">
        <v>13</v>
      </c>
      <c r="D667">
        <v>7</v>
      </c>
      <c r="E667">
        <v>2010</v>
      </c>
      <c r="F667" s="1">
        <v>40390</v>
      </c>
      <c r="G667" t="s">
        <v>14</v>
      </c>
      <c r="H667" t="s">
        <v>27</v>
      </c>
      <c r="I667">
        <v>1.7270000000000001</v>
      </c>
      <c r="J667">
        <v>10</v>
      </c>
      <c r="K667">
        <v>0</v>
      </c>
      <c r="L667">
        <f t="shared" si="83"/>
        <v>0</v>
      </c>
      <c r="M667">
        <f t="shared" si="87"/>
        <v>0</v>
      </c>
      <c r="N667">
        <f>'vessel calibrations'!$B$18</f>
        <v>0.66168199563289887</v>
      </c>
      <c r="O667" s="16">
        <f>'vessel calibrations'!$C$18</f>
        <v>0.66168199563289887</v>
      </c>
      <c r="P667">
        <f>'vessel calibrations'!$D$18</f>
        <v>0.69681555292314135</v>
      </c>
      <c r="Q667">
        <f>'vessel calibrations'!$E$18</f>
        <v>0.73713696004717688</v>
      </c>
      <c r="R667">
        <f t="shared" si="84"/>
        <v>0</v>
      </c>
      <c r="S667">
        <f t="shared" si="88"/>
        <v>0</v>
      </c>
      <c r="T667">
        <f t="shared" si="85"/>
        <v>0</v>
      </c>
      <c r="U667">
        <f t="shared" si="86"/>
        <v>0</v>
      </c>
      <c r="V667">
        <f t="shared" si="89"/>
        <v>0</v>
      </c>
      <c r="W667">
        <f t="shared" si="89"/>
        <v>0</v>
      </c>
      <c r="X667">
        <f t="shared" si="90"/>
        <v>0</v>
      </c>
      <c r="Y667">
        <f t="shared" si="90"/>
        <v>0</v>
      </c>
      <c r="Z667" t="s">
        <v>34</v>
      </c>
    </row>
    <row r="668" spans="1:26" x14ac:dyDescent="0.25">
      <c r="A668" t="s">
        <v>12</v>
      </c>
      <c r="B668">
        <v>14057</v>
      </c>
      <c r="C668" t="s">
        <v>19</v>
      </c>
      <c r="D668">
        <v>8</v>
      </c>
      <c r="E668">
        <v>2010</v>
      </c>
      <c r="F668" s="1">
        <v>40415</v>
      </c>
      <c r="G668" t="s">
        <v>20</v>
      </c>
      <c r="H668" t="s">
        <v>27</v>
      </c>
      <c r="I668">
        <v>1.5269999999999999</v>
      </c>
      <c r="J668">
        <v>20</v>
      </c>
      <c r="K668">
        <v>0</v>
      </c>
      <c r="L668">
        <f t="shared" si="83"/>
        <v>0</v>
      </c>
      <c r="M668">
        <f t="shared" si="87"/>
        <v>0</v>
      </c>
      <c r="N668">
        <f>'vessel calibrations'!$B$18</f>
        <v>0.66168199563289887</v>
      </c>
      <c r="O668" s="16">
        <f>'vessel calibrations'!$C$18</f>
        <v>0.66168199563289887</v>
      </c>
      <c r="P668">
        <f>'vessel calibrations'!$D$18</f>
        <v>0.69681555292314135</v>
      </c>
      <c r="Q668">
        <f>'vessel calibrations'!$E$18</f>
        <v>0.73713696004717688</v>
      </c>
      <c r="R668">
        <f t="shared" si="84"/>
        <v>0</v>
      </c>
      <c r="S668">
        <f t="shared" si="88"/>
        <v>0</v>
      </c>
      <c r="T668">
        <f t="shared" si="85"/>
        <v>0</v>
      </c>
      <c r="U668">
        <f t="shared" si="86"/>
        <v>0</v>
      </c>
      <c r="V668">
        <f t="shared" si="89"/>
        <v>0</v>
      </c>
      <c r="W668">
        <f t="shared" si="89"/>
        <v>0</v>
      </c>
      <c r="X668">
        <f t="shared" si="90"/>
        <v>0</v>
      </c>
      <c r="Y668">
        <f t="shared" si="90"/>
        <v>0</v>
      </c>
    </row>
    <row r="669" spans="1:26" x14ac:dyDescent="0.25">
      <c r="A669" t="s">
        <v>12</v>
      </c>
      <c r="B669">
        <v>14058</v>
      </c>
      <c r="C669" t="s">
        <v>19</v>
      </c>
      <c r="D669">
        <v>8</v>
      </c>
      <c r="E669">
        <v>2010</v>
      </c>
      <c r="F669" s="1">
        <v>40415</v>
      </c>
      <c r="G669" t="s">
        <v>21</v>
      </c>
      <c r="H669" t="s">
        <v>27</v>
      </c>
      <c r="I669">
        <v>1.6639999999999999</v>
      </c>
      <c r="J669">
        <v>20</v>
      </c>
      <c r="K669">
        <v>6</v>
      </c>
      <c r="L669">
        <f t="shared" si="83"/>
        <v>6</v>
      </c>
      <c r="M669">
        <f t="shared" si="87"/>
        <v>1.9459101490553132</v>
      </c>
      <c r="N669">
        <f>'vessel calibrations'!$B$18</f>
        <v>0.66168199563289887</v>
      </c>
      <c r="O669" s="16">
        <f>'vessel calibrations'!$C$18</f>
        <v>0.66168199563289887</v>
      </c>
      <c r="P669">
        <f>'vessel calibrations'!$D$18</f>
        <v>0.69681555292314135</v>
      </c>
      <c r="Q669">
        <f>'vessel calibrations'!$E$18</f>
        <v>0.73713696004717688</v>
      </c>
      <c r="R669">
        <f t="shared" si="84"/>
        <v>1.2875737107492313</v>
      </c>
      <c r="S669">
        <f t="shared" si="88"/>
        <v>1.2875737107492313</v>
      </c>
      <c r="T669">
        <f t="shared" si="85"/>
        <v>1.3559404564527304</v>
      </c>
      <c r="U669">
        <f t="shared" si="86"/>
        <v>1.4344022917995825</v>
      </c>
      <c r="V669">
        <f t="shared" si="89"/>
        <v>2.6239830490278817</v>
      </c>
      <c r="W669">
        <f t="shared" si="89"/>
        <v>2.6239830490278817</v>
      </c>
      <c r="X669">
        <f t="shared" si="90"/>
        <v>2.8804085964448887</v>
      </c>
      <c r="Y669">
        <f t="shared" si="90"/>
        <v>3.1971355965501731</v>
      </c>
    </row>
    <row r="670" spans="1:26" x14ac:dyDescent="0.25">
      <c r="A670" t="s">
        <v>12</v>
      </c>
      <c r="B670">
        <v>14059</v>
      </c>
      <c r="C670" t="s">
        <v>19</v>
      </c>
      <c r="D670">
        <v>8</v>
      </c>
      <c r="E670">
        <v>2010</v>
      </c>
      <c r="F670" s="1">
        <v>40415</v>
      </c>
      <c r="G670" t="s">
        <v>22</v>
      </c>
      <c r="H670" t="s">
        <v>27</v>
      </c>
      <c r="I670">
        <v>1.5129999999999999</v>
      </c>
      <c r="J670">
        <v>20</v>
      </c>
      <c r="K670">
        <v>4</v>
      </c>
      <c r="L670">
        <f t="shared" si="83"/>
        <v>4</v>
      </c>
      <c r="M670">
        <f t="shared" si="87"/>
        <v>1.6094379124341003</v>
      </c>
      <c r="N670">
        <f>'vessel calibrations'!$B$18</f>
        <v>0.66168199563289887</v>
      </c>
      <c r="O670" s="16">
        <f>'vessel calibrations'!$C$18</f>
        <v>0.66168199563289887</v>
      </c>
      <c r="P670">
        <f>'vessel calibrations'!$D$18</f>
        <v>0.69681555292314135</v>
      </c>
      <c r="Q670">
        <f>'vessel calibrations'!$E$18</f>
        <v>0.73713696004717688</v>
      </c>
      <c r="R670">
        <f t="shared" si="84"/>
        <v>1.0649360897466422</v>
      </c>
      <c r="S670">
        <f t="shared" si="88"/>
        <v>1.0649360897466422</v>
      </c>
      <c r="T670">
        <f t="shared" si="85"/>
        <v>1.1214813688482339</v>
      </c>
      <c r="U670">
        <f t="shared" si="86"/>
        <v>1.1863761701563471</v>
      </c>
      <c r="V670">
        <f t="shared" si="89"/>
        <v>1.9006535966293545</v>
      </c>
      <c r="W670">
        <f t="shared" si="89"/>
        <v>1.9006535966293545</v>
      </c>
      <c r="X670">
        <f t="shared" si="90"/>
        <v>2.0693977473355587</v>
      </c>
      <c r="Y670">
        <f t="shared" si="90"/>
        <v>2.2751909415674016</v>
      </c>
    </row>
    <row r="671" spans="1:26" x14ac:dyDescent="0.25">
      <c r="A671" t="s">
        <v>12</v>
      </c>
      <c r="B671">
        <v>14060</v>
      </c>
      <c r="C671" t="s">
        <v>19</v>
      </c>
      <c r="D671">
        <v>8</v>
      </c>
      <c r="E671">
        <v>2010</v>
      </c>
      <c r="F671" s="1">
        <v>40415</v>
      </c>
      <c r="G671" t="s">
        <v>23</v>
      </c>
      <c r="H671" t="s">
        <v>27</v>
      </c>
      <c r="I671">
        <v>0.754</v>
      </c>
      <c r="J671">
        <v>20</v>
      </c>
      <c r="K671">
        <v>14</v>
      </c>
      <c r="L671">
        <f t="shared" si="83"/>
        <v>14</v>
      </c>
      <c r="M671">
        <f t="shared" si="87"/>
        <v>2.7080502011022101</v>
      </c>
      <c r="N671">
        <f>'vessel calibrations'!$B$18</f>
        <v>0.66168199563289887</v>
      </c>
      <c r="O671" s="16">
        <f>'vessel calibrations'!$C$18</f>
        <v>0.66168199563289887</v>
      </c>
      <c r="P671">
        <f>'vessel calibrations'!$D$18</f>
        <v>0.69681555292314135</v>
      </c>
      <c r="Q671">
        <f>'vessel calibrations'!$E$18</f>
        <v>0.73713696004717688</v>
      </c>
      <c r="R671">
        <f t="shared" si="84"/>
        <v>1.7918680613393834</v>
      </c>
      <c r="S671">
        <f t="shared" si="88"/>
        <v>1.7918680613393834</v>
      </c>
      <c r="T671">
        <f t="shared" si="85"/>
        <v>1.8870114982246606</v>
      </c>
      <c r="U671">
        <f t="shared" si="86"/>
        <v>1.9962038928956292</v>
      </c>
      <c r="V671">
        <f t="shared" si="89"/>
        <v>5.000651588045991</v>
      </c>
      <c r="W671">
        <f t="shared" si="89"/>
        <v>5.000651588045991</v>
      </c>
      <c r="X671">
        <f t="shared" si="90"/>
        <v>5.5996162158278411</v>
      </c>
      <c r="Y671">
        <f t="shared" si="90"/>
        <v>6.3610596230095702</v>
      </c>
    </row>
    <row r="672" spans="1:26" x14ac:dyDescent="0.25">
      <c r="A672" t="s">
        <v>12</v>
      </c>
      <c r="B672">
        <v>14061</v>
      </c>
      <c r="C672" t="s">
        <v>19</v>
      </c>
      <c r="D672">
        <v>8</v>
      </c>
      <c r="E672">
        <v>2010</v>
      </c>
      <c r="F672" s="1">
        <v>40415</v>
      </c>
      <c r="G672" t="s">
        <v>21</v>
      </c>
      <c r="H672" t="s">
        <v>27</v>
      </c>
      <c r="I672">
        <v>1.357</v>
      </c>
      <c r="J672">
        <v>20</v>
      </c>
      <c r="K672">
        <v>78</v>
      </c>
      <c r="L672">
        <f t="shared" si="83"/>
        <v>78</v>
      </c>
      <c r="M672">
        <f t="shared" si="87"/>
        <v>4.3694478524670215</v>
      </c>
      <c r="N672">
        <f>'vessel calibrations'!$B$18</f>
        <v>0.66168199563289887</v>
      </c>
      <c r="O672" s="16">
        <f>'vessel calibrations'!$C$18</f>
        <v>0.66168199563289887</v>
      </c>
      <c r="P672">
        <f>'vessel calibrations'!$D$18</f>
        <v>0.69681555292314135</v>
      </c>
      <c r="Q672">
        <f>'vessel calibrations'!$E$18</f>
        <v>0.73713696004717688</v>
      </c>
      <c r="R672">
        <f t="shared" si="84"/>
        <v>2.8911849748342631</v>
      </c>
      <c r="S672">
        <f t="shared" si="88"/>
        <v>2.8911849748342631</v>
      </c>
      <c r="T672">
        <f t="shared" si="85"/>
        <v>3.0446992212856401</v>
      </c>
      <c r="U672">
        <f t="shared" si="86"/>
        <v>3.2208815070522054</v>
      </c>
      <c r="V672">
        <f t="shared" si="89"/>
        <v>17.014643858395587</v>
      </c>
      <c r="W672">
        <f t="shared" si="89"/>
        <v>17.014643858395587</v>
      </c>
      <c r="X672">
        <f t="shared" si="90"/>
        <v>20.00371278297639</v>
      </c>
      <c r="Y672">
        <f t="shared" si="90"/>
        <v>24.050192372748022</v>
      </c>
    </row>
    <row r="673" spans="1:25" x14ac:dyDescent="0.25">
      <c r="A673" t="s">
        <v>12</v>
      </c>
      <c r="B673">
        <v>14062</v>
      </c>
      <c r="C673" t="s">
        <v>19</v>
      </c>
      <c r="D673">
        <v>8</v>
      </c>
      <c r="E673">
        <v>2010</v>
      </c>
      <c r="F673" s="1">
        <v>40415</v>
      </c>
      <c r="G673" t="s">
        <v>20</v>
      </c>
      <c r="H673" t="s">
        <v>27</v>
      </c>
      <c r="I673">
        <v>1.742</v>
      </c>
      <c r="J673">
        <v>20</v>
      </c>
      <c r="K673">
        <v>12</v>
      </c>
      <c r="L673">
        <f t="shared" si="83"/>
        <v>12</v>
      </c>
      <c r="M673">
        <f t="shared" si="87"/>
        <v>2.5649493574615367</v>
      </c>
      <c r="N673">
        <f>'vessel calibrations'!$B$18</f>
        <v>0.66168199563289887</v>
      </c>
      <c r="O673" s="16">
        <f>'vessel calibrations'!$C$18</f>
        <v>0.66168199563289887</v>
      </c>
      <c r="P673">
        <f>'vessel calibrations'!$D$18</f>
        <v>0.69681555292314135</v>
      </c>
      <c r="Q673">
        <f>'vessel calibrations'!$E$18</f>
        <v>0.73713696004717688</v>
      </c>
      <c r="R673">
        <f t="shared" si="84"/>
        <v>1.6971808095424714</v>
      </c>
      <c r="S673">
        <f t="shared" si="88"/>
        <v>1.6971808095424714</v>
      </c>
      <c r="T673">
        <f t="shared" si="85"/>
        <v>1.7872966047394168</v>
      </c>
      <c r="U673">
        <f t="shared" si="86"/>
        <v>1.8907189720341568</v>
      </c>
      <c r="V673">
        <f t="shared" si="89"/>
        <v>4.4585370240627489</v>
      </c>
      <c r="W673">
        <f t="shared" si="89"/>
        <v>4.4585370240627489</v>
      </c>
      <c r="X673">
        <f t="shared" si="90"/>
        <v>4.9732824757580039</v>
      </c>
      <c r="Y673">
        <f t="shared" si="90"/>
        <v>5.6241295332632415</v>
      </c>
    </row>
    <row r="674" spans="1:25" x14ac:dyDescent="0.25">
      <c r="A674" t="s">
        <v>12</v>
      </c>
      <c r="B674">
        <v>14063</v>
      </c>
      <c r="C674" t="s">
        <v>19</v>
      </c>
      <c r="D674">
        <v>8</v>
      </c>
      <c r="E674">
        <v>2010</v>
      </c>
      <c r="F674" s="1">
        <v>40416</v>
      </c>
      <c r="G674" t="s">
        <v>20</v>
      </c>
      <c r="H674" t="s">
        <v>27</v>
      </c>
      <c r="I674">
        <v>1.6659999999999999</v>
      </c>
      <c r="J674">
        <v>20</v>
      </c>
      <c r="K674">
        <v>5</v>
      </c>
      <c r="L674">
        <f t="shared" si="83"/>
        <v>5</v>
      </c>
      <c r="M674">
        <f t="shared" si="87"/>
        <v>1.791759469228055</v>
      </c>
      <c r="N674">
        <f>'vessel calibrations'!$B$18</f>
        <v>0.66168199563289887</v>
      </c>
      <c r="O674" s="16">
        <f>'vessel calibrations'!$C$18</f>
        <v>0.66168199563289887</v>
      </c>
      <c r="P674">
        <f>'vessel calibrations'!$D$18</f>
        <v>0.69681555292314135</v>
      </c>
      <c r="Q674">
        <f>'vessel calibrations'!$E$18</f>
        <v>0.73713696004717688</v>
      </c>
      <c r="R674">
        <f t="shared" si="84"/>
        <v>1.185574981292963</v>
      </c>
      <c r="S674">
        <f t="shared" si="88"/>
        <v>1.185574981292963</v>
      </c>
      <c r="T674">
        <f t="shared" si="85"/>
        <v>1.2485258652554214</v>
      </c>
      <c r="U674">
        <f t="shared" si="86"/>
        <v>1.3207721282825116</v>
      </c>
      <c r="V674">
        <f t="shared" si="89"/>
        <v>2.2725679459573063</v>
      </c>
      <c r="W674">
        <f t="shared" si="89"/>
        <v>2.2725679459573063</v>
      </c>
      <c r="X674">
        <f t="shared" si="90"/>
        <v>2.4852015121603914</v>
      </c>
      <c r="Y674">
        <f t="shared" si="90"/>
        <v>2.7463128949472408</v>
      </c>
    </row>
    <row r="675" spans="1:25" x14ac:dyDescent="0.25">
      <c r="A675" t="s">
        <v>12</v>
      </c>
      <c r="B675">
        <v>14064</v>
      </c>
      <c r="C675" t="s">
        <v>19</v>
      </c>
      <c r="D675">
        <v>8</v>
      </c>
      <c r="E675">
        <v>2010</v>
      </c>
      <c r="F675" s="1">
        <v>40416</v>
      </c>
      <c r="G675" t="s">
        <v>21</v>
      </c>
      <c r="H675" t="s">
        <v>27</v>
      </c>
      <c r="I675">
        <v>1.7390000000000001</v>
      </c>
      <c r="J675">
        <v>20</v>
      </c>
      <c r="K675">
        <v>8</v>
      </c>
      <c r="L675">
        <f t="shared" si="83"/>
        <v>8</v>
      </c>
      <c r="M675">
        <f t="shared" si="87"/>
        <v>2.1972245773362196</v>
      </c>
      <c r="N675">
        <f>'vessel calibrations'!$B$18</f>
        <v>0.66168199563289887</v>
      </c>
      <c r="O675" s="16">
        <f>'vessel calibrations'!$C$18</f>
        <v>0.66168199563289887</v>
      </c>
      <c r="P675">
        <f>'vessel calibrations'!$D$18</f>
        <v>0.69681555292314135</v>
      </c>
      <c r="Q675">
        <f>'vessel calibrations'!$E$18</f>
        <v>0.73713696004717688</v>
      </c>
      <c r="R675">
        <f t="shared" si="84"/>
        <v>1.4538639431854825</v>
      </c>
      <c r="S675">
        <f t="shared" si="88"/>
        <v>1.4538639431854825</v>
      </c>
      <c r="T675">
        <f t="shared" si="85"/>
        <v>1.5310602587528535</v>
      </c>
      <c r="U675">
        <f t="shared" si="86"/>
        <v>1.6196554454785639</v>
      </c>
      <c r="V675">
        <f t="shared" si="89"/>
        <v>3.2796188127485477</v>
      </c>
      <c r="W675">
        <f t="shared" si="89"/>
        <v>3.2796188127485477</v>
      </c>
      <c r="X675">
        <f t="shared" si="90"/>
        <v>3.6230758813740422</v>
      </c>
      <c r="Y675">
        <f t="shared" si="90"/>
        <v>4.0513495513595528</v>
      </c>
    </row>
    <row r="676" spans="1:25" x14ac:dyDescent="0.25">
      <c r="A676" t="s">
        <v>12</v>
      </c>
      <c r="B676">
        <v>14065</v>
      </c>
      <c r="C676" t="s">
        <v>19</v>
      </c>
      <c r="D676">
        <v>8</v>
      </c>
      <c r="E676">
        <v>2010</v>
      </c>
      <c r="F676" s="1">
        <v>40416</v>
      </c>
      <c r="G676" t="s">
        <v>22</v>
      </c>
      <c r="H676" t="s">
        <v>27</v>
      </c>
      <c r="I676">
        <v>1.74</v>
      </c>
      <c r="J676">
        <v>20</v>
      </c>
      <c r="K676">
        <v>0</v>
      </c>
      <c r="L676">
        <f t="shared" si="83"/>
        <v>0</v>
      </c>
      <c r="M676">
        <f t="shared" si="87"/>
        <v>0</v>
      </c>
      <c r="N676">
        <f>'vessel calibrations'!$B$18</f>
        <v>0.66168199563289887</v>
      </c>
      <c r="O676" s="16">
        <f>'vessel calibrations'!$C$18</f>
        <v>0.66168199563289887</v>
      </c>
      <c r="P676">
        <f>'vessel calibrations'!$D$18</f>
        <v>0.69681555292314135</v>
      </c>
      <c r="Q676">
        <f>'vessel calibrations'!$E$18</f>
        <v>0.73713696004717688</v>
      </c>
      <c r="R676">
        <f t="shared" si="84"/>
        <v>0</v>
      </c>
      <c r="S676">
        <f t="shared" si="88"/>
        <v>0</v>
      </c>
      <c r="T676">
        <f t="shared" si="85"/>
        <v>0</v>
      </c>
      <c r="U676">
        <f t="shared" si="86"/>
        <v>0</v>
      </c>
      <c r="V676">
        <f t="shared" si="89"/>
        <v>0</v>
      </c>
      <c r="W676">
        <f t="shared" si="89"/>
        <v>0</v>
      </c>
      <c r="X676">
        <f t="shared" si="90"/>
        <v>0</v>
      </c>
      <c r="Y676">
        <f t="shared" si="90"/>
        <v>0</v>
      </c>
    </row>
    <row r="677" spans="1:25" x14ac:dyDescent="0.25">
      <c r="A677" t="s">
        <v>12</v>
      </c>
      <c r="B677">
        <v>14066</v>
      </c>
      <c r="C677" t="s">
        <v>19</v>
      </c>
      <c r="D677">
        <v>8</v>
      </c>
      <c r="E677">
        <v>2010</v>
      </c>
      <c r="F677" s="1">
        <v>40416</v>
      </c>
      <c r="G677" t="s">
        <v>23</v>
      </c>
      <c r="H677" t="s">
        <v>27</v>
      </c>
      <c r="I677">
        <v>1.381</v>
      </c>
      <c r="J677">
        <v>20</v>
      </c>
      <c r="K677">
        <v>8</v>
      </c>
      <c r="L677">
        <f t="shared" si="83"/>
        <v>8</v>
      </c>
      <c r="M677">
        <f t="shared" si="87"/>
        <v>2.1972245773362196</v>
      </c>
      <c r="N677">
        <f>'vessel calibrations'!$B$18</f>
        <v>0.66168199563289887</v>
      </c>
      <c r="O677" s="16">
        <f>'vessel calibrations'!$C$18</f>
        <v>0.66168199563289887</v>
      </c>
      <c r="P677">
        <f>'vessel calibrations'!$D$18</f>
        <v>0.69681555292314135</v>
      </c>
      <c r="Q677">
        <f>'vessel calibrations'!$E$18</f>
        <v>0.73713696004717688</v>
      </c>
      <c r="R677">
        <f t="shared" si="84"/>
        <v>1.4538639431854825</v>
      </c>
      <c r="S677">
        <f t="shared" si="88"/>
        <v>1.4538639431854825</v>
      </c>
      <c r="T677">
        <f t="shared" si="85"/>
        <v>1.5310602587528535</v>
      </c>
      <c r="U677">
        <f t="shared" si="86"/>
        <v>1.6196554454785639</v>
      </c>
      <c r="V677">
        <f t="shared" si="89"/>
        <v>3.2796188127485477</v>
      </c>
      <c r="W677">
        <f t="shared" si="89"/>
        <v>3.2796188127485477</v>
      </c>
      <c r="X677">
        <f t="shared" si="90"/>
        <v>3.6230758813740422</v>
      </c>
      <c r="Y677">
        <f t="shared" si="90"/>
        <v>4.0513495513595528</v>
      </c>
    </row>
    <row r="678" spans="1:25" x14ac:dyDescent="0.25">
      <c r="A678" t="s">
        <v>12</v>
      </c>
      <c r="B678">
        <v>14067</v>
      </c>
      <c r="C678" t="s">
        <v>19</v>
      </c>
      <c r="D678">
        <v>8</v>
      </c>
      <c r="E678">
        <v>2010</v>
      </c>
      <c r="F678" s="1">
        <v>40416</v>
      </c>
      <c r="G678" t="s">
        <v>22</v>
      </c>
      <c r="H678" t="s">
        <v>27</v>
      </c>
      <c r="I678">
        <v>1.575</v>
      </c>
      <c r="J678">
        <v>20</v>
      </c>
      <c r="K678">
        <v>21</v>
      </c>
      <c r="L678">
        <f t="shared" si="83"/>
        <v>21</v>
      </c>
      <c r="M678">
        <f t="shared" si="87"/>
        <v>3.0910424533583161</v>
      </c>
      <c r="N678">
        <f>'vessel calibrations'!$B$18</f>
        <v>0.66168199563289887</v>
      </c>
      <c r="O678" s="16">
        <f>'vessel calibrations'!$C$18</f>
        <v>0.66168199563289887</v>
      </c>
      <c r="P678">
        <f>'vessel calibrations'!$D$18</f>
        <v>0.69681555292314135</v>
      </c>
      <c r="Q678">
        <f>'vessel calibrations'!$E$18</f>
        <v>0.73713696004717688</v>
      </c>
      <c r="R678">
        <f t="shared" si="84"/>
        <v>2.0452871391241425</v>
      </c>
      <c r="S678">
        <f t="shared" si="88"/>
        <v>2.0452871391241425</v>
      </c>
      <c r="T678">
        <f t="shared" si="85"/>
        <v>2.1538864562457785</v>
      </c>
      <c r="U678">
        <f t="shared" si="86"/>
        <v>2.2785216374453165</v>
      </c>
      <c r="V678">
        <f t="shared" si="89"/>
        <v>6.7313782003835332</v>
      </c>
      <c r="W678">
        <f t="shared" si="89"/>
        <v>6.7313782003835332</v>
      </c>
      <c r="X678">
        <f t="shared" si="90"/>
        <v>7.6182879929671863</v>
      </c>
      <c r="Y678">
        <f t="shared" si="90"/>
        <v>8.7622376097799783</v>
      </c>
    </row>
    <row r="679" spans="1:25" x14ac:dyDescent="0.25">
      <c r="A679" t="s">
        <v>12</v>
      </c>
      <c r="B679">
        <v>14068</v>
      </c>
      <c r="C679" t="s">
        <v>19</v>
      </c>
      <c r="D679">
        <v>8</v>
      </c>
      <c r="E679">
        <v>2010</v>
      </c>
      <c r="F679" s="1">
        <v>40416</v>
      </c>
      <c r="G679" t="s">
        <v>23</v>
      </c>
      <c r="H679" t="s">
        <v>27</v>
      </c>
      <c r="I679">
        <v>1.3859999999999999</v>
      </c>
      <c r="J679">
        <v>20</v>
      </c>
      <c r="K679">
        <v>1</v>
      </c>
      <c r="L679">
        <f t="shared" si="83"/>
        <v>1</v>
      </c>
      <c r="M679">
        <f t="shared" si="87"/>
        <v>0.69314718055994529</v>
      </c>
      <c r="N679">
        <f>'vessel calibrations'!$B$18</f>
        <v>0.66168199563289887</v>
      </c>
      <c r="O679" s="16">
        <f>'vessel calibrations'!$C$18</f>
        <v>0.66168199563289887</v>
      </c>
      <c r="P679">
        <f>'vessel calibrations'!$D$18</f>
        <v>0.69681555292314135</v>
      </c>
      <c r="Q679">
        <f>'vessel calibrations'!$E$18</f>
        <v>0.73713696004717688</v>
      </c>
      <c r="R679">
        <f t="shared" si="84"/>
        <v>0.45864300970022187</v>
      </c>
      <c r="S679">
        <f t="shared" si="88"/>
        <v>0.45864300970022187</v>
      </c>
      <c r="T679">
        <f t="shared" si="85"/>
        <v>0.48299573587899475</v>
      </c>
      <c r="U679">
        <f t="shared" si="86"/>
        <v>0.51094440554322973</v>
      </c>
      <c r="V679">
        <f t="shared" si="89"/>
        <v>0.58192586977810135</v>
      </c>
      <c r="W679">
        <f t="shared" si="89"/>
        <v>0.58192586977810135</v>
      </c>
      <c r="X679">
        <f t="shared" si="90"/>
        <v>0.62092299318555466</v>
      </c>
      <c r="Y679">
        <f t="shared" si="90"/>
        <v>0.66686464805345613</v>
      </c>
    </row>
    <row r="680" spans="1:25" x14ac:dyDescent="0.25">
      <c r="A680" t="s">
        <v>12</v>
      </c>
      <c r="B680">
        <v>14073</v>
      </c>
      <c r="C680" t="s">
        <v>13</v>
      </c>
      <c r="D680">
        <v>8</v>
      </c>
      <c r="E680">
        <v>2010</v>
      </c>
      <c r="F680" s="1">
        <v>40418</v>
      </c>
      <c r="G680" t="s">
        <v>18</v>
      </c>
      <c r="H680" t="s">
        <v>27</v>
      </c>
      <c r="I680">
        <v>1.4890000000000001</v>
      </c>
      <c r="J680">
        <v>20</v>
      </c>
      <c r="K680">
        <v>0</v>
      </c>
      <c r="L680">
        <f t="shared" si="83"/>
        <v>0</v>
      </c>
      <c r="M680">
        <f t="shared" si="87"/>
        <v>0</v>
      </c>
      <c r="N680">
        <f>'vessel calibrations'!$B$18</f>
        <v>0.66168199563289887</v>
      </c>
      <c r="O680" s="16">
        <f>'vessel calibrations'!$C$18</f>
        <v>0.66168199563289887</v>
      </c>
      <c r="P680">
        <f>'vessel calibrations'!$D$18</f>
        <v>0.69681555292314135</v>
      </c>
      <c r="Q680">
        <f>'vessel calibrations'!$E$18</f>
        <v>0.73713696004717688</v>
      </c>
      <c r="R680">
        <f t="shared" si="84"/>
        <v>0</v>
      </c>
      <c r="S680">
        <f t="shared" si="88"/>
        <v>0</v>
      </c>
      <c r="T680">
        <f t="shared" si="85"/>
        <v>0</v>
      </c>
      <c r="U680">
        <f t="shared" si="86"/>
        <v>0</v>
      </c>
      <c r="V680">
        <f t="shared" si="89"/>
        <v>0</v>
      </c>
      <c r="W680">
        <f t="shared" si="89"/>
        <v>0</v>
      </c>
      <c r="X680">
        <f t="shared" si="90"/>
        <v>0</v>
      </c>
      <c r="Y680">
        <f t="shared" si="90"/>
        <v>0</v>
      </c>
    </row>
    <row r="681" spans="1:25" x14ac:dyDescent="0.25">
      <c r="A681" t="s">
        <v>12</v>
      </c>
      <c r="B681">
        <v>14074</v>
      </c>
      <c r="C681" t="s">
        <v>13</v>
      </c>
      <c r="D681">
        <v>8</v>
      </c>
      <c r="E681">
        <v>2010</v>
      </c>
      <c r="F681" s="1">
        <v>40418</v>
      </c>
      <c r="G681" t="s">
        <v>17</v>
      </c>
      <c r="H681" t="s">
        <v>27</v>
      </c>
      <c r="I681">
        <v>1.619</v>
      </c>
      <c r="J681">
        <v>20</v>
      </c>
      <c r="K681">
        <v>8</v>
      </c>
      <c r="L681">
        <f t="shared" si="83"/>
        <v>8</v>
      </c>
      <c r="M681">
        <f t="shared" si="87"/>
        <v>2.1972245773362196</v>
      </c>
      <c r="N681">
        <f>'vessel calibrations'!$B$18</f>
        <v>0.66168199563289887</v>
      </c>
      <c r="O681" s="16">
        <f>'vessel calibrations'!$C$18</f>
        <v>0.66168199563289887</v>
      </c>
      <c r="P681">
        <f>'vessel calibrations'!$D$18</f>
        <v>0.69681555292314135</v>
      </c>
      <c r="Q681">
        <f>'vessel calibrations'!$E$18</f>
        <v>0.73713696004717688</v>
      </c>
      <c r="R681">
        <f t="shared" si="84"/>
        <v>1.4538639431854825</v>
      </c>
      <c r="S681">
        <f t="shared" si="88"/>
        <v>1.4538639431854825</v>
      </c>
      <c r="T681">
        <f t="shared" si="85"/>
        <v>1.5310602587528535</v>
      </c>
      <c r="U681">
        <f t="shared" si="86"/>
        <v>1.6196554454785639</v>
      </c>
      <c r="V681">
        <f t="shared" si="89"/>
        <v>3.2796188127485477</v>
      </c>
      <c r="W681">
        <f t="shared" si="89"/>
        <v>3.2796188127485477</v>
      </c>
      <c r="X681">
        <f t="shared" si="90"/>
        <v>3.6230758813740422</v>
      </c>
      <c r="Y681">
        <f t="shared" si="90"/>
        <v>4.0513495513595528</v>
      </c>
    </row>
    <row r="682" spans="1:25" x14ac:dyDescent="0.25">
      <c r="A682" t="s">
        <v>12</v>
      </c>
      <c r="B682">
        <v>14075</v>
      </c>
      <c r="C682" t="s">
        <v>13</v>
      </c>
      <c r="D682">
        <v>8</v>
      </c>
      <c r="E682">
        <v>2010</v>
      </c>
      <c r="F682" s="1">
        <v>40418</v>
      </c>
      <c r="G682" t="s">
        <v>16</v>
      </c>
      <c r="H682" t="s">
        <v>27</v>
      </c>
      <c r="I682">
        <v>1.3779999999999999</v>
      </c>
      <c r="J682">
        <v>20</v>
      </c>
      <c r="K682">
        <v>2</v>
      </c>
      <c r="L682">
        <f t="shared" si="83"/>
        <v>2</v>
      </c>
      <c r="M682">
        <f t="shared" si="87"/>
        <v>1.0986122886681098</v>
      </c>
      <c r="N682">
        <f>'vessel calibrations'!$B$18</f>
        <v>0.66168199563289887</v>
      </c>
      <c r="O682" s="16">
        <f>'vessel calibrations'!$C$18</f>
        <v>0.66168199563289887</v>
      </c>
      <c r="P682">
        <f>'vessel calibrations'!$D$18</f>
        <v>0.69681555292314135</v>
      </c>
      <c r="Q682">
        <f>'vessel calibrations'!$E$18</f>
        <v>0.73713696004717688</v>
      </c>
      <c r="R682">
        <f t="shared" si="84"/>
        <v>0.72693197159274126</v>
      </c>
      <c r="S682">
        <f t="shared" si="88"/>
        <v>0.72693197159274126</v>
      </c>
      <c r="T682">
        <f t="shared" si="85"/>
        <v>0.76553012937642673</v>
      </c>
      <c r="U682">
        <f t="shared" si="86"/>
        <v>0.80982772273928194</v>
      </c>
      <c r="V682">
        <f t="shared" si="89"/>
        <v>1.0687239576000822</v>
      </c>
      <c r="W682">
        <f t="shared" si="89"/>
        <v>1.0687239576000822</v>
      </c>
      <c r="X682">
        <f t="shared" si="90"/>
        <v>1.1501339217300028</v>
      </c>
      <c r="Y682">
        <f t="shared" si="90"/>
        <v>1.2475207566026065</v>
      </c>
    </row>
    <row r="683" spans="1:25" x14ac:dyDescent="0.25">
      <c r="A683" t="s">
        <v>12</v>
      </c>
      <c r="B683">
        <v>14076</v>
      </c>
      <c r="C683" t="s">
        <v>13</v>
      </c>
      <c r="D683">
        <v>8</v>
      </c>
      <c r="E683">
        <v>2010</v>
      </c>
      <c r="F683" s="1">
        <v>40418</v>
      </c>
      <c r="G683" t="s">
        <v>14</v>
      </c>
      <c r="H683" t="s">
        <v>27</v>
      </c>
      <c r="I683">
        <v>1.4059999999999999</v>
      </c>
      <c r="J683">
        <v>20</v>
      </c>
      <c r="K683">
        <v>156</v>
      </c>
      <c r="L683">
        <f t="shared" si="83"/>
        <v>156</v>
      </c>
      <c r="M683">
        <f t="shared" si="87"/>
        <v>5.0562458053483077</v>
      </c>
      <c r="N683">
        <f>'vessel calibrations'!$B$18</f>
        <v>0.66168199563289887</v>
      </c>
      <c r="O683" s="16">
        <f>'vessel calibrations'!$C$18</f>
        <v>0.66168199563289887</v>
      </c>
      <c r="P683">
        <f>'vessel calibrations'!$D$18</f>
        <v>0.69681555292314135</v>
      </c>
      <c r="Q683">
        <f>'vessel calibrations'!$E$18</f>
        <v>0.73713696004717688</v>
      </c>
      <c r="R683">
        <f t="shared" si="84"/>
        <v>3.3456268148933423</v>
      </c>
      <c r="S683">
        <f t="shared" si="88"/>
        <v>3.3456268148933423</v>
      </c>
      <c r="T683">
        <f t="shared" si="85"/>
        <v>3.5232707165690953</v>
      </c>
      <c r="U683">
        <f t="shared" si="86"/>
        <v>3.7271456622057411</v>
      </c>
      <c r="V683">
        <f t="shared" si="89"/>
        <v>27.378358070420717</v>
      </c>
      <c r="W683">
        <f t="shared" si="89"/>
        <v>27.378358070420717</v>
      </c>
      <c r="X683">
        <f t="shared" si="90"/>
        <v>32.895108656906771</v>
      </c>
      <c r="Y683">
        <f t="shared" si="90"/>
        <v>40.560311533876757</v>
      </c>
    </row>
    <row r="684" spans="1:25" x14ac:dyDescent="0.25">
      <c r="A684" t="s">
        <v>12</v>
      </c>
      <c r="B684">
        <v>14077</v>
      </c>
      <c r="C684" t="s">
        <v>13</v>
      </c>
      <c r="D684">
        <v>8</v>
      </c>
      <c r="E684">
        <v>2010</v>
      </c>
      <c r="F684" s="1">
        <v>40418</v>
      </c>
      <c r="G684" t="s">
        <v>17</v>
      </c>
      <c r="H684" t="s">
        <v>27</v>
      </c>
      <c r="I684">
        <v>1.7649999999999999</v>
      </c>
      <c r="J684">
        <v>20</v>
      </c>
      <c r="K684">
        <v>5</v>
      </c>
      <c r="L684">
        <f t="shared" si="83"/>
        <v>5</v>
      </c>
      <c r="M684">
        <f t="shared" si="87"/>
        <v>1.791759469228055</v>
      </c>
      <c r="N684">
        <f>'vessel calibrations'!$B$18</f>
        <v>0.66168199563289887</v>
      </c>
      <c r="O684" s="16">
        <f>'vessel calibrations'!$C$18</f>
        <v>0.66168199563289887</v>
      </c>
      <c r="P684">
        <f>'vessel calibrations'!$D$18</f>
        <v>0.69681555292314135</v>
      </c>
      <c r="Q684">
        <f>'vessel calibrations'!$E$18</f>
        <v>0.73713696004717688</v>
      </c>
      <c r="R684">
        <f t="shared" si="84"/>
        <v>1.185574981292963</v>
      </c>
      <c r="S684">
        <f t="shared" si="88"/>
        <v>1.185574981292963</v>
      </c>
      <c r="T684">
        <f t="shared" si="85"/>
        <v>1.2485258652554214</v>
      </c>
      <c r="U684">
        <f t="shared" si="86"/>
        <v>1.3207721282825116</v>
      </c>
      <c r="V684">
        <f t="shared" si="89"/>
        <v>2.2725679459573063</v>
      </c>
      <c r="W684">
        <f t="shared" si="89"/>
        <v>2.2725679459573063</v>
      </c>
      <c r="X684">
        <f t="shared" si="90"/>
        <v>2.4852015121603914</v>
      </c>
      <c r="Y684">
        <f t="shared" si="90"/>
        <v>2.7463128949472408</v>
      </c>
    </row>
    <row r="685" spans="1:25" x14ac:dyDescent="0.25">
      <c r="A685" t="s">
        <v>12</v>
      </c>
      <c r="B685">
        <v>14078</v>
      </c>
      <c r="C685" t="s">
        <v>13</v>
      </c>
      <c r="D685">
        <v>8</v>
      </c>
      <c r="E685">
        <v>2010</v>
      </c>
      <c r="F685" s="1">
        <v>40418</v>
      </c>
      <c r="G685" t="s">
        <v>18</v>
      </c>
      <c r="H685" t="s">
        <v>27</v>
      </c>
      <c r="I685">
        <v>1.4950000000000001</v>
      </c>
      <c r="J685">
        <v>20</v>
      </c>
      <c r="K685">
        <v>0</v>
      </c>
      <c r="L685">
        <f t="shared" si="83"/>
        <v>0</v>
      </c>
      <c r="M685">
        <f t="shared" si="87"/>
        <v>0</v>
      </c>
      <c r="N685">
        <f>'vessel calibrations'!$B$18</f>
        <v>0.66168199563289887</v>
      </c>
      <c r="O685" s="16">
        <f>'vessel calibrations'!$C$18</f>
        <v>0.66168199563289887</v>
      </c>
      <c r="P685">
        <f>'vessel calibrations'!$D$18</f>
        <v>0.69681555292314135</v>
      </c>
      <c r="Q685">
        <f>'vessel calibrations'!$E$18</f>
        <v>0.73713696004717688</v>
      </c>
      <c r="R685">
        <f t="shared" si="84"/>
        <v>0</v>
      </c>
      <c r="S685">
        <f t="shared" si="88"/>
        <v>0</v>
      </c>
      <c r="T685">
        <f t="shared" si="85"/>
        <v>0</v>
      </c>
      <c r="U685">
        <f t="shared" si="86"/>
        <v>0</v>
      </c>
      <c r="V685">
        <f t="shared" si="89"/>
        <v>0</v>
      </c>
      <c r="W685">
        <f t="shared" si="89"/>
        <v>0</v>
      </c>
      <c r="X685">
        <f t="shared" si="90"/>
        <v>0</v>
      </c>
      <c r="Y685">
        <f t="shared" si="90"/>
        <v>0</v>
      </c>
    </row>
    <row r="686" spans="1:25" x14ac:dyDescent="0.25">
      <c r="A686" t="s">
        <v>12</v>
      </c>
      <c r="B686">
        <v>14079</v>
      </c>
      <c r="C686" t="s">
        <v>13</v>
      </c>
      <c r="D686">
        <v>8</v>
      </c>
      <c r="E686">
        <v>2010</v>
      </c>
      <c r="F686" s="1">
        <v>40419</v>
      </c>
      <c r="G686" t="s">
        <v>16</v>
      </c>
      <c r="H686" t="s">
        <v>27</v>
      </c>
      <c r="I686">
        <v>1.792</v>
      </c>
      <c r="J686">
        <v>20</v>
      </c>
      <c r="K686">
        <v>109</v>
      </c>
      <c r="L686">
        <f t="shared" si="83"/>
        <v>109</v>
      </c>
      <c r="M686">
        <f t="shared" si="87"/>
        <v>4.7004803657924166</v>
      </c>
      <c r="N686">
        <f>'vessel calibrations'!$B$18</f>
        <v>0.66168199563289887</v>
      </c>
      <c r="O686" s="16">
        <f>'vessel calibrations'!$C$18</f>
        <v>0.66168199563289887</v>
      </c>
      <c r="P686">
        <f>'vessel calibrations'!$D$18</f>
        <v>0.69681555292314135</v>
      </c>
      <c r="Q686">
        <f>'vessel calibrations'!$E$18</f>
        <v>0.73713696004717688</v>
      </c>
      <c r="R686">
        <f t="shared" si="84"/>
        <v>3.1102232288707845</v>
      </c>
      <c r="S686">
        <f t="shared" si="88"/>
        <v>3.1102232288707845</v>
      </c>
      <c r="T686">
        <f t="shared" si="85"/>
        <v>3.2753678250940124</v>
      </c>
      <c r="U686">
        <f t="shared" si="86"/>
        <v>3.4648978076016639</v>
      </c>
      <c r="V686">
        <f t="shared" si="89"/>
        <v>21.426049983844276</v>
      </c>
      <c r="W686">
        <f t="shared" si="89"/>
        <v>21.426049983844276</v>
      </c>
      <c r="X686">
        <f t="shared" si="90"/>
        <v>25.452953751502577</v>
      </c>
      <c r="Y686">
        <f t="shared" si="90"/>
        <v>30.973192188979997</v>
      </c>
    </row>
    <row r="687" spans="1:25" x14ac:dyDescent="0.25">
      <c r="A687" t="s">
        <v>12</v>
      </c>
      <c r="B687">
        <v>14080</v>
      </c>
      <c r="C687" t="s">
        <v>13</v>
      </c>
      <c r="D687">
        <v>8</v>
      </c>
      <c r="E687">
        <v>2010</v>
      </c>
      <c r="F687" s="1">
        <v>40419</v>
      </c>
      <c r="G687" t="s">
        <v>14</v>
      </c>
      <c r="H687" t="s">
        <v>27</v>
      </c>
      <c r="I687">
        <v>1.476</v>
      </c>
      <c r="J687">
        <v>20</v>
      </c>
      <c r="K687">
        <v>33</v>
      </c>
      <c r="L687">
        <f t="shared" si="83"/>
        <v>33</v>
      </c>
      <c r="M687">
        <f t="shared" si="87"/>
        <v>3.5263605246161616</v>
      </c>
      <c r="N687">
        <f>'vessel calibrations'!$B$18</f>
        <v>0.66168199563289887</v>
      </c>
      <c r="O687" s="16">
        <f>'vessel calibrations'!$C$18</f>
        <v>0.66168199563289887</v>
      </c>
      <c r="P687">
        <f>'vessel calibrations'!$D$18</f>
        <v>0.69681555292314135</v>
      </c>
      <c r="Q687">
        <f>'vessel calibrations'!$E$18</f>
        <v>0.73713696004717688</v>
      </c>
      <c r="R687">
        <f t="shared" si="84"/>
        <v>2.3333292692490981</v>
      </c>
      <c r="S687">
        <f t="shared" si="88"/>
        <v>2.3333292692490981</v>
      </c>
      <c r="T687">
        <f t="shared" si="85"/>
        <v>2.4572228587667495</v>
      </c>
      <c r="U687">
        <f t="shared" si="86"/>
        <v>2.5994106771459253</v>
      </c>
      <c r="V687">
        <f t="shared" si="89"/>
        <v>9.3122165915237236</v>
      </c>
      <c r="W687">
        <f t="shared" si="89"/>
        <v>9.3122165915237236</v>
      </c>
      <c r="X687">
        <f t="shared" si="90"/>
        <v>10.672350720229119</v>
      </c>
      <c r="Y687">
        <f t="shared" si="90"/>
        <v>12.455805884004892</v>
      </c>
    </row>
    <row r="688" spans="1:25" x14ac:dyDescent="0.25">
      <c r="A688" t="s">
        <v>12</v>
      </c>
      <c r="B688">
        <v>15014</v>
      </c>
      <c r="C688" t="s">
        <v>19</v>
      </c>
      <c r="D688">
        <v>6</v>
      </c>
      <c r="E688">
        <v>2011</v>
      </c>
      <c r="F688" s="1">
        <v>40718</v>
      </c>
      <c r="G688" t="s">
        <v>23</v>
      </c>
      <c r="H688" t="s">
        <v>27</v>
      </c>
      <c r="I688">
        <v>1.641</v>
      </c>
      <c r="J688">
        <v>20</v>
      </c>
      <c r="K688">
        <v>10</v>
      </c>
      <c r="L688">
        <f t="shared" si="83"/>
        <v>10</v>
      </c>
      <c r="M688">
        <f t="shared" si="87"/>
        <v>2.3978952727983707</v>
      </c>
      <c r="N688">
        <f>'vessel calibrations'!$B$18</f>
        <v>0.66168199563289887</v>
      </c>
      <c r="O688" s="16">
        <f>'vessel calibrations'!$C$18</f>
        <v>0.66168199563289887</v>
      </c>
      <c r="P688">
        <f>'vessel calibrations'!$D$18</f>
        <v>0.69681555292314135</v>
      </c>
      <c r="Q688">
        <f>'vessel calibrations'!$E$18</f>
        <v>0.73713696004717688</v>
      </c>
      <c r="R688">
        <f t="shared" si="84"/>
        <v>1.5866441294239204</v>
      </c>
      <c r="S688">
        <f t="shared" si="88"/>
        <v>1.5866441294239204</v>
      </c>
      <c r="T688">
        <f t="shared" si="85"/>
        <v>1.6708907203667835</v>
      </c>
      <c r="U688">
        <f t="shared" si="86"/>
        <v>1.7675772319020868</v>
      </c>
      <c r="V688">
        <f t="shared" si="89"/>
        <v>3.8873201634081758</v>
      </c>
      <c r="W688">
        <f t="shared" si="89"/>
        <v>3.8873201634081758</v>
      </c>
      <c r="X688">
        <f t="shared" si="90"/>
        <v>4.3169015611469019</v>
      </c>
      <c r="Y688">
        <f t="shared" si="90"/>
        <v>4.8566468616274268</v>
      </c>
    </row>
    <row r="689" spans="1:25" x14ac:dyDescent="0.25">
      <c r="A689" t="s">
        <v>12</v>
      </c>
      <c r="B689">
        <v>15015</v>
      </c>
      <c r="C689" t="s">
        <v>19</v>
      </c>
      <c r="D689">
        <v>6</v>
      </c>
      <c r="E689">
        <v>2011</v>
      </c>
      <c r="F689" s="1">
        <v>40718</v>
      </c>
      <c r="G689" t="s">
        <v>22</v>
      </c>
      <c r="H689" t="s">
        <v>27</v>
      </c>
      <c r="I689">
        <v>1.821</v>
      </c>
      <c r="J689">
        <v>20</v>
      </c>
      <c r="K689">
        <v>0</v>
      </c>
      <c r="L689">
        <f t="shared" si="83"/>
        <v>0</v>
      </c>
      <c r="M689">
        <f t="shared" si="87"/>
        <v>0</v>
      </c>
      <c r="N689">
        <f>'vessel calibrations'!$B$18</f>
        <v>0.66168199563289887</v>
      </c>
      <c r="O689" s="16">
        <f>'vessel calibrations'!$C$18</f>
        <v>0.66168199563289887</v>
      </c>
      <c r="P689">
        <f>'vessel calibrations'!$D$18</f>
        <v>0.69681555292314135</v>
      </c>
      <c r="Q689">
        <f>'vessel calibrations'!$E$18</f>
        <v>0.73713696004717688</v>
      </c>
      <c r="R689">
        <f t="shared" si="84"/>
        <v>0</v>
      </c>
      <c r="S689">
        <f t="shared" si="88"/>
        <v>0</v>
      </c>
      <c r="T689">
        <f t="shared" si="85"/>
        <v>0</v>
      </c>
      <c r="U689">
        <f t="shared" si="86"/>
        <v>0</v>
      </c>
      <c r="V689">
        <f t="shared" si="89"/>
        <v>0</v>
      </c>
      <c r="W689">
        <f t="shared" si="89"/>
        <v>0</v>
      </c>
      <c r="X689">
        <f t="shared" si="90"/>
        <v>0</v>
      </c>
      <c r="Y689">
        <f t="shared" si="90"/>
        <v>0</v>
      </c>
    </row>
    <row r="690" spans="1:25" x14ac:dyDescent="0.25">
      <c r="A690" t="s">
        <v>12</v>
      </c>
      <c r="B690">
        <v>15016</v>
      </c>
      <c r="C690" t="s">
        <v>19</v>
      </c>
      <c r="D690">
        <v>6</v>
      </c>
      <c r="E690">
        <v>2011</v>
      </c>
      <c r="F690" s="1">
        <v>40718</v>
      </c>
      <c r="G690" t="s">
        <v>21</v>
      </c>
      <c r="H690" t="s">
        <v>27</v>
      </c>
      <c r="I690">
        <v>1.7749999999999999</v>
      </c>
      <c r="J690">
        <v>20</v>
      </c>
      <c r="K690">
        <v>0</v>
      </c>
      <c r="L690">
        <f t="shared" si="83"/>
        <v>0</v>
      </c>
      <c r="M690">
        <f t="shared" si="87"/>
        <v>0</v>
      </c>
      <c r="N690">
        <f>'vessel calibrations'!$B$18</f>
        <v>0.66168199563289887</v>
      </c>
      <c r="O690" s="16">
        <f>'vessel calibrations'!$C$18</f>
        <v>0.66168199563289887</v>
      </c>
      <c r="P690">
        <f>'vessel calibrations'!$D$18</f>
        <v>0.69681555292314135</v>
      </c>
      <c r="Q690">
        <f>'vessel calibrations'!$E$18</f>
        <v>0.73713696004717688</v>
      </c>
      <c r="R690">
        <f t="shared" si="84"/>
        <v>0</v>
      </c>
      <c r="S690">
        <f t="shared" si="88"/>
        <v>0</v>
      </c>
      <c r="T690">
        <f t="shared" si="85"/>
        <v>0</v>
      </c>
      <c r="U690">
        <f t="shared" si="86"/>
        <v>0</v>
      </c>
      <c r="V690">
        <f t="shared" si="89"/>
        <v>0</v>
      </c>
      <c r="W690">
        <f t="shared" si="89"/>
        <v>0</v>
      </c>
      <c r="X690">
        <f t="shared" si="90"/>
        <v>0</v>
      </c>
      <c r="Y690">
        <f t="shared" si="90"/>
        <v>0</v>
      </c>
    </row>
    <row r="691" spans="1:25" x14ac:dyDescent="0.25">
      <c r="A691" t="s">
        <v>12</v>
      </c>
      <c r="B691">
        <v>15017</v>
      </c>
      <c r="C691" t="s">
        <v>19</v>
      </c>
      <c r="D691">
        <v>6</v>
      </c>
      <c r="E691">
        <v>2011</v>
      </c>
      <c r="F691" s="1">
        <v>40718</v>
      </c>
      <c r="G691" t="s">
        <v>20</v>
      </c>
      <c r="H691" t="s">
        <v>27</v>
      </c>
      <c r="I691">
        <v>1.7250000000000001</v>
      </c>
      <c r="J691">
        <v>20</v>
      </c>
      <c r="K691">
        <v>0</v>
      </c>
      <c r="L691">
        <f t="shared" si="83"/>
        <v>0</v>
      </c>
      <c r="M691">
        <f t="shared" si="87"/>
        <v>0</v>
      </c>
      <c r="N691">
        <f>'vessel calibrations'!$B$18</f>
        <v>0.66168199563289887</v>
      </c>
      <c r="O691" s="16">
        <f>'vessel calibrations'!$C$18</f>
        <v>0.66168199563289887</v>
      </c>
      <c r="P691">
        <f>'vessel calibrations'!$D$18</f>
        <v>0.69681555292314135</v>
      </c>
      <c r="Q691">
        <f>'vessel calibrations'!$E$18</f>
        <v>0.73713696004717688</v>
      </c>
      <c r="R691">
        <f t="shared" si="84"/>
        <v>0</v>
      </c>
      <c r="S691">
        <f t="shared" si="88"/>
        <v>0</v>
      </c>
      <c r="T691">
        <f t="shared" si="85"/>
        <v>0</v>
      </c>
      <c r="U691">
        <f t="shared" si="86"/>
        <v>0</v>
      </c>
      <c r="V691">
        <f t="shared" si="89"/>
        <v>0</v>
      </c>
      <c r="W691">
        <f t="shared" si="89"/>
        <v>0</v>
      </c>
      <c r="X691">
        <f t="shared" si="90"/>
        <v>0</v>
      </c>
      <c r="Y691">
        <f t="shared" si="90"/>
        <v>0</v>
      </c>
    </row>
    <row r="692" spans="1:25" x14ac:dyDescent="0.25">
      <c r="A692" t="s">
        <v>12</v>
      </c>
      <c r="B692">
        <v>15018</v>
      </c>
      <c r="C692" t="s">
        <v>19</v>
      </c>
      <c r="D692">
        <v>6</v>
      </c>
      <c r="E692">
        <v>2011</v>
      </c>
      <c r="F692" s="1">
        <v>40718</v>
      </c>
      <c r="G692" t="s">
        <v>21</v>
      </c>
      <c r="H692" t="s">
        <v>27</v>
      </c>
      <c r="I692">
        <v>1.792</v>
      </c>
      <c r="J692">
        <v>20</v>
      </c>
      <c r="K692">
        <v>0</v>
      </c>
      <c r="L692">
        <f t="shared" si="83"/>
        <v>0</v>
      </c>
      <c r="M692">
        <f t="shared" si="87"/>
        <v>0</v>
      </c>
      <c r="N692">
        <f>'vessel calibrations'!$B$18</f>
        <v>0.66168199563289887</v>
      </c>
      <c r="O692" s="16">
        <f>'vessel calibrations'!$C$18</f>
        <v>0.66168199563289887</v>
      </c>
      <c r="P692">
        <f>'vessel calibrations'!$D$18</f>
        <v>0.69681555292314135</v>
      </c>
      <c r="Q692">
        <f>'vessel calibrations'!$E$18</f>
        <v>0.73713696004717688</v>
      </c>
      <c r="R692">
        <f t="shared" si="84"/>
        <v>0</v>
      </c>
      <c r="S692">
        <f t="shared" si="88"/>
        <v>0</v>
      </c>
      <c r="T692">
        <f t="shared" si="85"/>
        <v>0</v>
      </c>
      <c r="U692">
        <f t="shared" si="86"/>
        <v>0</v>
      </c>
      <c r="V692">
        <f t="shared" si="89"/>
        <v>0</v>
      </c>
      <c r="W692">
        <f t="shared" si="89"/>
        <v>0</v>
      </c>
      <c r="X692">
        <f t="shared" si="90"/>
        <v>0</v>
      </c>
      <c r="Y692">
        <f t="shared" si="90"/>
        <v>0</v>
      </c>
    </row>
    <row r="693" spans="1:25" x14ac:dyDescent="0.25">
      <c r="A693" t="s">
        <v>12</v>
      </c>
      <c r="B693">
        <v>15019</v>
      </c>
      <c r="C693" t="s">
        <v>19</v>
      </c>
      <c r="D693">
        <v>6</v>
      </c>
      <c r="E693">
        <v>2011</v>
      </c>
      <c r="F693" s="1">
        <v>40718</v>
      </c>
      <c r="G693" t="s">
        <v>20</v>
      </c>
      <c r="H693" t="s">
        <v>27</v>
      </c>
      <c r="I693">
        <v>1.8220000000000001</v>
      </c>
      <c r="J693">
        <v>20</v>
      </c>
      <c r="K693">
        <v>2</v>
      </c>
      <c r="L693">
        <f t="shared" si="83"/>
        <v>2</v>
      </c>
      <c r="M693">
        <f t="shared" si="87"/>
        <v>1.0986122886681098</v>
      </c>
      <c r="N693">
        <f>'vessel calibrations'!$B$18</f>
        <v>0.66168199563289887</v>
      </c>
      <c r="O693" s="16">
        <f>'vessel calibrations'!$C$18</f>
        <v>0.66168199563289887</v>
      </c>
      <c r="P693">
        <f>'vessel calibrations'!$D$18</f>
        <v>0.69681555292314135</v>
      </c>
      <c r="Q693">
        <f>'vessel calibrations'!$E$18</f>
        <v>0.73713696004717688</v>
      </c>
      <c r="R693">
        <f t="shared" si="84"/>
        <v>0.72693197159274126</v>
      </c>
      <c r="S693">
        <f t="shared" si="88"/>
        <v>0.72693197159274126</v>
      </c>
      <c r="T693">
        <f t="shared" si="85"/>
        <v>0.76553012937642673</v>
      </c>
      <c r="U693">
        <f t="shared" si="86"/>
        <v>0.80982772273928194</v>
      </c>
      <c r="V693">
        <f t="shared" si="89"/>
        <v>1.0687239576000822</v>
      </c>
      <c r="W693">
        <f t="shared" si="89"/>
        <v>1.0687239576000822</v>
      </c>
      <c r="X693">
        <f t="shared" si="90"/>
        <v>1.1501339217300028</v>
      </c>
      <c r="Y693">
        <f t="shared" si="90"/>
        <v>1.2475207566026065</v>
      </c>
    </row>
    <row r="694" spans="1:25" x14ac:dyDescent="0.25">
      <c r="A694" t="s">
        <v>12</v>
      </c>
      <c r="B694">
        <v>15020</v>
      </c>
      <c r="C694" t="s">
        <v>19</v>
      </c>
      <c r="D694">
        <v>6</v>
      </c>
      <c r="E694">
        <v>2011</v>
      </c>
      <c r="F694" s="1">
        <v>40719</v>
      </c>
      <c r="G694" t="s">
        <v>20</v>
      </c>
      <c r="H694" t="s">
        <v>27</v>
      </c>
      <c r="I694">
        <v>1.9330000000000001</v>
      </c>
      <c r="J694">
        <v>20</v>
      </c>
      <c r="K694">
        <v>0</v>
      </c>
      <c r="L694">
        <f t="shared" si="83"/>
        <v>0</v>
      </c>
      <c r="M694">
        <f t="shared" si="87"/>
        <v>0</v>
      </c>
      <c r="N694">
        <f>'vessel calibrations'!$B$18</f>
        <v>0.66168199563289887</v>
      </c>
      <c r="O694" s="16">
        <f>'vessel calibrations'!$C$18</f>
        <v>0.66168199563289887</v>
      </c>
      <c r="P694">
        <f>'vessel calibrations'!$D$18</f>
        <v>0.69681555292314135</v>
      </c>
      <c r="Q694">
        <f>'vessel calibrations'!$E$18</f>
        <v>0.73713696004717688</v>
      </c>
      <c r="R694">
        <f t="shared" si="84"/>
        <v>0</v>
      </c>
      <c r="S694">
        <f t="shared" si="88"/>
        <v>0</v>
      </c>
      <c r="T694">
        <f t="shared" si="85"/>
        <v>0</v>
      </c>
      <c r="U694">
        <f t="shared" si="86"/>
        <v>0</v>
      </c>
      <c r="V694">
        <f t="shared" si="89"/>
        <v>0</v>
      </c>
      <c r="W694">
        <f t="shared" si="89"/>
        <v>0</v>
      </c>
      <c r="X694">
        <f t="shared" si="90"/>
        <v>0</v>
      </c>
      <c r="Y694">
        <f t="shared" si="90"/>
        <v>0</v>
      </c>
    </row>
    <row r="695" spans="1:25" x14ac:dyDescent="0.25">
      <c r="A695" t="s">
        <v>12</v>
      </c>
      <c r="B695">
        <v>15021</v>
      </c>
      <c r="C695" t="s">
        <v>19</v>
      </c>
      <c r="D695">
        <v>6</v>
      </c>
      <c r="E695">
        <v>2011</v>
      </c>
      <c r="F695" s="1">
        <v>40719</v>
      </c>
      <c r="G695" t="s">
        <v>21</v>
      </c>
      <c r="H695" t="s">
        <v>27</v>
      </c>
      <c r="I695">
        <v>1.734</v>
      </c>
      <c r="J695">
        <v>20</v>
      </c>
      <c r="K695">
        <v>0</v>
      </c>
      <c r="L695">
        <f t="shared" si="83"/>
        <v>0</v>
      </c>
      <c r="M695">
        <f t="shared" si="87"/>
        <v>0</v>
      </c>
      <c r="N695">
        <f>'vessel calibrations'!$B$18</f>
        <v>0.66168199563289887</v>
      </c>
      <c r="O695" s="16">
        <f>'vessel calibrations'!$C$18</f>
        <v>0.66168199563289887</v>
      </c>
      <c r="P695">
        <f>'vessel calibrations'!$D$18</f>
        <v>0.69681555292314135</v>
      </c>
      <c r="Q695">
        <f>'vessel calibrations'!$E$18</f>
        <v>0.73713696004717688</v>
      </c>
      <c r="R695">
        <f t="shared" si="84"/>
        <v>0</v>
      </c>
      <c r="S695">
        <f t="shared" si="88"/>
        <v>0</v>
      </c>
      <c r="T695">
        <f t="shared" si="85"/>
        <v>0</v>
      </c>
      <c r="U695">
        <f t="shared" si="86"/>
        <v>0</v>
      </c>
      <c r="V695">
        <f t="shared" si="89"/>
        <v>0</v>
      </c>
      <c r="W695">
        <f t="shared" si="89"/>
        <v>0</v>
      </c>
      <c r="X695">
        <f t="shared" si="90"/>
        <v>0</v>
      </c>
      <c r="Y695">
        <f t="shared" si="90"/>
        <v>0</v>
      </c>
    </row>
    <row r="696" spans="1:25" x14ac:dyDescent="0.25">
      <c r="A696" t="s">
        <v>12</v>
      </c>
      <c r="B696">
        <v>15022</v>
      </c>
      <c r="C696" t="s">
        <v>19</v>
      </c>
      <c r="D696">
        <v>6</v>
      </c>
      <c r="E696">
        <v>2011</v>
      </c>
      <c r="F696" s="1">
        <v>40719</v>
      </c>
      <c r="G696" t="s">
        <v>22</v>
      </c>
      <c r="H696" t="s">
        <v>27</v>
      </c>
      <c r="I696">
        <v>1.87</v>
      </c>
      <c r="J696">
        <v>20</v>
      </c>
      <c r="K696">
        <v>1</v>
      </c>
      <c r="L696">
        <f t="shared" si="83"/>
        <v>1</v>
      </c>
      <c r="M696">
        <f t="shared" si="87"/>
        <v>0.69314718055994529</v>
      </c>
      <c r="N696">
        <f>'vessel calibrations'!$B$18</f>
        <v>0.66168199563289887</v>
      </c>
      <c r="O696" s="16">
        <f>'vessel calibrations'!$C$18</f>
        <v>0.66168199563289887</v>
      </c>
      <c r="P696">
        <f>'vessel calibrations'!$D$18</f>
        <v>0.69681555292314135</v>
      </c>
      <c r="Q696">
        <f>'vessel calibrations'!$E$18</f>
        <v>0.73713696004717688</v>
      </c>
      <c r="R696">
        <f t="shared" si="84"/>
        <v>0.45864300970022187</v>
      </c>
      <c r="S696">
        <f t="shared" si="88"/>
        <v>0.45864300970022187</v>
      </c>
      <c r="T696">
        <f t="shared" si="85"/>
        <v>0.48299573587899475</v>
      </c>
      <c r="U696">
        <f t="shared" si="86"/>
        <v>0.51094440554322973</v>
      </c>
      <c r="V696">
        <f t="shared" si="89"/>
        <v>0.58192586977810135</v>
      </c>
      <c r="W696">
        <f t="shared" si="89"/>
        <v>0.58192586977810135</v>
      </c>
      <c r="X696">
        <f t="shared" si="90"/>
        <v>0.62092299318555466</v>
      </c>
      <c r="Y696">
        <f t="shared" si="90"/>
        <v>0.66686464805345613</v>
      </c>
    </row>
    <row r="697" spans="1:25" x14ac:dyDescent="0.25">
      <c r="A697" t="s">
        <v>12</v>
      </c>
      <c r="B697">
        <v>15023</v>
      </c>
      <c r="C697" t="s">
        <v>19</v>
      </c>
      <c r="D697">
        <v>6</v>
      </c>
      <c r="E697">
        <v>2011</v>
      </c>
      <c r="F697" s="1">
        <v>40719</v>
      </c>
      <c r="G697" t="s">
        <v>23</v>
      </c>
      <c r="H697" t="s">
        <v>27</v>
      </c>
      <c r="I697">
        <v>1.6639999999999999</v>
      </c>
      <c r="J697">
        <v>20</v>
      </c>
      <c r="K697">
        <v>24</v>
      </c>
      <c r="L697">
        <f t="shared" si="83"/>
        <v>24</v>
      </c>
      <c r="M697">
        <f t="shared" si="87"/>
        <v>3.2188758248682006</v>
      </c>
      <c r="N697">
        <f>'vessel calibrations'!$B$18</f>
        <v>0.66168199563289887</v>
      </c>
      <c r="O697" s="16">
        <f>'vessel calibrations'!$C$18</f>
        <v>0.66168199563289887</v>
      </c>
      <c r="P697">
        <f>'vessel calibrations'!$D$18</f>
        <v>0.69681555292314135</v>
      </c>
      <c r="Q697">
        <f>'vessel calibrations'!$E$18</f>
        <v>0.73713696004717688</v>
      </c>
      <c r="R697">
        <f t="shared" si="84"/>
        <v>2.1298721794932844</v>
      </c>
      <c r="S697">
        <f t="shared" si="88"/>
        <v>2.1298721794932844</v>
      </c>
      <c r="T697">
        <f t="shared" si="85"/>
        <v>2.2429627376964678</v>
      </c>
      <c r="U697">
        <f t="shared" si="86"/>
        <v>2.3727523403126942</v>
      </c>
      <c r="V697">
        <f t="shared" si="89"/>
        <v>7.4137912876388103</v>
      </c>
      <c r="W697">
        <f t="shared" si="89"/>
        <v>7.4137912876388103</v>
      </c>
      <c r="X697">
        <f t="shared" si="90"/>
        <v>8.4212025313486016</v>
      </c>
      <c r="Y697">
        <f t="shared" si="90"/>
        <v>9.7268757037251614</v>
      </c>
    </row>
    <row r="698" spans="1:25" x14ac:dyDescent="0.25">
      <c r="A698" t="s">
        <v>12</v>
      </c>
      <c r="B698">
        <v>15024</v>
      </c>
      <c r="C698" t="s">
        <v>19</v>
      </c>
      <c r="D698">
        <v>6</v>
      </c>
      <c r="E698">
        <v>2011</v>
      </c>
      <c r="F698" s="1">
        <v>40719</v>
      </c>
      <c r="G698" t="s">
        <v>23</v>
      </c>
      <c r="H698" t="s">
        <v>27</v>
      </c>
      <c r="I698">
        <v>1.754</v>
      </c>
      <c r="J698">
        <v>20</v>
      </c>
      <c r="K698">
        <v>63</v>
      </c>
      <c r="L698">
        <f t="shared" si="83"/>
        <v>63</v>
      </c>
      <c r="M698">
        <f t="shared" si="87"/>
        <v>4.1588830833596715</v>
      </c>
      <c r="N698">
        <f>'vessel calibrations'!$B$18</f>
        <v>0.66168199563289887</v>
      </c>
      <c r="O698" s="16">
        <f>'vessel calibrations'!$C$18</f>
        <v>0.66168199563289887</v>
      </c>
      <c r="P698">
        <f>'vessel calibrations'!$D$18</f>
        <v>0.69681555292314135</v>
      </c>
      <c r="Q698">
        <f>'vessel calibrations'!$E$18</f>
        <v>0.73713696004717688</v>
      </c>
      <c r="R698">
        <f t="shared" si="84"/>
        <v>2.7518580582013312</v>
      </c>
      <c r="S698">
        <f t="shared" si="88"/>
        <v>2.7518580582013312</v>
      </c>
      <c r="T698">
        <f t="shared" si="85"/>
        <v>2.8979744152739686</v>
      </c>
      <c r="U698">
        <f t="shared" si="86"/>
        <v>3.0656664332593779</v>
      </c>
      <c r="V698">
        <f t="shared" si="89"/>
        <v>14.671723823539542</v>
      </c>
      <c r="W698">
        <f t="shared" si="89"/>
        <v>14.671723823539542</v>
      </c>
      <c r="X698">
        <f t="shared" si="90"/>
        <v>17.137369357212684</v>
      </c>
      <c r="Y698">
        <f t="shared" si="90"/>
        <v>20.448751386483369</v>
      </c>
    </row>
    <row r="699" spans="1:25" x14ac:dyDescent="0.25">
      <c r="A699" t="s">
        <v>12</v>
      </c>
      <c r="B699">
        <v>15025</v>
      </c>
      <c r="C699" t="s">
        <v>19</v>
      </c>
      <c r="D699">
        <v>6</v>
      </c>
      <c r="E699">
        <v>2011</v>
      </c>
      <c r="F699" s="1">
        <v>40719</v>
      </c>
      <c r="G699" t="s">
        <v>22</v>
      </c>
      <c r="H699" t="s">
        <v>27</v>
      </c>
      <c r="I699">
        <v>1.63</v>
      </c>
      <c r="J699">
        <v>20</v>
      </c>
      <c r="K699">
        <v>0</v>
      </c>
      <c r="L699">
        <f t="shared" si="83"/>
        <v>0</v>
      </c>
      <c r="M699">
        <f t="shared" si="87"/>
        <v>0</v>
      </c>
      <c r="N699">
        <f>'vessel calibrations'!$B$18</f>
        <v>0.66168199563289887</v>
      </c>
      <c r="O699" s="16">
        <f>'vessel calibrations'!$C$18</f>
        <v>0.66168199563289887</v>
      </c>
      <c r="P699">
        <f>'vessel calibrations'!$D$18</f>
        <v>0.69681555292314135</v>
      </c>
      <c r="Q699">
        <f>'vessel calibrations'!$E$18</f>
        <v>0.73713696004717688</v>
      </c>
      <c r="R699">
        <f t="shared" si="84"/>
        <v>0</v>
      </c>
      <c r="S699">
        <f t="shared" si="88"/>
        <v>0</v>
      </c>
      <c r="T699">
        <f t="shared" si="85"/>
        <v>0</v>
      </c>
      <c r="U699">
        <f t="shared" si="86"/>
        <v>0</v>
      </c>
      <c r="V699">
        <f t="shared" si="89"/>
        <v>0</v>
      </c>
      <c r="W699">
        <f t="shared" si="89"/>
        <v>0</v>
      </c>
      <c r="X699">
        <f t="shared" si="90"/>
        <v>0</v>
      </c>
      <c r="Y699">
        <f t="shared" si="90"/>
        <v>0</v>
      </c>
    </row>
    <row r="700" spans="1:25" x14ac:dyDescent="0.25">
      <c r="A700" t="s">
        <v>12</v>
      </c>
      <c r="B700">
        <v>15026</v>
      </c>
      <c r="C700" t="s">
        <v>19</v>
      </c>
      <c r="D700">
        <v>6</v>
      </c>
      <c r="E700">
        <v>2011</v>
      </c>
      <c r="F700" s="1">
        <v>40719</v>
      </c>
      <c r="G700" t="s">
        <v>21</v>
      </c>
      <c r="H700" t="s">
        <v>27</v>
      </c>
      <c r="I700">
        <v>1.7130000000000001</v>
      </c>
      <c r="J700">
        <v>20</v>
      </c>
      <c r="K700">
        <v>7</v>
      </c>
      <c r="L700">
        <f t="shared" si="83"/>
        <v>7</v>
      </c>
      <c r="M700">
        <f t="shared" si="87"/>
        <v>2.0794415416798357</v>
      </c>
      <c r="N700">
        <f>'vessel calibrations'!$B$18</f>
        <v>0.66168199563289887</v>
      </c>
      <c r="O700" s="16">
        <f>'vessel calibrations'!$C$18</f>
        <v>0.66168199563289887</v>
      </c>
      <c r="P700">
        <f>'vessel calibrations'!$D$18</f>
        <v>0.69681555292314135</v>
      </c>
      <c r="Q700">
        <f>'vessel calibrations'!$E$18</f>
        <v>0.73713696004717688</v>
      </c>
      <c r="R700">
        <f t="shared" si="84"/>
        <v>1.3759290291006656</v>
      </c>
      <c r="S700">
        <f t="shared" si="88"/>
        <v>1.3759290291006656</v>
      </c>
      <c r="T700">
        <f t="shared" si="85"/>
        <v>1.4489872076369843</v>
      </c>
      <c r="U700">
        <f t="shared" si="86"/>
        <v>1.532833216629689</v>
      </c>
      <c r="V700">
        <f t="shared" si="89"/>
        <v>2.9587528116238255</v>
      </c>
      <c r="W700">
        <f t="shared" si="89"/>
        <v>2.9587528116238255</v>
      </c>
      <c r="X700">
        <f t="shared" si="90"/>
        <v>3.2587990510486264</v>
      </c>
      <c r="Y700">
        <f t="shared" si="90"/>
        <v>3.6312796705104482</v>
      </c>
    </row>
    <row r="701" spans="1:25" x14ac:dyDescent="0.25">
      <c r="A701" t="s">
        <v>12</v>
      </c>
      <c r="B701">
        <v>15027</v>
      </c>
      <c r="C701" t="s">
        <v>19</v>
      </c>
      <c r="D701">
        <v>6</v>
      </c>
      <c r="E701">
        <v>2011</v>
      </c>
      <c r="F701" s="1">
        <v>40719</v>
      </c>
      <c r="G701" t="s">
        <v>20</v>
      </c>
      <c r="H701" t="s">
        <v>27</v>
      </c>
      <c r="I701">
        <v>1.7729999999999999</v>
      </c>
      <c r="J701">
        <v>20</v>
      </c>
      <c r="K701">
        <v>13</v>
      </c>
      <c r="L701">
        <f t="shared" si="83"/>
        <v>13</v>
      </c>
      <c r="M701">
        <f t="shared" si="87"/>
        <v>2.6390573296152584</v>
      </c>
      <c r="N701">
        <f>'vessel calibrations'!$B$18</f>
        <v>0.66168199563289887</v>
      </c>
      <c r="O701" s="16">
        <f>'vessel calibrations'!$C$18</f>
        <v>0.66168199563289887</v>
      </c>
      <c r="P701">
        <f>'vessel calibrations'!$D$18</f>
        <v>0.69681555292314135</v>
      </c>
      <c r="Q701">
        <f>'vessel calibrations'!$E$18</f>
        <v>0.73713696004717688</v>
      </c>
      <c r="R701">
        <f t="shared" si="84"/>
        <v>1.7462167204494532</v>
      </c>
      <c r="S701">
        <f t="shared" si="88"/>
        <v>1.7462167204494532</v>
      </c>
      <c r="T701">
        <f t="shared" si="85"/>
        <v>1.8389361923317251</v>
      </c>
      <c r="U701">
        <f t="shared" si="86"/>
        <v>1.945346697342812</v>
      </c>
      <c r="V701">
        <f t="shared" si="89"/>
        <v>4.7328725368945284</v>
      </c>
      <c r="W701">
        <f t="shared" si="89"/>
        <v>4.7328725368945284</v>
      </c>
      <c r="X701">
        <f t="shared" si="90"/>
        <v>5.2898435169324056</v>
      </c>
      <c r="Y701">
        <f t="shared" si="90"/>
        <v>5.9960569489762356</v>
      </c>
    </row>
    <row r="702" spans="1:25" x14ac:dyDescent="0.25">
      <c r="A702" t="s">
        <v>12</v>
      </c>
      <c r="B702">
        <v>15028</v>
      </c>
      <c r="C702" t="s">
        <v>13</v>
      </c>
      <c r="D702">
        <v>6</v>
      </c>
      <c r="E702">
        <v>2011</v>
      </c>
      <c r="F702" s="1">
        <v>40720</v>
      </c>
      <c r="G702" t="s">
        <v>18</v>
      </c>
      <c r="H702" t="s">
        <v>27</v>
      </c>
      <c r="I702">
        <v>1.012</v>
      </c>
      <c r="J702">
        <v>20</v>
      </c>
      <c r="K702">
        <v>0</v>
      </c>
      <c r="L702">
        <f t="shared" si="83"/>
        <v>0</v>
      </c>
      <c r="M702">
        <f t="shared" si="87"/>
        <v>0</v>
      </c>
      <c r="N702">
        <f>'vessel calibrations'!$B$18</f>
        <v>0.66168199563289887</v>
      </c>
      <c r="O702" s="16">
        <f>'vessel calibrations'!$C$18</f>
        <v>0.66168199563289887</v>
      </c>
      <c r="P702">
        <f>'vessel calibrations'!$D$18</f>
        <v>0.69681555292314135</v>
      </c>
      <c r="Q702">
        <f>'vessel calibrations'!$E$18</f>
        <v>0.73713696004717688</v>
      </c>
      <c r="R702">
        <f t="shared" si="84"/>
        <v>0</v>
      </c>
      <c r="S702">
        <f t="shared" si="88"/>
        <v>0</v>
      </c>
      <c r="T702">
        <f t="shared" si="85"/>
        <v>0</v>
      </c>
      <c r="U702">
        <f t="shared" si="86"/>
        <v>0</v>
      </c>
      <c r="V702">
        <f t="shared" si="89"/>
        <v>0</v>
      </c>
      <c r="W702">
        <f t="shared" si="89"/>
        <v>0</v>
      </c>
      <c r="X702">
        <f t="shared" si="90"/>
        <v>0</v>
      </c>
      <c r="Y702">
        <f t="shared" si="90"/>
        <v>0</v>
      </c>
    </row>
    <row r="703" spans="1:25" x14ac:dyDescent="0.25">
      <c r="A703" t="s">
        <v>12</v>
      </c>
      <c r="B703">
        <v>15029</v>
      </c>
      <c r="C703" t="s">
        <v>13</v>
      </c>
      <c r="D703">
        <v>6</v>
      </c>
      <c r="E703">
        <v>2011</v>
      </c>
      <c r="F703" s="1">
        <v>40720</v>
      </c>
      <c r="G703" t="s">
        <v>17</v>
      </c>
      <c r="H703" t="s">
        <v>27</v>
      </c>
      <c r="I703">
        <v>1.736</v>
      </c>
      <c r="J703">
        <v>20</v>
      </c>
      <c r="K703">
        <v>0</v>
      </c>
      <c r="L703">
        <f t="shared" si="83"/>
        <v>0</v>
      </c>
      <c r="M703">
        <f t="shared" si="87"/>
        <v>0</v>
      </c>
      <c r="N703">
        <f>'vessel calibrations'!$B$18</f>
        <v>0.66168199563289887</v>
      </c>
      <c r="O703" s="16">
        <f>'vessel calibrations'!$C$18</f>
        <v>0.66168199563289887</v>
      </c>
      <c r="P703">
        <f>'vessel calibrations'!$D$18</f>
        <v>0.69681555292314135</v>
      </c>
      <c r="Q703">
        <f>'vessel calibrations'!$E$18</f>
        <v>0.73713696004717688</v>
      </c>
      <c r="R703">
        <f t="shared" si="84"/>
        <v>0</v>
      </c>
      <c r="S703">
        <f t="shared" si="88"/>
        <v>0</v>
      </c>
      <c r="T703">
        <f t="shared" si="85"/>
        <v>0</v>
      </c>
      <c r="U703">
        <f t="shared" si="86"/>
        <v>0</v>
      </c>
      <c r="V703">
        <f t="shared" si="89"/>
        <v>0</v>
      </c>
      <c r="W703">
        <f t="shared" si="89"/>
        <v>0</v>
      </c>
      <c r="X703">
        <f t="shared" si="90"/>
        <v>0</v>
      </c>
      <c r="Y703">
        <f t="shared" si="90"/>
        <v>0</v>
      </c>
    </row>
    <row r="704" spans="1:25" x14ac:dyDescent="0.25">
      <c r="A704" t="s">
        <v>12</v>
      </c>
      <c r="B704">
        <v>15030</v>
      </c>
      <c r="C704" t="s">
        <v>13</v>
      </c>
      <c r="D704">
        <v>6</v>
      </c>
      <c r="E704">
        <v>2011</v>
      </c>
      <c r="F704" s="1">
        <v>40720</v>
      </c>
      <c r="G704" t="s">
        <v>16</v>
      </c>
      <c r="H704" t="s">
        <v>27</v>
      </c>
      <c r="I704">
        <v>1.617</v>
      </c>
      <c r="J704">
        <v>20</v>
      </c>
      <c r="K704">
        <v>0</v>
      </c>
      <c r="L704">
        <f t="shared" si="83"/>
        <v>0</v>
      </c>
      <c r="M704">
        <f t="shared" si="87"/>
        <v>0</v>
      </c>
      <c r="N704">
        <f>'vessel calibrations'!$B$18</f>
        <v>0.66168199563289887</v>
      </c>
      <c r="O704" s="16">
        <f>'vessel calibrations'!$C$18</f>
        <v>0.66168199563289887</v>
      </c>
      <c r="P704">
        <f>'vessel calibrations'!$D$18</f>
        <v>0.69681555292314135</v>
      </c>
      <c r="Q704">
        <f>'vessel calibrations'!$E$18</f>
        <v>0.73713696004717688</v>
      </c>
      <c r="R704">
        <f t="shared" si="84"/>
        <v>0</v>
      </c>
      <c r="S704">
        <f t="shared" si="88"/>
        <v>0</v>
      </c>
      <c r="T704">
        <f t="shared" si="85"/>
        <v>0</v>
      </c>
      <c r="U704">
        <f t="shared" si="86"/>
        <v>0</v>
      </c>
      <c r="V704">
        <f t="shared" si="89"/>
        <v>0</v>
      </c>
      <c r="W704">
        <f t="shared" si="89"/>
        <v>0</v>
      </c>
      <c r="X704">
        <f t="shared" si="90"/>
        <v>0</v>
      </c>
      <c r="Y704">
        <f t="shared" si="90"/>
        <v>0</v>
      </c>
    </row>
    <row r="705" spans="1:26" x14ac:dyDescent="0.25">
      <c r="A705" t="s">
        <v>12</v>
      </c>
      <c r="B705">
        <v>15031</v>
      </c>
      <c r="C705" t="s">
        <v>13</v>
      </c>
      <c r="D705">
        <v>6</v>
      </c>
      <c r="E705">
        <v>2011</v>
      </c>
      <c r="F705" s="1">
        <v>40720</v>
      </c>
      <c r="G705" t="s">
        <v>14</v>
      </c>
      <c r="H705" t="s">
        <v>27</v>
      </c>
      <c r="I705">
        <v>2.1269999999999998</v>
      </c>
      <c r="J705">
        <v>20</v>
      </c>
      <c r="K705">
        <v>0</v>
      </c>
      <c r="L705">
        <f t="shared" si="83"/>
        <v>0</v>
      </c>
      <c r="M705">
        <f t="shared" si="87"/>
        <v>0</v>
      </c>
      <c r="N705">
        <f>'vessel calibrations'!$B$18</f>
        <v>0.66168199563289887</v>
      </c>
      <c r="O705" s="16">
        <f>'vessel calibrations'!$C$18</f>
        <v>0.66168199563289887</v>
      </c>
      <c r="P705">
        <f>'vessel calibrations'!$D$18</f>
        <v>0.69681555292314135</v>
      </c>
      <c r="Q705">
        <f>'vessel calibrations'!$E$18</f>
        <v>0.73713696004717688</v>
      </c>
      <c r="R705">
        <f t="shared" si="84"/>
        <v>0</v>
      </c>
      <c r="S705">
        <f t="shared" si="88"/>
        <v>0</v>
      </c>
      <c r="T705">
        <f t="shared" si="85"/>
        <v>0</v>
      </c>
      <c r="U705">
        <f t="shared" si="86"/>
        <v>0</v>
      </c>
      <c r="V705">
        <f t="shared" si="89"/>
        <v>0</v>
      </c>
      <c r="W705">
        <f t="shared" si="89"/>
        <v>0</v>
      </c>
      <c r="X705">
        <f t="shared" si="90"/>
        <v>0</v>
      </c>
      <c r="Y705">
        <f t="shared" si="90"/>
        <v>0</v>
      </c>
    </row>
    <row r="706" spans="1:26" x14ac:dyDescent="0.25">
      <c r="A706" t="s">
        <v>12</v>
      </c>
      <c r="B706">
        <v>15032</v>
      </c>
      <c r="C706" t="s">
        <v>13</v>
      </c>
      <c r="D706">
        <v>6</v>
      </c>
      <c r="E706">
        <v>2011</v>
      </c>
      <c r="F706" s="1">
        <v>40720</v>
      </c>
      <c r="G706" t="s">
        <v>14</v>
      </c>
      <c r="H706" t="s">
        <v>27</v>
      </c>
      <c r="I706">
        <v>2.048</v>
      </c>
      <c r="J706">
        <v>20</v>
      </c>
      <c r="K706">
        <v>0</v>
      </c>
      <c r="L706">
        <f t="shared" ref="L706:L769" si="91">K706*20/J706</f>
        <v>0</v>
      </c>
      <c r="M706">
        <f t="shared" si="87"/>
        <v>0</v>
      </c>
      <c r="N706">
        <f>'vessel calibrations'!$B$18</f>
        <v>0.66168199563289887</v>
      </c>
      <c r="O706" s="16">
        <f>'vessel calibrations'!$C$18</f>
        <v>0.66168199563289887</v>
      </c>
      <c r="P706">
        <f>'vessel calibrations'!$D$18</f>
        <v>0.69681555292314135</v>
      </c>
      <c r="Q706">
        <f>'vessel calibrations'!$E$18</f>
        <v>0.73713696004717688</v>
      </c>
      <c r="R706">
        <f t="shared" ref="R706:R769" si="92">N706*M706</f>
        <v>0</v>
      </c>
      <c r="S706">
        <f t="shared" si="88"/>
        <v>0</v>
      </c>
      <c r="T706">
        <f t="shared" ref="T706:T769" si="93">M706*P706</f>
        <v>0</v>
      </c>
      <c r="U706">
        <f t="shared" ref="U706:U769" si="94">M706*Q706</f>
        <v>0</v>
      </c>
      <c r="V706">
        <f t="shared" si="89"/>
        <v>0</v>
      </c>
      <c r="W706">
        <f t="shared" si="89"/>
        <v>0</v>
      </c>
      <c r="X706">
        <f t="shared" si="90"/>
        <v>0</v>
      </c>
      <c r="Y706">
        <f t="shared" si="90"/>
        <v>0</v>
      </c>
    </row>
    <row r="707" spans="1:26" x14ac:dyDescent="0.25">
      <c r="A707" t="s">
        <v>12</v>
      </c>
      <c r="B707">
        <v>15033</v>
      </c>
      <c r="C707" t="s">
        <v>13</v>
      </c>
      <c r="D707">
        <v>6</v>
      </c>
      <c r="E707">
        <v>2011</v>
      </c>
      <c r="F707" s="1">
        <v>40720</v>
      </c>
      <c r="G707" t="s">
        <v>16</v>
      </c>
      <c r="H707" t="s">
        <v>27</v>
      </c>
      <c r="I707">
        <v>1.681</v>
      </c>
      <c r="J707">
        <v>20</v>
      </c>
      <c r="K707">
        <v>0</v>
      </c>
      <c r="L707">
        <f t="shared" si="91"/>
        <v>0</v>
      </c>
      <c r="M707">
        <f t="shared" ref="M707:M770" si="95">LN(L707+1)</f>
        <v>0</v>
      </c>
      <c r="N707">
        <f>'vessel calibrations'!$B$18</f>
        <v>0.66168199563289887</v>
      </c>
      <c r="O707" s="16">
        <f>'vessel calibrations'!$C$18</f>
        <v>0.66168199563289887</v>
      </c>
      <c r="P707">
        <f>'vessel calibrations'!$D$18</f>
        <v>0.69681555292314135</v>
      </c>
      <c r="Q707">
        <f>'vessel calibrations'!$E$18</f>
        <v>0.73713696004717688</v>
      </c>
      <c r="R707">
        <f t="shared" si="92"/>
        <v>0</v>
      </c>
      <c r="S707">
        <f t="shared" ref="S707:S770" si="96">O707*M707</f>
        <v>0</v>
      </c>
      <c r="T707">
        <f t="shared" si="93"/>
        <v>0</v>
      </c>
      <c r="U707">
        <f t="shared" si="94"/>
        <v>0</v>
      </c>
      <c r="V707">
        <f t="shared" ref="V707:W770" si="97">EXP(R707)-1</f>
        <v>0</v>
      </c>
      <c r="W707">
        <f t="shared" si="97"/>
        <v>0</v>
      </c>
      <c r="X707">
        <f t="shared" ref="X707:Y770" si="98">EXP(T707)-1</f>
        <v>0</v>
      </c>
      <c r="Y707">
        <f t="shared" si="98"/>
        <v>0</v>
      </c>
    </row>
    <row r="708" spans="1:26" x14ac:dyDescent="0.25">
      <c r="A708" t="s">
        <v>12</v>
      </c>
      <c r="B708">
        <v>15034</v>
      </c>
      <c r="C708" t="s">
        <v>13</v>
      </c>
      <c r="D708">
        <v>6</v>
      </c>
      <c r="E708">
        <v>2011</v>
      </c>
      <c r="F708" s="1">
        <v>40720</v>
      </c>
      <c r="G708" t="s">
        <v>17</v>
      </c>
      <c r="H708" t="s">
        <v>27</v>
      </c>
      <c r="I708">
        <v>1.56</v>
      </c>
      <c r="J708">
        <v>18</v>
      </c>
      <c r="K708">
        <v>0</v>
      </c>
      <c r="L708">
        <f t="shared" si="91"/>
        <v>0</v>
      </c>
      <c r="M708">
        <f t="shared" si="95"/>
        <v>0</v>
      </c>
      <c r="N708">
        <f>'vessel calibrations'!$B$18</f>
        <v>0.66168199563289887</v>
      </c>
      <c r="O708" s="16">
        <f>'vessel calibrations'!$C$18</f>
        <v>0.66168199563289887</v>
      </c>
      <c r="P708">
        <f>'vessel calibrations'!$D$18</f>
        <v>0.69681555292314135</v>
      </c>
      <c r="Q708">
        <f>'vessel calibrations'!$E$18</f>
        <v>0.73713696004717688</v>
      </c>
      <c r="R708">
        <f t="shared" si="92"/>
        <v>0</v>
      </c>
      <c r="S708">
        <f t="shared" si="96"/>
        <v>0</v>
      </c>
      <c r="T708">
        <f t="shared" si="93"/>
        <v>0</v>
      </c>
      <c r="U708">
        <f t="shared" si="94"/>
        <v>0</v>
      </c>
      <c r="V708">
        <f t="shared" si="97"/>
        <v>0</v>
      </c>
      <c r="W708">
        <f t="shared" si="97"/>
        <v>0</v>
      </c>
      <c r="X708">
        <f t="shared" si="98"/>
        <v>0</v>
      </c>
      <c r="Y708">
        <f t="shared" si="98"/>
        <v>0</v>
      </c>
    </row>
    <row r="709" spans="1:26" x14ac:dyDescent="0.25">
      <c r="A709" t="s">
        <v>12</v>
      </c>
      <c r="B709">
        <v>15035</v>
      </c>
      <c r="C709" t="s">
        <v>13</v>
      </c>
      <c r="D709">
        <v>6</v>
      </c>
      <c r="E709">
        <v>2011</v>
      </c>
      <c r="F709" s="1">
        <v>40720</v>
      </c>
      <c r="G709" t="s">
        <v>18</v>
      </c>
      <c r="H709" t="s">
        <v>27</v>
      </c>
      <c r="I709">
        <v>1.3120000000000001</v>
      </c>
      <c r="J709">
        <v>14</v>
      </c>
      <c r="K709">
        <v>0</v>
      </c>
      <c r="L709">
        <f t="shared" si="91"/>
        <v>0</v>
      </c>
      <c r="M709">
        <f t="shared" si="95"/>
        <v>0</v>
      </c>
      <c r="N709">
        <f>'vessel calibrations'!$B$18</f>
        <v>0.66168199563289887</v>
      </c>
      <c r="O709" s="16">
        <f>'vessel calibrations'!$C$18</f>
        <v>0.66168199563289887</v>
      </c>
      <c r="P709">
        <f>'vessel calibrations'!$D$18</f>
        <v>0.69681555292314135</v>
      </c>
      <c r="Q709">
        <f>'vessel calibrations'!$E$18</f>
        <v>0.73713696004717688</v>
      </c>
      <c r="R709">
        <f t="shared" si="92"/>
        <v>0</v>
      </c>
      <c r="S709">
        <f t="shared" si="96"/>
        <v>0</v>
      </c>
      <c r="T709">
        <f t="shared" si="93"/>
        <v>0</v>
      </c>
      <c r="U709">
        <f t="shared" si="94"/>
        <v>0</v>
      </c>
      <c r="V709">
        <f t="shared" si="97"/>
        <v>0</v>
      </c>
      <c r="W709">
        <f t="shared" si="97"/>
        <v>0</v>
      </c>
      <c r="X709">
        <f t="shared" si="98"/>
        <v>0</v>
      </c>
      <c r="Y709">
        <f t="shared" si="98"/>
        <v>0</v>
      </c>
    </row>
    <row r="710" spans="1:26" x14ac:dyDescent="0.25">
      <c r="A710" t="s">
        <v>12</v>
      </c>
      <c r="B710">
        <v>15036</v>
      </c>
      <c r="C710" t="s">
        <v>13</v>
      </c>
      <c r="D710">
        <v>6</v>
      </c>
      <c r="E710">
        <v>2011</v>
      </c>
      <c r="F710" s="1">
        <v>40721</v>
      </c>
      <c r="G710" t="s">
        <v>18</v>
      </c>
      <c r="H710" t="s">
        <v>27</v>
      </c>
      <c r="I710">
        <v>1.6180000000000001</v>
      </c>
      <c r="J710">
        <v>20</v>
      </c>
      <c r="K710">
        <v>3</v>
      </c>
      <c r="L710">
        <f t="shared" si="91"/>
        <v>3</v>
      </c>
      <c r="M710">
        <f t="shared" si="95"/>
        <v>1.3862943611198906</v>
      </c>
      <c r="N710">
        <f>'vessel calibrations'!$B$18</f>
        <v>0.66168199563289887</v>
      </c>
      <c r="O710" s="16">
        <f>'vessel calibrations'!$C$18</f>
        <v>0.66168199563289887</v>
      </c>
      <c r="P710">
        <f>'vessel calibrations'!$D$18</f>
        <v>0.69681555292314135</v>
      </c>
      <c r="Q710">
        <f>'vessel calibrations'!$E$18</f>
        <v>0.73713696004717688</v>
      </c>
      <c r="R710">
        <f t="shared" si="92"/>
        <v>0.91728601940044374</v>
      </c>
      <c r="S710">
        <f t="shared" si="96"/>
        <v>0.91728601940044374</v>
      </c>
      <c r="T710">
        <f t="shared" si="93"/>
        <v>0.96599147175798949</v>
      </c>
      <c r="U710">
        <f t="shared" si="94"/>
        <v>1.0218888110864595</v>
      </c>
      <c r="V710">
        <f t="shared" si="97"/>
        <v>1.5024894574732026</v>
      </c>
      <c r="W710">
        <f t="shared" si="97"/>
        <v>1.5024894574732026</v>
      </c>
      <c r="X710">
        <f t="shared" si="98"/>
        <v>1.6273913498376178</v>
      </c>
      <c r="Y710">
        <f t="shared" si="98"/>
        <v>1.7784377549303723</v>
      </c>
    </row>
    <row r="711" spans="1:26" x14ac:dyDescent="0.25">
      <c r="A711" t="s">
        <v>12</v>
      </c>
      <c r="B711">
        <v>15037</v>
      </c>
      <c r="C711" t="s">
        <v>13</v>
      </c>
      <c r="D711">
        <v>6</v>
      </c>
      <c r="E711">
        <v>2011</v>
      </c>
      <c r="F711" s="1">
        <v>40721</v>
      </c>
      <c r="G711" t="s">
        <v>17</v>
      </c>
      <c r="H711" t="s">
        <v>27</v>
      </c>
      <c r="I711">
        <v>1.1779999999999999</v>
      </c>
      <c r="J711">
        <v>20</v>
      </c>
      <c r="K711">
        <v>0</v>
      </c>
      <c r="L711">
        <f t="shared" si="91"/>
        <v>0</v>
      </c>
      <c r="M711">
        <f t="shared" si="95"/>
        <v>0</v>
      </c>
      <c r="N711">
        <f>'vessel calibrations'!$B$18</f>
        <v>0.66168199563289887</v>
      </c>
      <c r="O711" s="16">
        <f>'vessel calibrations'!$C$18</f>
        <v>0.66168199563289887</v>
      </c>
      <c r="P711">
        <f>'vessel calibrations'!$D$18</f>
        <v>0.69681555292314135</v>
      </c>
      <c r="Q711">
        <f>'vessel calibrations'!$E$18</f>
        <v>0.73713696004717688</v>
      </c>
      <c r="R711">
        <f t="shared" si="92"/>
        <v>0</v>
      </c>
      <c r="S711">
        <f t="shared" si="96"/>
        <v>0</v>
      </c>
      <c r="T711">
        <f t="shared" si="93"/>
        <v>0</v>
      </c>
      <c r="U711">
        <f t="shared" si="94"/>
        <v>0</v>
      </c>
      <c r="V711">
        <f t="shared" si="97"/>
        <v>0</v>
      </c>
      <c r="W711">
        <f t="shared" si="97"/>
        <v>0</v>
      </c>
      <c r="X711">
        <f t="shared" si="98"/>
        <v>0</v>
      </c>
      <c r="Y711">
        <f t="shared" si="98"/>
        <v>0</v>
      </c>
    </row>
    <row r="712" spans="1:26" x14ac:dyDescent="0.25">
      <c r="A712" t="s">
        <v>12</v>
      </c>
      <c r="B712">
        <v>15038</v>
      </c>
      <c r="C712" t="s">
        <v>13</v>
      </c>
      <c r="D712">
        <v>6</v>
      </c>
      <c r="E712">
        <v>2011</v>
      </c>
      <c r="F712" s="1">
        <v>40721</v>
      </c>
      <c r="G712" t="s">
        <v>16</v>
      </c>
      <c r="H712" t="s">
        <v>27</v>
      </c>
      <c r="I712">
        <v>1.5429999999999999</v>
      </c>
      <c r="J712">
        <v>20</v>
      </c>
      <c r="K712">
        <v>0</v>
      </c>
      <c r="L712">
        <f t="shared" si="91"/>
        <v>0</v>
      </c>
      <c r="M712">
        <f t="shared" si="95"/>
        <v>0</v>
      </c>
      <c r="N712">
        <f>'vessel calibrations'!$B$18</f>
        <v>0.66168199563289887</v>
      </c>
      <c r="O712" s="16">
        <f>'vessel calibrations'!$C$18</f>
        <v>0.66168199563289887</v>
      </c>
      <c r="P712">
        <f>'vessel calibrations'!$D$18</f>
        <v>0.69681555292314135</v>
      </c>
      <c r="Q712">
        <f>'vessel calibrations'!$E$18</f>
        <v>0.73713696004717688</v>
      </c>
      <c r="R712">
        <f t="shared" si="92"/>
        <v>0</v>
      </c>
      <c r="S712">
        <f t="shared" si="96"/>
        <v>0</v>
      </c>
      <c r="T712">
        <f t="shared" si="93"/>
        <v>0</v>
      </c>
      <c r="U712">
        <f t="shared" si="94"/>
        <v>0</v>
      </c>
      <c r="V712">
        <f t="shared" si="97"/>
        <v>0</v>
      </c>
      <c r="W712">
        <f t="shared" si="97"/>
        <v>0</v>
      </c>
      <c r="X712">
        <f t="shared" si="98"/>
        <v>0</v>
      </c>
      <c r="Y712">
        <f t="shared" si="98"/>
        <v>0</v>
      </c>
    </row>
    <row r="713" spans="1:26" x14ac:dyDescent="0.25">
      <c r="A713" t="s">
        <v>12</v>
      </c>
      <c r="B713">
        <v>15039</v>
      </c>
      <c r="C713" t="s">
        <v>13</v>
      </c>
      <c r="D713">
        <v>6</v>
      </c>
      <c r="E713">
        <v>2011</v>
      </c>
      <c r="F713" s="1">
        <v>40721</v>
      </c>
      <c r="G713" t="s">
        <v>14</v>
      </c>
      <c r="H713" t="s">
        <v>27</v>
      </c>
      <c r="I713">
        <v>1.587</v>
      </c>
      <c r="J713">
        <v>20</v>
      </c>
      <c r="K713">
        <v>0</v>
      </c>
      <c r="L713">
        <f t="shared" si="91"/>
        <v>0</v>
      </c>
      <c r="M713">
        <f t="shared" si="95"/>
        <v>0</v>
      </c>
      <c r="N713">
        <f>'vessel calibrations'!$B$18</f>
        <v>0.66168199563289887</v>
      </c>
      <c r="O713" s="16">
        <f>'vessel calibrations'!$C$18</f>
        <v>0.66168199563289887</v>
      </c>
      <c r="P713">
        <f>'vessel calibrations'!$D$18</f>
        <v>0.69681555292314135</v>
      </c>
      <c r="Q713">
        <f>'vessel calibrations'!$E$18</f>
        <v>0.73713696004717688</v>
      </c>
      <c r="R713">
        <f t="shared" si="92"/>
        <v>0</v>
      </c>
      <c r="S713">
        <f t="shared" si="96"/>
        <v>0</v>
      </c>
      <c r="T713">
        <f t="shared" si="93"/>
        <v>0</v>
      </c>
      <c r="U713">
        <f t="shared" si="94"/>
        <v>0</v>
      </c>
      <c r="V713">
        <f t="shared" si="97"/>
        <v>0</v>
      </c>
      <c r="W713">
        <f t="shared" si="97"/>
        <v>0</v>
      </c>
      <c r="X713">
        <f t="shared" si="98"/>
        <v>0</v>
      </c>
      <c r="Y713">
        <f t="shared" si="98"/>
        <v>0</v>
      </c>
    </row>
    <row r="714" spans="1:26" x14ac:dyDescent="0.25">
      <c r="A714" t="s">
        <v>12</v>
      </c>
      <c r="B714">
        <v>15040</v>
      </c>
      <c r="C714" t="s">
        <v>19</v>
      </c>
      <c r="D714">
        <v>6</v>
      </c>
      <c r="E714">
        <v>2011</v>
      </c>
      <c r="F714" s="1">
        <v>40721</v>
      </c>
      <c r="G714" t="s">
        <v>23</v>
      </c>
      <c r="H714" t="s">
        <v>27</v>
      </c>
      <c r="I714">
        <v>1.8180000000000001</v>
      </c>
      <c r="J714">
        <v>20</v>
      </c>
      <c r="K714">
        <v>57</v>
      </c>
      <c r="L714">
        <f t="shared" si="91"/>
        <v>57</v>
      </c>
      <c r="M714">
        <f t="shared" si="95"/>
        <v>4.0604430105464191</v>
      </c>
      <c r="N714">
        <f>'vessel calibrations'!$B$18</f>
        <v>0.66168199563289887</v>
      </c>
      <c r="O714" s="16">
        <f>'vessel calibrations'!$C$18</f>
        <v>0.66168199563289887</v>
      </c>
      <c r="P714">
        <f>'vessel calibrations'!$D$18</f>
        <v>0.69681555292314135</v>
      </c>
      <c r="Q714">
        <f>'vessel calibrations'!$E$18</f>
        <v>0.73713696004717688</v>
      </c>
      <c r="R714">
        <f t="shared" si="92"/>
        <v>2.6867220343720106</v>
      </c>
      <c r="S714">
        <f t="shared" si="96"/>
        <v>2.6867220343720106</v>
      </c>
      <c r="T714">
        <f t="shared" si="93"/>
        <v>2.8293798415068077</v>
      </c>
      <c r="U714">
        <f t="shared" si="94"/>
        <v>2.9931026172389945</v>
      </c>
      <c r="V714">
        <f t="shared" si="97"/>
        <v>13.68346505308477</v>
      </c>
      <c r="W714">
        <f t="shared" si="97"/>
        <v>13.68346505308477</v>
      </c>
      <c r="X714">
        <f t="shared" si="98"/>
        <v>15.934955210999053</v>
      </c>
      <c r="Y714">
        <f t="shared" si="98"/>
        <v>18.947475964048859</v>
      </c>
    </row>
    <row r="715" spans="1:26" x14ac:dyDescent="0.25">
      <c r="A715" t="s">
        <v>12</v>
      </c>
      <c r="B715">
        <v>15041</v>
      </c>
      <c r="C715" t="s">
        <v>19</v>
      </c>
      <c r="D715">
        <v>6</v>
      </c>
      <c r="E715">
        <v>2011</v>
      </c>
      <c r="F715" s="1">
        <v>40721</v>
      </c>
      <c r="G715" t="s">
        <v>22</v>
      </c>
      <c r="H715" t="s">
        <v>27</v>
      </c>
      <c r="I715">
        <v>1.772</v>
      </c>
      <c r="J715">
        <v>20</v>
      </c>
      <c r="K715">
        <v>0</v>
      </c>
      <c r="L715">
        <f t="shared" si="91"/>
        <v>0</v>
      </c>
      <c r="M715">
        <f t="shared" si="95"/>
        <v>0</v>
      </c>
      <c r="N715">
        <f>'vessel calibrations'!$B$18</f>
        <v>0.66168199563289887</v>
      </c>
      <c r="O715" s="16">
        <f>'vessel calibrations'!$C$18</f>
        <v>0.66168199563289887</v>
      </c>
      <c r="P715">
        <f>'vessel calibrations'!$D$18</f>
        <v>0.69681555292314135</v>
      </c>
      <c r="Q715">
        <f>'vessel calibrations'!$E$18</f>
        <v>0.73713696004717688</v>
      </c>
      <c r="R715">
        <f t="shared" si="92"/>
        <v>0</v>
      </c>
      <c r="S715">
        <f t="shared" si="96"/>
        <v>0</v>
      </c>
      <c r="T715">
        <f t="shared" si="93"/>
        <v>0</v>
      </c>
      <c r="U715">
        <f t="shared" si="94"/>
        <v>0</v>
      </c>
      <c r="V715">
        <f t="shared" si="97"/>
        <v>0</v>
      </c>
      <c r="W715">
        <f t="shared" si="97"/>
        <v>0</v>
      </c>
      <c r="X715">
        <f t="shared" si="98"/>
        <v>0</v>
      </c>
      <c r="Y715">
        <f t="shared" si="98"/>
        <v>0</v>
      </c>
    </row>
    <row r="716" spans="1:26" x14ac:dyDescent="0.25">
      <c r="A716" t="s">
        <v>12</v>
      </c>
      <c r="B716">
        <v>15051</v>
      </c>
      <c r="C716" t="s">
        <v>19</v>
      </c>
      <c r="D716">
        <v>7</v>
      </c>
      <c r="E716">
        <v>2011</v>
      </c>
      <c r="F716" s="1">
        <v>40750</v>
      </c>
      <c r="G716" t="s">
        <v>20</v>
      </c>
      <c r="H716" t="s">
        <v>27</v>
      </c>
      <c r="I716">
        <v>1.716</v>
      </c>
      <c r="J716">
        <v>20</v>
      </c>
      <c r="K716">
        <v>0</v>
      </c>
      <c r="L716">
        <f t="shared" si="91"/>
        <v>0</v>
      </c>
      <c r="M716">
        <f t="shared" si="95"/>
        <v>0</v>
      </c>
      <c r="N716">
        <f>'vessel calibrations'!$B$18</f>
        <v>0.66168199563289887</v>
      </c>
      <c r="O716" s="16">
        <f>'vessel calibrations'!$C$18</f>
        <v>0.66168199563289887</v>
      </c>
      <c r="P716">
        <f>'vessel calibrations'!$D$18</f>
        <v>0.69681555292314135</v>
      </c>
      <c r="Q716">
        <f>'vessel calibrations'!$E$18</f>
        <v>0.73713696004717688</v>
      </c>
      <c r="R716">
        <f t="shared" si="92"/>
        <v>0</v>
      </c>
      <c r="S716">
        <f t="shared" si="96"/>
        <v>0</v>
      </c>
      <c r="T716">
        <f t="shared" si="93"/>
        <v>0</v>
      </c>
      <c r="U716">
        <f t="shared" si="94"/>
        <v>0</v>
      </c>
      <c r="V716">
        <f t="shared" si="97"/>
        <v>0</v>
      </c>
      <c r="W716">
        <f t="shared" si="97"/>
        <v>0</v>
      </c>
      <c r="X716">
        <f t="shared" si="98"/>
        <v>0</v>
      </c>
      <c r="Y716">
        <f t="shared" si="98"/>
        <v>0</v>
      </c>
      <c r="Z716" t="s">
        <v>34</v>
      </c>
    </row>
    <row r="717" spans="1:26" x14ac:dyDescent="0.25">
      <c r="A717" t="s">
        <v>12</v>
      </c>
      <c r="B717">
        <v>15052</v>
      </c>
      <c r="C717" t="s">
        <v>19</v>
      </c>
      <c r="D717">
        <v>7</v>
      </c>
      <c r="E717">
        <v>2011</v>
      </c>
      <c r="F717" s="1">
        <v>40750</v>
      </c>
      <c r="G717" t="s">
        <v>21</v>
      </c>
      <c r="H717" t="s">
        <v>27</v>
      </c>
      <c r="I717">
        <v>1.62</v>
      </c>
      <c r="J717">
        <v>20</v>
      </c>
      <c r="K717">
        <v>110</v>
      </c>
      <c r="L717">
        <f t="shared" si="91"/>
        <v>110</v>
      </c>
      <c r="M717">
        <f t="shared" si="95"/>
        <v>4.7095302013123339</v>
      </c>
      <c r="N717">
        <f>'vessel calibrations'!$B$18</f>
        <v>0.66168199563289887</v>
      </c>
      <c r="O717" s="16">
        <f>'vessel calibrations'!$C$18</f>
        <v>0.66168199563289887</v>
      </c>
      <c r="P717">
        <f>'vessel calibrations'!$D$18</f>
        <v>0.69681555292314135</v>
      </c>
      <c r="Q717">
        <f>'vessel calibrations'!$E$18</f>
        <v>0.73713696004717688</v>
      </c>
      <c r="R717">
        <f t="shared" si="92"/>
        <v>3.1162113420977531</v>
      </c>
      <c r="S717">
        <f t="shared" si="96"/>
        <v>3.1162113420977531</v>
      </c>
      <c r="T717">
        <f t="shared" si="93"/>
        <v>3.2816738912356871</v>
      </c>
      <c r="U717">
        <f t="shared" si="94"/>
        <v>3.4715687758457427</v>
      </c>
      <c r="V717">
        <f t="shared" si="97"/>
        <v>21.560742585176911</v>
      </c>
      <c r="W717">
        <f t="shared" si="97"/>
        <v>21.560742585176911</v>
      </c>
      <c r="X717">
        <f t="shared" si="98"/>
        <v>25.620294905146881</v>
      </c>
      <c r="Y717">
        <f t="shared" si="98"/>
        <v>31.187197355936618</v>
      </c>
      <c r="Z717" t="s">
        <v>34</v>
      </c>
    </row>
    <row r="718" spans="1:26" x14ac:dyDescent="0.25">
      <c r="A718" t="s">
        <v>12</v>
      </c>
      <c r="B718">
        <v>15053</v>
      </c>
      <c r="C718" t="s">
        <v>19</v>
      </c>
      <c r="D718">
        <v>7</v>
      </c>
      <c r="E718">
        <v>2011</v>
      </c>
      <c r="F718" s="1">
        <v>40750</v>
      </c>
      <c r="G718" t="s">
        <v>22</v>
      </c>
      <c r="H718" t="s">
        <v>27</v>
      </c>
      <c r="I718">
        <v>1.7010000000000001</v>
      </c>
      <c r="J718">
        <v>20</v>
      </c>
      <c r="K718">
        <v>101</v>
      </c>
      <c r="L718">
        <f t="shared" si="91"/>
        <v>101</v>
      </c>
      <c r="M718">
        <f t="shared" si="95"/>
        <v>4.6249728132842707</v>
      </c>
      <c r="N718">
        <f>'vessel calibrations'!$B$18</f>
        <v>0.66168199563289887</v>
      </c>
      <c r="O718" s="16">
        <f>'vessel calibrations'!$C$18</f>
        <v>0.66168199563289887</v>
      </c>
      <c r="P718">
        <f>'vessel calibrations'!$D$18</f>
        <v>0.69681555292314135</v>
      </c>
      <c r="Q718">
        <f>'vessel calibrations'!$E$18</f>
        <v>0.73713696004717688</v>
      </c>
      <c r="R718">
        <f t="shared" si="92"/>
        <v>3.0602612408418386</v>
      </c>
      <c r="S718">
        <f t="shared" si="96"/>
        <v>3.0602612408418386</v>
      </c>
      <c r="T718">
        <f t="shared" si="93"/>
        <v>3.2227529881431756</v>
      </c>
      <c r="U718">
        <f t="shared" si="94"/>
        <v>3.4092383998852065</v>
      </c>
      <c r="V718">
        <f t="shared" si="97"/>
        <v>20.333129518846171</v>
      </c>
      <c r="W718">
        <f t="shared" si="97"/>
        <v>20.333129518846171</v>
      </c>
      <c r="X718">
        <f t="shared" si="98"/>
        <v>24.097117229894245</v>
      </c>
      <c r="Y718">
        <f t="shared" si="98"/>
        <v>29.242203021116456</v>
      </c>
      <c r="Z718" t="s">
        <v>34</v>
      </c>
    </row>
    <row r="719" spans="1:26" x14ac:dyDescent="0.25">
      <c r="A719" t="s">
        <v>12</v>
      </c>
      <c r="B719">
        <v>15054</v>
      </c>
      <c r="C719" t="s">
        <v>19</v>
      </c>
      <c r="D719">
        <v>7</v>
      </c>
      <c r="E719">
        <v>2011</v>
      </c>
      <c r="F719" s="1">
        <v>40750</v>
      </c>
      <c r="G719" t="s">
        <v>23</v>
      </c>
      <c r="H719" t="s">
        <v>27</v>
      </c>
      <c r="I719">
        <v>1.762</v>
      </c>
      <c r="J719">
        <v>20</v>
      </c>
      <c r="K719">
        <v>61</v>
      </c>
      <c r="L719">
        <f t="shared" si="91"/>
        <v>61</v>
      </c>
      <c r="M719">
        <f t="shared" si="95"/>
        <v>4.1271343850450917</v>
      </c>
      <c r="N719">
        <f>'vessel calibrations'!$B$18</f>
        <v>0.66168199563289887</v>
      </c>
      <c r="O719" s="16">
        <f>'vessel calibrations'!$C$18</f>
        <v>0.66168199563289887</v>
      </c>
      <c r="P719">
        <f>'vessel calibrations'!$D$18</f>
        <v>0.69681555292314135</v>
      </c>
      <c r="Q719">
        <f>'vessel calibrations'!$E$18</f>
        <v>0.73713696004717688</v>
      </c>
      <c r="R719">
        <f t="shared" si="92"/>
        <v>2.7308505161417931</v>
      </c>
      <c r="S719">
        <f t="shared" si="96"/>
        <v>2.7308505161417931</v>
      </c>
      <c r="T719">
        <f t="shared" si="93"/>
        <v>2.8758514285033043</v>
      </c>
      <c r="U719">
        <f t="shared" si="94"/>
        <v>3.0422632942983139</v>
      </c>
      <c r="V719">
        <f t="shared" si="97"/>
        <v>14.345933435124827</v>
      </c>
      <c r="W719">
        <f t="shared" si="97"/>
        <v>14.345933435124827</v>
      </c>
      <c r="X719">
        <f t="shared" si="98"/>
        <v>16.740522479465884</v>
      </c>
      <c r="Y719">
        <f t="shared" si="98"/>
        <v>19.952611536894956</v>
      </c>
      <c r="Z719" t="s">
        <v>34</v>
      </c>
    </row>
    <row r="720" spans="1:26" x14ac:dyDescent="0.25">
      <c r="A720" t="s">
        <v>12</v>
      </c>
      <c r="B720">
        <v>15055</v>
      </c>
      <c r="C720" t="s">
        <v>19</v>
      </c>
      <c r="D720">
        <v>7</v>
      </c>
      <c r="E720">
        <v>2011</v>
      </c>
      <c r="F720" s="1">
        <v>40750</v>
      </c>
      <c r="G720" t="s">
        <v>23</v>
      </c>
      <c r="H720" t="s">
        <v>27</v>
      </c>
      <c r="I720">
        <v>1.8129999999999999</v>
      </c>
      <c r="J720">
        <v>20</v>
      </c>
      <c r="K720">
        <v>12</v>
      </c>
      <c r="L720">
        <f t="shared" si="91"/>
        <v>12</v>
      </c>
      <c r="M720">
        <f t="shared" si="95"/>
        <v>2.5649493574615367</v>
      </c>
      <c r="N720">
        <f>'vessel calibrations'!$B$18</f>
        <v>0.66168199563289887</v>
      </c>
      <c r="O720" s="16">
        <f>'vessel calibrations'!$C$18</f>
        <v>0.66168199563289887</v>
      </c>
      <c r="P720">
        <f>'vessel calibrations'!$D$18</f>
        <v>0.69681555292314135</v>
      </c>
      <c r="Q720">
        <f>'vessel calibrations'!$E$18</f>
        <v>0.73713696004717688</v>
      </c>
      <c r="R720">
        <f t="shared" si="92"/>
        <v>1.6971808095424714</v>
      </c>
      <c r="S720">
        <f t="shared" si="96"/>
        <v>1.6971808095424714</v>
      </c>
      <c r="T720">
        <f t="shared" si="93"/>
        <v>1.7872966047394168</v>
      </c>
      <c r="U720">
        <f t="shared" si="94"/>
        <v>1.8907189720341568</v>
      </c>
      <c r="V720">
        <f t="shared" si="97"/>
        <v>4.4585370240627489</v>
      </c>
      <c r="W720">
        <f t="shared" si="97"/>
        <v>4.4585370240627489</v>
      </c>
      <c r="X720">
        <f t="shared" si="98"/>
        <v>4.9732824757580039</v>
      </c>
      <c r="Y720">
        <f t="shared" si="98"/>
        <v>5.6241295332632415</v>
      </c>
      <c r="Z720" t="s">
        <v>34</v>
      </c>
    </row>
    <row r="721" spans="1:26" x14ac:dyDescent="0.25">
      <c r="A721" t="s">
        <v>12</v>
      </c>
      <c r="B721">
        <v>15056</v>
      </c>
      <c r="C721" t="s">
        <v>19</v>
      </c>
      <c r="D721">
        <v>7</v>
      </c>
      <c r="E721">
        <v>2011</v>
      </c>
      <c r="F721" s="1">
        <v>40750</v>
      </c>
      <c r="G721" t="s">
        <v>22</v>
      </c>
      <c r="H721" t="s">
        <v>27</v>
      </c>
      <c r="I721">
        <v>1.7749999999999999</v>
      </c>
      <c r="J721">
        <v>20</v>
      </c>
      <c r="K721">
        <v>74</v>
      </c>
      <c r="L721">
        <f t="shared" si="91"/>
        <v>74</v>
      </c>
      <c r="M721">
        <f t="shared" si="95"/>
        <v>4.3174881135363101</v>
      </c>
      <c r="N721">
        <f>'vessel calibrations'!$B$18</f>
        <v>0.66168199563289887</v>
      </c>
      <c r="O721" s="16">
        <f>'vessel calibrations'!$C$18</f>
        <v>0.66168199563289887</v>
      </c>
      <c r="P721">
        <f>'vessel calibrations'!$D$18</f>
        <v>0.69681555292314135</v>
      </c>
      <c r="Q721">
        <f>'vessel calibrations'!$E$18</f>
        <v>0.73713696004717688</v>
      </c>
      <c r="R721">
        <f t="shared" si="92"/>
        <v>2.8568041510860254</v>
      </c>
      <c r="S721">
        <f t="shared" si="96"/>
        <v>2.8568041510860254</v>
      </c>
      <c r="T721">
        <f t="shared" si="93"/>
        <v>3.0084928670728943</v>
      </c>
      <c r="U721">
        <f t="shared" si="94"/>
        <v>3.1825800630519763</v>
      </c>
      <c r="V721">
        <f t="shared" si="97"/>
        <v>16.405811610985246</v>
      </c>
      <c r="W721">
        <f t="shared" si="97"/>
        <v>16.405811610985246</v>
      </c>
      <c r="X721">
        <f t="shared" si="98"/>
        <v>19.256847146141194</v>
      </c>
      <c r="Y721">
        <f t="shared" si="98"/>
        <v>23.108875797618495</v>
      </c>
      <c r="Z721" t="s">
        <v>34</v>
      </c>
    </row>
    <row r="722" spans="1:26" x14ac:dyDescent="0.25">
      <c r="A722" t="s">
        <v>12</v>
      </c>
      <c r="B722">
        <v>15057</v>
      </c>
      <c r="C722" t="s">
        <v>19</v>
      </c>
      <c r="D722">
        <v>7</v>
      </c>
      <c r="E722">
        <v>2011</v>
      </c>
      <c r="F722" s="1">
        <v>40751</v>
      </c>
      <c r="G722" t="s">
        <v>20</v>
      </c>
      <c r="H722" t="s">
        <v>27</v>
      </c>
      <c r="I722">
        <v>1.77</v>
      </c>
      <c r="J722">
        <v>20</v>
      </c>
      <c r="K722">
        <v>3</v>
      </c>
      <c r="L722">
        <f t="shared" si="91"/>
        <v>3</v>
      </c>
      <c r="M722">
        <f t="shared" si="95"/>
        <v>1.3862943611198906</v>
      </c>
      <c r="N722">
        <f>'vessel calibrations'!$B$18</f>
        <v>0.66168199563289887</v>
      </c>
      <c r="O722" s="16">
        <f>'vessel calibrations'!$C$18</f>
        <v>0.66168199563289887</v>
      </c>
      <c r="P722">
        <f>'vessel calibrations'!$D$18</f>
        <v>0.69681555292314135</v>
      </c>
      <c r="Q722">
        <f>'vessel calibrations'!$E$18</f>
        <v>0.73713696004717688</v>
      </c>
      <c r="R722">
        <f t="shared" si="92"/>
        <v>0.91728601940044374</v>
      </c>
      <c r="S722">
        <f t="shared" si="96"/>
        <v>0.91728601940044374</v>
      </c>
      <c r="T722">
        <f t="shared" si="93"/>
        <v>0.96599147175798949</v>
      </c>
      <c r="U722">
        <f t="shared" si="94"/>
        <v>1.0218888110864595</v>
      </c>
      <c r="V722">
        <f t="shared" si="97"/>
        <v>1.5024894574732026</v>
      </c>
      <c r="W722">
        <f t="shared" si="97"/>
        <v>1.5024894574732026</v>
      </c>
      <c r="X722">
        <f t="shared" si="98"/>
        <v>1.6273913498376178</v>
      </c>
      <c r="Y722">
        <f t="shared" si="98"/>
        <v>1.7784377549303723</v>
      </c>
      <c r="Z722" t="s">
        <v>34</v>
      </c>
    </row>
    <row r="723" spans="1:26" x14ac:dyDescent="0.25">
      <c r="A723" t="s">
        <v>12</v>
      </c>
      <c r="B723">
        <v>15058</v>
      </c>
      <c r="C723" t="s">
        <v>19</v>
      </c>
      <c r="D723">
        <v>7</v>
      </c>
      <c r="E723">
        <v>2011</v>
      </c>
      <c r="F723" s="1">
        <v>40751</v>
      </c>
      <c r="G723" t="s">
        <v>21</v>
      </c>
      <c r="H723" t="s">
        <v>27</v>
      </c>
      <c r="I723">
        <v>1.6419999999999999</v>
      </c>
      <c r="J723">
        <v>20</v>
      </c>
      <c r="K723">
        <v>0</v>
      </c>
      <c r="L723">
        <f t="shared" si="91"/>
        <v>0</v>
      </c>
      <c r="M723">
        <f t="shared" si="95"/>
        <v>0</v>
      </c>
      <c r="N723">
        <f>'vessel calibrations'!$B$18</f>
        <v>0.66168199563289887</v>
      </c>
      <c r="O723" s="16">
        <f>'vessel calibrations'!$C$18</f>
        <v>0.66168199563289887</v>
      </c>
      <c r="P723">
        <f>'vessel calibrations'!$D$18</f>
        <v>0.69681555292314135</v>
      </c>
      <c r="Q723">
        <f>'vessel calibrations'!$E$18</f>
        <v>0.73713696004717688</v>
      </c>
      <c r="R723">
        <f t="shared" si="92"/>
        <v>0</v>
      </c>
      <c r="S723">
        <f t="shared" si="96"/>
        <v>0</v>
      </c>
      <c r="T723">
        <f t="shared" si="93"/>
        <v>0</v>
      </c>
      <c r="U723">
        <f t="shared" si="94"/>
        <v>0</v>
      </c>
      <c r="V723">
        <f t="shared" si="97"/>
        <v>0</v>
      </c>
      <c r="W723">
        <f t="shared" si="97"/>
        <v>0</v>
      </c>
      <c r="X723">
        <f t="shared" si="98"/>
        <v>0</v>
      </c>
      <c r="Y723">
        <f t="shared" si="98"/>
        <v>0</v>
      </c>
      <c r="Z723" t="s">
        <v>34</v>
      </c>
    </row>
    <row r="724" spans="1:26" x14ac:dyDescent="0.25">
      <c r="A724" t="s">
        <v>12</v>
      </c>
      <c r="B724">
        <v>15059</v>
      </c>
      <c r="C724" t="s">
        <v>19</v>
      </c>
      <c r="D724">
        <v>7</v>
      </c>
      <c r="E724">
        <v>2011</v>
      </c>
      <c r="F724" s="1">
        <v>40751</v>
      </c>
      <c r="G724" t="s">
        <v>22</v>
      </c>
      <c r="H724" t="s">
        <v>27</v>
      </c>
      <c r="I724">
        <v>1.821</v>
      </c>
      <c r="J724">
        <v>20</v>
      </c>
      <c r="K724">
        <v>0</v>
      </c>
      <c r="L724">
        <f t="shared" si="91"/>
        <v>0</v>
      </c>
      <c r="M724">
        <f t="shared" si="95"/>
        <v>0</v>
      </c>
      <c r="N724">
        <f>'vessel calibrations'!$B$18</f>
        <v>0.66168199563289887</v>
      </c>
      <c r="O724" s="16">
        <f>'vessel calibrations'!$C$18</f>
        <v>0.66168199563289887</v>
      </c>
      <c r="P724">
        <f>'vessel calibrations'!$D$18</f>
        <v>0.69681555292314135</v>
      </c>
      <c r="Q724">
        <f>'vessel calibrations'!$E$18</f>
        <v>0.73713696004717688</v>
      </c>
      <c r="R724">
        <f t="shared" si="92"/>
        <v>0</v>
      </c>
      <c r="S724">
        <f t="shared" si="96"/>
        <v>0</v>
      </c>
      <c r="T724">
        <f t="shared" si="93"/>
        <v>0</v>
      </c>
      <c r="U724">
        <f t="shared" si="94"/>
        <v>0</v>
      </c>
      <c r="V724">
        <f t="shared" si="97"/>
        <v>0</v>
      </c>
      <c r="W724">
        <f t="shared" si="97"/>
        <v>0</v>
      </c>
      <c r="X724">
        <f t="shared" si="98"/>
        <v>0</v>
      </c>
      <c r="Y724">
        <f t="shared" si="98"/>
        <v>0</v>
      </c>
      <c r="Z724" t="s">
        <v>34</v>
      </c>
    </row>
    <row r="725" spans="1:26" x14ac:dyDescent="0.25">
      <c r="A725" t="s">
        <v>12</v>
      </c>
      <c r="B725">
        <v>15060</v>
      </c>
      <c r="C725" t="s">
        <v>19</v>
      </c>
      <c r="D725">
        <v>7</v>
      </c>
      <c r="E725">
        <v>2011</v>
      </c>
      <c r="F725" s="1">
        <v>40751</v>
      </c>
      <c r="G725" t="s">
        <v>23</v>
      </c>
      <c r="H725" t="s">
        <v>27</v>
      </c>
      <c r="I725">
        <v>1.6759999999999999</v>
      </c>
      <c r="J725">
        <v>20</v>
      </c>
      <c r="K725">
        <v>0</v>
      </c>
      <c r="L725">
        <f t="shared" si="91"/>
        <v>0</v>
      </c>
      <c r="M725">
        <f t="shared" si="95"/>
        <v>0</v>
      </c>
      <c r="N725">
        <f>'vessel calibrations'!$B$18</f>
        <v>0.66168199563289887</v>
      </c>
      <c r="O725" s="16">
        <f>'vessel calibrations'!$C$18</f>
        <v>0.66168199563289887</v>
      </c>
      <c r="P725">
        <f>'vessel calibrations'!$D$18</f>
        <v>0.69681555292314135</v>
      </c>
      <c r="Q725">
        <f>'vessel calibrations'!$E$18</f>
        <v>0.73713696004717688</v>
      </c>
      <c r="R725">
        <f t="shared" si="92"/>
        <v>0</v>
      </c>
      <c r="S725">
        <f t="shared" si="96"/>
        <v>0</v>
      </c>
      <c r="T725">
        <f t="shared" si="93"/>
        <v>0</v>
      </c>
      <c r="U725">
        <f t="shared" si="94"/>
        <v>0</v>
      </c>
      <c r="V725">
        <f t="shared" si="97"/>
        <v>0</v>
      </c>
      <c r="W725">
        <f t="shared" si="97"/>
        <v>0</v>
      </c>
      <c r="X725">
        <f t="shared" si="98"/>
        <v>0</v>
      </c>
      <c r="Y725">
        <f t="shared" si="98"/>
        <v>0</v>
      </c>
      <c r="Z725" t="s">
        <v>34</v>
      </c>
    </row>
    <row r="726" spans="1:26" x14ac:dyDescent="0.25">
      <c r="A726" t="s">
        <v>12</v>
      </c>
      <c r="B726">
        <v>15061</v>
      </c>
      <c r="C726" t="s">
        <v>19</v>
      </c>
      <c r="D726">
        <v>7</v>
      </c>
      <c r="E726">
        <v>2011</v>
      </c>
      <c r="F726" s="1">
        <v>40751</v>
      </c>
      <c r="G726" t="s">
        <v>23</v>
      </c>
      <c r="H726" t="s">
        <v>27</v>
      </c>
      <c r="I726">
        <v>1.63</v>
      </c>
      <c r="J726">
        <v>20</v>
      </c>
      <c r="K726">
        <v>0</v>
      </c>
      <c r="L726">
        <f t="shared" si="91"/>
        <v>0</v>
      </c>
      <c r="M726">
        <f t="shared" si="95"/>
        <v>0</v>
      </c>
      <c r="N726">
        <f>'vessel calibrations'!$B$18</f>
        <v>0.66168199563289887</v>
      </c>
      <c r="O726" s="16">
        <f>'vessel calibrations'!$C$18</f>
        <v>0.66168199563289887</v>
      </c>
      <c r="P726">
        <f>'vessel calibrations'!$D$18</f>
        <v>0.69681555292314135</v>
      </c>
      <c r="Q726">
        <f>'vessel calibrations'!$E$18</f>
        <v>0.73713696004717688</v>
      </c>
      <c r="R726">
        <f t="shared" si="92"/>
        <v>0</v>
      </c>
      <c r="S726">
        <f t="shared" si="96"/>
        <v>0</v>
      </c>
      <c r="T726">
        <f t="shared" si="93"/>
        <v>0</v>
      </c>
      <c r="U726">
        <f t="shared" si="94"/>
        <v>0</v>
      </c>
      <c r="V726">
        <f t="shared" si="97"/>
        <v>0</v>
      </c>
      <c r="W726">
        <f t="shared" si="97"/>
        <v>0</v>
      </c>
      <c r="X726">
        <f t="shared" si="98"/>
        <v>0</v>
      </c>
      <c r="Y726">
        <f t="shared" si="98"/>
        <v>0</v>
      </c>
      <c r="Z726" t="s">
        <v>34</v>
      </c>
    </row>
    <row r="727" spans="1:26" x14ac:dyDescent="0.25">
      <c r="A727" t="s">
        <v>12</v>
      </c>
      <c r="B727">
        <v>15062</v>
      </c>
      <c r="C727" t="s">
        <v>19</v>
      </c>
      <c r="D727">
        <v>7</v>
      </c>
      <c r="E727">
        <v>2011</v>
      </c>
      <c r="F727" s="1">
        <v>40751</v>
      </c>
      <c r="G727" t="s">
        <v>22</v>
      </c>
      <c r="H727" t="s">
        <v>27</v>
      </c>
      <c r="I727">
        <v>1.502</v>
      </c>
      <c r="J727">
        <v>20</v>
      </c>
      <c r="K727">
        <v>0</v>
      </c>
      <c r="L727">
        <f t="shared" si="91"/>
        <v>0</v>
      </c>
      <c r="M727">
        <f t="shared" si="95"/>
        <v>0</v>
      </c>
      <c r="N727">
        <f>'vessel calibrations'!$B$18</f>
        <v>0.66168199563289887</v>
      </c>
      <c r="O727" s="16">
        <f>'vessel calibrations'!$C$18</f>
        <v>0.66168199563289887</v>
      </c>
      <c r="P727">
        <f>'vessel calibrations'!$D$18</f>
        <v>0.69681555292314135</v>
      </c>
      <c r="Q727">
        <f>'vessel calibrations'!$E$18</f>
        <v>0.73713696004717688</v>
      </c>
      <c r="R727">
        <f t="shared" si="92"/>
        <v>0</v>
      </c>
      <c r="S727">
        <f t="shared" si="96"/>
        <v>0</v>
      </c>
      <c r="T727">
        <f t="shared" si="93"/>
        <v>0</v>
      </c>
      <c r="U727">
        <f t="shared" si="94"/>
        <v>0</v>
      </c>
      <c r="V727">
        <f t="shared" si="97"/>
        <v>0</v>
      </c>
      <c r="W727">
        <f t="shared" si="97"/>
        <v>0</v>
      </c>
      <c r="X727">
        <f t="shared" si="98"/>
        <v>0</v>
      </c>
      <c r="Y727">
        <f t="shared" si="98"/>
        <v>0</v>
      </c>
      <c r="Z727" t="s">
        <v>34</v>
      </c>
    </row>
    <row r="728" spans="1:26" x14ac:dyDescent="0.25">
      <c r="A728" t="s">
        <v>12</v>
      </c>
      <c r="B728">
        <v>15063</v>
      </c>
      <c r="C728" t="s">
        <v>19</v>
      </c>
      <c r="D728">
        <v>7</v>
      </c>
      <c r="E728">
        <v>2011</v>
      </c>
      <c r="F728" s="1">
        <v>40751</v>
      </c>
      <c r="G728" t="s">
        <v>21</v>
      </c>
      <c r="H728" t="s">
        <v>27</v>
      </c>
      <c r="I728">
        <v>1.45</v>
      </c>
      <c r="J728">
        <v>20</v>
      </c>
      <c r="K728">
        <v>0</v>
      </c>
      <c r="L728">
        <f t="shared" si="91"/>
        <v>0</v>
      </c>
      <c r="M728">
        <f t="shared" si="95"/>
        <v>0</v>
      </c>
      <c r="N728">
        <f>'vessel calibrations'!$B$18</f>
        <v>0.66168199563289887</v>
      </c>
      <c r="O728" s="16">
        <f>'vessel calibrations'!$C$18</f>
        <v>0.66168199563289887</v>
      </c>
      <c r="P728">
        <f>'vessel calibrations'!$D$18</f>
        <v>0.69681555292314135</v>
      </c>
      <c r="Q728">
        <f>'vessel calibrations'!$E$18</f>
        <v>0.73713696004717688</v>
      </c>
      <c r="R728">
        <f t="shared" si="92"/>
        <v>0</v>
      </c>
      <c r="S728">
        <f t="shared" si="96"/>
        <v>0</v>
      </c>
      <c r="T728">
        <f t="shared" si="93"/>
        <v>0</v>
      </c>
      <c r="U728">
        <f t="shared" si="94"/>
        <v>0</v>
      </c>
      <c r="V728">
        <f t="shared" si="97"/>
        <v>0</v>
      </c>
      <c r="W728">
        <f t="shared" si="97"/>
        <v>0</v>
      </c>
      <c r="X728">
        <f t="shared" si="98"/>
        <v>0</v>
      </c>
      <c r="Y728">
        <f t="shared" si="98"/>
        <v>0</v>
      </c>
      <c r="Z728" t="s">
        <v>34</v>
      </c>
    </row>
    <row r="729" spans="1:26" x14ac:dyDescent="0.25">
      <c r="A729" t="s">
        <v>12</v>
      </c>
      <c r="B729">
        <v>15064</v>
      </c>
      <c r="C729" t="s">
        <v>19</v>
      </c>
      <c r="D729">
        <v>7</v>
      </c>
      <c r="E729">
        <v>2011</v>
      </c>
      <c r="F729" s="1">
        <v>40751</v>
      </c>
      <c r="G729" t="s">
        <v>20</v>
      </c>
      <c r="H729" t="s">
        <v>27</v>
      </c>
      <c r="I729">
        <v>1.556</v>
      </c>
      <c r="J729">
        <v>20</v>
      </c>
      <c r="K729">
        <v>1</v>
      </c>
      <c r="L729">
        <f t="shared" si="91"/>
        <v>1</v>
      </c>
      <c r="M729">
        <f t="shared" si="95"/>
        <v>0.69314718055994529</v>
      </c>
      <c r="N729">
        <f>'vessel calibrations'!$B$18</f>
        <v>0.66168199563289887</v>
      </c>
      <c r="O729" s="16">
        <f>'vessel calibrations'!$C$18</f>
        <v>0.66168199563289887</v>
      </c>
      <c r="P729">
        <f>'vessel calibrations'!$D$18</f>
        <v>0.69681555292314135</v>
      </c>
      <c r="Q729">
        <f>'vessel calibrations'!$E$18</f>
        <v>0.73713696004717688</v>
      </c>
      <c r="R729">
        <f t="shared" si="92"/>
        <v>0.45864300970022187</v>
      </c>
      <c r="S729">
        <f t="shared" si="96"/>
        <v>0.45864300970022187</v>
      </c>
      <c r="T729">
        <f t="shared" si="93"/>
        <v>0.48299573587899475</v>
      </c>
      <c r="U729">
        <f t="shared" si="94"/>
        <v>0.51094440554322973</v>
      </c>
      <c r="V729">
        <f t="shared" si="97"/>
        <v>0.58192586977810135</v>
      </c>
      <c r="W729">
        <f t="shared" si="97"/>
        <v>0.58192586977810135</v>
      </c>
      <c r="X729">
        <f t="shared" si="98"/>
        <v>0.62092299318555466</v>
      </c>
      <c r="Y729">
        <f t="shared" si="98"/>
        <v>0.66686464805345613</v>
      </c>
      <c r="Z729" t="s">
        <v>34</v>
      </c>
    </row>
    <row r="730" spans="1:26" x14ac:dyDescent="0.25">
      <c r="A730" t="s">
        <v>12</v>
      </c>
      <c r="B730">
        <v>15065</v>
      </c>
      <c r="C730" t="s">
        <v>19</v>
      </c>
      <c r="D730">
        <v>7</v>
      </c>
      <c r="E730">
        <v>2011</v>
      </c>
      <c r="F730" s="1">
        <v>40752</v>
      </c>
      <c r="G730" t="s">
        <v>20</v>
      </c>
      <c r="H730" t="s">
        <v>27</v>
      </c>
      <c r="I730">
        <v>2.8319999999999999</v>
      </c>
      <c r="J730">
        <v>20</v>
      </c>
      <c r="K730">
        <v>2</v>
      </c>
      <c r="L730">
        <f t="shared" si="91"/>
        <v>2</v>
      </c>
      <c r="M730">
        <f t="shared" si="95"/>
        <v>1.0986122886681098</v>
      </c>
      <c r="N730">
        <f>'vessel calibrations'!$B$18</f>
        <v>0.66168199563289887</v>
      </c>
      <c r="O730" s="16">
        <f>'vessel calibrations'!$C$18</f>
        <v>0.66168199563289887</v>
      </c>
      <c r="P730">
        <f>'vessel calibrations'!$D$18</f>
        <v>0.69681555292314135</v>
      </c>
      <c r="Q730">
        <f>'vessel calibrations'!$E$18</f>
        <v>0.73713696004717688</v>
      </c>
      <c r="R730">
        <f t="shared" si="92"/>
        <v>0.72693197159274126</v>
      </c>
      <c r="S730">
        <f t="shared" si="96"/>
        <v>0.72693197159274126</v>
      </c>
      <c r="T730">
        <f t="shared" si="93"/>
        <v>0.76553012937642673</v>
      </c>
      <c r="U730">
        <f t="shared" si="94"/>
        <v>0.80982772273928194</v>
      </c>
      <c r="V730">
        <f t="shared" si="97"/>
        <v>1.0687239576000822</v>
      </c>
      <c r="W730">
        <f t="shared" si="97"/>
        <v>1.0687239576000822</v>
      </c>
      <c r="X730">
        <f t="shared" si="98"/>
        <v>1.1501339217300028</v>
      </c>
      <c r="Y730">
        <f t="shared" si="98"/>
        <v>1.2475207566026065</v>
      </c>
      <c r="Z730" t="s">
        <v>34</v>
      </c>
    </row>
    <row r="731" spans="1:26" x14ac:dyDescent="0.25">
      <c r="A731" t="s">
        <v>12</v>
      </c>
      <c r="B731">
        <v>15066</v>
      </c>
      <c r="C731" t="s">
        <v>19</v>
      </c>
      <c r="D731">
        <v>7</v>
      </c>
      <c r="E731">
        <v>2011</v>
      </c>
      <c r="F731" s="1">
        <v>40752</v>
      </c>
      <c r="G731" t="s">
        <v>21</v>
      </c>
      <c r="H731" t="s">
        <v>27</v>
      </c>
      <c r="I731">
        <v>1.871</v>
      </c>
      <c r="J731">
        <v>20</v>
      </c>
      <c r="K731">
        <v>7</v>
      </c>
      <c r="L731">
        <f t="shared" si="91"/>
        <v>7</v>
      </c>
      <c r="M731">
        <f t="shared" si="95"/>
        <v>2.0794415416798357</v>
      </c>
      <c r="N731">
        <f>'vessel calibrations'!$B$18</f>
        <v>0.66168199563289887</v>
      </c>
      <c r="O731" s="16">
        <f>'vessel calibrations'!$C$18</f>
        <v>0.66168199563289887</v>
      </c>
      <c r="P731">
        <f>'vessel calibrations'!$D$18</f>
        <v>0.69681555292314135</v>
      </c>
      <c r="Q731">
        <f>'vessel calibrations'!$E$18</f>
        <v>0.73713696004717688</v>
      </c>
      <c r="R731">
        <f t="shared" si="92"/>
        <v>1.3759290291006656</v>
      </c>
      <c r="S731">
        <f t="shared" si="96"/>
        <v>1.3759290291006656</v>
      </c>
      <c r="T731">
        <f t="shared" si="93"/>
        <v>1.4489872076369843</v>
      </c>
      <c r="U731">
        <f t="shared" si="94"/>
        <v>1.532833216629689</v>
      </c>
      <c r="V731">
        <f t="shared" si="97"/>
        <v>2.9587528116238255</v>
      </c>
      <c r="W731">
        <f t="shared" si="97"/>
        <v>2.9587528116238255</v>
      </c>
      <c r="X731">
        <f t="shared" si="98"/>
        <v>3.2587990510486264</v>
      </c>
      <c r="Y731">
        <f t="shared" si="98"/>
        <v>3.6312796705104482</v>
      </c>
      <c r="Z731" t="s">
        <v>34</v>
      </c>
    </row>
    <row r="732" spans="1:26" x14ac:dyDescent="0.25">
      <c r="A732" t="s">
        <v>12</v>
      </c>
      <c r="B732">
        <v>15067</v>
      </c>
      <c r="C732" t="s">
        <v>13</v>
      </c>
      <c r="D732">
        <v>7</v>
      </c>
      <c r="E732">
        <v>2011</v>
      </c>
      <c r="F732" s="1">
        <v>40752</v>
      </c>
      <c r="G732" t="s">
        <v>14</v>
      </c>
      <c r="H732" t="s">
        <v>27</v>
      </c>
      <c r="I732">
        <v>2.0089999999999999</v>
      </c>
      <c r="J732">
        <v>20</v>
      </c>
      <c r="K732">
        <v>300</v>
      </c>
      <c r="L732">
        <f t="shared" si="91"/>
        <v>300</v>
      </c>
      <c r="M732">
        <f t="shared" si="95"/>
        <v>5.7071102647488754</v>
      </c>
      <c r="N732">
        <f>'vessel calibrations'!$B$18</f>
        <v>0.66168199563289887</v>
      </c>
      <c r="O732" s="16">
        <f>'vessel calibrations'!$C$18</f>
        <v>0.66168199563289887</v>
      </c>
      <c r="P732">
        <f>'vessel calibrations'!$D$18</f>
        <v>0.69681555292314135</v>
      </c>
      <c r="Q732">
        <f>'vessel calibrations'!$E$18</f>
        <v>0.73713696004717688</v>
      </c>
      <c r="R732">
        <f t="shared" si="92"/>
        <v>3.7762921092760378</v>
      </c>
      <c r="S732">
        <f t="shared" si="96"/>
        <v>3.7762921092760378</v>
      </c>
      <c r="T732">
        <f t="shared" si="93"/>
        <v>3.9768031947243232</v>
      </c>
      <c r="U732">
        <f t="shared" si="94"/>
        <v>4.2069219112110252</v>
      </c>
      <c r="V732">
        <f t="shared" si="97"/>
        <v>42.653877470341577</v>
      </c>
      <c r="W732">
        <f t="shared" si="97"/>
        <v>42.653877470341577</v>
      </c>
      <c r="X732">
        <f t="shared" si="98"/>
        <v>52.34622385934442</v>
      </c>
      <c r="Y732">
        <f t="shared" si="98"/>
        <v>66.149529162086139</v>
      </c>
      <c r="Z732" t="s">
        <v>34</v>
      </c>
    </row>
    <row r="733" spans="1:26" x14ac:dyDescent="0.25">
      <c r="A733" t="s">
        <v>12</v>
      </c>
      <c r="B733">
        <v>15068</v>
      </c>
      <c r="C733" t="s">
        <v>13</v>
      </c>
      <c r="D733">
        <v>7</v>
      </c>
      <c r="E733">
        <v>2011</v>
      </c>
      <c r="F733" s="1">
        <v>40752</v>
      </c>
      <c r="G733" t="s">
        <v>16</v>
      </c>
      <c r="H733" t="s">
        <v>27</v>
      </c>
      <c r="I733">
        <v>2.2330000000000001</v>
      </c>
      <c r="J733">
        <v>20</v>
      </c>
      <c r="K733">
        <v>8</v>
      </c>
      <c r="L733">
        <f t="shared" si="91"/>
        <v>8</v>
      </c>
      <c r="M733">
        <f t="shared" si="95"/>
        <v>2.1972245773362196</v>
      </c>
      <c r="N733">
        <f>'vessel calibrations'!$B$18</f>
        <v>0.66168199563289887</v>
      </c>
      <c r="O733" s="16">
        <f>'vessel calibrations'!$C$18</f>
        <v>0.66168199563289887</v>
      </c>
      <c r="P733">
        <f>'vessel calibrations'!$D$18</f>
        <v>0.69681555292314135</v>
      </c>
      <c r="Q733">
        <f>'vessel calibrations'!$E$18</f>
        <v>0.73713696004717688</v>
      </c>
      <c r="R733">
        <f t="shared" si="92"/>
        <v>1.4538639431854825</v>
      </c>
      <c r="S733">
        <f t="shared" si="96"/>
        <v>1.4538639431854825</v>
      </c>
      <c r="T733">
        <f t="shared" si="93"/>
        <v>1.5310602587528535</v>
      </c>
      <c r="U733">
        <f t="shared" si="94"/>
        <v>1.6196554454785639</v>
      </c>
      <c r="V733">
        <f t="shared" si="97"/>
        <v>3.2796188127485477</v>
      </c>
      <c r="W733">
        <f t="shared" si="97"/>
        <v>3.2796188127485477</v>
      </c>
      <c r="X733">
        <f t="shared" si="98"/>
        <v>3.6230758813740422</v>
      </c>
      <c r="Y733">
        <f t="shared" si="98"/>
        <v>4.0513495513595528</v>
      </c>
      <c r="Z733" t="s">
        <v>34</v>
      </c>
    </row>
    <row r="734" spans="1:26" x14ac:dyDescent="0.25">
      <c r="A734" t="s">
        <v>12</v>
      </c>
      <c r="B734">
        <v>15069</v>
      </c>
      <c r="C734" t="s">
        <v>13</v>
      </c>
      <c r="D734">
        <v>7</v>
      </c>
      <c r="E734">
        <v>2011</v>
      </c>
      <c r="F734" s="1">
        <v>40752</v>
      </c>
      <c r="G734" t="s">
        <v>17</v>
      </c>
      <c r="H734" t="s">
        <v>27</v>
      </c>
      <c r="I734">
        <v>1.794</v>
      </c>
      <c r="J734">
        <v>20</v>
      </c>
      <c r="K734">
        <v>0</v>
      </c>
      <c r="L734">
        <f t="shared" si="91"/>
        <v>0</v>
      </c>
      <c r="M734">
        <f t="shared" si="95"/>
        <v>0</v>
      </c>
      <c r="N734">
        <f>'vessel calibrations'!$B$18</f>
        <v>0.66168199563289887</v>
      </c>
      <c r="O734" s="16">
        <f>'vessel calibrations'!$C$18</f>
        <v>0.66168199563289887</v>
      </c>
      <c r="P734">
        <f>'vessel calibrations'!$D$18</f>
        <v>0.69681555292314135</v>
      </c>
      <c r="Q734">
        <f>'vessel calibrations'!$E$18</f>
        <v>0.73713696004717688</v>
      </c>
      <c r="R734">
        <f t="shared" si="92"/>
        <v>0</v>
      </c>
      <c r="S734">
        <f t="shared" si="96"/>
        <v>0</v>
      </c>
      <c r="T734">
        <f t="shared" si="93"/>
        <v>0</v>
      </c>
      <c r="U734">
        <f t="shared" si="94"/>
        <v>0</v>
      </c>
      <c r="V734">
        <f t="shared" si="97"/>
        <v>0</v>
      </c>
      <c r="W734">
        <f t="shared" si="97"/>
        <v>0</v>
      </c>
      <c r="X734">
        <f t="shared" si="98"/>
        <v>0</v>
      </c>
      <c r="Y734">
        <f t="shared" si="98"/>
        <v>0</v>
      </c>
      <c r="Z734" t="s">
        <v>34</v>
      </c>
    </row>
    <row r="735" spans="1:26" x14ac:dyDescent="0.25">
      <c r="A735" t="s">
        <v>12</v>
      </c>
      <c r="B735">
        <v>15070</v>
      </c>
      <c r="C735" t="s">
        <v>13</v>
      </c>
      <c r="D735">
        <v>7</v>
      </c>
      <c r="E735">
        <v>2011</v>
      </c>
      <c r="F735" s="1">
        <v>40752</v>
      </c>
      <c r="G735" t="s">
        <v>18</v>
      </c>
      <c r="H735" t="s">
        <v>27</v>
      </c>
      <c r="I735">
        <v>1.5649999999999999</v>
      </c>
      <c r="J735">
        <v>20</v>
      </c>
      <c r="K735">
        <v>0</v>
      </c>
      <c r="L735">
        <f t="shared" si="91"/>
        <v>0</v>
      </c>
      <c r="M735">
        <f t="shared" si="95"/>
        <v>0</v>
      </c>
      <c r="N735">
        <f>'vessel calibrations'!$B$18</f>
        <v>0.66168199563289887</v>
      </c>
      <c r="O735" s="16">
        <f>'vessel calibrations'!$C$18</f>
        <v>0.66168199563289887</v>
      </c>
      <c r="P735">
        <f>'vessel calibrations'!$D$18</f>
        <v>0.69681555292314135</v>
      </c>
      <c r="Q735">
        <f>'vessel calibrations'!$E$18</f>
        <v>0.73713696004717688</v>
      </c>
      <c r="R735">
        <f t="shared" si="92"/>
        <v>0</v>
      </c>
      <c r="S735">
        <f t="shared" si="96"/>
        <v>0</v>
      </c>
      <c r="T735">
        <f t="shared" si="93"/>
        <v>0</v>
      </c>
      <c r="U735">
        <f t="shared" si="94"/>
        <v>0</v>
      </c>
      <c r="V735">
        <f t="shared" si="97"/>
        <v>0</v>
      </c>
      <c r="W735">
        <f t="shared" si="97"/>
        <v>0</v>
      </c>
      <c r="X735">
        <f t="shared" si="98"/>
        <v>0</v>
      </c>
      <c r="Y735">
        <f t="shared" si="98"/>
        <v>0</v>
      </c>
      <c r="Z735" t="s">
        <v>34</v>
      </c>
    </row>
    <row r="736" spans="1:26" x14ac:dyDescent="0.25">
      <c r="A736" t="s">
        <v>12</v>
      </c>
      <c r="B736">
        <v>15071</v>
      </c>
      <c r="C736" t="s">
        <v>13</v>
      </c>
      <c r="D736">
        <v>7</v>
      </c>
      <c r="E736">
        <v>2011</v>
      </c>
      <c r="F736" s="1">
        <v>40753</v>
      </c>
      <c r="G736" t="s">
        <v>18</v>
      </c>
      <c r="H736" t="s">
        <v>27</v>
      </c>
      <c r="I736">
        <v>1.9279999999999999</v>
      </c>
      <c r="J736">
        <v>20</v>
      </c>
      <c r="K736">
        <v>7</v>
      </c>
      <c r="L736">
        <f t="shared" si="91"/>
        <v>7</v>
      </c>
      <c r="M736">
        <f t="shared" si="95"/>
        <v>2.0794415416798357</v>
      </c>
      <c r="N736">
        <f>'vessel calibrations'!$B$18</f>
        <v>0.66168199563289887</v>
      </c>
      <c r="O736" s="16">
        <f>'vessel calibrations'!$C$18</f>
        <v>0.66168199563289887</v>
      </c>
      <c r="P736">
        <f>'vessel calibrations'!$D$18</f>
        <v>0.69681555292314135</v>
      </c>
      <c r="Q736">
        <f>'vessel calibrations'!$E$18</f>
        <v>0.73713696004717688</v>
      </c>
      <c r="R736">
        <f t="shared" si="92"/>
        <v>1.3759290291006656</v>
      </c>
      <c r="S736">
        <f t="shared" si="96"/>
        <v>1.3759290291006656</v>
      </c>
      <c r="T736">
        <f t="shared" si="93"/>
        <v>1.4489872076369843</v>
      </c>
      <c r="U736">
        <f t="shared" si="94"/>
        <v>1.532833216629689</v>
      </c>
      <c r="V736">
        <f t="shared" si="97"/>
        <v>2.9587528116238255</v>
      </c>
      <c r="W736">
        <f t="shared" si="97"/>
        <v>2.9587528116238255</v>
      </c>
      <c r="X736">
        <f t="shared" si="98"/>
        <v>3.2587990510486264</v>
      </c>
      <c r="Y736">
        <f t="shared" si="98"/>
        <v>3.6312796705104482</v>
      </c>
      <c r="Z736" t="s">
        <v>34</v>
      </c>
    </row>
    <row r="737" spans="1:26" x14ac:dyDescent="0.25">
      <c r="A737" t="s">
        <v>12</v>
      </c>
      <c r="B737">
        <v>15072</v>
      </c>
      <c r="C737" t="s">
        <v>13</v>
      </c>
      <c r="D737">
        <v>7</v>
      </c>
      <c r="E737">
        <v>2011</v>
      </c>
      <c r="F737" s="1">
        <v>40753</v>
      </c>
      <c r="G737" t="s">
        <v>17</v>
      </c>
      <c r="H737" t="s">
        <v>27</v>
      </c>
      <c r="I737">
        <v>1.78</v>
      </c>
      <c r="J737">
        <v>20</v>
      </c>
      <c r="K737">
        <v>6</v>
      </c>
      <c r="L737">
        <f t="shared" si="91"/>
        <v>6</v>
      </c>
      <c r="M737">
        <f t="shared" si="95"/>
        <v>1.9459101490553132</v>
      </c>
      <c r="N737">
        <f>'vessel calibrations'!$B$18</f>
        <v>0.66168199563289887</v>
      </c>
      <c r="O737" s="16">
        <f>'vessel calibrations'!$C$18</f>
        <v>0.66168199563289887</v>
      </c>
      <c r="P737">
        <f>'vessel calibrations'!$D$18</f>
        <v>0.69681555292314135</v>
      </c>
      <c r="Q737">
        <f>'vessel calibrations'!$E$18</f>
        <v>0.73713696004717688</v>
      </c>
      <c r="R737">
        <f t="shared" si="92"/>
        <v>1.2875737107492313</v>
      </c>
      <c r="S737">
        <f t="shared" si="96"/>
        <v>1.2875737107492313</v>
      </c>
      <c r="T737">
        <f t="shared" si="93"/>
        <v>1.3559404564527304</v>
      </c>
      <c r="U737">
        <f t="shared" si="94"/>
        <v>1.4344022917995825</v>
      </c>
      <c r="V737">
        <f t="shared" si="97"/>
        <v>2.6239830490278817</v>
      </c>
      <c r="W737">
        <f t="shared" si="97"/>
        <v>2.6239830490278817</v>
      </c>
      <c r="X737">
        <f t="shared" si="98"/>
        <v>2.8804085964448887</v>
      </c>
      <c r="Y737">
        <f t="shared" si="98"/>
        <v>3.1971355965501731</v>
      </c>
      <c r="Z737" t="s">
        <v>34</v>
      </c>
    </row>
    <row r="738" spans="1:26" x14ac:dyDescent="0.25">
      <c r="A738" t="s">
        <v>12</v>
      </c>
      <c r="B738">
        <v>15073</v>
      </c>
      <c r="C738" t="s">
        <v>13</v>
      </c>
      <c r="D738">
        <v>7</v>
      </c>
      <c r="E738">
        <v>2011</v>
      </c>
      <c r="F738" s="1">
        <v>40753</v>
      </c>
      <c r="G738" t="s">
        <v>16</v>
      </c>
      <c r="H738" t="s">
        <v>27</v>
      </c>
      <c r="I738">
        <v>1.5669999999999999</v>
      </c>
      <c r="J738">
        <v>20</v>
      </c>
      <c r="K738">
        <v>85</v>
      </c>
      <c r="L738">
        <f t="shared" si="91"/>
        <v>85</v>
      </c>
      <c r="M738">
        <f t="shared" si="95"/>
        <v>4.4543472962535073</v>
      </c>
      <c r="N738">
        <f>'vessel calibrations'!$B$18</f>
        <v>0.66168199563289887</v>
      </c>
      <c r="O738" s="16">
        <f>'vessel calibrations'!$C$18</f>
        <v>0.66168199563289887</v>
      </c>
      <c r="P738">
        <f>'vessel calibrations'!$D$18</f>
        <v>0.69681555292314135</v>
      </c>
      <c r="Q738">
        <f>'vessel calibrations'!$E$18</f>
        <v>0.73713696004717688</v>
      </c>
      <c r="R738">
        <f t="shared" si="92"/>
        <v>2.9473614082270281</v>
      </c>
      <c r="S738">
        <f t="shared" si="96"/>
        <v>2.9473614082270281</v>
      </c>
      <c r="T738">
        <f t="shared" si="93"/>
        <v>3.1038584741505875</v>
      </c>
      <c r="U738">
        <f t="shared" si="94"/>
        <v>3.283464024954672</v>
      </c>
      <c r="V738">
        <f t="shared" si="97"/>
        <v>18.055607366866976</v>
      </c>
      <c r="W738">
        <f t="shared" si="97"/>
        <v>18.055607366866976</v>
      </c>
      <c r="X738">
        <f t="shared" si="98"/>
        <v>21.283766954968733</v>
      </c>
      <c r="Y738">
        <f t="shared" si="98"/>
        <v>25.667991471544521</v>
      </c>
      <c r="Z738" t="s">
        <v>34</v>
      </c>
    </row>
    <row r="739" spans="1:26" x14ac:dyDescent="0.25">
      <c r="A739" t="s">
        <v>12</v>
      </c>
      <c r="B739">
        <v>15074</v>
      </c>
      <c r="C739" t="s">
        <v>13</v>
      </c>
      <c r="D739">
        <v>7</v>
      </c>
      <c r="E739">
        <v>2011</v>
      </c>
      <c r="F739" s="1">
        <v>40753</v>
      </c>
      <c r="G739" t="s">
        <v>14</v>
      </c>
      <c r="H739" t="s">
        <v>27</v>
      </c>
      <c r="I739">
        <v>2.2410000000000001</v>
      </c>
      <c r="J739">
        <v>20</v>
      </c>
      <c r="K739">
        <v>21</v>
      </c>
      <c r="L739">
        <f t="shared" si="91"/>
        <v>21</v>
      </c>
      <c r="M739">
        <f t="shared" si="95"/>
        <v>3.0910424533583161</v>
      </c>
      <c r="N739">
        <f>'vessel calibrations'!$B$18</f>
        <v>0.66168199563289887</v>
      </c>
      <c r="O739" s="16">
        <f>'vessel calibrations'!$C$18</f>
        <v>0.66168199563289887</v>
      </c>
      <c r="P739">
        <f>'vessel calibrations'!$D$18</f>
        <v>0.69681555292314135</v>
      </c>
      <c r="Q739">
        <f>'vessel calibrations'!$E$18</f>
        <v>0.73713696004717688</v>
      </c>
      <c r="R739">
        <f t="shared" si="92"/>
        <v>2.0452871391241425</v>
      </c>
      <c r="S739">
        <f t="shared" si="96"/>
        <v>2.0452871391241425</v>
      </c>
      <c r="T739">
        <f t="shared" si="93"/>
        <v>2.1538864562457785</v>
      </c>
      <c r="U739">
        <f t="shared" si="94"/>
        <v>2.2785216374453165</v>
      </c>
      <c r="V739">
        <f t="shared" si="97"/>
        <v>6.7313782003835332</v>
      </c>
      <c r="W739">
        <f t="shared" si="97"/>
        <v>6.7313782003835332</v>
      </c>
      <c r="X739">
        <f t="shared" si="98"/>
        <v>7.6182879929671863</v>
      </c>
      <c r="Y739">
        <f t="shared" si="98"/>
        <v>8.7622376097799783</v>
      </c>
      <c r="Z739" t="s">
        <v>34</v>
      </c>
    </row>
    <row r="740" spans="1:26" x14ac:dyDescent="0.25">
      <c r="A740" t="s">
        <v>12</v>
      </c>
      <c r="B740">
        <v>15075</v>
      </c>
      <c r="C740" t="s">
        <v>13</v>
      </c>
      <c r="D740">
        <v>7</v>
      </c>
      <c r="E740">
        <v>2011</v>
      </c>
      <c r="F740" s="1">
        <v>40753</v>
      </c>
      <c r="G740" t="s">
        <v>14</v>
      </c>
      <c r="H740" t="s">
        <v>27</v>
      </c>
      <c r="I740">
        <v>2.35</v>
      </c>
      <c r="J740">
        <v>20</v>
      </c>
      <c r="K740">
        <v>94</v>
      </c>
      <c r="L740">
        <f t="shared" si="91"/>
        <v>94</v>
      </c>
      <c r="M740">
        <f t="shared" si="95"/>
        <v>4.5538768916005408</v>
      </c>
      <c r="N740">
        <f>'vessel calibrations'!$B$18</f>
        <v>0.66168199563289887</v>
      </c>
      <c r="O740" s="16">
        <f>'vessel calibrations'!$C$18</f>
        <v>0.66168199563289887</v>
      </c>
      <c r="P740">
        <f>'vessel calibrations'!$D$18</f>
        <v>0.69681555292314135</v>
      </c>
      <c r="Q740">
        <f>'vessel calibrations'!$E$18</f>
        <v>0.73713696004717688</v>
      </c>
      <c r="R740">
        <f t="shared" si="92"/>
        <v>3.013218349500788</v>
      </c>
      <c r="S740">
        <f t="shared" si="96"/>
        <v>3.013218349500788</v>
      </c>
      <c r="T740">
        <f t="shared" si="93"/>
        <v>3.1732122441645472</v>
      </c>
      <c r="U740">
        <f t="shared" si="94"/>
        <v>3.3568309683035098</v>
      </c>
      <c r="V740">
        <f t="shared" si="97"/>
        <v>19.352797047613315</v>
      </c>
      <c r="W740">
        <f t="shared" si="97"/>
        <v>19.352797047613315</v>
      </c>
      <c r="X740">
        <f t="shared" si="98"/>
        <v>22.884082769662989</v>
      </c>
      <c r="Y740">
        <f t="shared" si="98"/>
        <v>27.698101429738855</v>
      </c>
      <c r="Z740" t="s">
        <v>34</v>
      </c>
    </row>
    <row r="741" spans="1:26" x14ac:dyDescent="0.25">
      <c r="A741" t="s">
        <v>12</v>
      </c>
      <c r="B741">
        <v>15076</v>
      </c>
      <c r="C741" t="s">
        <v>13</v>
      </c>
      <c r="D741">
        <v>7</v>
      </c>
      <c r="E741">
        <v>2011</v>
      </c>
      <c r="F741" s="1">
        <v>40753</v>
      </c>
      <c r="G741" t="s">
        <v>16</v>
      </c>
      <c r="H741" t="s">
        <v>27</v>
      </c>
      <c r="I741">
        <v>1.2989999999999999</v>
      </c>
      <c r="J741">
        <v>20</v>
      </c>
      <c r="K741">
        <v>92</v>
      </c>
      <c r="L741">
        <f t="shared" si="91"/>
        <v>92</v>
      </c>
      <c r="M741">
        <f t="shared" si="95"/>
        <v>4.5325994931532563</v>
      </c>
      <c r="N741">
        <f>'vessel calibrations'!$B$18</f>
        <v>0.66168199563289887</v>
      </c>
      <c r="O741" s="16">
        <f>'vessel calibrations'!$C$18</f>
        <v>0.66168199563289887</v>
      </c>
      <c r="P741">
        <f>'vessel calibrations'!$D$18</f>
        <v>0.69681555292314135</v>
      </c>
      <c r="Q741">
        <f>'vessel calibrations'!$E$18</f>
        <v>0.73713696004717688</v>
      </c>
      <c r="R741">
        <f t="shared" si="92"/>
        <v>2.9991394780343126</v>
      </c>
      <c r="S741">
        <f t="shared" si="96"/>
        <v>2.9991394780343126</v>
      </c>
      <c r="T741">
        <f t="shared" si="93"/>
        <v>3.1583858220007364</v>
      </c>
      <c r="U741">
        <f t="shared" si="94"/>
        <v>3.341146611494366</v>
      </c>
      <c r="V741">
        <f t="shared" si="97"/>
        <v>19.068260311990461</v>
      </c>
      <c r="W741">
        <f t="shared" si="97"/>
        <v>19.068260311990461</v>
      </c>
      <c r="X741">
        <f t="shared" si="98"/>
        <v>22.532579482600184</v>
      </c>
      <c r="Y741">
        <f t="shared" si="98"/>
        <v>27.251501637637723</v>
      </c>
      <c r="Z741" t="s">
        <v>34</v>
      </c>
    </row>
    <row r="742" spans="1:26" x14ac:dyDescent="0.25">
      <c r="A742" t="s">
        <v>12</v>
      </c>
      <c r="B742">
        <v>15077</v>
      </c>
      <c r="C742" t="s">
        <v>13</v>
      </c>
      <c r="D742">
        <v>7</v>
      </c>
      <c r="E742">
        <v>2011</v>
      </c>
      <c r="F742" s="1">
        <v>40753</v>
      </c>
      <c r="G742" t="s">
        <v>17</v>
      </c>
      <c r="H742" t="s">
        <v>27</v>
      </c>
      <c r="I742">
        <v>1.9390000000000001</v>
      </c>
      <c r="J742">
        <v>20</v>
      </c>
      <c r="K742">
        <v>2</v>
      </c>
      <c r="L742">
        <f t="shared" si="91"/>
        <v>2</v>
      </c>
      <c r="M742">
        <f t="shared" si="95"/>
        <v>1.0986122886681098</v>
      </c>
      <c r="N742">
        <f>'vessel calibrations'!$B$18</f>
        <v>0.66168199563289887</v>
      </c>
      <c r="O742" s="16">
        <f>'vessel calibrations'!$C$18</f>
        <v>0.66168199563289887</v>
      </c>
      <c r="P742">
        <f>'vessel calibrations'!$D$18</f>
        <v>0.69681555292314135</v>
      </c>
      <c r="Q742">
        <f>'vessel calibrations'!$E$18</f>
        <v>0.73713696004717688</v>
      </c>
      <c r="R742">
        <f t="shared" si="92"/>
        <v>0.72693197159274126</v>
      </c>
      <c r="S742">
        <f t="shared" si="96"/>
        <v>0.72693197159274126</v>
      </c>
      <c r="T742">
        <f t="shared" si="93"/>
        <v>0.76553012937642673</v>
      </c>
      <c r="U742">
        <f t="shared" si="94"/>
        <v>0.80982772273928194</v>
      </c>
      <c r="V742">
        <f t="shared" si="97"/>
        <v>1.0687239576000822</v>
      </c>
      <c r="W742">
        <f t="shared" si="97"/>
        <v>1.0687239576000822</v>
      </c>
      <c r="X742">
        <f t="shared" si="98"/>
        <v>1.1501339217300028</v>
      </c>
      <c r="Y742">
        <f t="shared" si="98"/>
        <v>1.2475207566026065</v>
      </c>
      <c r="Z742" t="s">
        <v>34</v>
      </c>
    </row>
    <row r="743" spans="1:26" x14ac:dyDescent="0.25">
      <c r="A743" t="s">
        <v>12</v>
      </c>
      <c r="B743">
        <v>15078</v>
      </c>
      <c r="C743" t="s">
        <v>13</v>
      </c>
      <c r="D743">
        <v>7</v>
      </c>
      <c r="E743">
        <v>2011</v>
      </c>
      <c r="F743" s="1">
        <v>40753</v>
      </c>
      <c r="G743" t="s">
        <v>18</v>
      </c>
      <c r="H743" t="s">
        <v>27</v>
      </c>
      <c r="I743">
        <v>1.8740000000000001</v>
      </c>
      <c r="J743">
        <v>20</v>
      </c>
      <c r="K743">
        <v>0</v>
      </c>
      <c r="L743">
        <f t="shared" si="91"/>
        <v>0</v>
      </c>
      <c r="M743">
        <f t="shared" si="95"/>
        <v>0</v>
      </c>
      <c r="N743">
        <f>'vessel calibrations'!$B$18</f>
        <v>0.66168199563289887</v>
      </c>
      <c r="O743" s="16">
        <f>'vessel calibrations'!$C$18</f>
        <v>0.66168199563289887</v>
      </c>
      <c r="P743">
        <f>'vessel calibrations'!$D$18</f>
        <v>0.69681555292314135</v>
      </c>
      <c r="Q743">
        <f>'vessel calibrations'!$E$18</f>
        <v>0.73713696004717688</v>
      </c>
      <c r="R743">
        <f t="shared" si="92"/>
        <v>0</v>
      </c>
      <c r="S743">
        <f t="shared" si="96"/>
        <v>0</v>
      </c>
      <c r="T743">
        <f t="shared" si="93"/>
        <v>0</v>
      </c>
      <c r="U743">
        <f t="shared" si="94"/>
        <v>0</v>
      </c>
      <c r="V743">
        <f t="shared" si="97"/>
        <v>0</v>
      </c>
      <c r="W743">
        <f t="shared" si="97"/>
        <v>0</v>
      </c>
      <c r="X743">
        <f t="shared" si="98"/>
        <v>0</v>
      </c>
      <c r="Y743">
        <f t="shared" si="98"/>
        <v>0</v>
      </c>
      <c r="Z743" t="s">
        <v>34</v>
      </c>
    </row>
    <row r="744" spans="1:26" x14ac:dyDescent="0.25">
      <c r="A744" t="s">
        <v>12</v>
      </c>
      <c r="B744">
        <v>15080</v>
      </c>
      <c r="C744" t="s">
        <v>19</v>
      </c>
      <c r="D744">
        <v>8</v>
      </c>
      <c r="E744">
        <v>2011</v>
      </c>
      <c r="F744" s="1">
        <v>40783</v>
      </c>
      <c r="G744" t="s">
        <v>20</v>
      </c>
      <c r="H744" t="s">
        <v>27</v>
      </c>
      <c r="I744">
        <v>2.1100104657171799</v>
      </c>
      <c r="J744">
        <v>20</v>
      </c>
      <c r="K744">
        <v>9</v>
      </c>
      <c r="L744">
        <f t="shared" si="91"/>
        <v>9</v>
      </c>
      <c r="M744">
        <f t="shared" si="95"/>
        <v>2.3025850929940459</v>
      </c>
      <c r="N744">
        <f>'vessel calibrations'!$B$18</f>
        <v>0.66168199563289887</v>
      </c>
      <c r="O744" s="16">
        <f>'vessel calibrations'!$C$18</f>
        <v>0.66168199563289887</v>
      </c>
      <c r="P744">
        <f>'vessel calibrations'!$D$18</f>
        <v>0.69681555292314135</v>
      </c>
      <c r="Q744">
        <f>'vessel calibrations'!$E$18</f>
        <v>0.73713696004717688</v>
      </c>
      <c r="R744">
        <f t="shared" si="92"/>
        <v>1.5235790994468643</v>
      </c>
      <c r="S744">
        <f t="shared" si="96"/>
        <v>1.5235790994468643</v>
      </c>
      <c r="T744">
        <f t="shared" si="93"/>
        <v>1.6044771047272288</v>
      </c>
      <c r="U744">
        <f t="shared" si="94"/>
        <v>1.6973205756995771</v>
      </c>
      <c r="V744">
        <f t="shared" si="97"/>
        <v>3.5886189637728707</v>
      </c>
      <c r="W744">
        <f t="shared" si="97"/>
        <v>3.5886189637728707</v>
      </c>
      <c r="X744">
        <f t="shared" si="98"/>
        <v>3.9752573838881533</v>
      </c>
      <c r="Y744">
        <f t="shared" si="98"/>
        <v>4.4592999961236153</v>
      </c>
    </row>
    <row r="745" spans="1:26" x14ac:dyDescent="0.25">
      <c r="A745" t="s">
        <v>12</v>
      </c>
      <c r="B745">
        <v>15081</v>
      </c>
      <c r="C745" t="s">
        <v>19</v>
      </c>
      <c r="D745">
        <v>8</v>
      </c>
      <c r="E745">
        <v>2011</v>
      </c>
      <c r="F745" s="1">
        <v>40783</v>
      </c>
      <c r="G745" t="s">
        <v>21</v>
      </c>
      <c r="H745" t="s">
        <v>27</v>
      </c>
      <c r="I745">
        <v>1.72484924558751</v>
      </c>
      <c r="J745">
        <v>20</v>
      </c>
      <c r="K745">
        <v>37</v>
      </c>
      <c r="L745">
        <f t="shared" si="91"/>
        <v>37</v>
      </c>
      <c r="M745">
        <f t="shared" si="95"/>
        <v>3.6375861597263857</v>
      </c>
      <c r="N745">
        <f>'vessel calibrations'!$B$18</f>
        <v>0.66168199563289887</v>
      </c>
      <c r="O745" s="16">
        <f>'vessel calibrations'!$C$18</f>
        <v>0.66168199563289887</v>
      </c>
      <c r="P745">
        <f>'vessel calibrations'!$D$18</f>
        <v>0.69681555292314135</v>
      </c>
      <c r="Q745">
        <f>'vessel calibrations'!$E$18</f>
        <v>0.73713696004717688</v>
      </c>
      <c r="R745">
        <f t="shared" si="92"/>
        <v>2.4069252694543675</v>
      </c>
      <c r="S745">
        <f t="shared" si="96"/>
        <v>2.4069252694543675</v>
      </c>
      <c r="T745">
        <f t="shared" si="93"/>
        <v>2.5347266111953077</v>
      </c>
      <c r="U745">
        <f t="shared" si="94"/>
        <v>2.6813992036903924</v>
      </c>
      <c r="V745">
        <f t="shared" si="97"/>
        <v>10.099779790794834</v>
      </c>
      <c r="W745">
        <f t="shared" si="97"/>
        <v>10.099779790794834</v>
      </c>
      <c r="X745">
        <f t="shared" si="98"/>
        <v>11.612982128530005</v>
      </c>
      <c r="Y745">
        <f t="shared" si="98"/>
        <v>13.605515096042412</v>
      </c>
    </row>
    <row r="746" spans="1:26" x14ac:dyDescent="0.25">
      <c r="A746" t="s">
        <v>12</v>
      </c>
      <c r="B746">
        <v>15082</v>
      </c>
      <c r="C746" t="s">
        <v>19</v>
      </c>
      <c r="D746">
        <v>8</v>
      </c>
      <c r="E746">
        <v>2011</v>
      </c>
      <c r="F746" s="1">
        <v>40783</v>
      </c>
      <c r="G746" t="s">
        <v>22</v>
      </c>
      <c r="H746" t="s">
        <v>27</v>
      </c>
      <c r="I746">
        <v>1.4218908666761001</v>
      </c>
      <c r="J746">
        <v>20</v>
      </c>
      <c r="K746">
        <v>159</v>
      </c>
      <c r="L746">
        <f t="shared" si="91"/>
        <v>159</v>
      </c>
      <c r="M746">
        <f t="shared" si="95"/>
        <v>5.0751738152338266</v>
      </c>
      <c r="N746">
        <f>'vessel calibrations'!$B$18</f>
        <v>0.66168199563289887</v>
      </c>
      <c r="O746" s="16">
        <f>'vessel calibrations'!$C$18</f>
        <v>0.66168199563289887</v>
      </c>
      <c r="P746">
        <f>'vessel calibrations'!$D$18</f>
        <v>0.69681555292314135</v>
      </c>
      <c r="Q746">
        <f>'vessel calibrations'!$E$18</f>
        <v>0.73713696004717688</v>
      </c>
      <c r="R746">
        <f t="shared" si="92"/>
        <v>3.3581511382477514</v>
      </c>
      <c r="S746">
        <f t="shared" si="96"/>
        <v>3.3581511382477514</v>
      </c>
      <c r="T746">
        <f t="shared" si="93"/>
        <v>3.5364600482432076</v>
      </c>
      <c r="U746">
        <f t="shared" si="94"/>
        <v>3.7410981978724953</v>
      </c>
      <c r="V746">
        <f t="shared" si="97"/>
        <v>27.736012819935983</v>
      </c>
      <c r="W746">
        <f t="shared" si="97"/>
        <v>27.736012819935983</v>
      </c>
      <c r="X746">
        <f t="shared" si="98"/>
        <v>33.345123662052146</v>
      </c>
      <c r="Y746">
        <f t="shared" si="98"/>
        <v>41.144247483427762</v>
      </c>
    </row>
    <row r="747" spans="1:26" x14ac:dyDescent="0.25">
      <c r="A747" t="s">
        <v>12</v>
      </c>
      <c r="B747">
        <v>15083</v>
      </c>
      <c r="C747" t="s">
        <v>19</v>
      </c>
      <c r="D747">
        <v>8</v>
      </c>
      <c r="E747">
        <v>2011</v>
      </c>
      <c r="F747" s="1">
        <v>40783</v>
      </c>
      <c r="G747" t="s">
        <v>23</v>
      </c>
      <c r="H747" t="s">
        <v>27</v>
      </c>
      <c r="I747">
        <v>1.5299982454527199</v>
      </c>
      <c r="J747">
        <v>20</v>
      </c>
      <c r="K747">
        <v>494</v>
      </c>
      <c r="L747">
        <f t="shared" si="91"/>
        <v>494</v>
      </c>
      <c r="M747">
        <f t="shared" si="95"/>
        <v>6.2045577625686903</v>
      </c>
      <c r="N747">
        <f>'vessel calibrations'!$B$18</f>
        <v>0.66168199563289887</v>
      </c>
      <c r="O747" s="16">
        <f>'vessel calibrations'!$C$18</f>
        <v>0.66168199563289887</v>
      </c>
      <c r="P747">
        <f>'vessel calibrations'!$D$18</f>
        <v>0.69681555292314135</v>
      </c>
      <c r="Q747">
        <f>'vessel calibrations'!$E$18</f>
        <v>0.73713696004717688</v>
      </c>
      <c r="R747">
        <f t="shared" si="92"/>
        <v>4.1054441623560445</v>
      </c>
      <c r="S747">
        <f t="shared" si="96"/>
        <v>4.1054441623560445</v>
      </c>
      <c r="T747">
        <f t="shared" si="93"/>
        <v>4.3234323479678709</v>
      </c>
      <c r="U747">
        <f t="shared" si="94"/>
        <v>4.573608847536998</v>
      </c>
      <c r="V747">
        <f t="shared" si="97"/>
        <v>59.669685754593345</v>
      </c>
      <c r="W747">
        <f t="shared" si="97"/>
        <v>59.669685754593345</v>
      </c>
      <c r="X747">
        <f t="shared" si="98"/>
        <v>74.447145233798864</v>
      </c>
      <c r="Y747">
        <f t="shared" si="98"/>
        <v>95.893152187217865</v>
      </c>
    </row>
    <row r="748" spans="1:26" x14ac:dyDescent="0.25">
      <c r="A748" t="s">
        <v>12</v>
      </c>
      <c r="B748">
        <v>15084</v>
      </c>
      <c r="C748" t="s">
        <v>19</v>
      </c>
      <c r="D748">
        <v>8</v>
      </c>
      <c r="E748">
        <v>2011</v>
      </c>
      <c r="F748" s="1">
        <v>40783</v>
      </c>
      <c r="G748" t="s">
        <v>22</v>
      </c>
      <c r="H748" t="s">
        <v>27</v>
      </c>
      <c r="I748">
        <v>1.2403948766949799</v>
      </c>
      <c r="J748">
        <v>20</v>
      </c>
      <c r="K748">
        <v>0</v>
      </c>
      <c r="L748">
        <f t="shared" si="91"/>
        <v>0</v>
      </c>
      <c r="M748">
        <f t="shared" si="95"/>
        <v>0</v>
      </c>
      <c r="N748">
        <f>'vessel calibrations'!$B$18</f>
        <v>0.66168199563289887</v>
      </c>
      <c r="O748" s="16">
        <f>'vessel calibrations'!$C$18</f>
        <v>0.66168199563289887</v>
      </c>
      <c r="P748">
        <f>'vessel calibrations'!$D$18</f>
        <v>0.69681555292314135</v>
      </c>
      <c r="Q748">
        <f>'vessel calibrations'!$E$18</f>
        <v>0.73713696004717688</v>
      </c>
      <c r="R748">
        <f t="shared" si="92"/>
        <v>0</v>
      </c>
      <c r="S748">
        <f t="shared" si="96"/>
        <v>0</v>
      </c>
      <c r="T748">
        <f t="shared" si="93"/>
        <v>0</v>
      </c>
      <c r="U748">
        <f t="shared" si="94"/>
        <v>0</v>
      </c>
      <c r="V748">
        <f t="shared" si="97"/>
        <v>0</v>
      </c>
      <c r="W748">
        <f t="shared" si="97"/>
        <v>0</v>
      </c>
      <c r="X748">
        <f t="shared" si="98"/>
        <v>0</v>
      </c>
      <c r="Y748">
        <f t="shared" si="98"/>
        <v>0</v>
      </c>
    </row>
    <row r="749" spans="1:26" x14ac:dyDescent="0.25">
      <c r="A749" t="s">
        <v>12</v>
      </c>
      <c r="B749">
        <v>15085</v>
      </c>
      <c r="C749" t="s">
        <v>19</v>
      </c>
      <c r="D749">
        <v>8</v>
      </c>
      <c r="E749">
        <v>2011</v>
      </c>
      <c r="F749" s="1">
        <v>40783</v>
      </c>
      <c r="G749" t="s">
        <v>23</v>
      </c>
      <c r="H749" t="s">
        <v>27</v>
      </c>
      <c r="I749">
        <v>2.6514350017752801</v>
      </c>
      <c r="J749">
        <v>20</v>
      </c>
      <c r="K749">
        <v>125</v>
      </c>
      <c r="L749">
        <f t="shared" si="91"/>
        <v>125</v>
      </c>
      <c r="M749">
        <f t="shared" si="95"/>
        <v>4.836281906951478</v>
      </c>
      <c r="N749">
        <f>'vessel calibrations'!$B$18</f>
        <v>0.66168199563289887</v>
      </c>
      <c r="O749" s="16">
        <f>'vessel calibrations'!$C$18</f>
        <v>0.66168199563289887</v>
      </c>
      <c r="P749">
        <f>'vessel calibrations'!$D$18</f>
        <v>0.69681555292314135</v>
      </c>
      <c r="Q749">
        <f>'vessel calibrations'!$E$18</f>
        <v>0.73713696004717688</v>
      </c>
      <c r="R749">
        <f t="shared" si="92"/>
        <v>3.2000806636349357</v>
      </c>
      <c r="S749">
        <f t="shared" si="96"/>
        <v>3.2000806636349357</v>
      </c>
      <c r="T749">
        <f t="shared" si="93"/>
        <v>3.3699964510845786</v>
      </c>
      <c r="U749">
        <f t="shared" si="94"/>
        <v>3.5650021428213758</v>
      </c>
      <c r="V749">
        <f t="shared" si="97"/>
        <v>23.534509159983315</v>
      </c>
      <c r="W749">
        <f t="shared" si="97"/>
        <v>23.534509159983315</v>
      </c>
      <c r="X749">
        <f t="shared" si="98"/>
        <v>28.078423860747083</v>
      </c>
      <c r="Y749">
        <f t="shared" si="98"/>
        <v>34.339529130496992</v>
      </c>
    </row>
    <row r="750" spans="1:26" x14ac:dyDescent="0.25">
      <c r="A750" t="s">
        <v>12</v>
      </c>
      <c r="B750">
        <v>15086</v>
      </c>
      <c r="C750" t="s">
        <v>19</v>
      </c>
      <c r="D750">
        <v>8</v>
      </c>
      <c r="E750">
        <v>2011</v>
      </c>
      <c r="F750" s="1">
        <v>40784</v>
      </c>
      <c r="G750" t="s">
        <v>23</v>
      </c>
      <c r="H750" t="s">
        <v>27</v>
      </c>
      <c r="I750">
        <v>1.7770684825931999</v>
      </c>
      <c r="J750">
        <v>20</v>
      </c>
      <c r="K750">
        <v>35</v>
      </c>
      <c r="L750">
        <f t="shared" si="91"/>
        <v>35</v>
      </c>
      <c r="M750">
        <f t="shared" si="95"/>
        <v>3.5835189384561099</v>
      </c>
      <c r="N750">
        <f>'vessel calibrations'!$B$18</f>
        <v>0.66168199563289887</v>
      </c>
      <c r="O750" s="16">
        <f>'vessel calibrations'!$C$18</f>
        <v>0.66168199563289887</v>
      </c>
      <c r="P750">
        <f>'vessel calibrations'!$D$18</f>
        <v>0.69681555292314135</v>
      </c>
      <c r="Q750">
        <f>'vessel calibrations'!$E$18</f>
        <v>0.73713696004717688</v>
      </c>
      <c r="R750">
        <f t="shared" si="92"/>
        <v>2.371149962585926</v>
      </c>
      <c r="S750">
        <f t="shared" si="96"/>
        <v>2.371149962585926</v>
      </c>
      <c r="T750">
        <f t="shared" si="93"/>
        <v>2.4970517305108428</v>
      </c>
      <c r="U750">
        <f t="shared" si="94"/>
        <v>2.6415442565650231</v>
      </c>
      <c r="V750">
        <f t="shared" si="97"/>
        <v>9.709700960907222</v>
      </c>
      <c r="W750">
        <f t="shared" si="97"/>
        <v>9.709700960907222</v>
      </c>
      <c r="X750">
        <f t="shared" si="98"/>
        <v>11.146629580365078</v>
      </c>
      <c r="Y750">
        <f t="shared" si="98"/>
        <v>13.034860306847975</v>
      </c>
    </row>
    <row r="751" spans="1:26" x14ac:dyDescent="0.25">
      <c r="A751" t="s">
        <v>12</v>
      </c>
      <c r="B751">
        <v>15087</v>
      </c>
      <c r="C751" t="s">
        <v>19</v>
      </c>
      <c r="D751">
        <v>8</v>
      </c>
      <c r="E751">
        <v>2011</v>
      </c>
      <c r="F751" s="1">
        <v>40784</v>
      </c>
      <c r="G751" t="s">
        <v>22</v>
      </c>
      <c r="H751" t="s">
        <v>27</v>
      </c>
      <c r="I751">
        <v>1.4450243565934899</v>
      </c>
      <c r="J751">
        <v>20</v>
      </c>
      <c r="K751">
        <v>134</v>
      </c>
      <c r="L751">
        <f t="shared" si="91"/>
        <v>134</v>
      </c>
      <c r="M751">
        <f t="shared" si="95"/>
        <v>4.9052747784384296</v>
      </c>
      <c r="N751">
        <f>'vessel calibrations'!$B$18</f>
        <v>0.66168199563289887</v>
      </c>
      <c r="O751" s="16">
        <f>'vessel calibrations'!$C$18</f>
        <v>0.66168199563289887</v>
      </c>
      <c r="P751">
        <f>'vessel calibrations'!$D$18</f>
        <v>0.69681555292314135</v>
      </c>
      <c r="Q751">
        <f>'vessel calibrations'!$E$18</f>
        <v>0.73713696004717688</v>
      </c>
      <c r="R751">
        <f t="shared" si="92"/>
        <v>3.2457320045248661</v>
      </c>
      <c r="S751">
        <f t="shared" si="96"/>
        <v>3.2457320045248661</v>
      </c>
      <c r="T751">
        <f t="shared" si="93"/>
        <v>3.4180717569775139</v>
      </c>
      <c r="U751">
        <f t="shared" si="94"/>
        <v>3.615859338374193</v>
      </c>
      <c r="V751">
        <f t="shared" si="97"/>
        <v>24.680501424951075</v>
      </c>
      <c r="W751">
        <f t="shared" si="97"/>
        <v>24.680501424951075</v>
      </c>
      <c r="X751">
        <f t="shared" si="98"/>
        <v>29.510526553718709</v>
      </c>
      <c r="Y751">
        <f t="shared" si="98"/>
        <v>36.183285224220313</v>
      </c>
    </row>
    <row r="752" spans="1:26" x14ac:dyDescent="0.25">
      <c r="A752" t="s">
        <v>12</v>
      </c>
      <c r="B752">
        <v>15088</v>
      </c>
      <c r="C752" t="s">
        <v>19</v>
      </c>
      <c r="D752">
        <v>8</v>
      </c>
      <c r="E752">
        <v>2011</v>
      </c>
      <c r="F752" s="1">
        <v>40784</v>
      </c>
      <c r="G752" t="s">
        <v>21</v>
      </c>
      <c r="H752" t="s">
        <v>27</v>
      </c>
      <c r="I752">
        <v>1.633406530624</v>
      </c>
      <c r="J752">
        <v>20</v>
      </c>
      <c r="K752">
        <v>80</v>
      </c>
      <c r="L752">
        <f t="shared" si="91"/>
        <v>80</v>
      </c>
      <c r="M752">
        <f t="shared" si="95"/>
        <v>4.3944491546724391</v>
      </c>
      <c r="N752">
        <f>'vessel calibrations'!$B$18</f>
        <v>0.66168199563289887</v>
      </c>
      <c r="O752" s="16">
        <f>'vessel calibrations'!$C$18</f>
        <v>0.66168199563289887</v>
      </c>
      <c r="P752">
        <f>'vessel calibrations'!$D$18</f>
        <v>0.69681555292314135</v>
      </c>
      <c r="Q752">
        <f>'vessel calibrations'!$E$18</f>
        <v>0.73713696004717688</v>
      </c>
      <c r="R752">
        <f t="shared" si="92"/>
        <v>2.907727886370965</v>
      </c>
      <c r="S752">
        <f t="shared" si="96"/>
        <v>2.907727886370965</v>
      </c>
      <c r="T752">
        <f t="shared" si="93"/>
        <v>3.0621205175057069</v>
      </c>
      <c r="U752">
        <f t="shared" si="94"/>
        <v>3.2393108909571278</v>
      </c>
      <c r="V752">
        <f t="shared" si="97"/>
        <v>17.31513718243129</v>
      </c>
      <c r="W752">
        <f t="shared" si="97"/>
        <v>17.31513718243129</v>
      </c>
      <c r="X752">
        <f t="shared" si="98"/>
        <v>20.372830604942376</v>
      </c>
      <c r="Y752">
        <f t="shared" si="98"/>
        <v>24.516132290020355</v>
      </c>
    </row>
    <row r="753" spans="1:25" x14ac:dyDescent="0.25">
      <c r="A753" t="s">
        <v>12</v>
      </c>
      <c r="B753">
        <v>15089</v>
      </c>
      <c r="C753" t="s">
        <v>19</v>
      </c>
      <c r="D753">
        <v>8</v>
      </c>
      <c r="E753">
        <v>2011</v>
      </c>
      <c r="F753" s="1">
        <v>40784</v>
      </c>
      <c r="G753" t="s">
        <v>20</v>
      </c>
      <c r="H753" t="s">
        <v>27</v>
      </c>
      <c r="I753">
        <v>1.8145147026564299</v>
      </c>
      <c r="J753">
        <v>20</v>
      </c>
      <c r="K753">
        <v>67</v>
      </c>
      <c r="L753">
        <f t="shared" si="91"/>
        <v>67</v>
      </c>
      <c r="M753">
        <f t="shared" si="95"/>
        <v>4.219507705176107</v>
      </c>
      <c r="N753">
        <f>'vessel calibrations'!$B$18</f>
        <v>0.66168199563289887</v>
      </c>
      <c r="O753" s="16">
        <f>'vessel calibrations'!$C$18</f>
        <v>0.66168199563289887</v>
      </c>
      <c r="P753">
        <f>'vessel calibrations'!$D$18</f>
        <v>0.69681555292314135</v>
      </c>
      <c r="Q753">
        <f>'vessel calibrations'!$E$18</f>
        <v>0.73713696004717688</v>
      </c>
      <c r="R753">
        <f t="shared" si="92"/>
        <v>2.79197227894932</v>
      </c>
      <c r="S753">
        <f t="shared" si="96"/>
        <v>2.79197227894932</v>
      </c>
      <c r="T753">
        <f t="shared" si="93"/>
        <v>2.9402185946457444</v>
      </c>
      <c r="U753">
        <f t="shared" si="94"/>
        <v>3.1103550826891548</v>
      </c>
      <c r="V753">
        <f t="shared" si="97"/>
        <v>15.313162200886335</v>
      </c>
      <c r="W753">
        <f t="shared" si="97"/>
        <v>15.313162200886335</v>
      </c>
      <c r="X753">
        <f t="shared" si="98"/>
        <v>17.919981666945354</v>
      </c>
      <c r="Y753">
        <f t="shared" si="98"/>
        <v>21.429007139117434</v>
      </c>
    </row>
    <row r="754" spans="1:25" x14ac:dyDescent="0.25">
      <c r="A754" t="s">
        <v>12</v>
      </c>
      <c r="B754">
        <v>15090</v>
      </c>
      <c r="C754" t="s">
        <v>19</v>
      </c>
      <c r="D754">
        <v>8</v>
      </c>
      <c r="E754">
        <v>2011</v>
      </c>
      <c r="F754" s="1">
        <v>40784</v>
      </c>
      <c r="G754" t="s">
        <v>20</v>
      </c>
      <c r="H754" t="s">
        <v>27</v>
      </c>
      <c r="I754">
        <v>1.0406564404257601</v>
      </c>
      <c r="J754">
        <v>10</v>
      </c>
      <c r="K754">
        <v>0</v>
      </c>
      <c r="L754">
        <f t="shared" si="91"/>
        <v>0</v>
      </c>
      <c r="M754">
        <f t="shared" si="95"/>
        <v>0</v>
      </c>
      <c r="N754">
        <f>'vessel calibrations'!$B$18</f>
        <v>0.66168199563289887</v>
      </c>
      <c r="O754" s="16">
        <f>'vessel calibrations'!$C$18</f>
        <v>0.66168199563289887</v>
      </c>
      <c r="P754">
        <f>'vessel calibrations'!$D$18</f>
        <v>0.69681555292314135</v>
      </c>
      <c r="Q754">
        <f>'vessel calibrations'!$E$18</f>
        <v>0.73713696004717688</v>
      </c>
      <c r="R754">
        <f t="shared" si="92"/>
        <v>0</v>
      </c>
      <c r="S754">
        <f t="shared" si="96"/>
        <v>0</v>
      </c>
      <c r="T754">
        <f t="shared" si="93"/>
        <v>0</v>
      </c>
      <c r="U754">
        <f t="shared" si="94"/>
        <v>0</v>
      </c>
      <c r="V754">
        <f t="shared" si="97"/>
        <v>0</v>
      </c>
      <c r="W754">
        <f t="shared" si="97"/>
        <v>0</v>
      </c>
      <c r="X754">
        <f t="shared" si="98"/>
        <v>0</v>
      </c>
      <c r="Y754">
        <f t="shared" si="98"/>
        <v>0</v>
      </c>
    </row>
    <row r="755" spans="1:25" x14ac:dyDescent="0.25">
      <c r="A755" t="s">
        <v>12</v>
      </c>
      <c r="B755">
        <v>15091</v>
      </c>
      <c r="C755" t="s">
        <v>19</v>
      </c>
      <c r="D755">
        <v>8</v>
      </c>
      <c r="E755">
        <v>2011</v>
      </c>
      <c r="F755" s="1">
        <v>40784</v>
      </c>
      <c r="G755" t="s">
        <v>21</v>
      </c>
      <c r="H755" t="s">
        <v>27</v>
      </c>
      <c r="I755">
        <v>1.1287366591043899</v>
      </c>
      <c r="J755">
        <v>10</v>
      </c>
      <c r="K755">
        <v>2</v>
      </c>
      <c r="L755">
        <f t="shared" si="91"/>
        <v>4</v>
      </c>
      <c r="M755">
        <f t="shared" si="95"/>
        <v>1.6094379124341003</v>
      </c>
      <c r="N755">
        <f>'vessel calibrations'!$B$18</f>
        <v>0.66168199563289887</v>
      </c>
      <c r="O755" s="16">
        <f>'vessel calibrations'!$C$18</f>
        <v>0.66168199563289887</v>
      </c>
      <c r="P755">
        <f>'vessel calibrations'!$D$18</f>
        <v>0.69681555292314135</v>
      </c>
      <c r="Q755">
        <f>'vessel calibrations'!$E$18</f>
        <v>0.73713696004717688</v>
      </c>
      <c r="R755">
        <f t="shared" si="92"/>
        <v>1.0649360897466422</v>
      </c>
      <c r="S755">
        <f t="shared" si="96"/>
        <v>1.0649360897466422</v>
      </c>
      <c r="T755">
        <f t="shared" si="93"/>
        <v>1.1214813688482339</v>
      </c>
      <c r="U755">
        <f t="shared" si="94"/>
        <v>1.1863761701563471</v>
      </c>
      <c r="V755">
        <f t="shared" si="97"/>
        <v>1.9006535966293545</v>
      </c>
      <c r="W755">
        <f t="shared" si="97"/>
        <v>1.9006535966293545</v>
      </c>
      <c r="X755">
        <f t="shared" si="98"/>
        <v>2.0693977473355587</v>
      </c>
      <c r="Y755">
        <f t="shared" si="98"/>
        <v>2.2751909415674016</v>
      </c>
    </row>
    <row r="756" spans="1:25" x14ac:dyDescent="0.25">
      <c r="A756" t="s">
        <v>12</v>
      </c>
      <c r="B756">
        <v>15092</v>
      </c>
      <c r="C756" t="s">
        <v>19</v>
      </c>
      <c r="D756">
        <v>8</v>
      </c>
      <c r="E756">
        <v>2011</v>
      </c>
      <c r="F756" s="1">
        <v>40784</v>
      </c>
      <c r="G756" t="s">
        <v>22</v>
      </c>
      <c r="H756" t="s">
        <v>27</v>
      </c>
      <c r="I756">
        <v>0.93199154637067105</v>
      </c>
      <c r="J756">
        <v>10</v>
      </c>
      <c r="K756">
        <v>25</v>
      </c>
      <c r="L756">
        <f t="shared" si="91"/>
        <v>50</v>
      </c>
      <c r="M756">
        <f t="shared" si="95"/>
        <v>3.9318256327243257</v>
      </c>
      <c r="N756">
        <f>'vessel calibrations'!$B$18</f>
        <v>0.66168199563289887</v>
      </c>
      <c r="O756" s="16">
        <f>'vessel calibrations'!$C$18</f>
        <v>0.66168199563289887</v>
      </c>
      <c r="P756">
        <f>'vessel calibrations'!$D$18</f>
        <v>0.69681555292314135</v>
      </c>
      <c r="Q756">
        <f>'vessel calibrations'!$E$18</f>
        <v>0.73713696004717688</v>
      </c>
      <c r="R756">
        <f t="shared" si="92"/>
        <v>2.6016182311416172</v>
      </c>
      <c r="S756">
        <f t="shared" si="96"/>
        <v>2.6016182311416172</v>
      </c>
      <c r="T756">
        <f t="shared" si="93"/>
        <v>2.7397572522641811</v>
      </c>
      <c r="U756">
        <f t="shared" si="94"/>
        <v>2.8982939943419774</v>
      </c>
      <c r="V756">
        <f t="shared" si="97"/>
        <v>12.485543113242471</v>
      </c>
      <c r="W756">
        <f t="shared" si="97"/>
        <v>12.485543113242471</v>
      </c>
      <c r="X756">
        <f t="shared" si="98"/>
        <v>14.483226122032846</v>
      </c>
      <c r="Y756">
        <f t="shared" si="98"/>
        <v>17.143166607098511</v>
      </c>
    </row>
    <row r="757" spans="1:25" x14ac:dyDescent="0.25">
      <c r="A757" t="s">
        <v>12</v>
      </c>
      <c r="B757">
        <v>15093</v>
      </c>
      <c r="C757" t="s">
        <v>19</v>
      </c>
      <c r="D757">
        <v>8</v>
      </c>
      <c r="E757">
        <v>2011</v>
      </c>
      <c r="F757" s="1">
        <v>40784</v>
      </c>
      <c r="G757" t="s">
        <v>23</v>
      </c>
      <c r="H757" t="s">
        <v>27</v>
      </c>
      <c r="I757">
        <v>1.03568309269315</v>
      </c>
      <c r="J757">
        <v>10</v>
      </c>
      <c r="K757">
        <v>79</v>
      </c>
      <c r="L757">
        <f t="shared" si="91"/>
        <v>158</v>
      </c>
      <c r="M757">
        <f t="shared" si="95"/>
        <v>5.0689042022202315</v>
      </c>
      <c r="N757">
        <f>'vessel calibrations'!$B$18</f>
        <v>0.66168199563289887</v>
      </c>
      <c r="O757" s="16">
        <f>'vessel calibrations'!$C$18</f>
        <v>0.66168199563289887</v>
      </c>
      <c r="P757">
        <f>'vessel calibrations'!$D$18</f>
        <v>0.69681555292314135</v>
      </c>
      <c r="Q757">
        <f>'vessel calibrations'!$E$18</f>
        <v>0.73713696004717688</v>
      </c>
      <c r="R757">
        <f t="shared" si="92"/>
        <v>3.3540026481970702</v>
      </c>
      <c r="S757">
        <f t="shared" si="96"/>
        <v>3.3540026481970702</v>
      </c>
      <c r="T757">
        <f t="shared" si="93"/>
        <v>3.5320912843845251</v>
      </c>
      <c r="U757">
        <f t="shared" si="94"/>
        <v>3.736476634394982</v>
      </c>
      <c r="V757">
        <f t="shared" si="97"/>
        <v>27.617048688029076</v>
      </c>
      <c r="W757">
        <f t="shared" si="97"/>
        <v>27.617048688029076</v>
      </c>
      <c r="X757">
        <f t="shared" si="98"/>
        <v>33.195405207490374</v>
      </c>
      <c r="Y757">
        <f t="shared" si="98"/>
        <v>40.949924552227962</v>
      </c>
    </row>
    <row r="758" spans="1:25" x14ac:dyDescent="0.25">
      <c r="A758" t="s">
        <v>12</v>
      </c>
      <c r="B758">
        <v>15098</v>
      </c>
      <c r="C758" t="s">
        <v>19</v>
      </c>
      <c r="D758">
        <v>8</v>
      </c>
      <c r="E758">
        <v>2011</v>
      </c>
      <c r="F758" s="1">
        <v>40786</v>
      </c>
      <c r="G758" t="s">
        <v>21</v>
      </c>
      <c r="H758" t="s">
        <v>27</v>
      </c>
      <c r="I758">
        <v>0.91833275131398995</v>
      </c>
      <c r="J758">
        <v>10</v>
      </c>
      <c r="K758">
        <v>0</v>
      </c>
      <c r="L758">
        <f t="shared" si="91"/>
        <v>0</v>
      </c>
      <c r="M758">
        <f t="shared" si="95"/>
        <v>0</v>
      </c>
      <c r="N758">
        <f>'vessel calibrations'!$B$18</f>
        <v>0.66168199563289887</v>
      </c>
      <c r="O758" s="16">
        <f>'vessel calibrations'!$C$18</f>
        <v>0.66168199563289887</v>
      </c>
      <c r="P758">
        <f>'vessel calibrations'!$D$18</f>
        <v>0.69681555292314135</v>
      </c>
      <c r="Q758">
        <f>'vessel calibrations'!$E$18</f>
        <v>0.73713696004717688</v>
      </c>
      <c r="R758">
        <f t="shared" si="92"/>
        <v>0</v>
      </c>
      <c r="S758">
        <f t="shared" si="96"/>
        <v>0</v>
      </c>
      <c r="T758">
        <f t="shared" si="93"/>
        <v>0</v>
      </c>
      <c r="U758">
        <f t="shared" si="94"/>
        <v>0</v>
      </c>
      <c r="V758">
        <f t="shared" si="97"/>
        <v>0</v>
      </c>
      <c r="W758">
        <f t="shared" si="97"/>
        <v>0</v>
      </c>
      <c r="X758">
        <f t="shared" si="98"/>
        <v>0</v>
      </c>
      <c r="Y758">
        <f t="shared" si="98"/>
        <v>0</v>
      </c>
    </row>
    <row r="759" spans="1:25" x14ac:dyDescent="0.25">
      <c r="A759" t="s">
        <v>12</v>
      </c>
      <c r="B759">
        <v>15099</v>
      </c>
      <c r="C759" t="s">
        <v>19</v>
      </c>
      <c r="D759">
        <v>8</v>
      </c>
      <c r="E759">
        <v>2011</v>
      </c>
      <c r="F759" s="1">
        <v>40786</v>
      </c>
      <c r="G759" t="s">
        <v>20</v>
      </c>
      <c r="H759" t="s">
        <v>27</v>
      </c>
      <c r="I759">
        <v>0.92423343627682797</v>
      </c>
      <c r="J759">
        <v>10</v>
      </c>
      <c r="K759">
        <v>0</v>
      </c>
      <c r="L759">
        <f t="shared" si="91"/>
        <v>0</v>
      </c>
      <c r="M759">
        <f t="shared" si="95"/>
        <v>0</v>
      </c>
      <c r="N759">
        <f>'vessel calibrations'!$B$18</f>
        <v>0.66168199563289887</v>
      </c>
      <c r="O759" s="16">
        <f>'vessel calibrations'!$C$18</f>
        <v>0.66168199563289887</v>
      </c>
      <c r="P759">
        <f>'vessel calibrations'!$D$18</f>
        <v>0.69681555292314135</v>
      </c>
      <c r="Q759">
        <f>'vessel calibrations'!$E$18</f>
        <v>0.73713696004717688</v>
      </c>
      <c r="R759">
        <f t="shared" si="92"/>
        <v>0</v>
      </c>
      <c r="S759">
        <f t="shared" si="96"/>
        <v>0</v>
      </c>
      <c r="T759">
        <f t="shared" si="93"/>
        <v>0</v>
      </c>
      <c r="U759">
        <f t="shared" si="94"/>
        <v>0</v>
      </c>
      <c r="V759">
        <f t="shared" si="97"/>
        <v>0</v>
      </c>
      <c r="W759">
        <f t="shared" si="97"/>
        <v>0</v>
      </c>
      <c r="X759">
        <f t="shared" si="98"/>
        <v>0</v>
      </c>
      <c r="Y759">
        <f t="shared" si="98"/>
        <v>0</v>
      </c>
    </row>
    <row r="760" spans="1:25" x14ac:dyDescent="0.25">
      <c r="A760" t="s">
        <v>12</v>
      </c>
      <c r="B760">
        <v>15100</v>
      </c>
      <c r="C760" t="s">
        <v>13</v>
      </c>
      <c r="D760">
        <v>8</v>
      </c>
      <c r="E760">
        <v>2011</v>
      </c>
      <c r="F760" s="1">
        <v>40786</v>
      </c>
      <c r="G760" t="s">
        <v>14</v>
      </c>
      <c r="H760" t="s">
        <v>27</v>
      </c>
      <c r="I760">
        <v>1.4105675824583299</v>
      </c>
      <c r="J760">
        <v>20</v>
      </c>
      <c r="K760">
        <v>1</v>
      </c>
      <c r="L760">
        <f t="shared" si="91"/>
        <v>1</v>
      </c>
      <c r="M760">
        <f t="shared" si="95"/>
        <v>0.69314718055994529</v>
      </c>
      <c r="N760">
        <f>'vessel calibrations'!$B$18</f>
        <v>0.66168199563289887</v>
      </c>
      <c r="O760" s="16">
        <f>'vessel calibrations'!$C$18</f>
        <v>0.66168199563289887</v>
      </c>
      <c r="P760">
        <f>'vessel calibrations'!$D$18</f>
        <v>0.69681555292314135</v>
      </c>
      <c r="Q760">
        <f>'vessel calibrations'!$E$18</f>
        <v>0.73713696004717688</v>
      </c>
      <c r="R760">
        <f t="shared" si="92"/>
        <v>0.45864300970022187</v>
      </c>
      <c r="S760">
        <f t="shared" si="96"/>
        <v>0.45864300970022187</v>
      </c>
      <c r="T760">
        <f t="shared" si="93"/>
        <v>0.48299573587899475</v>
      </c>
      <c r="U760">
        <f t="shared" si="94"/>
        <v>0.51094440554322973</v>
      </c>
      <c r="V760">
        <f t="shared" si="97"/>
        <v>0.58192586977810135</v>
      </c>
      <c r="W760">
        <f t="shared" si="97"/>
        <v>0.58192586977810135</v>
      </c>
      <c r="X760">
        <f t="shared" si="98"/>
        <v>0.62092299318555466</v>
      </c>
      <c r="Y760">
        <f t="shared" si="98"/>
        <v>0.66686464805345613</v>
      </c>
    </row>
    <row r="761" spans="1:25" x14ac:dyDescent="0.25">
      <c r="A761" t="s">
        <v>12</v>
      </c>
      <c r="B761">
        <v>15101</v>
      </c>
      <c r="C761" t="s">
        <v>13</v>
      </c>
      <c r="D761">
        <v>8</v>
      </c>
      <c r="E761">
        <v>2011</v>
      </c>
      <c r="F761" s="1">
        <v>40786</v>
      </c>
      <c r="G761" t="s">
        <v>16</v>
      </c>
      <c r="H761" t="s">
        <v>27</v>
      </c>
      <c r="I761">
        <v>1.6865859027511001</v>
      </c>
      <c r="J761">
        <v>20</v>
      </c>
      <c r="K761">
        <v>1</v>
      </c>
      <c r="L761">
        <f t="shared" si="91"/>
        <v>1</v>
      </c>
      <c r="M761">
        <f t="shared" si="95"/>
        <v>0.69314718055994529</v>
      </c>
      <c r="N761">
        <f>'vessel calibrations'!$B$18</f>
        <v>0.66168199563289887</v>
      </c>
      <c r="O761" s="16">
        <f>'vessel calibrations'!$C$18</f>
        <v>0.66168199563289887</v>
      </c>
      <c r="P761">
        <f>'vessel calibrations'!$D$18</f>
        <v>0.69681555292314135</v>
      </c>
      <c r="Q761">
        <f>'vessel calibrations'!$E$18</f>
        <v>0.73713696004717688</v>
      </c>
      <c r="R761">
        <f t="shared" si="92"/>
        <v>0.45864300970022187</v>
      </c>
      <c r="S761">
        <f t="shared" si="96"/>
        <v>0.45864300970022187</v>
      </c>
      <c r="T761">
        <f t="shared" si="93"/>
        <v>0.48299573587899475</v>
      </c>
      <c r="U761">
        <f t="shared" si="94"/>
        <v>0.51094440554322973</v>
      </c>
      <c r="V761">
        <f t="shared" si="97"/>
        <v>0.58192586977810135</v>
      </c>
      <c r="W761">
        <f t="shared" si="97"/>
        <v>0.58192586977810135</v>
      </c>
      <c r="X761">
        <f t="shared" si="98"/>
        <v>0.62092299318555466</v>
      </c>
      <c r="Y761">
        <f t="shared" si="98"/>
        <v>0.66686464805345613</v>
      </c>
    </row>
    <row r="762" spans="1:25" x14ac:dyDescent="0.25">
      <c r="A762" t="s">
        <v>12</v>
      </c>
      <c r="B762">
        <v>15102</v>
      </c>
      <c r="C762" t="s">
        <v>13</v>
      </c>
      <c r="D762">
        <v>8</v>
      </c>
      <c r="E762">
        <v>2011</v>
      </c>
      <c r="F762" s="1">
        <v>40786</v>
      </c>
      <c r="G762" t="s">
        <v>17</v>
      </c>
      <c r="H762" t="s">
        <v>27</v>
      </c>
      <c r="I762">
        <v>1.5961226316424399</v>
      </c>
      <c r="J762">
        <v>20</v>
      </c>
      <c r="K762">
        <v>1</v>
      </c>
      <c r="L762">
        <f t="shared" si="91"/>
        <v>1</v>
      </c>
      <c r="M762">
        <f t="shared" si="95"/>
        <v>0.69314718055994529</v>
      </c>
      <c r="N762">
        <f>'vessel calibrations'!$B$18</f>
        <v>0.66168199563289887</v>
      </c>
      <c r="O762" s="16">
        <f>'vessel calibrations'!$C$18</f>
        <v>0.66168199563289887</v>
      </c>
      <c r="P762">
        <f>'vessel calibrations'!$D$18</f>
        <v>0.69681555292314135</v>
      </c>
      <c r="Q762">
        <f>'vessel calibrations'!$E$18</f>
        <v>0.73713696004717688</v>
      </c>
      <c r="R762">
        <f t="shared" si="92"/>
        <v>0.45864300970022187</v>
      </c>
      <c r="S762">
        <f t="shared" si="96"/>
        <v>0.45864300970022187</v>
      </c>
      <c r="T762">
        <f t="shared" si="93"/>
        <v>0.48299573587899475</v>
      </c>
      <c r="U762">
        <f t="shared" si="94"/>
        <v>0.51094440554322973</v>
      </c>
      <c r="V762">
        <f t="shared" si="97"/>
        <v>0.58192586977810135</v>
      </c>
      <c r="W762">
        <f t="shared" si="97"/>
        <v>0.58192586977810135</v>
      </c>
      <c r="X762">
        <f t="shared" si="98"/>
        <v>0.62092299318555466</v>
      </c>
      <c r="Y762">
        <f t="shared" si="98"/>
        <v>0.66686464805345613</v>
      </c>
    </row>
    <row r="763" spans="1:25" x14ac:dyDescent="0.25">
      <c r="A763" t="s">
        <v>12</v>
      </c>
      <c r="B763">
        <v>15103</v>
      </c>
      <c r="C763" t="s">
        <v>13</v>
      </c>
      <c r="D763">
        <v>8</v>
      </c>
      <c r="E763">
        <v>2011</v>
      </c>
      <c r="F763" s="1">
        <v>40786</v>
      </c>
      <c r="G763" t="s">
        <v>18</v>
      </c>
      <c r="H763" t="s">
        <v>27</v>
      </c>
      <c r="I763">
        <v>1.7248654332323601</v>
      </c>
      <c r="J763">
        <v>20</v>
      </c>
      <c r="K763">
        <v>1</v>
      </c>
      <c r="L763">
        <f t="shared" si="91"/>
        <v>1</v>
      </c>
      <c r="M763">
        <f t="shared" si="95"/>
        <v>0.69314718055994529</v>
      </c>
      <c r="N763">
        <f>'vessel calibrations'!$B$18</f>
        <v>0.66168199563289887</v>
      </c>
      <c r="O763" s="16">
        <f>'vessel calibrations'!$C$18</f>
        <v>0.66168199563289887</v>
      </c>
      <c r="P763">
        <f>'vessel calibrations'!$D$18</f>
        <v>0.69681555292314135</v>
      </c>
      <c r="Q763">
        <f>'vessel calibrations'!$E$18</f>
        <v>0.73713696004717688</v>
      </c>
      <c r="R763">
        <f t="shared" si="92"/>
        <v>0.45864300970022187</v>
      </c>
      <c r="S763">
        <f t="shared" si="96"/>
        <v>0.45864300970022187</v>
      </c>
      <c r="T763">
        <f t="shared" si="93"/>
        <v>0.48299573587899475</v>
      </c>
      <c r="U763">
        <f t="shared" si="94"/>
        <v>0.51094440554322973</v>
      </c>
      <c r="V763">
        <f t="shared" si="97"/>
        <v>0.58192586977810135</v>
      </c>
      <c r="W763">
        <f t="shared" si="97"/>
        <v>0.58192586977810135</v>
      </c>
      <c r="X763">
        <f t="shared" si="98"/>
        <v>0.62092299318555466</v>
      </c>
      <c r="Y763">
        <f t="shared" si="98"/>
        <v>0.66686464805345613</v>
      </c>
    </row>
    <row r="764" spans="1:25" x14ac:dyDescent="0.25">
      <c r="A764" t="s">
        <v>12</v>
      </c>
      <c r="B764">
        <v>15104</v>
      </c>
      <c r="C764" t="s">
        <v>13</v>
      </c>
      <c r="D764">
        <v>8</v>
      </c>
      <c r="E764">
        <v>2011</v>
      </c>
      <c r="F764" s="1">
        <v>40787</v>
      </c>
      <c r="G764" t="s">
        <v>18</v>
      </c>
      <c r="H764" t="s">
        <v>27</v>
      </c>
      <c r="I764">
        <v>1.8277748478440801</v>
      </c>
      <c r="J764">
        <v>20</v>
      </c>
      <c r="K764">
        <v>0</v>
      </c>
      <c r="L764">
        <f t="shared" si="91"/>
        <v>0</v>
      </c>
      <c r="M764">
        <f t="shared" si="95"/>
        <v>0</v>
      </c>
      <c r="N764">
        <f>'vessel calibrations'!$B$18</f>
        <v>0.66168199563289887</v>
      </c>
      <c r="O764" s="16">
        <f>'vessel calibrations'!$C$18</f>
        <v>0.66168199563289887</v>
      </c>
      <c r="P764">
        <f>'vessel calibrations'!$D$18</f>
        <v>0.69681555292314135</v>
      </c>
      <c r="Q764">
        <f>'vessel calibrations'!$E$18</f>
        <v>0.73713696004717688</v>
      </c>
      <c r="R764">
        <f t="shared" si="92"/>
        <v>0</v>
      </c>
      <c r="S764">
        <f t="shared" si="96"/>
        <v>0</v>
      </c>
      <c r="T764">
        <f t="shared" si="93"/>
        <v>0</v>
      </c>
      <c r="U764">
        <f t="shared" si="94"/>
        <v>0</v>
      </c>
      <c r="V764">
        <f t="shared" si="97"/>
        <v>0</v>
      </c>
      <c r="W764">
        <f t="shared" si="97"/>
        <v>0</v>
      </c>
      <c r="X764">
        <f t="shared" si="98"/>
        <v>0</v>
      </c>
      <c r="Y764">
        <f t="shared" si="98"/>
        <v>0</v>
      </c>
    </row>
    <row r="765" spans="1:25" x14ac:dyDescent="0.25">
      <c r="A765" t="s">
        <v>12</v>
      </c>
      <c r="B765">
        <v>15105</v>
      </c>
      <c r="C765" t="s">
        <v>13</v>
      </c>
      <c r="D765">
        <v>8</v>
      </c>
      <c r="E765">
        <v>2011</v>
      </c>
      <c r="F765" s="1">
        <v>40787</v>
      </c>
      <c r="G765" t="s">
        <v>17</v>
      </c>
      <c r="H765" t="s">
        <v>27</v>
      </c>
      <c r="I765">
        <v>1.5612130081294899</v>
      </c>
      <c r="J765">
        <v>20</v>
      </c>
      <c r="K765">
        <v>8</v>
      </c>
      <c r="L765">
        <f t="shared" si="91"/>
        <v>8</v>
      </c>
      <c r="M765">
        <f t="shared" si="95"/>
        <v>2.1972245773362196</v>
      </c>
      <c r="N765">
        <f>'vessel calibrations'!$B$18</f>
        <v>0.66168199563289887</v>
      </c>
      <c r="O765" s="16">
        <f>'vessel calibrations'!$C$18</f>
        <v>0.66168199563289887</v>
      </c>
      <c r="P765">
        <f>'vessel calibrations'!$D$18</f>
        <v>0.69681555292314135</v>
      </c>
      <c r="Q765">
        <f>'vessel calibrations'!$E$18</f>
        <v>0.73713696004717688</v>
      </c>
      <c r="R765">
        <f t="shared" si="92"/>
        <v>1.4538639431854825</v>
      </c>
      <c r="S765">
        <f t="shared" si="96"/>
        <v>1.4538639431854825</v>
      </c>
      <c r="T765">
        <f t="shared" si="93"/>
        <v>1.5310602587528535</v>
      </c>
      <c r="U765">
        <f t="shared" si="94"/>
        <v>1.6196554454785639</v>
      </c>
      <c r="V765">
        <f t="shared" si="97"/>
        <v>3.2796188127485477</v>
      </c>
      <c r="W765">
        <f t="shared" si="97"/>
        <v>3.2796188127485477</v>
      </c>
      <c r="X765">
        <f t="shared" si="98"/>
        <v>3.6230758813740422</v>
      </c>
      <c r="Y765">
        <f t="shared" si="98"/>
        <v>4.0513495513595528</v>
      </c>
    </row>
    <row r="766" spans="1:25" x14ac:dyDescent="0.25">
      <c r="A766" t="s">
        <v>12</v>
      </c>
      <c r="B766">
        <v>15106</v>
      </c>
      <c r="C766" t="s">
        <v>13</v>
      </c>
      <c r="D766">
        <v>8</v>
      </c>
      <c r="E766">
        <v>2011</v>
      </c>
      <c r="F766" s="1">
        <v>40787</v>
      </c>
      <c r="G766" t="s">
        <v>16</v>
      </c>
      <c r="H766" t="s">
        <v>27</v>
      </c>
      <c r="I766">
        <v>1.22079751272101</v>
      </c>
      <c r="J766">
        <v>20</v>
      </c>
      <c r="K766">
        <v>1</v>
      </c>
      <c r="L766">
        <f t="shared" si="91"/>
        <v>1</v>
      </c>
      <c r="M766">
        <f t="shared" si="95"/>
        <v>0.69314718055994529</v>
      </c>
      <c r="N766">
        <f>'vessel calibrations'!$B$18</f>
        <v>0.66168199563289887</v>
      </c>
      <c r="O766" s="16">
        <f>'vessel calibrations'!$C$18</f>
        <v>0.66168199563289887</v>
      </c>
      <c r="P766">
        <f>'vessel calibrations'!$D$18</f>
        <v>0.69681555292314135</v>
      </c>
      <c r="Q766">
        <f>'vessel calibrations'!$E$18</f>
        <v>0.73713696004717688</v>
      </c>
      <c r="R766">
        <f t="shared" si="92"/>
        <v>0.45864300970022187</v>
      </c>
      <c r="S766">
        <f t="shared" si="96"/>
        <v>0.45864300970022187</v>
      </c>
      <c r="T766">
        <f t="shared" si="93"/>
        <v>0.48299573587899475</v>
      </c>
      <c r="U766">
        <f t="shared" si="94"/>
        <v>0.51094440554322973</v>
      </c>
      <c r="V766">
        <f t="shared" si="97"/>
        <v>0.58192586977810135</v>
      </c>
      <c r="W766">
        <f t="shared" si="97"/>
        <v>0.58192586977810135</v>
      </c>
      <c r="X766">
        <f t="shared" si="98"/>
        <v>0.62092299318555466</v>
      </c>
      <c r="Y766">
        <f t="shared" si="98"/>
        <v>0.66686464805345613</v>
      </c>
    </row>
    <row r="767" spans="1:25" x14ac:dyDescent="0.25">
      <c r="A767" t="s">
        <v>12</v>
      </c>
      <c r="B767">
        <v>15107</v>
      </c>
      <c r="C767" t="s">
        <v>13</v>
      </c>
      <c r="D767">
        <v>8</v>
      </c>
      <c r="E767">
        <v>2011</v>
      </c>
      <c r="F767" s="1">
        <v>40787</v>
      </c>
      <c r="G767" t="s">
        <v>14</v>
      </c>
      <c r="H767" t="s">
        <v>27</v>
      </c>
      <c r="I767">
        <v>1.76919686259292</v>
      </c>
      <c r="J767">
        <v>20</v>
      </c>
      <c r="K767">
        <v>26</v>
      </c>
      <c r="L767">
        <f t="shared" si="91"/>
        <v>26</v>
      </c>
      <c r="M767">
        <f t="shared" si="95"/>
        <v>3.2958368660043291</v>
      </c>
      <c r="N767">
        <f>'vessel calibrations'!$B$18</f>
        <v>0.66168199563289887</v>
      </c>
      <c r="O767" s="16">
        <f>'vessel calibrations'!$C$18</f>
        <v>0.66168199563289887</v>
      </c>
      <c r="P767">
        <f>'vessel calibrations'!$D$18</f>
        <v>0.69681555292314135</v>
      </c>
      <c r="Q767">
        <f>'vessel calibrations'!$E$18</f>
        <v>0.73713696004717688</v>
      </c>
      <c r="R767">
        <f t="shared" si="92"/>
        <v>2.1807959147782237</v>
      </c>
      <c r="S767">
        <f t="shared" si="96"/>
        <v>2.1807959147782237</v>
      </c>
      <c r="T767">
        <f t="shared" si="93"/>
        <v>2.29659038812928</v>
      </c>
      <c r="U767">
        <f t="shared" si="94"/>
        <v>2.4294831682178457</v>
      </c>
      <c r="V767">
        <f t="shared" si="97"/>
        <v>7.8533499673289402</v>
      </c>
      <c r="W767">
        <f t="shared" si="97"/>
        <v>7.8533499673289402</v>
      </c>
      <c r="X767">
        <f t="shared" si="98"/>
        <v>8.9402322752741554</v>
      </c>
      <c r="Y767">
        <f t="shared" si="98"/>
        <v>10.353012965535857</v>
      </c>
    </row>
    <row r="768" spans="1:25" x14ac:dyDescent="0.25">
      <c r="A768" t="s">
        <v>12</v>
      </c>
      <c r="B768">
        <v>15108</v>
      </c>
      <c r="C768" t="s">
        <v>13</v>
      </c>
      <c r="D768">
        <v>8</v>
      </c>
      <c r="E768">
        <v>2011</v>
      </c>
      <c r="F768" s="1">
        <v>40787</v>
      </c>
      <c r="G768" t="s">
        <v>14</v>
      </c>
      <c r="H768" t="s">
        <v>27</v>
      </c>
      <c r="I768">
        <v>1.8756209589708499</v>
      </c>
      <c r="J768">
        <v>19</v>
      </c>
      <c r="K768">
        <v>15</v>
      </c>
      <c r="L768">
        <f t="shared" si="91"/>
        <v>15.789473684210526</v>
      </c>
      <c r="M768">
        <f t="shared" si="95"/>
        <v>2.8207521236184041</v>
      </c>
      <c r="N768">
        <f>'vessel calibrations'!$B$18</f>
        <v>0.66168199563289887</v>
      </c>
      <c r="O768" s="16">
        <f>'vessel calibrations'!$C$18</f>
        <v>0.66168199563289887</v>
      </c>
      <c r="P768">
        <f>'vessel calibrations'!$D$18</f>
        <v>0.69681555292314135</v>
      </c>
      <c r="Q768">
        <f>'vessel calibrations'!$E$18</f>
        <v>0.73713696004717688</v>
      </c>
      <c r="R768">
        <f t="shared" si="92"/>
        <v>1.8664408943415631</v>
      </c>
      <c r="S768">
        <f t="shared" si="96"/>
        <v>1.8664408943415631</v>
      </c>
      <c r="T768">
        <f t="shared" si="93"/>
        <v>1.9655439506782835</v>
      </c>
      <c r="U768">
        <f t="shared" si="94"/>
        <v>2.0792806454506887</v>
      </c>
      <c r="V768">
        <f t="shared" si="97"/>
        <v>5.4652449125300775</v>
      </c>
      <c r="W768">
        <f t="shared" si="97"/>
        <v>5.4652449125300775</v>
      </c>
      <c r="X768">
        <f t="shared" si="98"/>
        <v>6.1387946864400833</v>
      </c>
      <c r="Y768">
        <f t="shared" si="98"/>
        <v>6.9987129337116549</v>
      </c>
    </row>
    <row r="769" spans="1:25" x14ac:dyDescent="0.25">
      <c r="A769" t="s">
        <v>12</v>
      </c>
      <c r="B769">
        <v>15109</v>
      </c>
      <c r="C769" t="s">
        <v>13</v>
      </c>
      <c r="D769">
        <v>8</v>
      </c>
      <c r="E769">
        <v>2011</v>
      </c>
      <c r="F769" s="1">
        <v>40787</v>
      </c>
      <c r="G769" t="s">
        <v>16</v>
      </c>
      <c r="H769" t="s">
        <v>27</v>
      </c>
      <c r="I769">
        <v>2.0675650776012402</v>
      </c>
      <c r="J769">
        <v>20</v>
      </c>
      <c r="K769">
        <v>0</v>
      </c>
      <c r="L769">
        <f t="shared" si="91"/>
        <v>0</v>
      </c>
      <c r="M769">
        <f t="shared" si="95"/>
        <v>0</v>
      </c>
      <c r="N769">
        <f>'vessel calibrations'!$B$18</f>
        <v>0.66168199563289887</v>
      </c>
      <c r="O769" s="16">
        <f>'vessel calibrations'!$C$18</f>
        <v>0.66168199563289887</v>
      </c>
      <c r="P769">
        <f>'vessel calibrations'!$D$18</f>
        <v>0.69681555292314135</v>
      </c>
      <c r="Q769">
        <f>'vessel calibrations'!$E$18</f>
        <v>0.73713696004717688</v>
      </c>
      <c r="R769">
        <f t="shared" si="92"/>
        <v>0</v>
      </c>
      <c r="S769">
        <f t="shared" si="96"/>
        <v>0</v>
      </c>
      <c r="T769">
        <f t="shared" si="93"/>
        <v>0</v>
      </c>
      <c r="U769">
        <f t="shared" si="94"/>
        <v>0</v>
      </c>
      <c r="V769">
        <f t="shared" si="97"/>
        <v>0</v>
      </c>
      <c r="W769">
        <f t="shared" si="97"/>
        <v>0</v>
      </c>
      <c r="X769">
        <f t="shared" si="98"/>
        <v>0</v>
      </c>
      <c r="Y769">
        <f t="shared" si="98"/>
        <v>0</v>
      </c>
    </row>
    <row r="770" spans="1:25" x14ac:dyDescent="0.25">
      <c r="A770" t="s">
        <v>12</v>
      </c>
      <c r="B770">
        <v>15110</v>
      </c>
      <c r="C770" t="s">
        <v>13</v>
      </c>
      <c r="D770">
        <v>8</v>
      </c>
      <c r="E770">
        <v>2011</v>
      </c>
      <c r="F770" s="1">
        <v>40787</v>
      </c>
      <c r="G770" t="s">
        <v>17</v>
      </c>
      <c r="H770" t="s">
        <v>27</v>
      </c>
      <c r="I770">
        <v>1.9127964365947601</v>
      </c>
      <c r="J770">
        <v>20</v>
      </c>
      <c r="K770">
        <v>0</v>
      </c>
      <c r="L770">
        <f t="shared" ref="L770:L833" si="99">K770*20/J770</f>
        <v>0</v>
      </c>
      <c r="M770">
        <f t="shared" si="95"/>
        <v>0</v>
      </c>
      <c r="N770">
        <f>'vessel calibrations'!$B$18</f>
        <v>0.66168199563289887</v>
      </c>
      <c r="O770" s="16">
        <f>'vessel calibrations'!$C$18</f>
        <v>0.66168199563289887</v>
      </c>
      <c r="P770">
        <f>'vessel calibrations'!$D$18</f>
        <v>0.69681555292314135</v>
      </c>
      <c r="Q770">
        <f>'vessel calibrations'!$E$18</f>
        <v>0.73713696004717688</v>
      </c>
      <c r="R770">
        <f t="shared" ref="R770:R833" si="100">N770*M770</f>
        <v>0</v>
      </c>
      <c r="S770">
        <f t="shared" si="96"/>
        <v>0</v>
      </c>
      <c r="T770">
        <f t="shared" ref="T770:T833" si="101">M770*P770</f>
        <v>0</v>
      </c>
      <c r="U770">
        <f t="shared" ref="U770:U833" si="102">M770*Q770</f>
        <v>0</v>
      </c>
      <c r="V770">
        <f t="shared" si="97"/>
        <v>0</v>
      </c>
      <c r="W770">
        <f t="shared" si="97"/>
        <v>0</v>
      </c>
      <c r="X770">
        <f t="shared" si="98"/>
        <v>0</v>
      </c>
      <c r="Y770">
        <f t="shared" si="98"/>
        <v>0</v>
      </c>
    </row>
    <row r="771" spans="1:25" x14ac:dyDescent="0.25">
      <c r="A771" t="s">
        <v>12</v>
      </c>
      <c r="B771">
        <v>15111</v>
      </c>
      <c r="C771" t="s">
        <v>13</v>
      </c>
      <c r="D771">
        <v>8</v>
      </c>
      <c r="E771">
        <v>2011</v>
      </c>
      <c r="F771" s="1">
        <v>40787</v>
      </c>
      <c r="G771" t="s">
        <v>18</v>
      </c>
      <c r="H771" t="s">
        <v>27</v>
      </c>
      <c r="I771">
        <v>1.8442648111426201</v>
      </c>
      <c r="J771">
        <v>20</v>
      </c>
      <c r="K771">
        <v>0</v>
      </c>
      <c r="L771">
        <f t="shared" si="99"/>
        <v>0</v>
      </c>
      <c r="M771">
        <f t="shared" ref="M771:M834" si="103">LN(L771+1)</f>
        <v>0</v>
      </c>
      <c r="N771">
        <f>'vessel calibrations'!$B$18</f>
        <v>0.66168199563289887</v>
      </c>
      <c r="O771" s="16">
        <f>'vessel calibrations'!$C$18</f>
        <v>0.66168199563289887</v>
      </c>
      <c r="P771">
        <f>'vessel calibrations'!$D$18</f>
        <v>0.69681555292314135</v>
      </c>
      <c r="Q771">
        <f>'vessel calibrations'!$E$18</f>
        <v>0.73713696004717688</v>
      </c>
      <c r="R771">
        <f t="shared" si="100"/>
        <v>0</v>
      </c>
      <c r="S771">
        <f t="shared" ref="S771:S834" si="104">O771*M771</f>
        <v>0</v>
      </c>
      <c r="T771">
        <f t="shared" si="101"/>
        <v>0</v>
      </c>
      <c r="U771">
        <f t="shared" si="102"/>
        <v>0</v>
      </c>
      <c r="V771">
        <f t="shared" ref="V771:W834" si="105">EXP(R771)-1</f>
        <v>0</v>
      </c>
      <c r="W771">
        <f t="shared" si="105"/>
        <v>0</v>
      </c>
      <c r="X771">
        <f t="shared" ref="X771:Y834" si="106">EXP(T771)-1</f>
        <v>0</v>
      </c>
      <c r="Y771">
        <f t="shared" si="106"/>
        <v>0</v>
      </c>
    </row>
    <row r="772" spans="1:25" x14ac:dyDescent="0.25">
      <c r="A772" t="s">
        <v>12</v>
      </c>
      <c r="B772">
        <v>16011</v>
      </c>
      <c r="C772" t="s">
        <v>19</v>
      </c>
      <c r="D772">
        <v>6</v>
      </c>
      <c r="E772">
        <v>2012</v>
      </c>
      <c r="F772" s="1">
        <v>41084</v>
      </c>
      <c r="G772" t="s">
        <v>20</v>
      </c>
      <c r="H772" t="s">
        <v>27</v>
      </c>
      <c r="I772">
        <v>1.53</v>
      </c>
      <c r="J772">
        <v>20</v>
      </c>
      <c r="K772">
        <v>124</v>
      </c>
      <c r="L772">
        <f t="shared" si="99"/>
        <v>124</v>
      </c>
      <c r="M772">
        <f t="shared" si="103"/>
        <v>4.8283137373023015</v>
      </c>
      <c r="N772">
        <f>'vessel calibrations'!$B$18</f>
        <v>0.66168199563289887</v>
      </c>
      <c r="O772" s="16">
        <f>'vessel calibrations'!$C$18</f>
        <v>0.66168199563289887</v>
      </c>
      <c r="P772">
        <f>'vessel calibrations'!$D$18</f>
        <v>0.69681555292314135</v>
      </c>
      <c r="Q772">
        <f>'vessel calibrations'!$E$18</f>
        <v>0.73713696004717688</v>
      </c>
      <c r="R772">
        <f t="shared" si="100"/>
        <v>3.1948082692399269</v>
      </c>
      <c r="S772">
        <f t="shared" si="104"/>
        <v>3.1948082692399269</v>
      </c>
      <c r="T772">
        <f t="shared" si="101"/>
        <v>3.3644441065447022</v>
      </c>
      <c r="U772">
        <f t="shared" si="102"/>
        <v>3.559128510469042</v>
      </c>
      <c r="V772">
        <f t="shared" si="105"/>
        <v>23.405493959778248</v>
      </c>
      <c r="W772">
        <f t="shared" si="105"/>
        <v>23.405493959778248</v>
      </c>
      <c r="X772">
        <f t="shared" si="106"/>
        <v>27.917417826913475</v>
      </c>
      <c r="Y772">
        <f t="shared" si="106"/>
        <v>34.132566136160122</v>
      </c>
    </row>
    <row r="773" spans="1:25" x14ac:dyDescent="0.25">
      <c r="A773" t="s">
        <v>12</v>
      </c>
      <c r="B773">
        <v>16012</v>
      </c>
      <c r="C773" t="s">
        <v>19</v>
      </c>
      <c r="D773">
        <v>6</v>
      </c>
      <c r="E773">
        <v>2012</v>
      </c>
      <c r="F773" s="1">
        <v>41084</v>
      </c>
      <c r="G773" t="s">
        <v>21</v>
      </c>
      <c r="H773" t="s">
        <v>27</v>
      </c>
      <c r="I773">
        <v>1.6719999999999999</v>
      </c>
      <c r="J773">
        <v>20</v>
      </c>
      <c r="K773">
        <v>15</v>
      </c>
      <c r="L773">
        <f t="shared" si="99"/>
        <v>15</v>
      </c>
      <c r="M773">
        <f t="shared" si="103"/>
        <v>2.7725887222397811</v>
      </c>
      <c r="N773">
        <f>'vessel calibrations'!$B$18</f>
        <v>0.66168199563289887</v>
      </c>
      <c r="O773" s="16">
        <f>'vessel calibrations'!$C$18</f>
        <v>0.66168199563289887</v>
      </c>
      <c r="P773">
        <f>'vessel calibrations'!$D$18</f>
        <v>0.69681555292314135</v>
      </c>
      <c r="Q773">
        <f>'vessel calibrations'!$E$18</f>
        <v>0.73713696004717688</v>
      </c>
      <c r="R773">
        <f t="shared" si="100"/>
        <v>1.8345720388008875</v>
      </c>
      <c r="S773">
        <f t="shared" si="104"/>
        <v>1.8345720388008875</v>
      </c>
      <c r="T773">
        <f t="shared" si="101"/>
        <v>1.931982943515979</v>
      </c>
      <c r="U773">
        <f t="shared" si="102"/>
        <v>2.0437776221729189</v>
      </c>
      <c r="V773">
        <f t="shared" si="105"/>
        <v>5.2624534847645243</v>
      </c>
      <c r="W773">
        <f t="shared" si="105"/>
        <v>5.2624534847645243</v>
      </c>
      <c r="X773">
        <f t="shared" si="106"/>
        <v>5.9031853052015393</v>
      </c>
      <c r="Y773">
        <f t="shared" si="106"/>
        <v>6.7197163580225263</v>
      </c>
    </row>
    <row r="774" spans="1:25" x14ac:dyDescent="0.25">
      <c r="A774" t="s">
        <v>12</v>
      </c>
      <c r="B774">
        <v>16013</v>
      </c>
      <c r="C774" t="s">
        <v>19</v>
      </c>
      <c r="D774">
        <v>6</v>
      </c>
      <c r="E774">
        <v>2012</v>
      </c>
      <c r="F774" s="1">
        <v>41084</v>
      </c>
      <c r="G774" t="s">
        <v>22</v>
      </c>
      <c r="H774" t="s">
        <v>27</v>
      </c>
      <c r="I774">
        <v>1.6140000000000001</v>
      </c>
      <c r="J774">
        <v>20</v>
      </c>
      <c r="K774">
        <v>24</v>
      </c>
      <c r="L774">
        <f t="shared" si="99"/>
        <v>24</v>
      </c>
      <c r="M774">
        <f t="shared" si="103"/>
        <v>3.2188758248682006</v>
      </c>
      <c r="N774">
        <f>'vessel calibrations'!$B$18</f>
        <v>0.66168199563289887</v>
      </c>
      <c r="O774" s="16">
        <f>'vessel calibrations'!$C$18</f>
        <v>0.66168199563289887</v>
      </c>
      <c r="P774">
        <f>'vessel calibrations'!$D$18</f>
        <v>0.69681555292314135</v>
      </c>
      <c r="Q774">
        <f>'vessel calibrations'!$E$18</f>
        <v>0.73713696004717688</v>
      </c>
      <c r="R774">
        <f t="shared" si="100"/>
        <v>2.1298721794932844</v>
      </c>
      <c r="S774">
        <f t="shared" si="104"/>
        <v>2.1298721794932844</v>
      </c>
      <c r="T774">
        <f t="shared" si="101"/>
        <v>2.2429627376964678</v>
      </c>
      <c r="U774">
        <f t="shared" si="102"/>
        <v>2.3727523403126942</v>
      </c>
      <c r="V774">
        <f t="shared" si="105"/>
        <v>7.4137912876388103</v>
      </c>
      <c r="W774">
        <f t="shared" si="105"/>
        <v>7.4137912876388103</v>
      </c>
      <c r="X774">
        <f t="shared" si="106"/>
        <v>8.4212025313486016</v>
      </c>
      <c r="Y774">
        <f t="shared" si="106"/>
        <v>9.7268757037251614</v>
      </c>
    </row>
    <row r="775" spans="1:25" x14ac:dyDescent="0.25">
      <c r="A775" t="s">
        <v>12</v>
      </c>
      <c r="B775">
        <v>16014</v>
      </c>
      <c r="C775" t="s">
        <v>19</v>
      </c>
      <c r="D775">
        <v>6</v>
      </c>
      <c r="E775">
        <v>2012</v>
      </c>
      <c r="F775" s="1">
        <v>41084</v>
      </c>
      <c r="G775" t="s">
        <v>23</v>
      </c>
      <c r="H775" t="s">
        <v>27</v>
      </c>
      <c r="I775">
        <v>1.6140000000000001</v>
      </c>
      <c r="J775">
        <v>20</v>
      </c>
      <c r="K775">
        <v>13</v>
      </c>
      <c r="L775">
        <f t="shared" si="99"/>
        <v>13</v>
      </c>
      <c r="M775">
        <f t="shared" si="103"/>
        <v>2.6390573296152584</v>
      </c>
      <c r="N775">
        <f>'vessel calibrations'!$B$18</f>
        <v>0.66168199563289887</v>
      </c>
      <c r="O775" s="16">
        <f>'vessel calibrations'!$C$18</f>
        <v>0.66168199563289887</v>
      </c>
      <c r="P775">
        <f>'vessel calibrations'!$D$18</f>
        <v>0.69681555292314135</v>
      </c>
      <c r="Q775">
        <f>'vessel calibrations'!$E$18</f>
        <v>0.73713696004717688</v>
      </c>
      <c r="R775">
        <f t="shared" si="100"/>
        <v>1.7462167204494532</v>
      </c>
      <c r="S775">
        <f t="shared" si="104"/>
        <v>1.7462167204494532</v>
      </c>
      <c r="T775">
        <f t="shared" si="101"/>
        <v>1.8389361923317251</v>
      </c>
      <c r="U775">
        <f t="shared" si="102"/>
        <v>1.945346697342812</v>
      </c>
      <c r="V775">
        <f t="shared" si="105"/>
        <v>4.7328725368945284</v>
      </c>
      <c r="W775">
        <f t="shared" si="105"/>
        <v>4.7328725368945284</v>
      </c>
      <c r="X775">
        <f t="shared" si="106"/>
        <v>5.2898435169324056</v>
      </c>
      <c r="Y775">
        <f t="shared" si="106"/>
        <v>5.9960569489762356</v>
      </c>
    </row>
    <row r="776" spans="1:25" x14ac:dyDescent="0.25">
      <c r="A776" t="s">
        <v>12</v>
      </c>
      <c r="B776">
        <v>16015</v>
      </c>
      <c r="C776" t="s">
        <v>19</v>
      </c>
      <c r="D776">
        <v>6</v>
      </c>
      <c r="E776">
        <v>2012</v>
      </c>
      <c r="F776" s="1">
        <v>41084</v>
      </c>
      <c r="G776" t="s">
        <v>23</v>
      </c>
      <c r="H776" t="s">
        <v>27</v>
      </c>
      <c r="I776">
        <v>1.63</v>
      </c>
      <c r="J776">
        <v>20</v>
      </c>
      <c r="K776">
        <v>0</v>
      </c>
      <c r="L776">
        <f t="shared" si="99"/>
        <v>0</v>
      </c>
      <c r="M776">
        <f t="shared" si="103"/>
        <v>0</v>
      </c>
      <c r="N776">
        <f>'vessel calibrations'!$B$18</f>
        <v>0.66168199563289887</v>
      </c>
      <c r="O776" s="16">
        <f>'vessel calibrations'!$C$18</f>
        <v>0.66168199563289887</v>
      </c>
      <c r="P776">
        <f>'vessel calibrations'!$D$18</f>
        <v>0.69681555292314135</v>
      </c>
      <c r="Q776">
        <f>'vessel calibrations'!$E$18</f>
        <v>0.73713696004717688</v>
      </c>
      <c r="R776">
        <f t="shared" si="100"/>
        <v>0</v>
      </c>
      <c r="S776">
        <f t="shared" si="104"/>
        <v>0</v>
      </c>
      <c r="T776">
        <f t="shared" si="101"/>
        <v>0</v>
      </c>
      <c r="U776">
        <f t="shared" si="102"/>
        <v>0</v>
      </c>
      <c r="V776">
        <f t="shared" si="105"/>
        <v>0</v>
      </c>
      <c r="W776">
        <f t="shared" si="105"/>
        <v>0</v>
      </c>
      <c r="X776">
        <f t="shared" si="106"/>
        <v>0</v>
      </c>
      <c r="Y776">
        <f t="shared" si="106"/>
        <v>0</v>
      </c>
    </row>
    <row r="777" spans="1:25" x14ac:dyDescent="0.25">
      <c r="A777" t="s">
        <v>12</v>
      </c>
      <c r="B777">
        <v>16016</v>
      </c>
      <c r="C777" t="s">
        <v>19</v>
      </c>
      <c r="D777">
        <v>6</v>
      </c>
      <c r="E777">
        <v>2012</v>
      </c>
      <c r="F777" s="1">
        <v>41085</v>
      </c>
      <c r="G777" t="s">
        <v>23</v>
      </c>
      <c r="H777" t="s">
        <v>27</v>
      </c>
      <c r="I777">
        <v>1.6519999999999999</v>
      </c>
      <c r="J777">
        <v>20</v>
      </c>
      <c r="K777">
        <v>322</v>
      </c>
      <c r="L777">
        <f t="shared" si="99"/>
        <v>322</v>
      </c>
      <c r="M777">
        <f t="shared" si="103"/>
        <v>5.7776523232226564</v>
      </c>
      <c r="N777">
        <f>'vessel calibrations'!$B$18</f>
        <v>0.66168199563289887</v>
      </c>
      <c r="O777" s="16">
        <f>'vessel calibrations'!$C$18</f>
        <v>0.66168199563289887</v>
      </c>
      <c r="P777">
        <f>'vessel calibrations'!$D$18</f>
        <v>0.69681555292314135</v>
      </c>
      <c r="Q777">
        <f>'vessel calibrations'!$E$18</f>
        <v>0.73713696004717688</v>
      </c>
      <c r="R777">
        <f t="shared" si="100"/>
        <v>3.8229685193030218</v>
      </c>
      <c r="S777">
        <f t="shared" si="104"/>
        <v>3.8229685193030218</v>
      </c>
      <c r="T777">
        <f t="shared" si="101"/>
        <v>4.0259579982040679</v>
      </c>
      <c r="U777">
        <f t="shared" si="102"/>
        <v>4.2589210697498583</v>
      </c>
      <c r="V777">
        <f t="shared" si="105"/>
        <v>44.739786427100228</v>
      </c>
      <c r="W777">
        <f t="shared" si="105"/>
        <v>44.739786427100228</v>
      </c>
      <c r="X777">
        <f t="shared" si="106"/>
        <v>55.033963513384919</v>
      </c>
      <c r="Y777">
        <f t="shared" si="106"/>
        <v>69.733625620911127</v>
      </c>
    </row>
    <row r="778" spans="1:25" x14ac:dyDescent="0.25">
      <c r="A778" t="s">
        <v>12</v>
      </c>
      <c r="B778">
        <v>16017</v>
      </c>
      <c r="C778" t="s">
        <v>19</v>
      </c>
      <c r="D778">
        <v>6</v>
      </c>
      <c r="E778">
        <v>2012</v>
      </c>
      <c r="F778" s="1">
        <v>41085</v>
      </c>
      <c r="G778" t="s">
        <v>22</v>
      </c>
      <c r="H778" t="s">
        <v>27</v>
      </c>
      <c r="I778">
        <v>1.5309999999999999</v>
      </c>
      <c r="J778">
        <v>20</v>
      </c>
      <c r="K778">
        <v>149</v>
      </c>
      <c r="L778">
        <f t="shared" si="99"/>
        <v>149</v>
      </c>
      <c r="M778">
        <f t="shared" si="103"/>
        <v>5.0106352940962555</v>
      </c>
      <c r="N778">
        <f>'vessel calibrations'!$B$18</f>
        <v>0.66168199563289887</v>
      </c>
      <c r="O778" s="16">
        <f>'vessel calibrations'!$C$18</f>
        <v>0.66168199563289887</v>
      </c>
      <c r="P778">
        <f>'vessel calibrations'!$D$18</f>
        <v>0.69681555292314135</v>
      </c>
      <c r="Q778">
        <f>'vessel calibrations'!$E$18</f>
        <v>0.73713696004717688</v>
      </c>
      <c r="R778">
        <f t="shared" si="100"/>
        <v>3.3154471607862477</v>
      </c>
      <c r="S778">
        <f t="shared" si="104"/>
        <v>3.3154471607862477</v>
      </c>
      <c r="T778">
        <f t="shared" si="101"/>
        <v>3.4914886029518892</v>
      </c>
      <c r="U778">
        <f t="shared" si="102"/>
        <v>3.6935244685952058</v>
      </c>
      <c r="V778">
        <f t="shared" si="105"/>
        <v>26.534703671901624</v>
      </c>
      <c r="W778">
        <f t="shared" si="105"/>
        <v>26.534703671901624</v>
      </c>
      <c r="X778">
        <f t="shared" si="106"/>
        <v>31.834789308625453</v>
      </c>
      <c r="Y778">
        <f t="shared" si="106"/>
        <v>39.18623277136183</v>
      </c>
    </row>
    <row r="779" spans="1:25" x14ac:dyDescent="0.25">
      <c r="A779" t="s">
        <v>12</v>
      </c>
      <c r="B779">
        <v>16018</v>
      </c>
      <c r="C779" t="s">
        <v>19</v>
      </c>
      <c r="D779">
        <v>6</v>
      </c>
      <c r="E779">
        <v>2012</v>
      </c>
      <c r="F779" s="1">
        <v>41085</v>
      </c>
      <c r="G779" t="s">
        <v>21</v>
      </c>
      <c r="H779" t="s">
        <v>27</v>
      </c>
      <c r="I779">
        <v>1.6060000000000001</v>
      </c>
      <c r="J779">
        <v>20</v>
      </c>
      <c r="K779">
        <v>7</v>
      </c>
      <c r="L779">
        <f t="shared" si="99"/>
        <v>7</v>
      </c>
      <c r="M779">
        <f t="shared" si="103"/>
        <v>2.0794415416798357</v>
      </c>
      <c r="N779">
        <f>'vessel calibrations'!$B$18</f>
        <v>0.66168199563289887</v>
      </c>
      <c r="O779" s="16">
        <f>'vessel calibrations'!$C$18</f>
        <v>0.66168199563289887</v>
      </c>
      <c r="P779">
        <f>'vessel calibrations'!$D$18</f>
        <v>0.69681555292314135</v>
      </c>
      <c r="Q779">
        <f>'vessel calibrations'!$E$18</f>
        <v>0.73713696004717688</v>
      </c>
      <c r="R779">
        <f t="shared" si="100"/>
        <v>1.3759290291006656</v>
      </c>
      <c r="S779">
        <f t="shared" si="104"/>
        <v>1.3759290291006656</v>
      </c>
      <c r="T779">
        <f t="shared" si="101"/>
        <v>1.4489872076369843</v>
      </c>
      <c r="U779">
        <f t="shared" si="102"/>
        <v>1.532833216629689</v>
      </c>
      <c r="V779">
        <f t="shared" si="105"/>
        <v>2.9587528116238255</v>
      </c>
      <c r="W779">
        <f t="shared" si="105"/>
        <v>2.9587528116238255</v>
      </c>
      <c r="X779">
        <f t="shared" si="106"/>
        <v>3.2587990510486264</v>
      </c>
      <c r="Y779">
        <f t="shared" si="106"/>
        <v>3.6312796705104482</v>
      </c>
    </row>
    <row r="780" spans="1:25" x14ac:dyDescent="0.25">
      <c r="A780" t="s">
        <v>12</v>
      </c>
      <c r="B780">
        <v>16019</v>
      </c>
      <c r="C780" t="s">
        <v>19</v>
      </c>
      <c r="D780">
        <v>6</v>
      </c>
      <c r="E780">
        <v>2012</v>
      </c>
      <c r="F780" s="1">
        <v>41085</v>
      </c>
      <c r="G780" t="s">
        <v>20</v>
      </c>
      <c r="H780" t="s">
        <v>27</v>
      </c>
      <c r="I780">
        <v>1.8460000000000001</v>
      </c>
      <c r="J780">
        <v>20</v>
      </c>
      <c r="K780">
        <v>1</v>
      </c>
      <c r="L780">
        <f t="shared" si="99"/>
        <v>1</v>
      </c>
      <c r="M780">
        <f t="shared" si="103"/>
        <v>0.69314718055994529</v>
      </c>
      <c r="N780">
        <f>'vessel calibrations'!$B$18</f>
        <v>0.66168199563289887</v>
      </c>
      <c r="O780" s="16">
        <f>'vessel calibrations'!$C$18</f>
        <v>0.66168199563289887</v>
      </c>
      <c r="P780">
        <f>'vessel calibrations'!$D$18</f>
        <v>0.69681555292314135</v>
      </c>
      <c r="Q780">
        <f>'vessel calibrations'!$E$18</f>
        <v>0.73713696004717688</v>
      </c>
      <c r="R780">
        <f t="shared" si="100"/>
        <v>0.45864300970022187</v>
      </c>
      <c r="S780">
        <f t="shared" si="104"/>
        <v>0.45864300970022187</v>
      </c>
      <c r="T780">
        <f t="shared" si="101"/>
        <v>0.48299573587899475</v>
      </c>
      <c r="U780">
        <f t="shared" si="102"/>
        <v>0.51094440554322973</v>
      </c>
      <c r="V780">
        <f t="shared" si="105"/>
        <v>0.58192586977810135</v>
      </c>
      <c r="W780">
        <f t="shared" si="105"/>
        <v>0.58192586977810135</v>
      </c>
      <c r="X780">
        <f t="shared" si="106"/>
        <v>0.62092299318555466</v>
      </c>
      <c r="Y780">
        <f t="shared" si="106"/>
        <v>0.66686464805345613</v>
      </c>
    </row>
    <row r="781" spans="1:25" x14ac:dyDescent="0.25">
      <c r="A781" t="s">
        <v>12</v>
      </c>
      <c r="B781">
        <v>16020</v>
      </c>
      <c r="C781" t="s">
        <v>19</v>
      </c>
      <c r="D781">
        <v>6</v>
      </c>
      <c r="E781">
        <v>2012</v>
      </c>
      <c r="F781" s="1">
        <v>41085</v>
      </c>
      <c r="G781" t="s">
        <v>21</v>
      </c>
      <c r="H781" t="s">
        <v>27</v>
      </c>
      <c r="I781">
        <v>1.885</v>
      </c>
      <c r="J781">
        <v>20</v>
      </c>
      <c r="K781">
        <v>26</v>
      </c>
      <c r="L781">
        <f t="shared" si="99"/>
        <v>26</v>
      </c>
      <c r="M781">
        <f t="shared" si="103"/>
        <v>3.2958368660043291</v>
      </c>
      <c r="N781">
        <f>'vessel calibrations'!$B$18</f>
        <v>0.66168199563289887</v>
      </c>
      <c r="O781" s="16">
        <f>'vessel calibrations'!$C$18</f>
        <v>0.66168199563289887</v>
      </c>
      <c r="P781">
        <f>'vessel calibrations'!$D$18</f>
        <v>0.69681555292314135</v>
      </c>
      <c r="Q781">
        <f>'vessel calibrations'!$E$18</f>
        <v>0.73713696004717688</v>
      </c>
      <c r="R781">
        <f t="shared" si="100"/>
        <v>2.1807959147782237</v>
      </c>
      <c r="S781">
        <f t="shared" si="104"/>
        <v>2.1807959147782237</v>
      </c>
      <c r="T781">
        <f t="shared" si="101"/>
        <v>2.29659038812928</v>
      </c>
      <c r="U781">
        <f t="shared" si="102"/>
        <v>2.4294831682178457</v>
      </c>
      <c r="V781">
        <f t="shared" si="105"/>
        <v>7.8533499673289402</v>
      </c>
      <c r="W781">
        <f t="shared" si="105"/>
        <v>7.8533499673289402</v>
      </c>
      <c r="X781">
        <f t="shared" si="106"/>
        <v>8.9402322752741554</v>
      </c>
      <c r="Y781">
        <f t="shared" si="106"/>
        <v>10.353012965535857</v>
      </c>
    </row>
    <row r="782" spans="1:25" x14ac:dyDescent="0.25">
      <c r="A782" t="s">
        <v>12</v>
      </c>
      <c r="B782">
        <v>16021</v>
      </c>
      <c r="C782" t="s">
        <v>19</v>
      </c>
      <c r="D782">
        <v>6</v>
      </c>
      <c r="E782">
        <v>2012</v>
      </c>
      <c r="F782" s="1">
        <v>41085</v>
      </c>
      <c r="G782" t="s">
        <v>20</v>
      </c>
      <c r="H782" t="s">
        <v>27</v>
      </c>
      <c r="I782">
        <v>2.6360000000000001</v>
      </c>
      <c r="J782">
        <v>20</v>
      </c>
      <c r="K782">
        <v>0</v>
      </c>
      <c r="L782">
        <f t="shared" si="99"/>
        <v>0</v>
      </c>
      <c r="M782">
        <f t="shared" si="103"/>
        <v>0</v>
      </c>
      <c r="N782">
        <f>'vessel calibrations'!$B$18</f>
        <v>0.66168199563289887</v>
      </c>
      <c r="O782" s="16">
        <f>'vessel calibrations'!$C$18</f>
        <v>0.66168199563289887</v>
      </c>
      <c r="P782">
        <f>'vessel calibrations'!$D$18</f>
        <v>0.69681555292314135</v>
      </c>
      <c r="Q782">
        <f>'vessel calibrations'!$E$18</f>
        <v>0.73713696004717688</v>
      </c>
      <c r="R782">
        <f t="shared" si="100"/>
        <v>0</v>
      </c>
      <c r="S782">
        <f t="shared" si="104"/>
        <v>0</v>
      </c>
      <c r="T782">
        <f t="shared" si="101"/>
        <v>0</v>
      </c>
      <c r="U782">
        <f t="shared" si="102"/>
        <v>0</v>
      </c>
      <c r="V782">
        <f t="shared" si="105"/>
        <v>0</v>
      </c>
      <c r="W782">
        <f t="shared" si="105"/>
        <v>0</v>
      </c>
      <c r="X782">
        <f t="shared" si="106"/>
        <v>0</v>
      </c>
      <c r="Y782">
        <f t="shared" si="106"/>
        <v>0</v>
      </c>
    </row>
    <row r="783" spans="1:25" x14ac:dyDescent="0.25">
      <c r="A783" t="s">
        <v>12</v>
      </c>
      <c r="B783">
        <v>16022</v>
      </c>
      <c r="C783" t="s">
        <v>19</v>
      </c>
      <c r="D783">
        <v>6</v>
      </c>
      <c r="E783">
        <v>2012</v>
      </c>
      <c r="F783" s="1">
        <v>41086</v>
      </c>
      <c r="G783" t="s">
        <v>20</v>
      </c>
      <c r="H783" t="s">
        <v>27</v>
      </c>
      <c r="I783">
        <v>1.403</v>
      </c>
      <c r="J783">
        <v>20</v>
      </c>
      <c r="K783">
        <v>0</v>
      </c>
      <c r="L783">
        <f t="shared" si="99"/>
        <v>0</v>
      </c>
      <c r="M783">
        <f t="shared" si="103"/>
        <v>0</v>
      </c>
      <c r="N783">
        <f>'vessel calibrations'!$B$18</f>
        <v>0.66168199563289887</v>
      </c>
      <c r="O783" s="16">
        <f>'vessel calibrations'!$C$18</f>
        <v>0.66168199563289887</v>
      </c>
      <c r="P783">
        <f>'vessel calibrations'!$D$18</f>
        <v>0.69681555292314135</v>
      </c>
      <c r="Q783">
        <f>'vessel calibrations'!$E$18</f>
        <v>0.73713696004717688</v>
      </c>
      <c r="R783">
        <f t="shared" si="100"/>
        <v>0</v>
      </c>
      <c r="S783">
        <f t="shared" si="104"/>
        <v>0</v>
      </c>
      <c r="T783">
        <f t="shared" si="101"/>
        <v>0</v>
      </c>
      <c r="U783">
        <f t="shared" si="102"/>
        <v>0</v>
      </c>
      <c r="V783">
        <f t="shared" si="105"/>
        <v>0</v>
      </c>
      <c r="W783">
        <f t="shared" si="105"/>
        <v>0</v>
      </c>
      <c r="X783">
        <f t="shared" si="106"/>
        <v>0</v>
      </c>
      <c r="Y783">
        <f t="shared" si="106"/>
        <v>0</v>
      </c>
    </row>
    <row r="784" spans="1:25" x14ac:dyDescent="0.25">
      <c r="A784" t="s">
        <v>12</v>
      </c>
      <c r="B784">
        <v>16023</v>
      </c>
      <c r="C784" t="s">
        <v>19</v>
      </c>
      <c r="D784">
        <v>6</v>
      </c>
      <c r="E784">
        <v>2012</v>
      </c>
      <c r="F784" s="1">
        <v>41086</v>
      </c>
      <c r="G784" t="s">
        <v>21</v>
      </c>
      <c r="H784" t="s">
        <v>27</v>
      </c>
      <c r="I784">
        <v>1.296</v>
      </c>
      <c r="J784">
        <v>20</v>
      </c>
      <c r="K784">
        <v>0</v>
      </c>
      <c r="L784">
        <f t="shared" si="99"/>
        <v>0</v>
      </c>
      <c r="M784">
        <f t="shared" si="103"/>
        <v>0</v>
      </c>
      <c r="N784">
        <f>'vessel calibrations'!$B$18</f>
        <v>0.66168199563289887</v>
      </c>
      <c r="O784" s="16">
        <f>'vessel calibrations'!$C$18</f>
        <v>0.66168199563289887</v>
      </c>
      <c r="P784">
        <f>'vessel calibrations'!$D$18</f>
        <v>0.69681555292314135</v>
      </c>
      <c r="Q784">
        <f>'vessel calibrations'!$E$18</f>
        <v>0.73713696004717688</v>
      </c>
      <c r="R784">
        <f t="shared" si="100"/>
        <v>0</v>
      </c>
      <c r="S784">
        <f t="shared" si="104"/>
        <v>0</v>
      </c>
      <c r="T784">
        <f t="shared" si="101"/>
        <v>0</v>
      </c>
      <c r="U784">
        <f t="shared" si="102"/>
        <v>0</v>
      </c>
      <c r="V784">
        <f t="shared" si="105"/>
        <v>0</v>
      </c>
      <c r="W784">
        <f t="shared" si="105"/>
        <v>0</v>
      </c>
      <c r="X784">
        <f t="shared" si="106"/>
        <v>0</v>
      </c>
      <c r="Y784">
        <f t="shared" si="106"/>
        <v>0</v>
      </c>
    </row>
    <row r="785" spans="1:26" x14ac:dyDescent="0.25">
      <c r="A785" t="s">
        <v>12</v>
      </c>
      <c r="B785">
        <v>16024</v>
      </c>
      <c r="C785" t="s">
        <v>19</v>
      </c>
      <c r="D785">
        <v>6</v>
      </c>
      <c r="E785">
        <v>2012</v>
      </c>
      <c r="F785" s="1">
        <v>41086</v>
      </c>
      <c r="G785" t="s">
        <v>22</v>
      </c>
      <c r="H785" t="s">
        <v>27</v>
      </c>
      <c r="I785">
        <v>1.3620000000000001</v>
      </c>
      <c r="J785">
        <v>20</v>
      </c>
      <c r="K785">
        <v>4992</v>
      </c>
      <c r="L785">
        <f t="shared" si="99"/>
        <v>4992</v>
      </c>
      <c r="M785">
        <f t="shared" si="103"/>
        <v>8.5157922105006101</v>
      </c>
      <c r="N785">
        <f>'vessel calibrations'!$B$18</f>
        <v>0.66168199563289887</v>
      </c>
      <c r="O785" s="16">
        <f>'vessel calibrations'!$C$18</f>
        <v>0.66168199563289887</v>
      </c>
      <c r="P785">
        <f>'vessel calibrations'!$D$18</f>
        <v>0.69681555292314135</v>
      </c>
      <c r="Q785">
        <f>'vessel calibrations'!$E$18</f>
        <v>0.73713696004717688</v>
      </c>
      <c r="R785">
        <f t="shared" si="100"/>
        <v>5.634746384239139</v>
      </c>
      <c r="S785">
        <f t="shared" si="104"/>
        <v>5.634746384239139</v>
      </c>
      <c r="T785">
        <f t="shared" si="101"/>
        <v>5.9339364577385627</v>
      </c>
      <c r="U785">
        <f t="shared" si="102"/>
        <v>6.2773051824418484</v>
      </c>
      <c r="V785">
        <f t="shared" si="105"/>
        <v>278.98789896106791</v>
      </c>
      <c r="W785">
        <f t="shared" si="105"/>
        <v>278.98789896106791</v>
      </c>
      <c r="X785">
        <f t="shared" si="106"/>
        <v>376.63814838812993</v>
      </c>
      <c r="Y785">
        <f t="shared" si="106"/>
        <v>531.35213721984462</v>
      </c>
    </row>
    <row r="786" spans="1:26" x14ac:dyDescent="0.25">
      <c r="A786" t="s">
        <v>12</v>
      </c>
      <c r="B786">
        <v>16025</v>
      </c>
      <c r="C786" t="s">
        <v>19</v>
      </c>
      <c r="D786">
        <v>6</v>
      </c>
      <c r="E786">
        <v>2012</v>
      </c>
      <c r="F786" s="1">
        <v>41086</v>
      </c>
      <c r="G786" t="s">
        <v>23</v>
      </c>
      <c r="H786" t="s">
        <v>27</v>
      </c>
      <c r="I786">
        <v>1.732</v>
      </c>
      <c r="J786">
        <v>20</v>
      </c>
      <c r="K786">
        <v>609</v>
      </c>
      <c r="L786">
        <f t="shared" si="99"/>
        <v>609</v>
      </c>
      <c r="M786">
        <f t="shared" si="103"/>
        <v>6.4134589571673573</v>
      </c>
      <c r="N786">
        <f>'vessel calibrations'!$B$18</f>
        <v>0.66168199563289887</v>
      </c>
      <c r="O786" s="16">
        <f>'vessel calibrations'!$C$18</f>
        <v>0.66168199563289887</v>
      </c>
      <c r="P786">
        <f>'vessel calibrations'!$D$18</f>
        <v>0.69681555292314135</v>
      </c>
      <c r="Q786">
        <f>'vessel calibrations'!$E$18</f>
        <v>0.73713696004717688</v>
      </c>
      <c r="R786">
        <f t="shared" si="100"/>
        <v>4.243670321688187</v>
      </c>
      <c r="S786">
        <f t="shared" si="104"/>
        <v>4.243670321688187</v>
      </c>
      <c r="T786">
        <f t="shared" si="101"/>
        <v>4.468997949388446</v>
      </c>
      <c r="U786">
        <f t="shared" si="102"/>
        <v>4.7275976390736831</v>
      </c>
      <c r="V786">
        <f t="shared" si="105"/>
        <v>68.663069060834047</v>
      </c>
      <c r="W786">
        <f t="shared" si="105"/>
        <v>68.663069060834047</v>
      </c>
      <c r="X786">
        <f t="shared" si="106"/>
        <v>86.26923099875637</v>
      </c>
      <c r="Y786">
        <f t="shared" si="106"/>
        <v>112.02371218839468</v>
      </c>
    </row>
    <row r="787" spans="1:26" x14ac:dyDescent="0.25">
      <c r="A787" t="s">
        <v>12</v>
      </c>
      <c r="B787">
        <v>16026</v>
      </c>
      <c r="C787" t="s">
        <v>19</v>
      </c>
      <c r="D787">
        <v>6</v>
      </c>
      <c r="E787">
        <v>2012</v>
      </c>
      <c r="F787" s="1">
        <v>41086</v>
      </c>
      <c r="G787" t="s">
        <v>22</v>
      </c>
      <c r="H787" t="s">
        <v>27</v>
      </c>
      <c r="I787">
        <v>1.5289999999999999</v>
      </c>
      <c r="J787">
        <v>20</v>
      </c>
      <c r="K787">
        <v>21</v>
      </c>
      <c r="L787">
        <f t="shared" si="99"/>
        <v>21</v>
      </c>
      <c r="M787">
        <f t="shared" si="103"/>
        <v>3.0910424533583161</v>
      </c>
      <c r="N787">
        <f>'vessel calibrations'!$B$18</f>
        <v>0.66168199563289887</v>
      </c>
      <c r="O787" s="16">
        <f>'vessel calibrations'!$C$18</f>
        <v>0.66168199563289887</v>
      </c>
      <c r="P787">
        <f>'vessel calibrations'!$D$18</f>
        <v>0.69681555292314135</v>
      </c>
      <c r="Q787">
        <f>'vessel calibrations'!$E$18</f>
        <v>0.73713696004717688</v>
      </c>
      <c r="R787">
        <f t="shared" si="100"/>
        <v>2.0452871391241425</v>
      </c>
      <c r="S787">
        <f t="shared" si="104"/>
        <v>2.0452871391241425</v>
      </c>
      <c r="T787">
        <f t="shared" si="101"/>
        <v>2.1538864562457785</v>
      </c>
      <c r="U787">
        <f t="shared" si="102"/>
        <v>2.2785216374453165</v>
      </c>
      <c r="V787">
        <f t="shared" si="105"/>
        <v>6.7313782003835332</v>
      </c>
      <c r="W787">
        <f t="shared" si="105"/>
        <v>6.7313782003835332</v>
      </c>
      <c r="X787">
        <f t="shared" si="106"/>
        <v>7.6182879929671863</v>
      </c>
      <c r="Y787">
        <f t="shared" si="106"/>
        <v>8.7622376097799783</v>
      </c>
    </row>
    <row r="788" spans="1:26" x14ac:dyDescent="0.25">
      <c r="A788" t="s">
        <v>12</v>
      </c>
      <c r="B788">
        <v>16031</v>
      </c>
      <c r="C788" t="s">
        <v>13</v>
      </c>
      <c r="D788">
        <v>6</v>
      </c>
      <c r="E788">
        <v>2012</v>
      </c>
      <c r="F788" s="1">
        <v>41088</v>
      </c>
      <c r="G788" t="s">
        <v>18</v>
      </c>
      <c r="H788" t="s">
        <v>27</v>
      </c>
      <c r="I788">
        <v>1.508</v>
      </c>
      <c r="J788">
        <v>20</v>
      </c>
      <c r="K788">
        <v>0</v>
      </c>
      <c r="L788">
        <f t="shared" si="99"/>
        <v>0</v>
      </c>
      <c r="M788">
        <f t="shared" si="103"/>
        <v>0</v>
      </c>
      <c r="N788">
        <f>'vessel calibrations'!$B$18</f>
        <v>0.66168199563289887</v>
      </c>
      <c r="O788" s="16">
        <f>'vessel calibrations'!$C$18</f>
        <v>0.66168199563289887</v>
      </c>
      <c r="P788">
        <f>'vessel calibrations'!$D$18</f>
        <v>0.69681555292314135</v>
      </c>
      <c r="Q788">
        <f>'vessel calibrations'!$E$18</f>
        <v>0.73713696004717688</v>
      </c>
      <c r="R788">
        <f t="shared" si="100"/>
        <v>0</v>
      </c>
      <c r="S788">
        <f t="shared" si="104"/>
        <v>0</v>
      </c>
      <c r="T788">
        <f t="shared" si="101"/>
        <v>0</v>
      </c>
      <c r="U788">
        <f t="shared" si="102"/>
        <v>0</v>
      </c>
      <c r="V788">
        <f t="shared" si="105"/>
        <v>0</v>
      </c>
      <c r="W788">
        <f t="shared" si="105"/>
        <v>0</v>
      </c>
      <c r="X788">
        <f t="shared" si="106"/>
        <v>0</v>
      </c>
      <c r="Y788">
        <f t="shared" si="106"/>
        <v>0</v>
      </c>
    </row>
    <row r="789" spans="1:26" x14ac:dyDescent="0.25">
      <c r="A789" t="s">
        <v>12</v>
      </c>
      <c r="B789">
        <v>16032</v>
      </c>
      <c r="C789" t="s">
        <v>13</v>
      </c>
      <c r="D789">
        <v>6</v>
      </c>
      <c r="E789">
        <v>2012</v>
      </c>
      <c r="F789" s="1">
        <v>41088</v>
      </c>
      <c r="G789" t="s">
        <v>17</v>
      </c>
      <c r="H789" t="s">
        <v>27</v>
      </c>
      <c r="I789">
        <v>2.0169999999999999</v>
      </c>
      <c r="J789">
        <v>20</v>
      </c>
      <c r="K789">
        <v>0</v>
      </c>
      <c r="L789">
        <f t="shared" si="99"/>
        <v>0</v>
      </c>
      <c r="M789">
        <f t="shared" si="103"/>
        <v>0</v>
      </c>
      <c r="N789">
        <f>'vessel calibrations'!$B$18</f>
        <v>0.66168199563289887</v>
      </c>
      <c r="O789" s="16">
        <f>'vessel calibrations'!$C$18</f>
        <v>0.66168199563289887</v>
      </c>
      <c r="P789">
        <f>'vessel calibrations'!$D$18</f>
        <v>0.69681555292314135</v>
      </c>
      <c r="Q789">
        <f>'vessel calibrations'!$E$18</f>
        <v>0.73713696004717688</v>
      </c>
      <c r="R789">
        <f t="shared" si="100"/>
        <v>0</v>
      </c>
      <c r="S789">
        <f t="shared" si="104"/>
        <v>0</v>
      </c>
      <c r="T789">
        <f t="shared" si="101"/>
        <v>0</v>
      </c>
      <c r="U789">
        <f t="shared" si="102"/>
        <v>0</v>
      </c>
      <c r="V789">
        <f t="shared" si="105"/>
        <v>0</v>
      </c>
      <c r="W789">
        <f t="shared" si="105"/>
        <v>0</v>
      </c>
      <c r="X789">
        <f t="shared" si="106"/>
        <v>0</v>
      </c>
      <c r="Y789">
        <f t="shared" si="106"/>
        <v>0</v>
      </c>
    </row>
    <row r="790" spans="1:26" x14ac:dyDescent="0.25">
      <c r="A790" t="s">
        <v>12</v>
      </c>
      <c r="B790">
        <v>16033</v>
      </c>
      <c r="C790" t="s">
        <v>13</v>
      </c>
      <c r="D790">
        <v>6</v>
      </c>
      <c r="E790">
        <v>2012</v>
      </c>
      <c r="F790" s="1">
        <v>41088</v>
      </c>
      <c r="G790" t="s">
        <v>16</v>
      </c>
      <c r="H790" t="s">
        <v>27</v>
      </c>
      <c r="I790">
        <v>0.31390000000000001</v>
      </c>
      <c r="J790">
        <v>12</v>
      </c>
      <c r="K790">
        <v>0</v>
      </c>
      <c r="L790">
        <f t="shared" si="99"/>
        <v>0</v>
      </c>
      <c r="M790">
        <f t="shared" si="103"/>
        <v>0</v>
      </c>
      <c r="N790">
        <f>'vessel calibrations'!$B$18</f>
        <v>0.66168199563289887</v>
      </c>
      <c r="O790" s="16">
        <f>'vessel calibrations'!$C$18</f>
        <v>0.66168199563289887</v>
      </c>
      <c r="P790">
        <f>'vessel calibrations'!$D$18</f>
        <v>0.69681555292314135</v>
      </c>
      <c r="Q790">
        <f>'vessel calibrations'!$E$18</f>
        <v>0.73713696004717688</v>
      </c>
      <c r="R790">
        <f t="shared" si="100"/>
        <v>0</v>
      </c>
      <c r="S790">
        <f t="shared" si="104"/>
        <v>0</v>
      </c>
      <c r="T790">
        <f t="shared" si="101"/>
        <v>0</v>
      </c>
      <c r="U790">
        <f t="shared" si="102"/>
        <v>0</v>
      </c>
      <c r="V790">
        <f t="shared" si="105"/>
        <v>0</v>
      </c>
      <c r="W790">
        <f t="shared" si="105"/>
        <v>0</v>
      </c>
      <c r="X790">
        <f t="shared" si="106"/>
        <v>0</v>
      </c>
      <c r="Y790">
        <f t="shared" si="106"/>
        <v>0</v>
      </c>
    </row>
    <row r="791" spans="1:26" x14ac:dyDescent="0.25">
      <c r="A791" t="s">
        <v>12</v>
      </c>
      <c r="B791">
        <v>16034</v>
      </c>
      <c r="C791" t="s">
        <v>13</v>
      </c>
      <c r="D791">
        <v>6</v>
      </c>
      <c r="E791">
        <v>2012</v>
      </c>
      <c r="F791" s="1">
        <v>41088</v>
      </c>
      <c r="G791" t="s">
        <v>14</v>
      </c>
      <c r="H791" t="s">
        <v>27</v>
      </c>
      <c r="I791">
        <v>2.2559999999999998</v>
      </c>
      <c r="J791">
        <v>20</v>
      </c>
      <c r="K791">
        <v>24</v>
      </c>
      <c r="L791">
        <f t="shared" si="99"/>
        <v>24</v>
      </c>
      <c r="M791">
        <f t="shared" si="103"/>
        <v>3.2188758248682006</v>
      </c>
      <c r="N791">
        <f>'vessel calibrations'!$B$18</f>
        <v>0.66168199563289887</v>
      </c>
      <c r="O791" s="16">
        <f>'vessel calibrations'!$C$18</f>
        <v>0.66168199563289887</v>
      </c>
      <c r="P791">
        <f>'vessel calibrations'!$D$18</f>
        <v>0.69681555292314135</v>
      </c>
      <c r="Q791">
        <f>'vessel calibrations'!$E$18</f>
        <v>0.73713696004717688</v>
      </c>
      <c r="R791">
        <f t="shared" si="100"/>
        <v>2.1298721794932844</v>
      </c>
      <c r="S791">
        <f t="shared" si="104"/>
        <v>2.1298721794932844</v>
      </c>
      <c r="T791">
        <f t="shared" si="101"/>
        <v>2.2429627376964678</v>
      </c>
      <c r="U791">
        <f t="shared" si="102"/>
        <v>2.3727523403126942</v>
      </c>
      <c r="V791">
        <f t="shared" si="105"/>
        <v>7.4137912876388103</v>
      </c>
      <c r="W791">
        <f t="shared" si="105"/>
        <v>7.4137912876388103</v>
      </c>
      <c r="X791">
        <f t="shared" si="106"/>
        <v>8.4212025313486016</v>
      </c>
      <c r="Y791">
        <f t="shared" si="106"/>
        <v>9.7268757037251614</v>
      </c>
    </row>
    <row r="792" spans="1:26" x14ac:dyDescent="0.25">
      <c r="A792" t="s">
        <v>12</v>
      </c>
      <c r="B792">
        <v>16035</v>
      </c>
      <c r="C792" t="s">
        <v>13</v>
      </c>
      <c r="D792">
        <v>6</v>
      </c>
      <c r="E792">
        <v>2012</v>
      </c>
      <c r="F792" s="1">
        <v>41088</v>
      </c>
      <c r="G792" t="s">
        <v>14</v>
      </c>
      <c r="H792" t="s">
        <v>27</v>
      </c>
      <c r="I792">
        <v>2.0819999999999999</v>
      </c>
      <c r="J792">
        <v>20</v>
      </c>
      <c r="K792">
        <v>55</v>
      </c>
      <c r="L792">
        <f t="shared" si="99"/>
        <v>55</v>
      </c>
      <c r="M792">
        <f t="shared" si="103"/>
        <v>4.0253516907351496</v>
      </c>
      <c r="N792">
        <f>'vessel calibrations'!$B$18</f>
        <v>0.66168199563289887</v>
      </c>
      <c r="O792" s="16">
        <f>'vessel calibrations'!$C$18</f>
        <v>0.66168199563289887</v>
      </c>
      <c r="P792">
        <f>'vessel calibrations'!$D$18</f>
        <v>0.69681555292314135</v>
      </c>
      <c r="Q792">
        <f>'vessel calibrations'!$E$18</f>
        <v>0.73713696004717688</v>
      </c>
      <c r="R792">
        <f t="shared" si="100"/>
        <v>2.6635027398498972</v>
      </c>
      <c r="S792">
        <f t="shared" si="104"/>
        <v>2.6635027398498972</v>
      </c>
      <c r="T792">
        <f t="shared" si="101"/>
        <v>2.8049276640897149</v>
      </c>
      <c r="U792">
        <f t="shared" si="102"/>
        <v>2.9672355084292721</v>
      </c>
      <c r="V792">
        <f t="shared" si="105"/>
        <v>13.346453084616213</v>
      </c>
      <c r="W792">
        <f t="shared" si="105"/>
        <v>13.346453084616213</v>
      </c>
      <c r="X792">
        <f t="shared" si="106"/>
        <v>15.525880448220427</v>
      </c>
      <c r="Y792">
        <f t="shared" si="106"/>
        <v>18.438108762678574</v>
      </c>
    </row>
    <row r="793" spans="1:26" x14ac:dyDescent="0.25">
      <c r="A793" t="s">
        <v>12</v>
      </c>
      <c r="B793">
        <v>16036</v>
      </c>
      <c r="C793" t="s">
        <v>13</v>
      </c>
      <c r="D793">
        <v>6</v>
      </c>
      <c r="E793">
        <v>2012</v>
      </c>
      <c r="F793" s="1">
        <v>41088</v>
      </c>
      <c r="G793" t="s">
        <v>16</v>
      </c>
      <c r="H793" t="s">
        <v>27</v>
      </c>
      <c r="I793">
        <v>1.85</v>
      </c>
      <c r="J793">
        <v>20</v>
      </c>
      <c r="K793">
        <v>51</v>
      </c>
      <c r="L793">
        <f t="shared" si="99"/>
        <v>51</v>
      </c>
      <c r="M793">
        <f t="shared" si="103"/>
        <v>3.9512437185814275</v>
      </c>
      <c r="N793">
        <f>'vessel calibrations'!$B$18</f>
        <v>0.66168199563289887</v>
      </c>
      <c r="O793" s="16">
        <f>'vessel calibrations'!$C$18</f>
        <v>0.66168199563289887</v>
      </c>
      <c r="P793">
        <f>'vessel calibrations'!$D$18</f>
        <v>0.69681555292314135</v>
      </c>
      <c r="Q793">
        <f>'vessel calibrations'!$E$18</f>
        <v>0.73713696004717688</v>
      </c>
      <c r="R793">
        <f t="shared" si="100"/>
        <v>2.6144668289429154</v>
      </c>
      <c r="S793">
        <f t="shared" si="104"/>
        <v>2.6144668289429154</v>
      </c>
      <c r="T793">
        <f t="shared" si="101"/>
        <v>2.7532880764974066</v>
      </c>
      <c r="U793">
        <f t="shared" si="102"/>
        <v>2.9126077831206163</v>
      </c>
      <c r="V793">
        <f t="shared" si="105"/>
        <v>12.659931355944183</v>
      </c>
      <c r="W793">
        <f t="shared" si="105"/>
        <v>12.659931355944183</v>
      </c>
      <c r="X793">
        <f t="shared" si="106"/>
        <v>14.694150706943214</v>
      </c>
      <c r="Y793">
        <f t="shared" si="106"/>
        <v>17.404731588767895</v>
      </c>
    </row>
    <row r="794" spans="1:26" x14ac:dyDescent="0.25">
      <c r="A794" t="s">
        <v>12</v>
      </c>
      <c r="B794">
        <v>16037</v>
      </c>
      <c r="C794" t="s">
        <v>13</v>
      </c>
      <c r="D794">
        <v>6</v>
      </c>
      <c r="E794">
        <v>2012</v>
      </c>
      <c r="F794" s="1">
        <v>41088</v>
      </c>
      <c r="G794" t="s">
        <v>17</v>
      </c>
      <c r="H794" t="s">
        <v>27</v>
      </c>
      <c r="I794">
        <v>1.7749999999999999</v>
      </c>
      <c r="J794">
        <v>20</v>
      </c>
      <c r="K794">
        <v>0</v>
      </c>
      <c r="L794">
        <f t="shared" si="99"/>
        <v>0</v>
      </c>
      <c r="M794">
        <f t="shared" si="103"/>
        <v>0</v>
      </c>
      <c r="N794">
        <f>'vessel calibrations'!$B$18</f>
        <v>0.66168199563289887</v>
      </c>
      <c r="O794" s="16">
        <f>'vessel calibrations'!$C$18</f>
        <v>0.66168199563289887</v>
      </c>
      <c r="P794">
        <f>'vessel calibrations'!$D$18</f>
        <v>0.69681555292314135</v>
      </c>
      <c r="Q794">
        <f>'vessel calibrations'!$E$18</f>
        <v>0.73713696004717688</v>
      </c>
      <c r="R794">
        <f t="shared" si="100"/>
        <v>0</v>
      </c>
      <c r="S794">
        <f t="shared" si="104"/>
        <v>0</v>
      </c>
      <c r="T794">
        <f t="shared" si="101"/>
        <v>0</v>
      </c>
      <c r="U794">
        <f t="shared" si="102"/>
        <v>0</v>
      </c>
      <c r="V794">
        <f t="shared" si="105"/>
        <v>0</v>
      </c>
      <c r="W794">
        <f t="shared" si="105"/>
        <v>0</v>
      </c>
      <c r="X794">
        <f t="shared" si="106"/>
        <v>0</v>
      </c>
      <c r="Y794">
        <f t="shared" si="106"/>
        <v>0</v>
      </c>
    </row>
    <row r="795" spans="1:26" x14ac:dyDescent="0.25">
      <c r="A795" t="s">
        <v>12</v>
      </c>
      <c r="B795">
        <v>16038</v>
      </c>
      <c r="C795" t="s">
        <v>13</v>
      </c>
      <c r="D795">
        <v>6</v>
      </c>
      <c r="E795">
        <v>2012</v>
      </c>
      <c r="F795" s="1">
        <v>41088</v>
      </c>
      <c r="G795" t="s">
        <v>18</v>
      </c>
      <c r="H795" t="s">
        <v>27</v>
      </c>
      <c r="I795">
        <v>2.5009999999999999</v>
      </c>
      <c r="J795">
        <v>20</v>
      </c>
      <c r="K795">
        <v>0</v>
      </c>
      <c r="L795">
        <f t="shared" si="99"/>
        <v>0</v>
      </c>
      <c r="M795">
        <f t="shared" si="103"/>
        <v>0</v>
      </c>
      <c r="N795">
        <f>'vessel calibrations'!$B$18</f>
        <v>0.66168199563289887</v>
      </c>
      <c r="O795" s="16">
        <f>'vessel calibrations'!$C$18</f>
        <v>0.66168199563289887</v>
      </c>
      <c r="P795">
        <f>'vessel calibrations'!$D$18</f>
        <v>0.69681555292314135</v>
      </c>
      <c r="Q795">
        <f>'vessel calibrations'!$E$18</f>
        <v>0.73713696004717688</v>
      </c>
      <c r="R795">
        <f t="shared" si="100"/>
        <v>0</v>
      </c>
      <c r="S795">
        <f t="shared" si="104"/>
        <v>0</v>
      </c>
      <c r="T795">
        <f t="shared" si="101"/>
        <v>0</v>
      </c>
      <c r="U795">
        <f t="shared" si="102"/>
        <v>0</v>
      </c>
      <c r="V795">
        <f t="shared" si="105"/>
        <v>0</v>
      </c>
      <c r="W795">
        <f t="shared" si="105"/>
        <v>0</v>
      </c>
      <c r="X795">
        <f t="shared" si="106"/>
        <v>0</v>
      </c>
      <c r="Y795">
        <f t="shared" si="106"/>
        <v>0</v>
      </c>
    </row>
    <row r="796" spans="1:26" x14ac:dyDescent="0.25">
      <c r="A796" t="s">
        <v>12</v>
      </c>
      <c r="B796">
        <v>16039</v>
      </c>
      <c r="C796" t="s">
        <v>13</v>
      </c>
      <c r="D796">
        <v>6</v>
      </c>
      <c r="E796">
        <v>2012</v>
      </c>
      <c r="F796" s="1">
        <v>41089</v>
      </c>
      <c r="G796" t="s">
        <v>18</v>
      </c>
      <c r="H796" t="s">
        <v>27</v>
      </c>
      <c r="I796">
        <v>1.393</v>
      </c>
      <c r="J796">
        <v>20</v>
      </c>
      <c r="K796">
        <v>0</v>
      </c>
      <c r="L796">
        <f t="shared" si="99"/>
        <v>0</v>
      </c>
      <c r="M796">
        <f t="shared" si="103"/>
        <v>0</v>
      </c>
      <c r="N796">
        <f>'vessel calibrations'!$B$18</f>
        <v>0.66168199563289887</v>
      </c>
      <c r="O796" s="16">
        <f>'vessel calibrations'!$C$18</f>
        <v>0.66168199563289887</v>
      </c>
      <c r="P796">
        <f>'vessel calibrations'!$D$18</f>
        <v>0.69681555292314135</v>
      </c>
      <c r="Q796">
        <f>'vessel calibrations'!$E$18</f>
        <v>0.73713696004717688</v>
      </c>
      <c r="R796">
        <f t="shared" si="100"/>
        <v>0</v>
      </c>
      <c r="S796">
        <f t="shared" si="104"/>
        <v>0</v>
      </c>
      <c r="T796">
        <f t="shared" si="101"/>
        <v>0</v>
      </c>
      <c r="U796">
        <f t="shared" si="102"/>
        <v>0</v>
      </c>
      <c r="V796">
        <f t="shared" si="105"/>
        <v>0</v>
      </c>
      <c r="W796">
        <f t="shared" si="105"/>
        <v>0</v>
      </c>
      <c r="X796">
        <f t="shared" si="106"/>
        <v>0</v>
      </c>
      <c r="Y796">
        <f t="shared" si="106"/>
        <v>0</v>
      </c>
    </row>
    <row r="797" spans="1:26" x14ac:dyDescent="0.25">
      <c r="A797" t="s">
        <v>12</v>
      </c>
      <c r="B797">
        <v>16040</v>
      </c>
      <c r="C797" t="s">
        <v>13</v>
      </c>
      <c r="D797">
        <v>6</v>
      </c>
      <c r="E797">
        <v>2012</v>
      </c>
      <c r="F797" s="1">
        <v>41089</v>
      </c>
      <c r="G797" t="s">
        <v>17</v>
      </c>
      <c r="H797" t="s">
        <v>27</v>
      </c>
      <c r="I797">
        <v>1.591</v>
      </c>
      <c r="J797">
        <v>20</v>
      </c>
      <c r="K797">
        <v>0</v>
      </c>
      <c r="L797">
        <f t="shared" si="99"/>
        <v>0</v>
      </c>
      <c r="M797">
        <f t="shared" si="103"/>
        <v>0</v>
      </c>
      <c r="N797">
        <f>'vessel calibrations'!$B$18</f>
        <v>0.66168199563289887</v>
      </c>
      <c r="O797" s="16">
        <f>'vessel calibrations'!$C$18</f>
        <v>0.66168199563289887</v>
      </c>
      <c r="P797">
        <f>'vessel calibrations'!$D$18</f>
        <v>0.69681555292314135</v>
      </c>
      <c r="Q797">
        <f>'vessel calibrations'!$E$18</f>
        <v>0.73713696004717688</v>
      </c>
      <c r="R797">
        <f t="shared" si="100"/>
        <v>0</v>
      </c>
      <c r="S797">
        <f t="shared" si="104"/>
        <v>0</v>
      </c>
      <c r="T797">
        <f t="shared" si="101"/>
        <v>0</v>
      </c>
      <c r="U797">
        <f t="shared" si="102"/>
        <v>0</v>
      </c>
      <c r="V797">
        <f t="shared" si="105"/>
        <v>0</v>
      </c>
      <c r="W797">
        <f t="shared" si="105"/>
        <v>0</v>
      </c>
      <c r="X797">
        <f t="shared" si="106"/>
        <v>0</v>
      </c>
      <c r="Y797">
        <f t="shared" si="106"/>
        <v>0</v>
      </c>
    </row>
    <row r="798" spans="1:26" x14ac:dyDescent="0.25">
      <c r="A798" t="s">
        <v>12</v>
      </c>
      <c r="B798">
        <v>16041</v>
      </c>
      <c r="C798" t="s">
        <v>13</v>
      </c>
      <c r="D798">
        <v>6</v>
      </c>
      <c r="E798">
        <v>2012</v>
      </c>
      <c r="F798" s="1">
        <v>41089</v>
      </c>
      <c r="G798" t="s">
        <v>16</v>
      </c>
      <c r="H798" t="s">
        <v>27</v>
      </c>
      <c r="I798">
        <v>2.4420000000000002</v>
      </c>
      <c r="J798">
        <v>20</v>
      </c>
      <c r="K798">
        <v>58</v>
      </c>
      <c r="L798">
        <f t="shared" si="99"/>
        <v>58</v>
      </c>
      <c r="M798">
        <f t="shared" si="103"/>
        <v>4.0775374439057197</v>
      </c>
      <c r="N798">
        <f>'vessel calibrations'!$B$18</f>
        <v>0.66168199563289887</v>
      </c>
      <c r="O798" s="16">
        <f>'vessel calibrations'!$C$18</f>
        <v>0.66168199563289887</v>
      </c>
      <c r="P798">
        <f>'vessel calibrations'!$D$18</f>
        <v>0.69681555292314135</v>
      </c>
      <c r="Q798">
        <f>'vessel calibrations'!$E$18</f>
        <v>0.73713696004717688</v>
      </c>
      <c r="R798">
        <f t="shared" si="100"/>
        <v>2.6980331131514061</v>
      </c>
      <c r="S798">
        <f t="shared" si="104"/>
        <v>2.6980331131514061</v>
      </c>
      <c r="T798">
        <f t="shared" si="101"/>
        <v>2.8412915085399764</v>
      </c>
      <c r="U798">
        <f t="shared" si="102"/>
        <v>3.0057035558791982</v>
      </c>
      <c r="V798">
        <f t="shared" si="105"/>
        <v>13.850493739562916</v>
      </c>
      <c r="W798">
        <f t="shared" si="105"/>
        <v>13.850493739562916</v>
      </c>
      <c r="X798">
        <f t="shared" si="106"/>
        <v>16.137884975152286</v>
      </c>
      <c r="Y798">
        <f t="shared" si="106"/>
        <v>19.200423224168759</v>
      </c>
    </row>
    <row r="799" spans="1:26" x14ac:dyDescent="0.25">
      <c r="A799" t="s">
        <v>12</v>
      </c>
      <c r="B799">
        <v>16042</v>
      </c>
      <c r="C799" t="s">
        <v>13</v>
      </c>
      <c r="D799">
        <v>6</v>
      </c>
      <c r="E799">
        <v>2012</v>
      </c>
      <c r="F799" s="1">
        <v>41089</v>
      </c>
      <c r="G799" t="s">
        <v>14</v>
      </c>
      <c r="H799" t="s">
        <v>27</v>
      </c>
      <c r="I799">
        <v>2.0710000000000002</v>
      </c>
      <c r="J799">
        <v>20</v>
      </c>
      <c r="K799">
        <v>10</v>
      </c>
      <c r="L799">
        <f t="shared" si="99"/>
        <v>10</v>
      </c>
      <c r="M799">
        <f t="shared" si="103"/>
        <v>2.3978952727983707</v>
      </c>
      <c r="N799">
        <f>'vessel calibrations'!$B$18</f>
        <v>0.66168199563289887</v>
      </c>
      <c r="O799" s="16">
        <f>'vessel calibrations'!$C$18</f>
        <v>0.66168199563289887</v>
      </c>
      <c r="P799">
        <f>'vessel calibrations'!$D$18</f>
        <v>0.69681555292314135</v>
      </c>
      <c r="Q799">
        <f>'vessel calibrations'!$E$18</f>
        <v>0.73713696004717688</v>
      </c>
      <c r="R799">
        <f t="shared" si="100"/>
        <v>1.5866441294239204</v>
      </c>
      <c r="S799">
        <f t="shared" si="104"/>
        <v>1.5866441294239204</v>
      </c>
      <c r="T799">
        <f t="shared" si="101"/>
        <v>1.6708907203667835</v>
      </c>
      <c r="U799">
        <f t="shared" si="102"/>
        <v>1.7675772319020868</v>
      </c>
      <c r="V799">
        <f t="shared" si="105"/>
        <v>3.8873201634081758</v>
      </c>
      <c r="W799">
        <f t="shared" si="105"/>
        <v>3.8873201634081758</v>
      </c>
      <c r="X799">
        <f t="shared" si="106"/>
        <v>4.3169015611469019</v>
      </c>
      <c r="Y799">
        <f t="shared" si="106"/>
        <v>4.8566468616274268</v>
      </c>
    </row>
    <row r="800" spans="1:26" x14ac:dyDescent="0.25">
      <c r="A800" t="s">
        <v>12</v>
      </c>
      <c r="B800">
        <v>16047</v>
      </c>
      <c r="C800" t="s">
        <v>19</v>
      </c>
      <c r="D800">
        <v>7</v>
      </c>
      <c r="E800">
        <v>2012</v>
      </c>
      <c r="F800" s="1">
        <v>41116</v>
      </c>
      <c r="G800" t="s">
        <v>20</v>
      </c>
      <c r="H800" t="s">
        <v>27</v>
      </c>
      <c r="I800">
        <v>1.3817801892313399</v>
      </c>
      <c r="J800">
        <v>20</v>
      </c>
      <c r="K800">
        <v>794</v>
      </c>
      <c r="L800">
        <f t="shared" si="99"/>
        <v>794</v>
      </c>
      <c r="M800">
        <f t="shared" si="103"/>
        <v>6.678342114654332</v>
      </c>
      <c r="N800">
        <f>'vessel calibrations'!$B$18</f>
        <v>0.66168199563289887</v>
      </c>
      <c r="O800" s="16">
        <f>'vessel calibrations'!$C$18</f>
        <v>0.66168199563289887</v>
      </c>
      <c r="P800">
        <f>'vessel calibrations'!$D$18</f>
        <v>0.69681555292314135</v>
      </c>
      <c r="Q800">
        <f>'vessel calibrations'!$E$18</f>
        <v>0.73713696004717688</v>
      </c>
      <c r="R800">
        <f t="shared" si="100"/>
        <v>4.4189387379437122</v>
      </c>
      <c r="S800">
        <f t="shared" si="104"/>
        <v>4.4189387379437122</v>
      </c>
      <c r="T800">
        <f t="shared" si="101"/>
        <v>4.653572653232759</v>
      </c>
      <c r="U800">
        <f t="shared" si="102"/>
        <v>4.9228528045513293</v>
      </c>
      <c r="V800">
        <f t="shared" si="105"/>
        <v>82.008145201848876</v>
      </c>
      <c r="W800">
        <f t="shared" si="105"/>
        <v>82.008145201848876</v>
      </c>
      <c r="X800">
        <f t="shared" si="106"/>
        <v>103.95929971309758</v>
      </c>
      <c r="Y800">
        <f t="shared" si="106"/>
        <v>136.39401289289299</v>
      </c>
      <c r="Z800" t="s">
        <v>34</v>
      </c>
    </row>
    <row r="801" spans="1:26" x14ac:dyDescent="0.25">
      <c r="A801" t="s">
        <v>12</v>
      </c>
      <c r="B801">
        <v>16048</v>
      </c>
      <c r="C801" t="s">
        <v>19</v>
      </c>
      <c r="D801">
        <v>7</v>
      </c>
      <c r="E801">
        <v>2012</v>
      </c>
      <c r="F801" s="1">
        <v>41116</v>
      </c>
      <c r="G801" t="s">
        <v>21</v>
      </c>
      <c r="H801" t="s">
        <v>27</v>
      </c>
      <c r="I801">
        <v>1.56092013927013</v>
      </c>
      <c r="J801">
        <v>20</v>
      </c>
      <c r="K801">
        <v>1512</v>
      </c>
      <c r="L801">
        <f t="shared" si="99"/>
        <v>1512</v>
      </c>
      <c r="M801">
        <f t="shared" si="103"/>
        <v>7.3218497137883558</v>
      </c>
      <c r="N801">
        <f>'vessel calibrations'!$B$18</f>
        <v>0.66168199563289887</v>
      </c>
      <c r="O801" s="16">
        <f>'vessel calibrations'!$C$18</f>
        <v>0.66168199563289887</v>
      </c>
      <c r="P801">
        <f>'vessel calibrations'!$D$18</f>
        <v>0.69681555292314135</v>
      </c>
      <c r="Q801">
        <f>'vessel calibrations'!$E$18</f>
        <v>0.73713696004717688</v>
      </c>
      <c r="R801">
        <f t="shared" si="100"/>
        <v>4.8447361303436489</v>
      </c>
      <c r="S801">
        <f t="shared" si="104"/>
        <v>4.8447361303436489</v>
      </c>
      <c r="T801">
        <f t="shared" si="101"/>
        <v>5.101978756733577</v>
      </c>
      <c r="U801">
        <f t="shared" si="102"/>
        <v>5.3972060399442405</v>
      </c>
      <c r="V801">
        <f t="shared" si="105"/>
        <v>126.06974771892949</v>
      </c>
      <c r="W801">
        <f t="shared" si="105"/>
        <v>126.06974771892949</v>
      </c>
      <c r="X801">
        <f t="shared" si="106"/>
        <v>163.34678807743336</v>
      </c>
      <c r="Y801">
        <f t="shared" si="106"/>
        <v>219.78867888976347</v>
      </c>
      <c r="Z801" t="s">
        <v>34</v>
      </c>
    </row>
    <row r="802" spans="1:26" x14ac:dyDescent="0.25">
      <c r="A802" t="s">
        <v>12</v>
      </c>
      <c r="B802">
        <v>16049</v>
      </c>
      <c r="C802" t="s">
        <v>19</v>
      </c>
      <c r="D802">
        <v>7</v>
      </c>
      <c r="E802">
        <v>2012</v>
      </c>
      <c r="F802" s="1">
        <v>41116</v>
      </c>
      <c r="G802" t="s">
        <v>22</v>
      </c>
      <c r="H802" t="s">
        <v>27</v>
      </c>
      <c r="I802">
        <v>1.42251062805711</v>
      </c>
      <c r="J802">
        <v>20</v>
      </c>
      <c r="K802">
        <v>4571</v>
      </c>
      <c r="L802">
        <f t="shared" si="99"/>
        <v>4571</v>
      </c>
      <c r="M802">
        <f t="shared" si="103"/>
        <v>8.427706024914702</v>
      </c>
      <c r="N802">
        <f>'vessel calibrations'!$B$18</f>
        <v>0.66168199563289887</v>
      </c>
      <c r="O802" s="16">
        <f>'vessel calibrations'!$C$18</f>
        <v>0.66168199563289887</v>
      </c>
      <c r="P802">
        <f>'vessel calibrations'!$D$18</f>
        <v>0.69681555292314135</v>
      </c>
      <c r="Q802">
        <f>'vessel calibrations'!$E$18</f>
        <v>0.73713696004717688</v>
      </c>
      <c r="R802">
        <f t="shared" si="100"/>
        <v>5.5764613411729655</v>
      </c>
      <c r="S802">
        <f t="shared" si="104"/>
        <v>5.5764613411729655</v>
      </c>
      <c r="T802">
        <f t="shared" si="101"/>
        <v>5.8725566336246278</v>
      </c>
      <c r="U802">
        <f t="shared" si="102"/>
        <v>6.2123735993769005</v>
      </c>
      <c r="V802">
        <f t="shared" si="105"/>
        <v>263.13526548013908</v>
      </c>
      <c r="W802">
        <f t="shared" si="105"/>
        <v>263.13526548013908</v>
      </c>
      <c r="X802">
        <f t="shared" si="106"/>
        <v>354.15582386166449</v>
      </c>
      <c r="Y802">
        <f t="shared" si="106"/>
        <v>497.88399779463418</v>
      </c>
      <c r="Z802" t="s">
        <v>34</v>
      </c>
    </row>
    <row r="803" spans="1:26" x14ac:dyDescent="0.25">
      <c r="A803" t="s">
        <v>12</v>
      </c>
      <c r="B803">
        <v>16050</v>
      </c>
      <c r="C803" t="s">
        <v>19</v>
      </c>
      <c r="D803">
        <v>7</v>
      </c>
      <c r="E803">
        <v>2012</v>
      </c>
      <c r="F803" s="1">
        <v>41116</v>
      </c>
      <c r="G803" t="s">
        <v>23</v>
      </c>
      <c r="H803" t="s">
        <v>27</v>
      </c>
      <c r="I803">
        <v>0.81025341989532995</v>
      </c>
      <c r="J803">
        <v>10</v>
      </c>
      <c r="K803">
        <v>1034</v>
      </c>
      <c r="L803">
        <f t="shared" si="99"/>
        <v>2068</v>
      </c>
      <c r="M803">
        <f t="shared" si="103"/>
        <v>7.6348206777455427</v>
      </c>
      <c r="N803">
        <f>'vessel calibrations'!$B$18</f>
        <v>0.66168199563289887</v>
      </c>
      <c r="O803" s="16">
        <f>'vessel calibrations'!$C$18</f>
        <v>0.66168199563289887</v>
      </c>
      <c r="P803">
        <f>'vessel calibrations'!$D$18</f>
        <v>0.69681555292314135</v>
      </c>
      <c r="Q803">
        <f>'vessel calibrations'!$E$18</f>
        <v>0.73713696004717688</v>
      </c>
      <c r="R803">
        <f t="shared" si="100"/>
        <v>5.0518233823499923</v>
      </c>
      <c r="S803">
        <f t="shared" si="104"/>
        <v>5.0518233823499923</v>
      </c>
      <c r="T803">
        <f t="shared" si="101"/>
        <v>5.320061792032293</v>
      </c>
      <c r="U803">
        <f t="shared" si="102"/>
        <v>5.6279085048986763</v>
      </c>
      <c r="V803">
        <f t="shared" si="105"/>
        <v>155.30721261780792</v>
      </c>
      <c r="W803">
        <f t="shared" si="105"/>
        <v>155.30721261780792</v>
      </c>
      <c r="X803">
        <f t="shared" si="106"/>
        <v>203.39651167860725</v>
      </c>
      <c r="Y803">
        <f t="shared" si="106"/>
        <v>277.07990623745997</v>
      </c>
      <c r="Z803" t="s">
        <v>34</v>
      </c>
    </row>
    <row r="804" spans="1:26" x14ac:dyDescent="0.25">
      <c r="A804" t="s">
        <v>12</v>
      </c>
      <c r="B804">
        <v>16051</v>
      </c>
      <c r="C804" t="s">
        <v>19</v>
      </c>
      <c r="D804">
        <v>7</v>
      </c>
      <c r="E804">
        <v>2012</v>
      </c>
      <c r="F804" s="1">
        <v>41118</v>
      </c>
      <c r="G804" t="s">
        <v>23</v>
      </c>
      <c r="H804" t="s">
        <v>27</v>
      </c>
      <c r="I804">
        <v>1.5229597232038901</v>
      </c>
      <c r="J804">
        <v>10</v>
      </c>
      <c r="K804">
        <v>953</v>
      </c>
      <c r="L804">
        <f t="shared" si="99"/>
        <v>1906</v>
      </c>
      <c r="M804">
        <f t="shared" si="103"/>
        <v>7.5532866056004186</v>
      </c>
      <c r="N804">
        <f>'vessel calibrations'!$B$18</f>
        <v>0.66168199563289887</v>
      </c>
      <c r="O804" s="16">
        <f>'vessel calibrations'!$C$18</f>
        <v>0.66168199563289887</v>
      </c>
      <c r="P804">
        <f>'vessel calibrations'!$D$18</f>
        <v>0.69681555292314135</v>
      </c>
      <c r="Q804">
        <f>'vessel calibrations'!$E$18</f>
        <v>0.73713696004717688</v>
      </c>
      <c r="R804">
        <f t="shared" si="100"/>
        <v>4.9978737547809295</v>
      </c>
      <c r="S804">
        <f t="shared" si="104"/>
        <v>4.9978737547809295</v>
      </c>
      <c r="T804">
        <f t="shared" si="101"/>
        <v>5.2632475824684128</v>
      </c>
      <c r="U804">
        <f t="shared" si="102"/>
        <v>5.5678067268173521</v>
      </c>
      <c r="V804">
        <f t="shared" si="105"/>
        <v>147.09793157685718</v>
      </c>
      <c r="W804">
        <f t="shared" si="105"/>
        <v>147.09793157685718</v>
      </c>
      <c r="X804">
        <f t="shared" si="106"/>
        <v>192.10760694468394</v>
      </c>
      <c r="Y804">
        <f t="shared" si="106"/>
        <v>260.85914031967781</v>
      </c>
      <c r="Z804" t="s">
        <v>34</v>
      </c>
    </row>
    <row r="805" spans="1:26" x14ac:dyDescent="0.25">
      <c r="A805" t="s">
        <v>12</v>
      </c>
      <c r="B805">
        <v>16052</v>
      </c>
      <c r="C805" t="s">
        <v>19</v>
      </c>
      <c r="D805">
        <v>7</v>
      </c>
      <c r="E805">
        <v>2012</v>
      </c>
      <c r="F805" s="1">
        <v>41117</v>
      </c>
      <c r="G805" t="s">
        <v>23</v>
      </c>
      <c r="H805" t="s">
        <v>27</v>
      </c>
      <c r="I805">
        <v>0.82354121018205995</v>
      </c>
      <c r="J805">
        <v>10</v>
      </c>
      <c r="K805">
        <v>1686</v>
      </c>
      <c r="L805">
        <f t="shared" si="99"/>
        <v>3372</v>
      </c>
      <c r="M805">
        <f t="shared" si="103"/>
        <v>8.12355783506165</v>
      </c>
      <c r="N805">
        <f>'vessel calibrations'!$B$18</f>
        <v>0.66168199563289887</v>
      </c>
      <c r="O805" s="16">
        <f>'vessel calibrations'!$C$18</f>
        <v>0.66168199563289887</v>
      </c>
      <c r="P805">
        <f>'vessel calibrations'!$D$18</f>
        <v>0.69681555292314135</v>
      </c>
      <c r="Q805">
        <f>'vessel calibrations'!$E$18</f>
        <v>0.73713696004717688</v>
      </c>
      <c r="R805">
        <f t="shared" si="100"/>
        <v>5.375211959942864</v>
      </c>
      <c r="S805">
        <f t="shared" si="104"/>
        <v>5.375211959942864</v>
      </c>
      <c r="T805">
        <f t="shared" si="101"/>
        <v>5.6606214445416008</v>
      </c>
      <c r="U805">
        <f t="shared" si="102"/>
        <v>5.9881747273047701</v>
      </c>
      <c r="V805">
        <f t="shared" si="105"/>
        <v>214.98564776472108</v>
      </c>
      <c r="W805">
        <f t="shared" si="105"/>
        <v>214.98564776472108</v>
      </c>
      <c r="X805">
        <f t="shared" si="106"/>
        <v>286.32714497153</v>
      </c>
      <c r="Y805">
        <f t="shared" si="106"/>
        <v>397.68623428983784</v>
      </c>
      <c r="Z805" t="s">
        <v>34</v>
      </c>
    </row>
    <row r="806" spans="1:26" x14ac:dyDescent="0.25">
      <c r="A806" t="s">
        <v>12</v>
      </c>
      <c r="B806">
        <v>16053</v>
      </c>
      <c r="C806" t="s">
        <v>19</v>
      </c>
      <c r="D806">
        <v>7</v>
      </c>
      <c r="E806">
        <v>2012</v>
      </c>
      <c r="F806" s="1">
        <v>41117</v>
      </c>
      <c r="G806" t="s">
        <v>22</v>
      </c>
      <c r="H806" t="s">
        <v>27</v>
      </c>
      <c r="I806">
        <v>0.82178352518627695</v>
      </c>
      <c r="J806">
        <v>10</v>
      </c>
      <c r="K806">
        <v>20</v>
      </c>
      <c r="L806">
        <f t="shared" si="99"/>
        <v>40</v>
      </c>
      <c r="M806">
        <f t="shared" si="103"/>
        <v>3.713572066704308</v>
      </c>
      <c r="N806">
        <f>'vessel calibrations'!$B$18</f>
        <v>0.66168199563289887</v>
      </c>
      <c r="O806" s="16">
        <f>'vessel calibrations'!$C$18</f>
        <v>0.66168199563289887</v>
      </c>
      <c r="P806">
        <f>'vessel calibrations'!$D$18</f>
        <v>0.69681555292314135</v>
      </c>
      <c r="Q806">
        <f>'vessel calibrations'!$E$18</f>
        <v>0.73713696004717688</v>
      </c>
      <c r="R806">
        <f t="shared" si="100"/>
        <v>2.457203776023495</v>
      </c>
      <c r="S806">
        <f t="shared" si="104"/>
        <v>2.457203776023495</v>
      </c>
      <c r="T806">
        <f t="shared" si="101"/>
        <v>2.587674772980495</v>
      </c>
      <c r="U806">
        <f t="shared" si="102"/>
        <v>2.7374112241665256</v>
      </c>
      <c r="V806">
        <f t="shared" si="105"/>
        <v>10.672127981882385</v>
      </c>
      <c r="W806">
        <f t="shared" si="105"/>
        <v>10.672127981882385</v>
      </c>
      <c r="X806">
        <f t="shared" si="106"/>
        <v>12.298812865096018</v>
      </c>
      <c r="Y806">
        <f t="shared" si="106"/>
        <v>14.446944613867652</v>
      </c>
      <c r="Z806" t="s">
        <v>34</v>
      </c>
    </row>
    <row r="807" spans="1:26" x14ac:dyDescent="0.25">
      <c r="A807" t="s">
        <v>12</v>
      </c>
      <c r="B807">
        <v>16054</v>
      </c>
      <c r="C807" t="s">
        <v>19</v>
      </c>
      <c r="D807">
        <v>7</v>
      </c>
      <c r="E807">
        <v>2012</v>
      </c>
      <c r="F807" s="1">
        <v>41117</v>
      </c>
      <c r="G807" t="s">
        <v>21</v>
      </c>
      <c r="H807" t="s">
        <v>27</v>
      </c>
      <c r="I807">
        <v>1.8967939655764701</v>
      </c>
      <c r="J807">
        <v>20</v>
      </c>
      <c r="K807">
        <v>1293</v>
      </c>
      <c r="L807">
        <f t="shared" si="99"/>
        <v>1293</v>
      </c>
      <c r="M807">
        <f t="shared" si="103"/>
        <v>7.1654934750608454</v>
      </c>
      <c r="N807">
        <f>'vessel calibrations'!$B$18</f>
        <v>0.66168199563289887</v>
      </c>
      <c r="O807" s="16">
        <f>'vessel calibrations'!$C$18</f>
        <v>0.66168199563289887</v>
      </c>
      <c r="P807">
        <f>'vessel calibrations'!$D$18</f>
        <v>0.69681555292314135</v>
      </c>
      <c r="Q807">
        <f>'vessel calibrations'!$E$18</f>
        <v>0.73713696004717688</v>
      </c>
      <c r="R807">
        <f t="shared" si="100"/>
        <v>4.7412780222727759</v>
      </c>
      <c r="S807">
        <f t="shared" si="104"/>
        <v>4.7412780222727759</v>
      </c>
      <c r="T807">
        <f t="shared" si="101"/>
        <v>4.9930272977916843</v>
      </c>
      <c r="U807">
        <f t="shared" si="102"/>
        <v>5.2819500774442334</v>
      </c>
      <c r="V807">
        <f t="shared" si="105"/>
        <v>113.5805446335312</v>
      </c>
      <c r="W807">
        <f t="shared" si="105"/>
        <v>113.5805446335312</v>
      </c>
      <c r="X807">
        <f t="shared" si="106"/>
        <v>146.38191778777576</v>
      </c>
      <c r="Y807">
        <f t="shared" si="106"/>
        <v>195.7531854371536</v>
      </c>
      <c r="Z807" t="s">
        <v>34</v>
      </c>
    </row>
    <row r="808" spans="1:26" x14ac:dyDescent="0.25">
      <c r="A808" t="s">
        <v>12</v>
      </c>
      <c r="B808">
        <v>16055</v>
      </c>
      <c r="C808" t="s">
        <v>19</v>
      </c>
      <c r="D808">
        <v>7</v>
      </c>
      <c r="E808">
        <v>2012</v>
      </c>
      <c r="F808" s="1">
        <v>41117</v>
      </c>
      <c r="G808" t="s">
        <v>20</v>
      </c>
      <c r="H808" t="s">
        <v>27</v>
      </c>
      <c r="I808">
        <v>1.80952458733627</v>
      </c>
      <c r="J808">
        <v>20</v>
      </c>
      <c r="K808">
        <v>105</v>
      </c>
      <c r="L808">
        <f t="shared" si="99"/>
        <v>105</v>
      </c>
      <c r="M808">
        <f t="shared" si="103"/>
        <v>4.6634390941120669</v>
      </c>
      <c r="N808">
        <f>'vessel calibrations'!$B$18</f>
        <v>0.66168199563289887</v>
      </c>
      <c r="O808" s="16">
        <f>'vessel calibrations'!$C$18</f>
        <v>0.66168199563289887</v>
      </c>
      <c r="P808">
        <f>'vessel calibrations'!$D$18</f>
        <v>0.69681555292314135</v>
      </c>
      <c r="Q808">
        <f>'vessel calibrations'!$E$18</f>
        <v>0.73713696004717688</v>
      </c>
      <c r="R808">
        <f t="shared" si="100"/>
        <v>3.0857136863045507</v>
      </c>
      <c r="S808">
        <f t="shared" si="104"/>
        <v>3.0857136863045507</v>
      </c>
      <c r="T808">
        <f t="shared" si="101"/>
        <v>3.2495568908870931</v>
      </c>
      <c r="U808">
        <f t="shared" si="102"/>
        <v>3.4375933171989295</v>
      </c>
      <c r="V808">
        <f t="shared" si="105"/>
        <v>20.883078924077552</v>
      </c>
      <c r="W808">
        <f t="shared" si="105"/>
        <v>20.883078924077552</v>
      </c>
      <c r="X808">
        <f t="shared" si="106"/>
        <v>24.778914514087848</v>
      </c>
      <c r="Y808">
        <f t="shared" si="106"/>
        <v>30.111991299389892</v>
      </c>
      <c r="Z808" t="s">
        <v>34</v>
      </c>
    </row>
    <row r="809" spans="1:26" x14ac:dyDescent="0.25">
      <c r="A809" t="s">
        <v>12</v>
      </c>
      <c r="B809">
        <v>16056</v>
      </c>
      <c r="C809" t="s">
        <v>19</v>
      </c>
      <c r="D809">
        <v>7</v>
      </c>
      <c r="E809">
        <v>2012</v>
      </c>
      <c r="F809" s="1">
        <v>41117</v>
      </c>
      <c r="G809" t="s">
        <v>21</v>
      </c>
      <c r="H809" t="s">
        <v>27</v>
      </c>
      <c r="I809">
        <v>1.74232572317645</v>
      </c>
      <c r="J809">
        <v>20</v>
      </c>
      <c r="K809">
        <v>284</v>
      </c>
      <c r="L809">
        <f t="shared" si="99"/>
        <v>284</v>
      </c>
      <c r="M809">
        <f t="shared" si="103"/>
        <v>5.6524891802686508</v>
      </c>
      <c r="N809">
        <f>'vessel calibrations'!$B$18</f>
        <v>0.66168199563289887</v>
      </c>
      <c r="O809" s="16">
        <f>'vessel calibrations'!$C$18</f>
        <v>0.66168199563289887</v>
      </c>
      <c r="P809">
        <f>'vessel calibrations'!$D$18</f>
        <v>0.69681555292314135</v>
      </c>
      <c r="Q809">
        <f>'vessel calibrations'!$E$18</f>
        <v>0.73713696004717688</v>
      </c>
      <c r="R809">
        <f t="shared" si="100"/>
        <v>3.7401503210935294</v>
      </c>
      <c r="S809">
        <f t="shared" si="104"/>
        <v>3.7401503210935294</v>
      </c>
      <c r="T809">
        <f t="shared" si="101"/>
        <v>3.9387423735409737</v>
      </c>
      <c r="U809">
        <f t="shared" si="102"/>
        <v>4.1666586910427919</v>
      </c>
      <c r="V809">
        <f t="shared" si="105"/>
        <v>41.104318856569897</v>
      </c>
      <c r="W809">
        <f t="shared" si="105"/>
        <v>41.104318856569897</v>
      </c>
      <c r="X809">
        <f t="shared" si="106"/>
        <v>50.353976552459457</v>
      </c>
      <c r="Y809">
        <f t="shared" si="106"/>
        <v>63.499578638425021</v>
      </c>
      <c r="Z809" t="s">
        <v>34</v>
      </c>
    </row>
    <row r="810" spans="1:26" x14ac:dyDescent="0.25">
      <c r="A810" t="s">
        <v>12</v>
      </c>
      <c r="B810">
        <v>16057</v>
      </c>
      <c r="C810" t="s">
        <v>19</v>
      </c>
      <c r="D810">
        <v>7</v>
      </c>
      <c r="E810">
        <v>2012</v>
      </c>
      <c r="F810" s="1">
        <v>41117</v>
      </c>
      <c r="G810" t="s">
        <v>20</v>
      </c>
      <c r="H810" t="s">
        <v>27</v>
      </c>
      <c r="I810">
        <v>1.1053441631574199</v>
      </c>
      <c r="J810">
        <v>20</v>
      </c>
      <c r="K810">
        <v>388</v>
      </c>
      <c r="L810">
        <f t="shared" si="99"/>
        <v>388</v>
      </c>
      <c r="M810">
        <f t="shared" si="103"/>
        <v>5.9635793436184459</v>
      </c>
      <c r="N810">
        <f>'vessel calibrations'!$B$18</f>
        <v>0.66168199563289887</v>
      </c>
      <c r="O810" s="16">
        <f>'vessel calibrations'!$C$18</f>
        <v>0.66168199563289887</v>
      </c>
      <c r="P810">
        <f>'vessel calibrations'!$D$18</f>
        <v>0.69681555292314135</v>
      </c>
      <c r="Q810">
        <f>'vessel calibrations'!$E$18</f>
        <v>0.73713696004717688</v>
      </c>
      <c r="R810">
        <f t="shared" si="100"/>
        <v>3.9459930812005863</v>
      </c>
      <c r="S810">
        <f t="shared" si="104"/>
        <v>3.9459930812005863</v>
      </c>
      <c r="T810">
        <f t="shared" si="101"/>
        <v>4.1555148377245121</v>
      </c>
      <c r="U810">
        <f t="shared" si="102"/>
        <v>4.39597474835504</v>
      </c>
      <c r="V810">
        <f t="shared" si="105"/>
        <v>50.7276824023063</v>
      </c>
      <c r="W810">
        <f t="shared" si="105"/>
        <v>50.7276824023063</v>
      </c>
      <c r="X810">
        <f t="shared" si="106"/>
        <v>62.784794914604397</v>
      </c>
      <c r="Y810">
        <f t="shared" si="106"/>
        <v>80.123667397405143</v>
      </c>
      <c r="Z810" t="s">
        <v>34</v>
      </c>
    </row>
    <row r="811" spans="1:26" x14ac:dyDescent="0.25">
      <c r="A811" t="s">
        <v>12</v>
      </c>
      <c r="B811">
        <v>16058</v>
      </c>
      <c r="C811" t="s">
        <v>19</v>
      </c>
      <c r="D811">
        <v>7</v>
      </c>
      <c r="E811">
        <v>2012</v>
      </c>
      <c r="F811" s="1">
        <v>41118</v>
      </c>
      <c r="G811" t="s">
        <v>20</v>
      </c>
      <c r="H811" t="s">
        <v>27</v>
      </c>
      <c r="I811">
        <v>1.46191762051222</v>
      </c>
      <c r="J811">
        <v>20</v>
      </c>
      <c r="K811">
        <v>43</v>
      </c>
      <c r="L811">
        <f t="shared" si="99"/>
        <v>43</v>
      </c>
      <c r="M811">
        <f t="shared" si="103"/>
        <v>3.784189633918261</v>
      </c>
      <c r="N811">
        <f>'vessel calibrations'!$B$18</f>
        <v>0.66168199563289887</v>
      </c>
      <c r="O811" s="16">
        <f>'vessel calibrations'!$C$18</f>
        <v>0.66168199563289887</v>
      </c>
      <c r="P811">
        <f>'vessel calibrations'!$D$18</f>
        <v>0.69681555292314135</v>
      </c>
      <c r="Q811">
        <f>'vessel calibrations'!$E$18</f>
        <v>0.73713696004717688</v>
      </c>
      <c r="R811">
        <f t="shared" si="100"/>
        <v>2.5039301488243639</v>
      </c>
      <c r="S811">
        <f t="shared" si="104"/>
        <v>2.5039301488243639</v>
      </c>
      <c r="T811">
        <f t="shared" si="101"/>
        <v>2.6368821921247729</v>
      </c>
      <c r="U811">
        <f t="shared" si="102"/>
        <v>2.7894660429885461</v>
      </c>
      <c r="V811">
        <f t="shared" si="105"/>
        <v>11.230467184225168</v>
      </c>
      <c r="W811">
        <f t="shared" si="105"/>
        <v>11.230467184225168</v>
      </c>
      <c r="X811">
        <f t="shared" si="106"/>
        <v>12.969581169695495</v>
      </c>
      <c r="Y811">
        <f t="shared" si="106"/>
        <v>15.272328757640114</v>
      </c>
      <c r="Z811" t="s">
        <v>34</v>
      </c>
    </row>
    <row r="812" spans="1:26" x14ac:dyDescent="0.25">
      <c r="A812" t="s">
        <v>12</v>
      </c>
      <c r="B812">
        <v>16059</v>
      </c>
      <c r="C812" t="s">
        <v>19</v>
      </c>
      <c r="D812">
        <v>7</v>
      </c>
      <c r="E812">
        <v>2012</v>
      </c>
      <c r="F812" s="1">
        <v>41118</v>
      </c>
      <c r="G812" t="s">
        <v>21</v>
      </c>
      <c r="H812" t="s">
        <v>27</v>
      </c>
      <c r="I812">
        <v>1.9922265009807201</v>
      </c>
      <c r="J812">
        <v>20</v>
      </c>
      <c r="K812">
        <v>1581</v>
      </c>
      <c r="L812">
        <f t="shared" si="99"/>
        <v>1581</v>
      </c>
      <c r="M812">
        <f t="shared" si="103"/>
        <v>7.3664451483275988</v>
      </c>
      <c r="N812">
        <f>'vessel calibrations'!$B$18</f>
        <v>0.66168199563289887</v>
      </c>
      <c r="O812" s="16">
        <f>'vessel calibrations'!$C$18</f>
        <v>0.66168199563289887</v>
      </c>
      <c r="P812">
        <f>'vessel calibrations'!$D$18</f>
        <v>0.69681555292314135</v>
      </c>
      <c r="Q812">
        <f>'vessel calibrations'!$E$18</f>
        <v>0.73713696004717688</v>
      </c>
      <c r="R812">
        <f t="shared" si="100"/>
        <v>4.8742441264656913</v>
      </c>
      <c r="S812">
        <f t="shared" si="104"/>
        <v>4.8742441264656913</v>
      </c>
      <c r="T812">
        <f t="shared" si="101"/>
        <v>5.1330535491098876</v>
      </c>
      <c r="U812">
        <f t="shared" si="102"/>
        <v>5.4300789829924812</v>
      </c>
      <c r="V812">
        <f t="shared" si="105"/>
        <v>129.87519072100332</v>
      </c>
      <c r="W812">
        <f t="shared" si="105"/>
        <v>129.87519072100332</v>
      </c>
      <c r="X812">
        <f t="shared" si="106"/>
        <v>168.53400888940692</v>
      </c>
      <c r="Y812">
        <f t="shared" si="106"/>
        <v>227.16726604579185</v>
      </c>
      <c r="Z812" t="s">
        <v>34</v>
      </c>
    </row>
    <row r="813" spans="1:26" x14ac:dyDescent="0.25">
      <c r="A813" t="s">
        <v>12</v>
      </c>
      <c r="B813">
        <v>16060</v>
      </c>
      <c r="C813" t="s">
        <v>19</v>
      </c>
      <c r="D813">
        <v>7</v>
      </c>
      <c r="E813">
        <v>2012</v>
      </c>
      <c r="F813" s="1">
        <v>41118</v>
      </c>
      <c r="G813" t="s">
        <v>22</v>
      </c>
      <c r="H813" t="s">
        <v>27</v>
      </c>
      <c r="I813">
        <v>1.99086825235904</v>
      </c>
      <c r="J813">
        <v>20</v>
      </c>
      <c r="K813">
        <v>2858</v>
      </c>
      <c r="L813">
        <f t="shared" si="99"/>
        <v>2858</v>
      </c>
      <c r="M813">
        <f t="shared" si="103"/>
        <v>7.9582271923223118</v>
      </c>
      <c r="N813">
        <f>'vessel calibrations'!$B$18</f>
        <v>0.66168199563289887</v>
      </c>
      <c r="O813" s="16">
        <f>'vessel calibrations'!$C$18</f>
        <v>0.66168199563289887</v>
      </c>
      <c r="P813">
        <f>'vessel calibrations'!$D$18</f>
        <v>0.69681555292314135</v>
      </c>
      <c r="Q813">
        <f>'vessel calibrations'!$E$18</f>
        <v>0.73713696004717688</v>
      </c>
      <c r="R813">
        <f t="shared" si="100"/>
        <v>5.2658156503158287</v>
      </c>
      <c r="S813">
        <f t="shared" si="104"/>
        <v>5.2658156503158287</v>
      </c>
      <c r="T813">
        <f t="shared" si="101"/>
        <v>5.5454164813060505</v>
      </c>
      <c r="U813">
        <f t="shared" si="102"/>
        <v>5.8663033999132486</v>
      </c>
      <c r="V813">
        <f t="shared" si="105"/>
        <v>192.60415769628503</v>
      </c>
      <c r="W813">
        <f t="shared" si="105"/>
        <v>192.60415769628503</v>
      </c>
      <c r="X813">
        <f t="shared" si="106"/>
        <v>255.06120074190505</v>
      </c>
      <c r="Y813">
        <f t="shared" si="106"/>
        <v>351.94188085691673</v>
      </c>
      <c r="Z813" t="s">
        <v>34</v>
      </c>
    </row>
    <row r="814" spans="1:26" x14ac:dyDescent="0.25">
      <c r="A814" t="s">
        <v>12</v>
      </c>
      <c r="B814">
        <v>16061</v>
      </c>
      <c r="C814" t="s">
        <v>19</v>
      </c>
      <c r="D814">
        <v>7</v>
      </c>
      <c r="E814">
        <v>2012</v>
      </c>
      <c r="F814" s="1">
        <v>41118</v>
      </c>
      <c r="G814" t="s">
        <v>23</v>
      </c>
      <c r="H814" t="s">
        <v>27</v>
      </c>
      <c r="I814">
        <v>0.95822759565522997</v>
      </c>
      <c r="J814">
        <v>10</v>
      </c>
      <c r="K814">
        <v>1612</v>
      </c>
      <c r="L814">
        <f t="shared" si="99"/>
        <v>3224</v>
      </c>
      <c r="M814">
        <f t="shared" si="103"/>
        <v>8.0786882292298721</v>
      </c>
      <c r="N814">
        <f>'vessel calibrations'!$B$18</f>
        <v>0.66168199563289887</v>
      </c>
      <c r="O814" s="16">
        <f>'vessel calibrations'!$C$18</f>
        <v>0.66168199563289887</v>
      </c>
      <c r="P814">
        <f>'vessel calibrations'!$D$18</f>
        <v>0.69681555292314135</v>
      </c>
      <c r="Q814">
        <f>'vessel calibrations'!$E$18</f>
        <v>0.73713696004717688</v>
      </c>
      <c r="R814">
        <f t="shared" si="100"/>
        <v>5.3455225496128316</v>
      </c>
      <c r="S814">
        <f t="shared" si="104"/>
        <v>5.3455225496128316</v>
      </c>
      <c r="T814">
        <f t="shared" si="101"/>
        <v>5.6293556053444869</v>
      </c>
      <c r="U814">
        <f t="shared" si="102"/>
        <v>5.9550996824634179</v>
      </c>
      <c r="V814">
        <f t="shared" si="105"/>
        <v>208.66741760605643</v>
      </c>
      <c r="W814">
        <f t="shared" si="105"/>
        <v>208.66741760605643</v>
      </c>
      <c r="X814">
        <f t="shared" si="106"/>
        <v>277.48260709776974</v>
      </c>
      <c r="Y814">
        <f t="shared" si="106"/>
        <v>384.71535781878129</v>
      </c>
      <c r="Z814" t="s">
        <v>34</v>
      </c>
    </row>
    <row r="815" spans="1:26" x14ac:dyDescent="0.25">
      <c r="A815" t="s">
        <v>12</v>
      </c>
      <c r="B815">
        <v>16062</v>
      </c>
      <c r="C815" t="s">
        <v>19</v>
      </c>
      <c r="D815">
        <v>7</v>
      </c>
      <c r="E815">
        <v>2012</v>
      </c>
      <c r="F815" s="1">
        <v>41118</v>
      </c>
      <c r="G815" t="s">
        <v>22</v>
      </c>
      <c r="H815" t="s">
        <v>27</v>
      </c>
      <c r="I815">
        <v>0.98523513402685403</v>
      </c>
      <c r="J815">
        <v>10</v>
      </c>
      <c r="K815">
        <v>230</v>
      </c>
      <c r="L815">
        <f t="shared" si="99"/>
        <v>460</v>
      </c>
      <c r="M815">
        <f t="shared" si="103"/>
        <v>6.1333980429966486</v>
      </c>
      <c r="N815">
        <f>'vessel calibrations'!$B$18</f>
        <v>0.66168199563289887</v>
      </c>
      <c r="O815" s="16">
        <f>'vessel calibrations'!$C$18</f>
        <v>0.66168199563289887</v>
      </c>
      <c r="P815">
        <f>'vessel calibrations'!$D$18</f>
        <v>0.69681555292314135</v>
      </c>
      <c r="Q815">
        <f>'vessel calibrations'!$E$18</f>
        <v>0.73713696004717688</v>
      </c>
      <c r="R815">
        <f t="shared" si="100"/>
        <v>4.0583590571009385</v>
      </c>
      <c r="S815">
        <f t="shared" si="104"/>
        <v>4.0583590571009385</v>
      </c>
      <c r="T815">
        <f t="shared" si="101"/>
        <v>4.2738471486284224</v>
      </c>
      <c r="U815">
        <f t="shared" si="102"/>
        <v>4.5211543881738532</v>
      </c>
      <c r="V815">
        <f t="shared" si="105"/>
        <v>56.87925655571815</v>
      </c>
      <c r="W815">
        <f t="shared" si="105"/>
        <v>56.87925655571815</v>
      </c>
      <c r="X815">
        <f t="shared" si="106"/>
        <v>70.797319940850883</v>
      </c>
      <c r="Y815">
        <f t="shared" si="106"/>
        <v>90.941673120566719</v>
      </c>
      <c r="Z815" t="s">
        <v>34</v>
      </c>
    </row>
    <row r="816" spans="1:26" x14ac:dyDescent="0.25">
      <c r="A816" t="s">
        <v>12</v>
      </c>
      <c r="B816">
        <v>16063</v>
      </c>
      <c r="C816" t="s">
        <v>13</v>
      </c>
      <c r="D816">
        <v>7</v>
      </c>
      <c r="E816">
        <v>2012</v>
      </c>
      <c r="F816" s="1">
        <v>41119</v>
      </c>
      <c r="G816" t="s">
        <v>18</v>
      </c>
      <c r="H816" t="s">
        <v>27</v>
      </c>
      <c r="I816">
        <v>1.87435999499531</v>
      </c>
      <c r="J816">
        <v>20</v>
      </c>
      <c r="K816">
        <v>9</v>
      </c>
      <c r="L816">
        <f t="shared" si="99"/>
        <v>9</v>
      </c>
      <c r="M816">
        <f t="shared" si="103"/>
        <v>2.3025850929940459</v>
      </c>
      <c r="N816">
        <f>'vessel calibrations'!$B$18</f>
        <v>0.66168199563289887</v>
      </c>
      <c r="O816" s="16">
        <f>'vessel calibrations'!$C$18</f>
        <v>0.66168199563289887</v>
      </c>
      <c r="P816">
        <f>'vessel calibrations'!$D$18</f>
        <v>0.69681555292314135</v>
      </c>
      <c r="Q816">
        <f>'vessel calibrations'!$E$18</f>
        <v>0.73713696004717688</v>
      </c>
      <c r="R816">
        <f t="shared" si="100"/>
        <v>1.5235790994468643</v>
      </c>
      <c r="S816">
        <f t="shared" si="104"/>
        <v>1.5235790994468643</v>
      </c>
      <c r="T816">
        <f t="shared" si="101"/>
        <v>1.6044771047272288</v>
      </c>
      <c r="U816">
        <f t="shared" si="102"/>
        <v>1.6973205756995771</v>
      </c>
      <c r="V816">
        <f t="shared" si="105"/>
        <v>3.5886189637728707</v>
      </c>
      <c r="W816">
        <f t="shared" si="105"/>
        <v>3.5886189637728707</v>
      </c>
      <c r="X816">
        <f t="shared" si="106"/>
        <v>3.9752573838881533</v>
      </c>
      <c r="Y816">
        <f t="shared" si="106"/>
        <v>4.4592999961236153</v>
      </c>
      <c r="Z816" t="s">
        <v>34</v>
      </c>
    </row>
    <row r="817" spans="1:26" x14ac:dyDescent="0.25">
      <c r="A817" t="s">
        <v>12</v>
      </c>
      <c r="B817">
        <v>16064</v>
      </c>
      <c r="C817" t="s">
        <v>13</v>
      </c>
      <c r="D817">
        <v>7</v>
      </c>
      <c r="E817">
        <v>2012</v>
      </c>
      <c r="F817" s="1">
        <v>41119</v>
      </c>
      <c r="G817" t="s">
        <v>17</v>
      </c>
      <c r="H817" t="s">
        <v>27</v>
      </c>
      <c r="I817">
        <v>1.65505163491</v>
      </c>
      <c r="J817">
        <v>20</v>
      </c>
      <c r="K817">
        <v>37</v>
      </c>
      <c r="L817">
        <f t="shared" si="99"/>
        <v>37</v>
      </c>
      <c r="M817">
        <f t="shared" si="103"/>
        <v>3.6375861597263857</v>
      </c>
      <c r="N817">
        <f>'vessel calibrations'!$B$18</f>
        <v>0.66168199563289887</v>
      </c>
      <c r="O817" s="16">
        <f>'vessel calibrations'!$C$18</f>
        <v>0.66168199563289887</v>
      </c>
      <c r="P817">
        <f>'vessel calibrations'!$D$18</f>
        <v>0.69681555292314135</v>
      </c>
      <c r="Q817">
        <f>'vessel calibrations'!$E$18</f>
        <v>0.73713696004717688</v>
      </c>
      <c r="R817">
        <f t="shared" si="100"/>
        <v>2.4069252694543675</v>
      </c>
      <c r="S817">
        <f t="shared" si="104"/>
        <v>2.4069252694543675</v>
      </c>
      <c r="T817">
        <f t="shared" si="101"/>
        <v>2.5347266111953077</v>
      </c>
      <c r="U817">
        <f t="shared" si="102"/>
        <v>2.6813992036903924</v>
      </c>
      <c r="V817">
        <f t="shared" si="105"/>
        <v>10.099779790794834</v>
      </c>
      <c r="W817">
        <f t="shared" si="105"/>
        <v>10.099779790794834</v>
      </c>
      <c r="X817">
        <f t="shared" si="106"/>
        <v>11.612982128530005</v>
      </c>
      <c r="Y817">
        <f t="shared" si="106"/>
        <v>13.605515096042412</v>
      </c>
      <c r="Z817" t="s">
        <v>34</v>
      </c>
    </row>
    <row r="818" spans="1:26" x14ac:dyDescent="0.25">
      <c r="A818" t="s">
        <v>12</v>
      </c>
      <c r="B818">
        <v>16065</v>
      </c>
      <c r="C818" t="s">
        <v>13</v>
      </c>
      <c r="D818">
        <v>7</v>
      </c>
      <c r="E818">
        <v>2012</v>
      </c>
      <c r="F818" s="1">
        <v>41119</v>
      </c>
      <c r="G818" t="s">
        <v>16</v>
      </c>
      <c r="H818" t="s">
        <v>27</v>
      </c>
      <c r="I818">
        <v>1.9218791761957701</v>
      </c>
      <c r="J818">
        <v>20</v>
      </c>
      <c r="K818">
        <v>35</v>
      </c>
      <c r="L818">
        <f t="shared" si="99"/>
        <v>35</v>
      </c>
      <c r="M818">
        <f t="shared" si="103"/>
        <v>3.5835189384561099</v>
      </c>
      <c r="N818">
        <f>'vessel calibrations'!$B$18</f>
        <v>0.66168199563289887</v>
      </c>
      <c r="O818" s="16">
        <f>'vessel calibrations'!$C$18</f>
        <v>0.66168199563289887</v>
      </c>
      <c r="P818">
        <f>'vessel calibrations'!$D$18</f>
        <v>0.69681555292314135</v>
      </c>
      <c r="Q818">
        <f>'vessel calibrations'!$E$18</f>
        <v>0.73713696004717688</v>
      </c>
      <c r="R818">
        <f t="shared" si="100"/>
        <v>2.371149962585926</v>
      </c>
      <c r="S818">
        <f t="shared" si="104"/>
        <v>2.371149962585926</v>
      </c>
      <c r="T818">
        <f t="shared" si="101"/>
        <v>2.4970517305108428</v>
      </c>
      <c r="U818">
        <f t="shared" si="102"/>
        <v>2.6415442565650231</v>
      </c>
      <c r="V818">
        <f t="shared" si="105"/>
        <v>9.709700960907222</v>
      </c>
      <c r="W818">
        <f t="shared" si="105"/>
        <v>9.709700960907222</v>
      </c>
      <c r="X818">
        <f t="shared" si="106"/>
        <v>11.146629580365078</v>
      </c>
      <c r="Y818">
        <f t="shared" si="106"/>
        <v>13.034860306847975</v>
      </c>
      <c r="Z818" t="s">
        <v>34</v>
      </c>
    </row>
    <row r="819" spans="1:26" x14ac:dyDescent="0.25">
      <c r="A819" t="s">
        <v>12</v>
      </c>
      <c r="B819">
        <v>16066</v>
      </c>
      <c r="C819" t="s">
        <v>13</v>
      </c>
      <c r="D819">
        <v>7</v>
      </c>
      <c r="E819">
        <v>2012</v>
      </c>
      <c r="F819" s="1">
        <v>41119</v>
      </c>
      <c r="G819" t="s">
        <v>14</v>
      </c>
      <c r="H819" t="s">
        <v>27</v>
      </c>
      <c r="I819">
        <v>2.8411209550381602</v>
      </c>
      <c r="J819">
        <v>20</v>
      </c>
      <c r="K819">
        <v>3</v>
      </c>
      <c r="L819">
        <f t="shared" si="99"/>
        <v>3</v>
      </c>
      <c r="M819">
        <f t="shared" si="103"/>
        <v>1.3862943611198906</v>
      </c>
      <c r="N819">
        <f>'vessel calibrations'!$B$18</f>
        <v>0.66168199563289887</v>
      </c>
      <c r="O819" s="16">
        <f>'vessel calibrations'!$C$18</f>
        <v>0.66168199563289887</v>
      </c>
      <c r="P819">
        <f>'vessel calibrations'!$D$18</f>
        <v>0.69681555292314135</v>
      </c>
      <c r="Q819">
        <f>'vessel calibrations'!$E$18</f>
        <v>0.73713696004717688</v>
      </c>
      <c r="R819">
        <f t="shared" si="100"/>
        <v>0.91728601940044374</v>
      </c>
      <c r="S819">
        <f t="shared" si="104"/>
        <v>0.91728601940044374</v>
      </c>
      <c r="T819">
        <f t="shared" si="101"/>
        <v>0.96599147175798949</v>
      </c>
      <c r="U819">
        <f t="shared" si="102"/>
        <v>1.0218888110864595</v>
      </c>
      <c r="V819">
        <f t="shared" si="105"/>
        <v>1.5024894574732026</v>
      </c>
      <c r="W819">
        <f t="shared" si="105"/>
        <v>1.5024894574732026</v>
      </c>
      <c r="X819">
        <f t="shared" si="106"/>
        <v>1.6273913498376178</v>
      </c>
      <c r="Y819">
        <f t="shared" si="106"/>
        <v>1.7784377549303723</v>
      </c>
      <c r="Z819" t="s">
        <v>34</v>
      </c>
    </row>
    <row r="820" spans="1:26" x14ac:dyDescent="0.25">
      <c r="A820" t="s">
        <v>12</v>
      </c>
      <c r="B820">
        <v>16067</v>
      </c>
      <c r="C820" t="s">
        <v>13</v>
      </c>
      <c r="D820">
        <v>7</v>
      </c>
      <c r="E820">
        <v>2012</v>
      </c>
      <c r="F820" s="1">
        <v>41119</v>
      </c>
      <c r="G820" t="s">
        <v>16</v>
      </c>
      <c r="H820" t="s">
        <v>27</v>
      </c>
      <c r="I820">
        <v>1.8978867875549701</v>
      </c>
      <c r="J820">
        <v>20</v>
      </c>
      <c r="K820">
        <v>3</v>
      </c>
      <c r="L820">
        <f t="shared" si="99"/>
        <v>3</v>
      </c>
      <c r="M820">
        <f t="shared" si="103"/>
        <v>1.3862943611198906</v>
      </c>
      <c r="N820">
        <f>'vessel calibrations'!$B$18</f>
        <v>0.66168199563289887</v>
      </c>
      <c r="O820" s="16">
        <f>'vessel calibrations'!$C$18</f>
        <v>0.66168199563289887</v>
      </c>
      <c r="P820">
        <f>'vessel calibrations'!$D$18</f>
        <v>0.69681555292314135</v>
      </c>
      <c r="Q820">
        <f>'vessel calibrations'!$E$18</f>
        <v>0.73713696004717688</v>
      </c>
      <c r="R820">
        <f t="shared" si="100"/>
        <v>0.91728601940044374</v>
      </c>
      <c r="S820">
        <f t="shared" si="104"/>
        <v>0.91728601940044374</v>
      </c>
      <c r="T820">
        <f t="shared" si="101"/>
        <v>0.96599147175798949</v>
      </c>
      <c r="U820">
        <f t="shared" si="102"/>
        <v>1.0218888110864595</v>
      </c>
      <c r="V820">
        <f t="shared" si="105"/>
        <v>1.5024894574732026</v>
      </c>
      <c r="W820">
        <f t="shared" si="105"/>
        <v>1.5024894574732026</v>
      </c>
      <c r="X820">
        <f t="shared" si="106"/>
        <v>1.6273913498376178</v>
      </c>
      <c r="Y820">
        <f t="shared" si="106"/>
        <v>1.7784377549303723</v>
      </c>
      <c r="Z820" t="s">
        <v>34</v>
      </c>
    </row>
    <row r="821" spans="1:26" x14ac:dyDescent="0.25">
      <c r="A821" t="s">
        <v>12</v>
      </c>
      <c r="B821">
        <v>16068</v>
      </c>
      <c r="C821" t="s">
        <v>13</v>
      </c>
      <c r="D821">
        <v>7</v>
      </c>
      <c r="E821">
        <v>2012</v>
      </c>
      <c r="F821" s="1">
        <v>41119</v>
      </c>
      <c r="G821" t="s">
        <v>14</v>
      </c>
      <c r="H821" t="s">
        <v>27</v>
      </c>
      <c r="I821">
        <v>1.8653300042541601</v>
      </c>
      <c r="J821">
        <v>20</v>
      </c>
      <c r="K821">
        <v>5</v>
      </c>
      <c r="L821">
        <f t="shared" si="99"/>
        <v>5</v>
      </c>
      <c r="M821">
        <f t="shared" si="103"/>
        <v>1.791759469228055</v>
      </c>
      <c r="N821">
        <f>'vessel calibrations'!$B$18</f>
        <v>0.66168199563289887</v>
      </c>
      <c r="O821" s="16">
        <f>'vessel calibrations'!$C$18</f>
        <v>0.66168199563289887</v>
      </c>
      <c r="P821">
        <f>'vessel calibrations'!$D$18</f>
        <v>0.69681555292314135</v>
      </c>
      <c r="Q821">
        <f>'vessel calibrations'!$E$18</f>
        <v>0.73713696004717688</v>
      </c>
      <c r="R821">
        <f t="shared" si="100"/>
        <v>1.185574981292963</v>
      </c>
      <c r="S821">
        <f t="shared" si="104"/>
        <v>1.185574981292963</v>
      </c>
      <c r="T821">
        <f t="shared" si="101"/>
        <v>1.2485258652554214</v>
      </c>
      <c r="U821">
        <f t="shared" si="102"/>
        <v>1.3207721282825116</v>
      </c>
      <c r="V821">
        <f t="shared" si="105"/>
        <v>2.2725679459573063</v>
      </c>
      <c r="W821">
        <f t="shared" si="105"/>
        <v>2.2725679459573063</v>
      </c>
      <c r="X821">
        <f t="shared" si="106"/>
        <v>2.4852015121603914</v>
      </c>
      <c r="Y821">
        <f t="shared" si="106"/>
        <v>2.7463128949472408</v>
      </c>
      <c r="Z821" t="s">
        <v>34</v>
      </c>
    </row>
    <row r="822" spans="1:26" x14ac:dyDescent="0.25">
      <c r="A822" t="s">
        <v>12</v>
      </c>
      <c r="B822">
        <v>16069</v>
      </c>
      <c r="C822" t="s">
        <v>13</v>
      </c>
      <c r="D822">
        <v>7</v>
      </c>
      <c r="E822">
        <v>2012</v>
      </c>
      <c r="F822" s="1">
        <v>41120</v>
      </c>
      <c r="G822" t="s">
        <v>14</v>
      </c>
      <c r="H822" t="s">
        <v>27</v>
      </c>
      <c r="I822">
        <v>1.74662012829609</v>
      </c>
      <c r="J822">
        <v>20</v>
      </c>
      <c r="K822">
        <v>96</v>
      </c>
      <c r="L822">
        <f t="shared" si="99"/>
        <v>96</v>
      </c>
      <c r="M822">
        <f t="shared" si="103"/>
        <v>4.5747109785033828</v>
      </c>
      <c r="N822">
        <f>'vessel calibrations'!$B$18</f>
        <v>0.66168199563289887</v>
      </c>
      <c r="O822" s="16">
        <f>'vessel calibrations'!$C$18</f>
        <v>0.66168199563289887</v>
      </c>
      <c r="P822">
        <f>'vessel calibrations'!$D$18</f>
        <v>0.69681555292314135</v>
      </c>
      <c r="Q822">
        <f>'vessel calibrations'!$E$18</f>
        <v>0.73713696004717688</v>
      </c>
      <c r="R822">
        <f t="shared" si="100"/>
        <v>3.0270038896998499</v>
      </c>
      <c r="S822">
        <f t="shared" si="104"/>
        <v>3.0270038896998499</v>
      </c>
      <c r="T822">
        <f t="shared" si="101"/>
        <v>3.1877297599493999</v>
      </c>
      <c r="U822">
        <f t="shared" si="102"/>
        <v>3.3721885437884294</v>
      </c>
      <c r="V822">
        <f t="shared" si="105"/>
        <v>19.6353142011227</v>
      </c>
      <c r="W822">
        <f t="shared" si="105"/>
        <v>19.6353142011227</v>
      </c>
      <c r="X822">
        <f t="shared" si="106"/>
        <v>23.23334942616308</v>
      </c>
      <c r="Y822">
        <f t="shared" si="106"/>
        <v>28.142236377454822</v>
      </c>
      <c r="Z822" t="s">
        <v>34</v>
      </c>
    </row>
    <row r="823" spans="1:26" x14ac:dyDescent="0.25">
      <c r="A823" t="s">
        <v>12</v>
      </c>
      <c r="B823">
        <v>16070</v>
      </c>
      <c r="C823" t="s">
        <v>13</v>
      </c>
      <c r="D823">
        <v>7</v>
      </c>
      <c r="E823">
        <v>2012</v>
      </c>
      <c r="F823" s="1">
        <v>41120</v>
      </c>
      <c r="G823" t="s">
        <v>16</v>
      </c>
      <c r="H823" t="s">
        <v>27</v>
      </c>
      <c r="I823">
        <v>2.8720608819728399</v>
      </c>
      <c r="J823">
        <v>20</v>
      </c>
      <c r="K823">
        <v>49</v>
      </c>
      <c r="L823">
        <f t="shared" si="99"/>
        <v>49</v>
      </c>
      <c r="M823">
        <f t="shared" si="103"/>
        <v>3.912023005428146</v>
      </c>
      <c r="N823">
        <f>'vessel calibrations'!$B$18</f>
        <v>0.66168199563289887</v>
      </c>
      <c r="O823" s="16">
        <f>'vessel calibrations'!$C$18</f>
        <v>0.66168199563289887</v>
      </c>
      <c r="P823">
        <f>'vessel calibrations'!$D$18</f>
        <v>0.69681555292314135</v>
      </c>
      <c r="Q823">
        <f>'vessel calibrations'!$E$18</f>
        <v>0.73713696004717688</v>
      </c>
      <c r="R823">
        <f t="shared" si="100"/>
        <v>2.5885151891935063</v>
      </c>
      <c r="S823">
        <f t="shared" si="104"/>
        <v>2.5885151891935063</v>
      </c>
      <c r="T823">
        <f t="shared" si="101"/>
        <v>2.7259584735754627</v>
      </c>
      <c r="U823">
        <f t="shared" si="102"/>
        <v>2.8836967458559242</v>
      </c>
      <c r="V823">
        <f t="shared" si="105"/>
        <v>12.309994100829437</v>
      </c>
      <c r="W823">
        <f t="shared" si="105"/>
        <v>12.309994100829437</v>
      </c>
      <c r="X823">
        <f t="shared" si="106"/>
        <v>14.271043806520902</v>
      </c>
      <c r="Y823">
        <f t="shared" si="106"/>
        <v>16.880249894603015</v>
      </c>
      <c r="Z823" t="s">
        <v>34</v>
      </c>
    </row>
    <row r="824" spans="1:26" x14ac:dyDescent="0.25">
      <c r="A824" t="s">
        <v>12</v>
      </c>
      <c r="B824">
        <v>16071</v>
      </c>
      <c r="C824" t="s">
        <v>13</v>
      </c>
      <c r="D824">
        <v>7</v>
      </c>
      <c r="E824">
        <v>2012</v>
      </c>
      <c r="F824" s="1">
        <v>41120</v>
      </c>
      <c r="G824" t="s">
        <v>17</v>
      </c>
      <c r="H824" t="s">
        <v>27</v>
      </c>
      <c r="I824">
        <v>1.75838685849945</v>
      </c>
      <c r="J824">
        <v>20</v>
      </c>
      <c r="K824">
        <v>23</v>
      </c>
      <c r="L824">
        <f t="shared" si="99"/>
        <v>23</v>
      </c>
      <c r="M824">
        <f t="shared" si="103"/>
        <v>3.1780538303479458</v>
      </c>
      <c r="N824">
        <f>'vessel calibrations'!$B$18</f>
        <v>0.66168199563289887</v>
      </c>
      <c r="O824" s="16">
        <f>'vessel calibrations'!$C$18</f>
        <v>0.66168199563289887</v>
      </c>
      <c r="P824">
        <f>'vessel calibrations'!$D$18</f>
        <v>0.69681555292314135</v>
      </c>
      <c r="Q824">
        <f>'vessel calibrations'!$E$18</f>
        <v>0.73713696004717688</v>
      </c>
      <c r="R824">
        <f t="shared" si="100"/>
        <v>2.102861000693407</v>
      </c>
      <c r="S824">
        <f t="shared" si="104"/>
        <v>2.102861000693407</v>
      </c>
      <c r="T824">
        <f t="shared" si="101"/>
        <v>2.2145173370134112</v>
      </c>
      <c r="U824">
        <f t="shared" si="102"/>
        <v>2.342660939368971</v>
      </c>
      <c r="V824">
        <f t="shared" si="105"/>
        <v>7.1895667836228938</v>
      </c>
      <c r="W824">
        <f t="shared" si="105"/>
        <v>7.1895667836228938</v>
      </c>
      <c r="X824">
        <f t="shared" si="106"/>
        <v>8.1569883054912005</v>
      </c>
      <c r="Y824">
        <f t="shared" si="106"/>
        <v>9.4088971891039144</v>
      </c>
      <c r="Z824" t="s">
        <v>34</v>
      </c>
    </row>
    <row r="825" spans="1:26" x14ac:dyDescent="0.25">
      <c r="A825" t="s">
        <v>12</v>
      </c>
      <c r="B825">
        <v>16072</v>
      </c>
      <c r="C825" t="s">
        <v>13</v>
      </c>
      <c r="D825">
        <v>7</v>
      </c>
      <c r="E825">
        <v>2012</v>
      </c>
      <c r="F825" s="1">
        <v>41120</v>
      </c>
      <c r="G825" t="s">
        <v>18</v>
      </c>
      <c r="H825" t="s">
        <v>27</v>
      </c>
      <c r="I825">
        <v>1.64325276522715</v>
      </c>
      <c r="J825">
        <v>20</v>
      </c>
      <c r="K825">
        <v>0</v>
      </c>
      <c r="L825">
        <f t="shared" si="99"/>
        <v>0</v>
      </c>
      <c r="M825">
        <f t="shared" si="103"/>
        <v>0</v>
      </c>
      <c r="N825">
        <f>'vessel calibrations'!$B$18</f>
        <v>0.66168199563289887</v>
      </c>
      <c r="O825" s="16">
        <f>'vessel calibrations'!$C$18</f>
        <v>0.66168199563289887</v>
      </c>
      <c r="P825">
        <f>'vessel calibrations'!$D$18</f>
        <v>0.69681555292314135</v>
      </c>
      <c r="Q825">
        <f>'vessel calibrations'!$E$18</f>
        <v>0.73713696004717688</v>
      </c>
      <c r="R825">
        <f t="shared" si="100"/>
        <v>0</v>
      </c>
      <c r="S825">
        <f t="shared" si="104"/>
        <v>0</v>
      </c>
      <c r="T825">
        <f t="shared" si="101"/>
        <v>0</v>
      </c>
      <c r="U825">
        <f t="shared" si="102"/>
        <v>0</v>
      </c>
      <c r="V825">
        <f t="shared" si="105"/>
        <v>0</v>
      </c>
      <c r="W825">
        <f t="shared" si="105"/>
        <v>0</v>
      </c>
      <c r="X825">
        <f t="shared" si="106"/>
        <v>0</v>
      </c>
      <c r="Y825">
        <f t="shared" si="106"/>
        <v>0</v>
      </c>
      <c r="Z825" t="s">
        <v>34</v>
      </c>
    </row>
    <row r="826" spans="1:26" x14ac:dyDescent="0.25">
      <c r="A826" t="s">
        <v>12</v>
      </c>
      <c r="B826">
        <v>16073</v>
      </c>
      <c r="C826" t="s">
        <v>13</v>
      </c>
      <c r="D826">
        <v>7</v>
      </c>
      <c r="E826">
        <v>2012</v>
      </c>
      <c r="F826" s="1">
        <v>41120</v>
      </c>
      <c r="G826" t="s">
        <v>17</v>
      </c>
      <c r="H826" t="s">
        <v>27</v>
      </c>
      <c r="I826">
        <v>1.99718275531157</v>
      </c>
      <c r="J826">
        <v>20</v>
      </c>
      <c r="K826">
        <v>5</v>
      </c>
      <c r="L826">
        <f t="shared" si="99"/>
        <v>5</v>
      </c>
      <c r="M826">
        <f t="shared" si="103"/>
        <v>1.791759469228055</v>
      </c>
      <c r="N826">
        <f>'vessel calibrations'!$B$18</f>
        <v>0.66168199563289887</v>
      </c>
      <c r="O826" s="16">
        <f>'vessel calibrations'!$C$18</f>
        <v>0.66168199563289887</v>
      </c>
      <c r="P826">
        <f>'vessel calibrations'!$D$18</f>
        <v>0.69681555292314135</v>
      </c>
      <c r="Q826">
        <f>'vessel calibrations'!$E$18</f>
        <v>0.73713696004717688</v>
      </c>
      <c r="R826">
        <f t="shared" si="100"/>
        <v>1.185574981292963</v>
      </c>
      <c r="S826">
        <f t="shared" si="104"/>
        <v>1.185574981292963</v>
      </c>
      <c r="T826">
        <f t="shared" si="101"/>
        <v>1.2485258652554214</v>
      </c>
      <c r="U826">
        <f t="shared" si="102"/>
        <v>1.3207721282825116</v>
      </c>
      <c r="V826">
        <f t="shared" si="105"/>
        <v>2.2725679459573063</v>
      </c>
      <c r="W826">
        <f t="shared" si="105"/>
        <v>2.2725679459573063</v>
      </c>
      <c r="X826">
        <f t="shared" si="106"/>
        <v>2.4852015121603914</v>
      </c>
      <c r="Y826">
        <f t="shared" si="106"/>
        <v>2.7463128949472408</v>
      </c>
      <c r="Z826" t="s">
        <v>34</v>
      </c>
    </row>
    <row r="827" spans="1:26" x14ac:dyDescent="0.25">
      <c r="A827" t="s">
        <v>12</v>
      </c>
      <c r="B827">
        <v>16074</v>
      </c>
      <c r="C827" t="s">
        <v>13</v>
      </c>
      <c r="D827">
        <v>7</v>
      </c>
      <c r="E827">
        <v>2012</v>
      </c>
      <c r="F827" s="1">
        <v>41120</v>
      </c>
      <c r="G827" t="s">
        <v>18</v>
      </c>
      <c r="H827" t="s">
        <v>27</v>
      </c>
      <c r="I827">
        <v>1.8952981723654001</v>
      </c>
      <c r="J827">
        <v>20</v>
      </c>
      <c r="K827">
        <v>0</v>
      </c>
      <c r="L827">
        <f t="shared" si="99"/>
        <v>0</v>
      </c>
      <c r="M827">
        <f t="shared" si="103"/>
        <v>0</v>
      </c>
      <c r="N827">
        <f>'vessel calibrations'!$B$18</f>
        <v>0.66168199563289887</v>
      </c>
      <c r="O827" s="16">
        <f>'vessel calibrations'!$C$18</f>
        <v>0.66168199563289887</v>
      </c>
      <c r="P827">
        <f>'vessel calibrations'!$D$18</f>
        <v>0.69681555292314135</v>
      </c>
      <c r="Q827">
        <f>'vessel calibrations'!$E$18</f>
        <v>0.73713696004717688</v>
      </c>
      <c r="R827">
        <f t="shared" si="100"/>
        <v>0</v>
      </c>
      <c r="S827">
        <f t="shared" si="104"/>
        <v>0</v>
      </c>
      <c r="T827">
        <f t="shared" si="101"/>
        <v>0</v>
      </c>
      <c r="U827">
        <f t="shared" si="102"/>
        <v>0</v>
      </c>
      <c r="V827">
        <f t="shared" si="105"/>
        <v>0</v>
      </c>
      <c r="W827">
        <f t="shared" si="105"/>
        <v>0</v>
      </c>
      <c r="X827">
        <f t="shared" si="106"/>
        <v>0</v>
      </c>
      <c r="Y827">
        <f t="shared" si="106"/>
        <v>0</v>
      </c>
      <c r="Z827" t="s">
        <v>34</v>
      </c>
    </row>
    <row r="828" spans="1:26" x14ac:dyDescent="0.25">
      <c r="A828" t="s">
        <v>12</v>
      </c>
      <c r="B828">
        <v>16077</v>
      </c>
      <c r="C828" t="s">
        <v>19</v>
      </c>
      <c r="D828">
        <v>8</v>
      </c>
      <c r="E828">
        <v>2012</v>
      </c>
      <c r="F828" s="1">
        <v>41150</v>
      </c>
      <c r="G828" t="s">
        <v>23</v>
      </c>
      <c r="H828" t="s">
        <v>27</v>
      </c>
      <c r="I828">
        <v>1.8803891309585801</v>
      </c>
      <c r="J828">
        <v>20</v>
      </c>
      <c r="K828">
        <v>341</v>
      </c>
      <c r="L828">
        <f t="shared" si="99"/>
        <v>341</v>
      </c>
      <c r="M828">
        <f t="shared" si="103"/>
        <v>5.8348107370626048</v>
      </c>
      <c r="N828">
        <f>'vessel calibrations'!$B$18</f>
        <v>0.66168199563289887</v>
      </c>
      <c r="O828" s="16">
        <f>'vessel calibrations'!$C$18</f>
        <v>0.66168199563289887</v>
      </c>
      <c r="P828">
        <f>'vessel calibrations'!$D$18</f>
        <v>0.69681555292314135</v>
      </c>
      <c r="Q828">
        <f>'vessel calibrations'!$E$18</f>
        <v>0.73713696004717688</v>
      </c>
      <c r="R828">
        <f t="shared" si="100"/>
        <v>3.8607892126398498</v>
      </c>
      <c r="S828">
        <f t="shared" si="104"/>
        <v>3.8607892126398498</v>
      </c>
      <c r="T828">
        <f t="shared" si="101"/>
        <v>4.0657868699481607</v>
      </c>
      <c r="U828">
        <f t="shared" si="102"/>
        <v>4.3010546491689556</v>
      </c>
      <c r="V828">
        <f t="shared" si="105"/>
        <v>46.502826410051703</v>
      </c>
      <c r="W828">
        <f t="shared" si="105"/>
        <v>46.502826410051703</v>
      </c>
      <c r="X828">
        <f t="shared" si="106"/>
        <v>57.310773470608865</v>
      </c>
      <c r="Y828">
        <f t="shared" si="106"/>
        <v>72.777562127768959</v>
      </c>
    </row>
    <row r="829" spans="1:26" x14ac:dyDescent="0.25">
      <c r="A829" t="s">
        <v>12</v>
      </c>
      <c r="B829">
        <v>16078</v>
      </c>
      <c r="C829" t="s">
        <v>19</v>
      </c>
      <c r="D829">
        <v>8</v>
      </c>
      <c r="E829">
        <v>2012</v>
      </c>
      <c r="F829" s="1">
        <v>41150</v>
      </c>
      <c r="G829" t="s">
        <v>22</v>
      </c>
      <c r="H829" t="s">
        <v>27</v>
      </c>
      <c r="I829">
        <v>1.47853583892513</v>
      </c>
      <c r="J829">
        <v>20</v>
      </c>
      <c r="K829">
        <v>345</v>
      </c>
      <c r="L829">
        <f t="shared" si="99"/>
        <v>345</v>
      </c>
      <c r="M829">
        <f t="shared" si="103"/>
        <v>5.8464387750577247</v>
      </c>
      <c r="N829">
        <f>'vessel calibrations'!$B$18</f>
        <v>0.66168199563289887</v>
      </c>
      <c r="O829" s="16">
        <f>'vessel calibrations'!$C$18</f>
        <v>0.66168199563289887</v>
      </c>
      <c r="P829">
        <f>'vessel calibrations'!$D$18</f>
        <v>0.69681555292314135</v>
      </c>
      <c r="Q829">
        <f>'vessel calibrations'!$E$18</f>
        <v>0.73713696004717688</v>
      </c>
      <c r="R829">
        <f t="shared" si="100"/>
        <v>3.8684832760257559</v>
      </c>
      <c r="S829">
        <f t="shared" si="104"/>
        <v>3.8684832760257559</v>
      </c>
      <c r="T829">
        <f t="shared" si="101"/>
        <v>4.0738894676731414</v>
      </c>
      <c r="U829">
        <f t="shared" si="102"/>
        <v>4.3096261057479914</v>
      </c>
      <c r="V829">
        <f t="shared" si="105"/>
        <v>46.869725831168594</v>
      </c>
      <c r="W829">
        <f t="shared" si="105"/>
        <v>46.869725831168594</v>
      </c>
      <c r="X829">
        <f t="shared" si="106"/>
        <v>57.785161503393645</v>
      </c>
      <c r="Y829">
        <f t="shared" si="106"/>
        <v>73.412661272040751</v>
      </c>
    </row>
    <row r="830" spans="1:26" x14ac:dyDescent="0.25">
      <c r="A830" t="s">
        <v>12</v>
      </c>
      <c r="B830">
        <v>16079</v>
      </c>
      <c r="C830" t="s">
        <v>19</v>
      </c>
      <c r="D830">
        <v>8</v>
      </c>
      <c r="E830">
        <v>2012</v>
      </c>
      <c r="F830" s="1">
        <v>41150</v>
      </c>
      <c r="G830" t="s">
        <v>21</v>
      </c>
      <c r="H830" t="s">
        <v>27</v>
      </c>
      <c r="I830">
        <v>1.9764974817193599</v>
      </c>
      <c r="J830">
        <v>20</v>
      </c>
      <c r="K830">
        <v>1150</v>
      </c>
      <c r="L830">
        <f t="shared" si="99"/>
        <v>1150</v>
      </c>
      <c r="M830">
        <f t="shared" si="103"/>
        <v>7.0483864087218828</v>
      </c>
      <c r="N830">
        <f>'vessel calibrations'!$B$18</f>
        <v>0.66168199563289887</v>
      </c>
      <c r="O830" s="16">
        <f>'vessel calibrations'!$C$18</f>
        <v>0.66168199563289887</v>
      </c>
      <c r="P830">
        <f>'vessel calibrations'!$D$18</f>
        <v>0.69681555292314135</v>
      </c>
      <c r="Q830">
        <f>'vessel calibrations'!$E$18</f>
        <v>0.73713696004717688</v>
      </c>
      <c r="R830">
        <f t="shared" si="100"/>
        <v>4.6637903849148969</v>
      </c>
      <c r="S830">
        <f t="shared" si="104"/>
        <v>4.6637903849148969</v>
      </c>
      <c r="T830">
        <f t="shared" si="101"/>
        <v>4.9114252726094936</v>
      </c>
      <c r="U830">
        <f t="shared" si="102"/>
        <v>5.1956261305630873</v>
      </c>
      <c r="V830">
        <f t="shared" si="105"/>
        <v>105.03724336634299</v>
      </c>
      <c r="W830">
        <f t="shared" si="105"/>
        <v>105.03724336634299</v>
      </c>
      <c r="X830">
        <f t="shared" si="106"/>
        <v>134.83287538515512</v>
      </c>
      <c r="Y830">
        <f t="shared" si="106"/>
        <v>179.48111216691913</v>
      </c>
    </row>
    <row r="831" spans="1:26" x14ac:dyDescent="0.25">
      <c r="A831" t="s">
        <v>12</v>
      </c>
      <c r="B831">
        <v>16080</v>
      </c>
      <c r="C831" t="s">
        <v>19</v>
      </c>
      <c r="D831">
        <v>8</v>
      </c>
      <c r="E831">
        <v>2012</v>
      </c>
      <c r="F831" s="1">
        <v>41150</v>
      </c>
      <c r="G831" t="s">
        <v>20</v>
      </c>
      <c r="H831" t="s">
        <v>27</v>
      </c>
      <c r="I831">
        <v>1.6330695772080499</v>
      </c>
      <c r="J831">
        <v>20</v>
      </c>
      <c r="K831">
        <v>243</v>
      </c>
      <c r="L831">
        <f t="shared" si="99"/>
        <v>243</v>
      </c>
      <c r="M831">
        <f t="shared" si="103"/>
        <v>5.4971682252932021</v>
      </c>
      <c r="N831">
        <f>'vessel calibrations'!$B$18</f>
        <v>0.66168199563289887</v>
      </c>
      <c r="O831" s="16">
        <f>'vessel calibrations'!$C$18</f>
        <v>0.66168199563289887</v>
      </c>
      <c r="P831">
        <f>'vessel calibrations'!$D$18</f>
        <v>0.69681555292314135</v>
      </c>
      <c r="Q831">
        <f>'vessel calibrations'!$E$18</f>
        <v>0.73713696004717688</v>
      </c>
      <c r="R831">
        <f t="shared" si="100"/>
        <v>3.6373772416417669</v>
      </c>
      <c r="S831">
        <f t="shared" si="104"/>
        <v>3.6373772416417669</v>
      </c>
      <c r="T831">
        <f t="shared" si="101"/>
        <v>3.8305123164192061</v>
      </c>
      <c r="U831">
        <f t="shared" si="102"/>
        <v>4.0521658744605658</v>
      </c>
      <c r="V831">
        <f t="shared" si="105"/>
        <v>36.99206194201529</v>
      </c>
      <c r="W831">
        <f t="shared" si="105"/>
        <v>36.99206194201529</v>
      </c>
      <c r="X831">
        <f t="shared" si="106"/>
        <v>45.086142874868372</v>
      </c>
      <c r="Y831">
        <f t="shared" si="106"/>
        <v>56.521907455094421</v>
      </c>
    </row>
    <row r="832" spans="1:26" x14ac:dyDescent="0.25">
      <c r="A832" t="s">
        <v>12</v>
      </c>
      <c r="B832">
        <v>16085</v>
      </c>
      <c r="C832" t="s">
        <v>19</v>
      </c>
      <c r="D832">
        <v>8</v>
      </c>
      <c r="E832">
        <v>2012</v>
      </c>
      <c r="F832" s="1">
        <v>41152</v>
      </c>
      <c r="G832" t="s">
        <v>20</v>
      </c>
      <c r="H832" t="s">
        <v>27</v>
      </c>
      <c r="I832">
        <v>1.4186217531447201</v>
      </c>
      <c r="J832">
        <v>20</v>
      </c>
      <c r="K832">
        <v>229</v>
      </c>
      <c r="L832">
        <f t="shared" si="99"/>
        <v>229</v>
      </c>
      <c r="M832">
        <f t="shared" si="103"/>
        <v>5.4380793089231956</v>
      </c>
      <c r="N832">
        <f>'vessel calibrations'!$B$18</f>
        <v>0.66168199563289887</v>
      </c>
      <c r="O832" s="16">
        <f>'vessel calibrations'!$C$18</f>
        <v>0.66168199563289887</v>
      </c>
      <c r="P832">
        <f>'vessel calibrations'!$D$18</f>
        <v>0.69681555292314135</v>
      </c>
      <c r="Q832">
        <f>'vessel calibrations'!$E$18</f>
        <v>0.73713696004717688</v>
      </c>
      <c r="R832">
        <f t="shared" si="100"/>
        <v>3.5982791695382756</v>
      </c>
      <c r="S832">
        <f t="shared" si="104"/>
        <v>3.5982791695382756</v>
      </c>
      <c r="T832">
        <f t="shared" si="101"/>
        <v>3.7893382404872109</v>
      </c>
      <c r="U832">
        <f t="shared" si="102"/>
        <v>4.0086092502750965</v>
      </c>
      <c r="V832">
        <f t="shared" si="105"/>
        <v>35.535309244330044</v>
      </c>
      <c r="W832">
        <f t="shared" si="105"/>
        <v>35.535309244330044</v>
      </c>
      <c r="X832">
        <f t="shared" si="106"/>
        <v>43.227122870468186</v>
      </c>
      <c r="Y832">
        <f t="shared" si="106"/>
        <v>54.070228375802436</v>
      </c>
    </row>
    <row r="833" spans="1:25" x14ac:dyDescent="0.25">
      <c r="A833" t="s">
        <v>12</v>
      </c>
      <c r="B833">
        <v>16086</v>
      </c>
      <c r="C833" t="s">
        <v>19</v>
      </c>
      <c r="D833">
        <v>8</v>
      </c>
      <c r="E833">
        <v>2012</v>
      </c>
      <c r="F833" s="1">
        <v>41152</v>
      </c>
      <c r="G833" t="s">
        <v>21</v>
      </c>
      <c r="H833" t="s">
        <v>27</v>
      </c>
      <c r="I833">
        <v>1.5582491293946199</v>
      </c>
      <c r="J833">
        <v>20</v>
      </c>
      <c r="K833">
        <v>757</v>
      </c>
      <c r="L833">
        <f t="shared" si="99"/>
        <v>757</v>
      </c>
      <c r="M833">
        <f t="shared" si="103"/>
        <v>6.6306833856423717</v>
      </c>
      <c r="N833">
        <f>'vessel calibrations'!$B$18</f>
        <v>0.66168199563289887</v>
      </c>
      <c r="O833" s="16">
        <f>'vessel calibrations'!$C$18</f>
        <v>0.66168199563289887</v>
      </c>
      <c r="P833">
        <f>'vessel calibrations'!$D$18</f>
        <v>0.69681555292314135</v>
      </c>
      <c r="Q833">
        <f>'vessel calibrations'!$E$18</f>
        <v>0.73713696004717688</v>
      </c>
      <c r="R833">
        <f t="shared" si="100"/>
        <v>4.3874038150217505</v>
      </c>
      <c r="S833">
        <f t="shared" si="104"/>
        <v>4.3874038150217505</v>
      </c>
      <c r="T833">
        <f t="shared" si="101"/>
        <v>4.6203633096246763</v>
      </c>
      <c r="U833">
        <f t="shared" si="102"/>
        <v>4.8877217939277404</v>
      </c>
      <c r="V833">
        <f t="shared" si="105"/>
        <v>79.431333066374478</v>
      </c>
      <c r="W833">
        <f t="shared" si="105"/>
        <v>79.431333066374478</v>
      </c>
      <c r="X833">
        <f t="shared" si="106"/>
        <v>100.53091258737247</v>
      </c>
      <c r="Y833">
        <f t="shared" si="106"/>
        <v>131.65102317902657</v>
      </c>
    </row>
    <row r="834" spans="1:25" x14ac:dyDescent="0.25">
      <c r="A834" t="s">
        <v>12</v>
      </c>
      <c r="B834">
        <v>16087</v>
      </c>
      <c r="C834" t="s">
        <v>19</v>
      </c>
      <c r="D834">
        <v>8</v>
      </c>
      <c r="E834">
        <v>2012</v>
      </c>
      <c r="F834" s="1">
        <v>41152</v>
      </c>
      <c r="G834" t="s">
        <v>22</v>
      </c>
      <c r="H834" t="s">
        <v>27</v>
      </c>
      <c r="I834">
        <v>1.8172097325124701</v>
      </c>
      <c r="J834">
        <v>10</v>
      </c>
      <c r="K834">
        <v>67</v>
      </c>
      <c r="L834">
        <f t="shared" ref="L834:L897" si="107">K834*20/J834</f>
        <v>134</v>
      </c>
      <c r="M834">
        <f t="shared" si="103"/>
        <v>4.9052747784384296</v>
      </c>
      <c r="N834">
        <f>'vessel calibrations'!$B$18</f>
        <v>0.66168199563289887</v>
      </c>
      <c r="O834" s="16">
        <f>'vessel calibrations'!$C$18</f>
        <v>0.66168199563289887</v>
      </c>
      <c r="P834">
        <f>'vessel calibrations'!$D$18</f>
        <v>0.69681555292314135</v>
      </c>
      <c r="Q834">
        <f>'vessel calibrations'!$E$18</f>
        <v>0.73713696004717688</v>
      </c>
      <c r="R834">
        <f t="shared" ref="R834:R897" si="108">N834*M834</f>
        <v>3.2457320045248661</v>
      </c>
      <c r="S834">
        <f t="shared" si="104"/>
        <v>3.2457320045248661</v>
      </c>
      <c r="T834">
        <f t="shared" ref="T834:T897" si="109">M834*P834</f>
        <v>3.4180717569775139</v>
      </c>
      <c r="U834">
        <f t="shared" ref="U834:U897" si="110">M834*Q834</f>
        <v>3.615859338374193</v>
      </c>
      <c r="V834">
        <f t="shared" si="105"/>
        <v>24.680501424951075</v>
      </c>
      <c r="W834">
        <f t="shared" si="105"/>
        <v>24.680501424951075</v>
      </c>
      <c r="X834">
        <f t="shared" si="106"/>
        <v>29.510526553718709</v>
      </c>
      <c r="Y834">
        <f t="shared" si="106"/>
        <v>36.183285224220313</v>
      </c>
    </row>
    <row r="835" spans="1:25" x14ac:dyDescent="0.25">
      <c r="A835" t="s">
        <v>12</v>
      </c>
      <c r="B835">
        <v>16088</v>
      </c>
      <c r="C835" t="s">
        <v>19</v>
      </c>
      <c r="D835">
        <v>8</v>
      </c>
      <c r="E835">
        <v>2012</v>
      </c>
      <c r="F835" s="1">
        <v>41152</v>
      </c>
      <c r="G835" t="s">
        <v>23</v>
      </c>
      <c r="H835" t="s">
        <v>27</v>
      </c>
      <c r="I835">
        <v>0.92781493659039704</v>
      </c>
      <c r="J835">
        <v>10</v>
      </c>
      <c r="K835">
        <v>79</v>
      </c>
      <c r="L835">
        <f t="shared" si="107"/>
        <v>158</v>
      </c>
      <c r="M835">
        <f t="shared" ref="M835:M898" si="111">LN(L835+1)</f>
        <v>5.0689042022202315</v>
      </c>
      <c r="N835">
        <f>'vessel calibrations'!$B$18</f>
        <v>0.66168199563289887</v>
      </c>
      <c r="O835" s="16">
        <f>'vessel calibrations'!$C$18</f>
        <v>0.66168199563289887</v>
      </c>
      <c r="P835">
        <f>'vessel calibrations'!$D$18</f>
        <v>0.69681555292314135</v>
      </c>
      <c r="Q835">
        <f>'vessel calibrations'!$E$18</f>
        <v>0.73713696004717688</v>
      </c>
      <c r="R835">
        <f t="shared" si="108"/>
        <v>3.3540026481970702</v>
      </c>
      <c r="S835">
        <f t="shared" ref="S835:S898" si="112">O835*M835</f>
        <v>3.3540026481970702</v>
      </c>
      <c r="T835">
        <f t="shared" si="109"/>
        <v>3.5320912843845251</v>
      </c>
      <c r="U835">
        <f t="shared" si="110"/>
        <v>3.736476634394982</v>
      </c>
      <c r="V835">
        <f t="shared" ref="V835:W898" si="113">EXP(R835)-1</f>
        <v>27.617048688029076</v>
      </c>
      <c r="W835">
        <f t="shared" si="113"/>
        <v>27.617048688029076</v>
      </c>
      <c r="X835">
        <f t="shared" ref="X835:Y898" si="114">EXP(T835)-1</f>
        <v>33.195405207490374</v>
      </c>
      <c r="Y835">
        <f t="shared" si="114"/>
        <v>40.949924552227962</v>
      </c>
    </row>
    <row r="836" spans="1:25" x14ac:dyDescent="0.25">
      <c r="A836" t="s">
        <v>12</v>
      </c>
      <c r="B836">
        <v>16089</v>
      </c>
      <c r="C836" t="s">
        <v>19</v>
      </c>
      <c r="D836">
        <v>8</v>
      </c>
      <c r="E836">
        <v>2012</v>
      </c>
      <c r="F836" s="1">
        <v>41152</v>
      </c>
      <c r="G836" t="s">
        <v>23</v>
      </c>
      <c r="H836" t="s">
        <v>27</v>
      </c>
      <c r="I836">
        <v>0.89325809999995898</v>
      </c>
      <c r="J836">
        <v>10</v>
      </c>
      <c r="K836">
        <v>191</v>
      </c>
      <c r="L836">
        <f t="shared" si="107"/>
        <v>382</v>
      </c>
      <c r="M836">
        <f t="shared" si="111"/>
        <v>5.9480349891806457</v>
      </c>
      <c r="N836">
        <f>'vessel calibrations'!$B$18</f>
        <v>0.66168199563289887</v>
      </c>
      <c r="O836" s="16">
        <f>'vessel calibrations'!$C$18</f>
        <v>0.66168199563289887</v>
      </c>
      <c r="P836">
        <f>'vessel calibrations'!$D$18</f>
        <v>0.69681555292314135</v>
      </c>
      <c r="Q836">
        <f>'vessel calibrations'!$E$18</f>
        <v>0.73713696004717688</v>
      </c>
      <c r="R836">
        <f t="shared" si="108"/>
        <v>3.9357076617353575</v>
      </c>
      <c r="S836">
        <f t="shared" si="112"/>
        <v>3.9357076617353575</v>
      </c>
      <c r="T836">
        <f t="shared" si="109"/>
        <v>4.1446832897921029</v>
      </c>
      <c r="U836">
        <f t="shared" si="110"/>
        <v>4.3845164301788637</v>
      </c>
      <c r="V836">
        <f t="shared" si="113"/>
        <v>50.19836826612471</v>
      </c>
      <c r="W836">
        <f t="shared" si="113"/>
        <v>50.19836826612471</v>
      </c>
      <c r="X836">
        <f t="shared" si="114"/>
        <v>62.097635071774164</v>
      </c>
      <c r="Y836">
        <f t="shared" si="114"/>
        <v>79.199431809585604</v>
      </c>
    </row>
    <row r="837" spans="1:25" x14ac:dyDescent="0.25">
      <c r="A837" t="s">
        <v>12</v>
      </c>
      <c r="B837">
        <v>16090</v>
      </c>
      <c r="C837" t="s">
        <v>19</v>
      </c>
      <c r="D837">
        <v>8</v>
      </c>
      <c r="E837">
        <v>2012</v>
      </c>
      <c r="F837" s="1">
        <v>41152</v>
      </c>
      <c r="G837" t="s">
        <v>22</v>
      </c>
      <c r="H837" t="s">
        <v>27</v>
      </c>
      <c r="I837">
        <v>0.72258881256608198</v>
      </c>
      <c r="J837">
        <v>10</v>
      </c>
      <c r="K837">
        <v>151</v>
      </c>
      <c r="L837">
        <f t="shared" si="107"/>
        <v>302</v>
      </c>
      <c r="M837">
        <f t="shared" si="111"/>
        <v>5.7137328055093688</v>
      </c>
      <c r="N837">
        <f>'vessel calibrations'!$B$18</f>
        <v>0.66168199563289887</v>
      </c>
      <c r="O837" s="16">
        <f>'vessel calibrations'!$C$18</f>
        <v>0.66168199563289887</v>
      </c>
      <c r="P837">
        <f>'vessel calibrations'!$D$18</f>
        <v>0.69681555292314135</v>
      </c>
      <c r="Q837">
        <f>'vessel calibrations'!$E$18</f>
        <v>0.73713696004717688</v>
      </c>
      <c r="R837">
        <f t="shared" si="108"/>
        <v>3.780674125262601</v>
      </c>
      <c r="S837">
        <f t="shared" si="112"/>
        <v>3.780674125262601</v>
      </c>
      <c r="T837">
        <f t="shared" si="109"/>
        <v>3.9814178841261025</v>
      </c>
      <c r="U837">
        <f t="shared" si="110"/>
        <v>4.2118036307750035</v>
      </c>
      <c r="V837">
        <f t="shared" si="113"/>
        <v>42.845589194440365</v>
      </c>
      <c r="W837">
        <f t="shared" si="113"/>
        <v>42.845589194440365</v>
      </c>
      <c r="X837">
        <f t="shared" si="114"/>
        <v>52.592969001432124</v>
      </c>
      <c r="Y837">
        <f t="shared" si="114"/>
        <v>66.478135762353162</v>
      </c>
    </row>
    <row r="838" spans="1:25" x14ac:dyDescent="0.25">
      <c r="A838" t="s">
        <v>12</v>
      </c>
      <c r="B838">
        <v>16091</v>
      </c>
      <c r="C838" t="s">
        <v>19</v>
      </c>
      <c r="D838">
        <v>8</v>
      </c>
      <c r="E838">
        <v>2012</v>
      </c>
      <c r="F838" s="1">
        <v>41152</v>
      </c>
      <c r="G838" t="s">
        <v>21</v>
      </c>
      <c r="H838" t="s">
        <v>27</v>
      </c>
      <c r="I838">
        <v>0.87722888743549099</v>
      </c>
      <c r="J838">
        <v>10</v>
      </c>
      <c r="K838">
        <v>151</v>
      </c>
      <c r="L838">
        <f t="shared" si="107"/>
        <v>302</v>
      </c>
      <c r="M838">
        <f t="shared" si="111"/>
        <v>5.7137328055093688</v>
      </c>
      <c r="N838">
        <f>'vessel calibrations'!$B$18</f>
        <v>0.66168199563289887</v>
      </c>
      <c r="O838" s="16">
        <f>'vessel calibrations'!$C$18</f>
        <v>0.66168199563289887</v>
      </c>
      <c r="P838">
        <f>'vessel calibrations'!$D$18</f>
        <v>0.69681555292314135</v>
      </c>
      <c r="Q838">
        <f>'vessel calibrations'!$E$18</f>
        <v>0.73713696004717688</v>
      </c>
      <c r="R838">
        <f t="shared" si="108"/>
        <v>3.780674125262601</v>
      </c>
      <c r="S838">
        <f t="shared" si="112"/>
        <v>3.780674125262601</v>
      </c>
      <c r="T838">
        <f t="shared" si="109"/>
        <v>3.9814178841261025</v>
      </c>
      <c r="U838">
        <f t="shared" si="110"/>
        <v>4.2118036307750035</v>
      </c>
      <c r="V838">
        <f t="shared" si="113"/>
        <v>42.845589194440365</v>
      </c>
      <c r="W838">
        <f t="shared" si="113"/>
        <v>42.845589194440365</v>
      </c>
      <c r="X838">
        <f t="shared" si="114"/>
        <v>52.592969001432124</v>
      </c>
      <c r="Y838">
        <f t="shared" si="114"/>
        <v>66.478135762353162</v>
      </c>
    </row>
    <row r="839" spans="1:25" x14ac:dyDescent="0.25">
      <c r="A839" t="s">
        <v>12</v>
      </c>
      <c r="B839">
        <v>16092</v>
      </c>
      <c r="C839" t="s">
        <v>19</v>
      </c>
      <c r="D839">
        <v>8</v>
      </c>
      <c r="E839">
        <v>2012</v>
      </c>
      <c r="F839" s="1">
        <v>41152</v>
      </c>
      <c r="G839" t="s">
        <v>20</v>
      </c>
      <c r="H839" t="s">
        <v>27</v>
      </c>
      <c r="I839">
        <v>0.87004410927825504</v>
      </c>
      <c r="J839">
        <v>10</v>
      </c>
      <c r="K839">
        <v>38</v>
      </c>
      <c r="L839">
        <f t="shared" si="107"/>
        <v>76</v>
      </c>
      <c r="M839">
        <f t="shared" si="111"/>
        <v>4.3438054218536841</v>
      </c>
      <c r="N839">
        <f>'vessel calibrations'!$B$18</f>
        <v>0.66168199563289887</v>
      </c>
      <c r="O839" s="16">
        <f>'vessel calibrations'!$C$18</f>
        <v>0.66168199563289887</v>
      </c>
      <c r="P839">
        <f>'vessel calibrations'!$D$18</f>
        <v>0.69681555292314135</v>
      </c>
      <c r="Q839">
        <f>'vessel calibrations'!$E$18</f>
        <v>0.73713696004717688</v>
      </c>
      <c r="R839">
        <f t="shared" si="108"/>
        <v>2.8742178401731517</v>
      </c>
      <c r="S839">
        <f t="shared" si="112"/>
        <v>2.8742178401731517</v>
      </c>
      <c r="T839">
        <f t="shared" si="109"/>
        <v>3.0268311768195142</v>
      </c>
      <c r="U839">
        <f t="shared" si="110"/>
        <v>3.2019795237016693</v>
      </c>
      <c r="V839">
        <f t="shared" si="113"/>
        <v>16.711565427363407</v>
      </c>
      <c r="W839">
        <f t="shared" si="113"/>
        <v>16.711565427363407</v>
      </c>
      <c r="X839">
        <f t="shared" si="114"/>
        <v>19.631750524325692</v>
      </c>
      <c r="Y839">
        <f t="shared" si="114"/>
        <v>23.581141019360331</v>
      </c>
    </row>
    <row r="840" spans="1:25" x14ac:dyDescent="0.25">
      <c r="A840" t="s">
        <v>12</v>
      </c>
      <c r="B840">
        <v>16093</v>
      </c>
      <c r="C840" t="s">
        <v>19</v>
      </c>
      <c r="D840">
        <v>8</v>
      </c>
      <c r="E840">
        <v>2012</v>
      </c>
      <c r="F840" s="1">
        <v>41153</v>
      </c>
      <c r="G840" t="s">
        <v>20</v>
      </c>
      <c r="H840" t="s">
        <v>27</v>
      </c>
      <c r="I840">
        <v>0.84559809502349603</v>
      </c>
      <c r="J840">
        <v>10</v>
      </c>
      <c r="K840">
        <v>43</v>
      </c>
      <c r="L840">
        <f t="shared" si="107"/>
        <v>86</v>
      </c>
      <c r="M840">
        <f t="shared" si="111"/>
        <v>4.4659081186545837</v>
      </c>
      <c r="N840">
        <f>'vessel calibrations'!$B$18</f>
        <v>0.66168199563289887</v>
      </c>
      <c r="O840" s="16">
        <f>'vessel calibrations'!$C$18</f>
        <v>0.66168199563289887</v>
      </c>
      <c r="P840">
        <f>'vessel calibrations'!$D$18</f>
        <v>0.69681555292314135</v>
      </c>
      <c r="Q840">
        <f>'vessel calibrations'!$E$18</f>
        <v>0.73713696004717688</v>
      </c>
      <c r="R840">
        <f t="shared" si="108"/>
        <v>2.9550109962645297</v>
      </c>
      <c r="S840">
        <f t="shared" si="112"/>
        <v>2.9550109962645297</v>
      </c>
      <c r="T840">
        <f t="shared" si="109"/>
        <v>3.1119142350042397</v>
      </c>
      <c r="U840">
        <f t="shared" si="110"/>
        <v>3.2919859344350466</v>
      </c>
      <c r="V840">
        <f t="shared" si="113"/>
        <v>18.201933868216532</v>
      </c>
      <c r="W840">
        <f t="shared" si="113"/>
        <v>18.201933868216532</v>
      </c>
      <c r="X840">
        <f t="shared" si="114"/>
        <v>21.464004653661572</v>
      </c>
      <c r="Y840">
        <f t="shared" si="114"/>
        <v>25.896224791488667</v>
      </c>
    </row>
    <row r="841" spans="1:25" x14ac:dyDescent="0.25">
      <c r="A841" t="s">
        <v>12</v>
      </c>
      <c r="B841">
        <v>16094</v>
      </c>
      <c r="C841" t="s">
        <v>19</v>
      </c>
      <c r="D841">
        <v>8</v>
      </c>
      <c r="E841">
        <v>2012</v>
      </c>
      <c r="F841" s="1">
        <v>41153</v>
      </c>
      <c r="G841" t="s">
        <v>21</v>
      </c>
      <c r="H841" t="s">
        <v>27</v>
      </c>
      <c r="I841">
        <v>0.75460078118985296</v>
      </c>
      <c r="J841">
        <v>10</v>
      </c>
      <c r="K841">
        <v>1008</v>
      </c>
      <c r="L841">
        <f t="shared" si="107"/>
        <v>2016</v>
      </c>
      <c r="M841">
        <f t="shared" si="111"/>
        <v>7.6093665379542115</v>
      </c>
      <c r="N841">
        <f>'vessel calibrations'!$B$18</f>
        <v>0.66168199563289887</v>
      </c>
      <c r="O841" s="16">
        <f>'vessel calibrations'!$C$18</f>
        <v>0.66168199563289887</v>
      </c>
      <c r="P841">
        <f>'vessel calibrations'!$D$18</f>
        <v>0.69681555292314135</v>
      </c>
      <c r="Q841">
        <f>'vessel calibrations'!$E$18</f>
        <v>0.73713696004717688</v>
      </c>
      <c r="R841">
        <f t="shared" si="108"/>
        <v>5.0349808363357456</v>
      </c>
      <c r="S841">
        <f t="shared" si="112"/>
        <v>5.0349808363357456</v>
      </c>
      <c r="T841">
        <f t="shared" si="109"/>
        <v>5.302324951539414</v>
      </c>
      <c r="U841">
        <f t="shared" si="110"/>
        <v>5.6091453176722785</v>
      </c>
      <c r="V841">
        <f t="shared" si="113"/>
        <v>152.69664719267629</v>
      </c>
      <c r="W841">
        <f t="shared" si="113"/>
        <v>152.69664719267629</v>
      </c>
      <c r="X841">
        <f t="shared" si="114"/>
        <v>199.80312521966539</v>
      </c>
      <c r="Y841">
        <f t="shared" si="114"/>
        <v>271.91088618665765</v>
      </c>
    </row>
    <row r="842" spans="1:25" x14ac:dyDescent="0.25">
      <c r="A842" t="s">
        <v>12</v>
      </c>
      <c r="B842">
        <v>16095</v>
      </c>
      <c r="C842" t="s">
        <v>19</v>
      </c>
      <c r="D842">
        <v>8</v>
      </c>
      <c r="E842">
        <v>2012</v>
      </c>
      <c r="F842" s="1">
        <v>41153</v>
      </c>
      <c r="G842" t="s">
        <v>22</v>
      </c>
      <c r="H842" t="s">
        <v>27</v>
      </c>
      <c r="I842">
        <v>0.87809802332236497</v>
      </c>
      <c r="J842">
        <v>10</v>
      </c>
      <c r="K842">
        <v>292</v>
      </c>
      <c r="L842">
        <f t="shared" si="107"/>
        <v>584</v>
      </c>
      <c r="M842">
        <f t="shared" si="111"/>
        <v>6.3716118472318568</v>
      </c>
      <c r="N842">
        <f>'vessel calibrations'!$B$18</f>
        <v>0.66168199563289887</v>
      </c>
      <c r="O842" s="16">
        <f>'vessel calibrations'!$C$18</f>
        <v>0.66168199563289887</v>
      </c>
      <c r="P842">
        <f>'vessel calibrations'!$D$18</f>
        <v>0.69681555292314135</v>
      </c>
      <c r="Q842">
        <f>'vessel calibrations'!$E$18</f>
        <v>0.73713696004717688</v>
      </c>
      <c r="R842">
        <f t="shared" si="108"/>
        <v>4.2159808424745959</v>
      </c>
      <c r="S842">
        <f t="shared" si="112"/>
        <v>4.2159808424745959</v>
      </c>
      <c r="T842">
        <f t="shared" si="109"/>
        <v>4.4398382323405041</v>
      </c>
      <c r="U842">
        <f t="shared" si="110"/>
        <v>4.6967505876690678</v>
      </c>
      <c r="V842">
        <f t="shared" si="113"/>
        <v>66.760595757401788</v>
      </c>
      <c r="W842">
        <f t="shared" si="113"/>
        <v>66.760595757401788</v>
      </c>
      <c r="X842">
        <f t="shared" si="114"/>
        <v>83.761228939097933</v>
      </c>
      <c r="Y842">
        <f t="shared" si="114"/>
        <v>108.59048857454401</v>
      </c>
    </row>
    <row r="843" spans="1:25" x14ac:dyDescent="0.25">
      <c r="A843" t="s">
        <v>12</v>
      </c>
      <c r="B843">
        <v>16096</v>
      </c>
      <c r="C843" t="s">
        <v>19</v>
      </c>
      <c r="D843">
        <v>8</v>
      </c>
      <c r="E843">
        <v>2012</v>
      </c>
      <c r="F843" s="1">
        <v>41153</v>
      </c>
      <c r="G843" t="s">
        <v>23</v>
      </c>
      <c r="H843" t="s">
        <v>27</v>
      </c>
      <c r="I843">
        <v>0.88579851817350397</v>
      </c>
      <c r="J843">
        <v>10</v>
      </c>
      <c r="K843">
        <v>167</v>
      </c>
      <c r="L843">
        <f t="shared" si="107"/>
        <v>334</v>
      </c>
      <c r="M843">
        <f t="shared" si="111"/>
        <v>5.8141305318250662</v>
      </c>
      <c r="N843">
        <f>'vessel calibrations'!$B$18</f>
        <v>0.66168199563289887</v>
      </c>
      <c r="O843" s="16">
        <f>'vessel calibrations'!$C$18</f>
        <v>0.66168199563289887</v>
      </c>
      <c r="P843">
        <f>'vessel calibrations'!$D$18</f>
        <v>0.69681555292314135</v>
      </c>
      <c r="Q843">
        <f>'vessel calibrations'!$E$18</f>
        <v>0.73713696004717688</v>
      </c>
      <c r="R843">
        <f t="shared" si="108"/>
        <v>3.8471054931681774</v>
      </c>
      <c r="S843">
        <f t="shared" si="112"/>
        <v>3.8471054931681774</v>
      </c>
      <c r="T843">
        <f t="shared" si="109"/>
        <v>4.0513765813010014</v>
      </c>
      <c r="U843">
        <f t="shared" si="110"/>
        <v>4.2858105055470048</v>
      </c>
      <c r="V843">
        <f t="shared" si="113"/>
        <v>45.8572381571406</v>
      </c>
      <c r="W843">
        <f t="shared" si="113"/>
        <v>45.8572381571406</v>
      </c>
      <c r="X843">
        <f t="shared" si="114"/>
        <v>56.476523719907</v>
      </c>
      <c r="Y843">
        <f t="shared" si="114"/>
        <v>71.661415340046418</v>
      </c>
    </row>
    <row r="844" spans="1:25" x14ac:dyDescent="0.25">
      <c r="A844" t="s">
        <v>12</v>
      </c>
      <c r="B844">
        <v>16097</v>
      </c>
      <c r="C844" t="s">
        <v>13</v>
      </c>
      <c r="D844">
        <v>8</v>
      </c>
      <c r="E844">
        <v>2012</v>
      </c>
      <c r="F844" s="1">
        <v>41153</v>
      </c>
      <c r="G844" t="s">
        <v>14</v>
      </c>
      <c r="H844" t="s">
        <v>27</v>
      </c>
      <c r="I844">
        <v>1.7781693869913699</v>
      </c>
      <c r="J844">
        <v>20</v>
      </c>
      <c r="K844">
        <v>65</v>
      </c>
      <c r="L844">
        <f t="shared" si="107"/>
        <v>65</v>
      </c>
      <c r="M844">
        <f t="shared" si="111"/>
        <v>4.1896547420264252</v>
      </c>
      <c r="N844">
        <f>'vessel calibrations'!$B$18</f>
        <v>0.66168199563289887</v>
      </c>
      <c r="O844" s="16">
        <f>'vessel calibrations'!$C$18</f>
        <v>0.66168199563289887</v>
      </c>
      <c r="P844">
        <f>'vessel calibrations'!$D$18</f>
        <v>0.69681555292314135</v>
      </c>
      <c r="Q844">
        <f>'vessel calibrations'!$E$18</f>
        <v>0.73713696004717688</v>
      </c>
      <c r="R844">
        <f t="shared" si="108"/>
        <v>2.772219110716883</v>
      </c>
      <c r="S844">
        <f t="shared" si="112"/>
        <v>2.772219110716883</v>
      </c>
      <c r="T844">
        <f t="shared" si="109"/>
        <v>2.9194165856222045</v>
      </c>
      <c r="U844">
        <f t="shared" si="110"/>
        <v>3.0883493601845982</v>
      </c>
      <c r="V844">
        <f t="shared" si="113"/>
        <v>14.994087308400413</v>
      </c>
      <c r="W844">
        <f t="shared" si="113"/>
        <v>14.994087308400413</v>
      </c>
      <c r="X844">
        <f t="shared" si="114"/>
        <v>17.530473360917121</v>
      </c>
      <c r="Y844">
        <f t="shared" si="114"/>
        <v>20.940831658867111</v>
      </c>
    </row>
    <row r="845" spans="1:25" x14ac:dyDescent="0.25">
      <c r="A845" t="s">
        <v>12</v>
      </c>
      <c r="B845">
        <v>16098</v>
      </c>
      <c r="C845" t="s">
        <v>13</v>
      </c>
      <c r="D845">
        <v>8</v>
      </c>
      <c r="E845">
        <v>2012</v>
      </c>
      <c r="F845" s="1">
        <v>41153</v>
      </c>
      <c r="G845" t="s">
        <v>16</v>
      </c>
      <c r="H845" t="s">
        <v>27</v>
      </c>
      <c r="I845">
        <v>2.0350002228343702</v>
      </c>
      <c r="J845">
        <v>20</v>
      </c>
      <c r="K845">
        <v>9</v>
      </c>
      <c r="L845">
        <f t="shared" si="107"/>
        <v>9</v>
      </c>
      <c r="M845">
        <f t="shared" si="111"/>
        <v>2.3025850929940459</v>
      </c>
      <c r="N845">
        <f>'vessel calibrations'!$B$18</f>
        <v>0.66168199563289887</v>
      </c>
      <c r="O845" s="16">
        <f>'vessel calibrations'!$C$18</f>
        <v>0.66168199563289887</v>
      </c>
      <c r="P845">
        <f>'vessel calibrations'!$D$18</f>
        <v>0.69681555292314135</v>
      </c>
      <c r="Q845">
        <f>'vessel calibrations'!$E$18</f>
        <v>0.73713696004717688</v>
      </c>
      <c r="R845">
        <f t="shared" si="108"/>
        <v>1.5235790994468643</v>
      </c>
      <c r="S845">
        <f t="shared" si="112"/>
        <v>1.5235790994468643</v>
      </c>
      <c r="T845">
        <f t="shared" si="109"/>
        <v>1.6044771047272288</v>
      </c>
      <c r="U845">
        <f t="shared" si="110"/>
        <v>1.6973205756995771</v>
      </c>
      <c r="V845">
        <f t="shared" si="113"/>
        <v>3.5886189637728707</v>
      </c>
      <c r="W845">
        <f t="shared" si="113"/>
        <v>3.5886189637728707</v>
      </c>
      <c r="X845">
        <f t="shared" si="114"/>
        <v>3.9752573838881533</v>
      </c>
      <c r="Y845">
        <f t="shared" si="114"/>
        <v>4.4592999961236153</v>
      </c>
    </row>
    <row r="846" spans="1:25" x14ac:dyDescent="0.25">
      <c r="A846" t="s">
        <v>12</v>
      </c>
      <c r="B846">
        <v>16099</v>
      </c>
      <c r="C846" t="s">
        <v>13</v>
      </c>
      <c r="D846">
        <v>8</v>
      </c>
      <c r="E846">
        <v>2012</v>
      </c>
      <c r="F846" s="1">
        <v>41154</v>
      </c>
      <c r="G846" t="s">
        <v>18</v>
      </c>
      <c r="H846" t="s">
        <v>27</v>
      </c>
      <c r="I846">
        <v>1.71306401344465</v>
      </c>
      <c r="J846">
        <v>20</v>
      </c>
      <c r="K846">
        <v>0</v>
      </c>
      <c r="L846">
        <f t="shared" si="107"/>
        <v>0</v>
      </c>
      <c r="M846">
        <f t="shared" si="111"/>
        <v>0</v>
      </c>
      <c r="N846">
        <f>'vessel calibrations'!$B$18</f>
        <v>0.66168199563289887</v>
      </c>
      <c r="O846" s="16">
        <f>'vessel calibrations'!$C$18</f>
        <v>0.66168199563289887</v>
      </c>
      <c r="P846">
        <f>'vessel calibrations'!$D$18</f>
        <v>0.69681555292314135</v>
      </c>
      <c r="Q846">
        <f>'vessel calibrations'!$E$18</f>
        <v>0.73713696004717688</v>
      </c>
      <c r="R846">
        <f t="shared" si="108"/>
        <v>0</v>
      </c>
      <c r="S846">
        <f t="shared" si="112"/>
        <v>0</v>
      </c>
      <c r="T846">
        <f t="shared" si="109"/>
        <v>0</v>
      </c>
      <c r="U846">
        <f t="shared" si="110"/>
        <v>0</v>
      </c>
      <c r="V846">
        <f t="shared" si="113"/>
        <v>0</v>
      </c>
      <c r="W846">
        <f t="shared" si="113"/>
        <v>0</v>
      </c>
      <c r="X846">
        <f t="shared" si="114"/>
        <v>0</v>
      </c>
      <c r="Y846">
        <f t="shared" si="114"/>
        <v>0</v>
      </c>
    </row>
    <row r="847" spans="1:25" x14ac:dyDescent="0.25">
      <c r="A847" t="s">
        <v>12</v>
      </c>
      <c r="B847">
        <v>16100</v>
      </c>
      <c r="C847" t="s">
        <v>13</v>
      </c>
      <c r="D847">
        <v>8</v>
      </c>
      <c r="E847">
        <v>2012</v>
      </c>
      <c r="F847" s="1">
        <v>41154</v>
      </c>
      <c r="G847" t="s">
        <v>17</v>
      </c>
      <c r="H847" t="s">
        <v>27</v>
      </c>
      <c r="I847">
        <v>1.5497846619864899</v>
      </c>
      <c r="J847">
        <v>20</v>
      </c>
      <c r="K847">
        <v>0</v>
      </c>
      <c r="L847">
        <f t="shared" si="107"/>
        <v>0</v>
      </c>
      <c r="M847">
        <f t="shared" si="111"/>
        <v>0</v>
      </c>
      <c r="N847">
        <f>'vessel calibrations'!$B$18</f>
        <v>0.66168199563289887</v>
      </c>
      <c r="O847" s="16">
        <f>'vessel calibrations'!$C$18</f>
        <v>0.66168199563289887</v>
      </c>
      <c r="P847">
        <f>'vessel calibrations'!$D$18</f>
        <v>0.69681555292314135</v>
      </c>
      <c r="Q847">
        <f>'vessel calibrations'!$E$18</f>
        <v>0.73713696004717688</v>
      </c>
      <c r="R847">
        <f t="shared" si="108"/>
        <v>0</v>
      </c>
      <c r="S847">
        <f t="shared" si="112"/>
        <v>0</v>
      </c>
      <c r="T847">
        <f t="shared" si="109"/>
        <v>0</v>
      </c>
      <c r="U847">
        <f t="shared" si="110"/>
        <v>0</v>
      </c>
      <c r="V847">
        <f t="shared" si="113"/>
        <v>0</v>
      </c>
      <c r="W847">
        <f t="shared" si="113"/>
        <v>0</v>
      </c>
      <c r="X847">
        <f t="shared" si="114"/>
        <v>0</v>
      </c>
      <c r="Y847">
        <f t="shared" si="114"/>
        <v>0</v>
      </c>
    </row>
    <row r="848" spans="1:25" x14ac:dyDescent="0.25">
      <c r="A848" t="s">
        <v>12</v>
      </c>
      <c r="B848">
        <v>16101</v>
      </c>
      <c r="C848" t="s">
        <v>13</v>
      </c>
      <c r="D848">
        <v>8</v>
      </c>
      <c r="E848">
        <v>2012</v>
      </c>
      <c r="F848" s="1">
        <v>41154</v>
      </c>
      <c r="G848" t="s">
        <v>16</v>
      </c>
      <c r="H848" t="s">
        <v>27</v>
      </c>
      <c r="I848">
        <v>1.5971873971271999</v>
      </c>
      <c r="J848">
        <v>20</v>
      </c>
      <c r="K848">
        <v>67</v>
      </c>
      <c r="L848">
        <f t="shared" si="107"/>
        <v>67</v>
      </c>
      <c r="M848">
        <f t="shared" si="111"/>
        <v>4.219507705176107</v>
      </c>
      <c r="N848">
        <f>'vessel calibrations'!$B$18</f>
        <v>0.66168199563289887</v>
      </c>
      <c r="O848" s="16">
        <f>'vessel calibrations'!$C$18</f>
        <v>0.66168199563289887</v>
      </c>
      <c r="P848">
        <f>'vessel calibrations'!$D$18</f>
        <v>0.69681555292314135</v>
      </c>
      <c r="Q848">
        <f>'vessel calibrations'!$E$18</f>
        <v>0.73713696004717688</v>
      </c>
      <c r="R848">
        <f t="shared" si="108"/>
        <v>2.79197227894932</v>
      </c>
      <c r="S848">
        <f t="shared" si="112"/>
        <v>2.79197227894932</v>
      </c>
      <c r="T848">
        <f t="shared" si="109"/>
        <v>2.9402185946457444</v>
      </c>
      <c r="U848">
        <f t="shared" si="110"/>
        <v>3.1103550826891548</v>
      </c>
      <c r="V848">
        <f t="shared" si="113"/>
        <v>15.313162200886335</v>
      </c>
      <c r="W848">
        <f t="shared" si="113"/>
        <v>15.313162200886335</v>
      </c>
      <c r="X848">
        <f t="shared" si="114"/>
        <v>17.919981666945354</v>
      </c>
      <c r="Y848">
        <f t="shared" si="114"/>
        <v>21.429007139117434</v>
      </c>
    </row>
    <row r="849" spans="1:25" x14ac:dyDescent="0.25">
      <c r="A849" t="s">
        <v>12</v>
      </c>
      <c r="B849">
        <v>16102</v>
      </c>
      <c r="C849" t="s">
        <v>13</v>
      </c>
      <c r="D849">
        <v>8</v>
      </c>
      <c r="E849">
        <v>2012</v>
      </c>
      <c r="F849" s="1">
        <v>41154</v>
      </c>
      <c r="G849" t="s">
        <v>14</v>
      </c>
      <c r="H849" t="s">
        <v>27</v>
      </c>
      <c r="I849">
        <v>1.8056454147619601</v>
      </c>
      <c r="J849">
        <v>20</v>
      </c>
      <c r="K849">
        <v>110</v>
      </c>
      <c r="L849">
        <f t="shared" si="107"/>
        <v>110</v>
      </c>
      <c r="M849">
        <f t="shared" si="111"/>
        <v>4.7095302013123339</v>
      </c>
      <c r="N849">
        <f>'vessel calibrations'!$B$18</f>
        <v>0.66168199563289887</v>
      </c>
      <c r="O849" s="16">
        <f>'vessel calibrations'!$C$18</f>
        <v>0.66168199563289887</v>
      </c>
      <c r="P849">
        <f>'vessel calibrations'!$D$18</f>
        <v>0.69681555292314135</v>
      </c>
      <c r="Q849">
        <f>'vessel calibrations'!$E$18</f>
        <v>0.73713696004717688</v>
      </c>
      <c r="R849">
        <f t="shared" si="108"/>
        <v>3.1162113420977531</v>
      </c>
      <c r="S849">
        <f t="shared" si="112"/>
        <v>3.1162113420977531</v>
      </c>
      <c r="T849">
        <f t="shared" si="109"/>
        <v>3.2816738912356871</v>
      </c>
      <c r="U849">
        <f t="shared" si="110"/>
        <v>3.4715687758457427</v>
      </c>
      <c r="V849">
        <f t="shared" si="113"/>
        <v>21.560742585176911</v>
      </c>
      <c r="W849">
        <f t="shared" si="113"/>
        <v>21.560742585176911</v>
      </c>
      <c r="X849">
        <f t="shared" si="114"/>
        <v>25.620294905146881</v>
      </c>
      <c r="Y849">
        <f t="shared" si="114"/>
        <v>31.187197355936618</v>
      </c>
    </row>
    <row r="850" spans="1:25" x14ac:dyDescent="0.25">
      <c r="A850" t="s">
        <v>12</v>
      </c>
      <c r="B850">
        <v>16103</v>
      </c>
      <c r="C850" t="s">
        <v>13</v>
      </c>
      <c r="D850">
        <v>8</v>
      </c>
      <c r="E850">
        <v>2012</v>
      </c>
      <c r="F850" s="1">
        <v>41154</v>
      </c>
      <c r="G850" t="s">
        <v>14</v>
      </c>
      <c r="H850" t="s">
        <v>27</v>
      </c>
      <c r="I850">
        <v>2.01695431541508</v>
      </c>
      <c r="J850">
        <v>20</v>
      </c>
      <c r="K850">
        <v>29</v>
      </c>
      <c r="L850">
        <f t="shared" si="107"/>
        <v>29</v>
      </c>
      <c r="M850">
        <f t="shared" si="111"/>
        <v>3.4011973816621555</v>
      </c>
      <c r="N850">
        <f>'vessel calibrations'!$B$18</f>
        <v>0.66168199563289887</v>
      </c>
      <c r="O850" s="16">
        <f>'vessel calibrations'!$C$18</f>
        <v>0.66168199563289887</v>
      </c>
      <c r="P850">
        <f>'vessel calibrations'!$D$18</f>
        <v>0.69681555292314135</v>
      </c>
      <c r="Q850">
        <f>'vessel calibrations'!$E$18</f>
        <v>0.73713696004717688</v>
      </c>
      <c r="R850">
        <f t="shared" si="108"/>
        <v>2.2505110710396052</v>
      </c>
      <c r="S850">
        <f t="shared" si="112"/>
        <v>2.2505110710396052</v>
      </c>
      <c r="T850">
        <f t="shared" si="109"/>
        <v>2.3700072341036553</v>
      </c>
      <c r="U850">
        <f t="shared" si="110"/>
        <v>2.5071482984388589</v>
      </c>
      <c r="V850">
        <f t="shared" si="113"/>
        <v>8.4925859826549992</v>
      </c>
      <c r="W850">
        <f t="shared" si="113"/>
        <v>8.4925859826549992</v>
      </c>
      <c r="X850">
        <f t="shared" si="114"/>
        <v>9.6974696704355878</v>
      </c>
      <c r="Y850">
        <f t="shared" si="114"/>
        <v>11.269890057808354</v>
      </c>
    </row>
    <row r="851" spans="1:25" x14ac:dyDescent="0.25">
      <c r="A851" t="s">
        <v>12</v>
      </c>
      <c r="B851">
        <v>16104</v>
      </c>
      <c r="C851" t="s">
        <v>13</v>
      </c>
      <c r="D851">
        <v>8</v>
      </c>
      <c r="E851">
        <v>2012</v>
      </c>
      <c r="F851" s="1">
        <v>41154</v>
      </c>
      <c r="G851" t="s">
        <v>16</v>
      </c>
      <c r="H851" t="s">
        <v>27</v>
      </c>
      <c r="I851">
        <v>1.52582970571396</v>
      </c>
      <c r="J851">
        <v>20</v>
      </c>
      <c r="K851">
        <v>90</v>
      </c>
      <c r="L851">
        <f t="shared" si="107"/>
        <v>90</v>
      </c>
      <c r="M851">
        <f t="shared" si="111"/>
        <v>4.5108595065168497</v>
      </c>
      <c r="N851">
        <f>'vessel calibrations'!$B$18</f>
        <v>0.66168199563289887</v>
      </c>
      <c r="O851" s="16">
        <f>'vessel calibrations'!$C$18</f>
        <v>0.66168199563289887</v>
      </c>
      <c r="P851">
        <f>'vessel calibrations'!$D$18</f>
        <v>0.69681555292314135</v>
      </c>
      <c r="Q851">
        <f>'vessel calibrations'!$E$18</f>
        <v>0.73713696004717688</v>
      </c>
      <c r="R851">
        <f t="shared" si="108"/>
        <v>2.9847545202917023</v>
      </c>
      <c r="S851">
        <f t="shared" si="112"/>
        <v>2.9847545202917023</v>
      </c>
      <c r="T851">
        <f t="shared" si="109"/>
        <v>3.143237061192147</v>
      </c>
      <c r="U851">
        <f t="shared" si="110"/>
        <v>3.3251212638337391</v>
      </c>
      <c r="V851">
        <f t="shared" si="113"/>
        <v>18.781645647694493</v>
      </c>
      <c r="W851">
        <f t="shared" si="113"/>
        <v>18.781645647694493</v>
      </c>
      <c r="X851">
        <f t="shared" si="114"/>
        <v>22.178776667924957</v>
      </c>
      <c r="Y851">
        <f t="shared" si="114"/>
        <v>26.80236986021843</v>
      </c>
    </row>
    <row r="852" spans="1:25" x14ac:dyDescent="0.25">
      <c r="A852" t="s">
        <v>12</v>
      </c>
      <c r="B852">
        <v>16105</v>
      </c>
      <c r="C852" t="s">
        <v>13</v>
      </c>
      <c r="D852">
        <v>8</v>
      </c>
      <c r="E852">
        <v>2012</v>
      </c>
      <c r="F852" s="1">
        <v>41153</v>
      </c>
      <c r="G852" t="s">
        <v>17</v>
      </c>
      <c r="H852" t="s">
        <v>27</v>
      </c>
      <c r="I852">
        <v>1.72725707953889</v>
      </c>
      <c r="J852">
        <v>20</v>
      </c>
      <c r="K852">
        <v>0</v>
      </c>
      <c r="L852">
        <f t="shared" si="107"/>
        <v>0</v>
      </c>
      <c r="M852">
        <f t="shared" si="111"/>
        <v>0</v>
      </c>
      <c r="N852">
        <f>'vessel calibrations'!$B$18</f>
        <v>0.66168199563289887</v>
      </c>
      <c r="O852" s="16">
        <f>'vessel calibrations'!$C$18</f>
        <v>0.66168199563289887</v>
      </c>
      <c r="P852">
        <f>'vessel calibrations'!$D$18</f>
        <v>0.69681555292314135</v>
      </c>
      <c r="Q852">
        <f>'vessel calibrations'!$E$18</f>
        <v>0.73713696004717688</v>
      </c>
      <c r="R852">
        <f t="shared" si="108"/>
        <v>0</v>
      </c>
      <c r="S852">
        <f t="shared" si="112"/>
        <v>0</v>
      </c>
      <c r="T852">
        <f t="shared" si="109"/>
        <v>0</v>
      </c>
      <c r="U852">
        <f t="shared" si="110"/>
        <v>0</v>
      </c>
      <c r="V852">
        <f t="shared" si="113"/>
        <v>0</v>
      </c>
      <c r="W852">
        <f t="shared" si="113"/>
        <v>0</v>
      </c>
      <c r="X852">
        <f t="shared" si="114"/>
        <v>0</v>
      </c>
      <c r="Y852">
        <f t="shared" si="114"/>
        <v>0</v>
      </c>
    </row>
    <row r="853" spans="1:25" x14ac:dyDescent="0.25">
      <c r="A853" t="s">
        <v>12</v>
      </c>
      <c r="B853">
        <v>16106</v>
      </c>
      <c r="C853" t="s">
        <v>13</v>
      </c>
      <c r="D853">
        <v>8</v>
      </c>
      <c r="E853">
        <v>2012</v>
      </c>
      <c r="F853" s="1">
        <v>41154</v>
      </c>
      <c r="G853" t="s">
        <v>18</v>
      </c>
      <c r="H853" t="s">
        <v>27</v>
      </c>
      <c r="I853">
        <v>1.6484083147658499</v>
      </c>
      <c r="J853">
        <v>20</v>
      </c>
      <c r="K853">
        <v>0</v>
      </c>
      <c r="L853">
        <f t="shared" si="107"/>
        <v>0</v>
      </c>
      <c r="M853">
        <f t="shared" si="111"/>
        <v>0</v>
      </c>
      <c r="N853">
        <f>'vessel calibrations'!$B$18</f>
        <v>0.66168199563289887</v>
      </c>
      <c r="O853" s="16">
        <f>'vessel calibrations'!$C$18</f>
        <v>0.66168199563289887</v>
      </c>
      <c r="P853">
        <f>'vessel calibrations'!$D$18</f>
        <v>0.69681555292314135</v>
      </c>
      <c r="Q853">
        <f>'vessel calibrations'!$E$18</f>
        <v>0.73713696004717688</v>
      </c>
      <c r="R853">
        <f t="shared" si="108"/>
        <v>0</v>
      </c>
      <c r="S853">
        <f t="shared" si="112"/>
        <v>0</v>
      </c>
      <c r="T853">
        <f t="shared" si="109"/>
        <v>0</v>
      </c>
      <c r="U853">
        <f t="shared" si="110"/>
        <v>0</v>
      </c>
      <c r="V853">
        <f t="shared" si="113"/>
        <v>0</v>
      </c>
      <c r="W853">
        <f t="shared" si="113"/>
        <v>0</v>
      </c>
      <c r="X853">
        <f t="shared" si="114"/>
        <v>0</v>
      </c>
      <c r="Y853">
        <f t="shared" si="114"/>
        <v>0</v>
      </c>
    </row>
    <row r="854" spans="1:25" x14ac:dyDescent="0.25">
      <c r="A854" t="s">
        <v>12</v>
      </c>
      <c r="B854">
        <v>16107</v>
      </c>
      <c r="C854" t="s">
        <v>13</v>
      </c>
      <c r="D854">
        <v>8</v>
      </c>
      <c r="E854">
        <v>2012</v>
      </c>
      <c r="F854" s="1">
        <v>41155</v>
      </c>
      <c r="G854" t="s">
        <v>18</v>
      </c>
      <c r="H854" t="s">
        <v>27</v>
      </c>
      <c r="I854">
        <v>1.60889686944729</v>
      </c>
      <c r="J854">
        <v>20</v>
      </c>
      <c r="K854">
        <v>4</v>
      </c>
      <c r="L854">
        <f t="shared" si="107"/>
        <v>4</v>
      </c>
      <c r="M854">
        <f t="shared" si="111"/>
        <v>1.6094379124341003</v>
      </c>
      <c r="N854">
        <f>'vessel calibrations'!$B$18</f>
        <v>0.66168199563289887</v>
      </c>
      <c r="O854" s="16">
        <f>'vessel calibrations'!$C$18</f>
        <v>0.66168199563289887</v>
      </c>
      <c r="P854">
        <f>'vessel calibrations'!$D$18</f>
        <v>0.69681555292314135</v>
      </c>
      <c r="Q854">
        <f>'vessel calibrations'!$E$18</f>
        <v>0.73713696004717688</v>
      </c>
      <c r="R854">
        <f t="shared" si="108"/>
        <v>1.0649360897466422</v>
      </c>
      <c r="S854">
        <f t="shared" si="112"/>
        <v>1.0649360897466422</v>
      </c>
      <c r="T854">
        <f t="shared" si="109"/>
        <v>1.1214813688482339</v>
      </c>
      <c r="U854">
        <f t="shared" si="110"/>
        <v>1.1863761701563471</v>
      </c>
      <c r="V854">
        <f t="shared" si="113"/>
        <v>1.9006535966293545</v>
      </c>
      <c r="W854">
        <f t="shared" si="113"/>
        <v>1.9006535966293545</v>
      </c>
      <c r="X854">
        <f t="shared" si="114"/>
        <v>2.0693977473355587</v>
      </c>
      <c r="Y854">
        <f t="shared" si="114"/>
        <v>2.2751909415674016</v>
      </c>
    </row>
    <row r="855" spans="1:25" x14ac:dyDescent="0.25">
      <c r="A855" t="s">
        <v>12</v>
      </c>
      <c r="B855">
        <v>16108</v>
      </c>
      <c r="C855" t="s">
        <v>13</v>
      </c>
      <c r="D855">
        <v>8</v>
      </c>
      <c r="E855">
        <v>2012</v>
      </c>
      <c r="F855" s="1">
        <v>41155</v>
      </c>
      <c r="G855" t="s">
        <v>17</v>
      </c>
      <c r="H855" t="s">
        <v>27</v>
      </c>
      <c r="I855">
        <v>1.4808397454749</v>
      </c>
      <c r="J855">
        <v>20</v>
      </c>
      <c r="K855">
        <v>21</v>
      </c>
      <c r="L855">
        <f t="shared" si="107"/>
        <v>21</v>
      </c>
      <c r="M855">
        <f t="shared" si="111"/>
        <v>3.0910424533583161</v>
      </c>
      <c r="N855">
        <f>'vessel calibrations'!$B$18</f>
        <v>0.66168199563289887</v>
      </c>
      <c r="O855" s="16">
        <f>'vessel calibrations'!$C$18</f>
        <v>0.66168199563289887</v>
      </c>
      <c r="P855">
        <f>'vessel calibrations'!$D$18</f>
        <v>0.69681555292314135</v>
      </c>
      <c r="Q855">
        <f>'vessel calibrations'!$E$18</f>
        <v>0.73713696004717688</v>
      </c>
      <c r="R855">
        <f t="shared" si="108"/>
        <v>2.0452871391241425</v>
      </c>
      <c r="S855">
        <f t="shared" si="112"/>
        <v>2.0452871391241425</v>
      </c>
      <c r="T855">
        <f t="shared" si="109"/>
        <v>2.1538864562457785</v>
      </c>
      <c r="U855">
        <f t="shared" si="110"/>
        <v>2.2785216374453165</v>
      </c>
      <c r="V855">
        <f t="shared" si="113"/>
        <v>6.7313782003835332</v>
      </c>
      <c r="W855">
        <f t="shared" si="113"/>
        <v>6.7313782003835332</v>
      </c>
      <c r="X855">
        <f t="shared" si="114"/>
        <v>7.6182879929671863</v>
      </c>
      <c r="Y855">
        <f t="shared" si="114"/>
        <v>8.7622376097799783</v>
      </c>
    </row>
    <row r="856" spans="1:25" x14ac:dyDescent="0.25">
      <c r="A856" t="s">
        <v>12</v>
      </c>
      <c r="B856">
        <v>17014</v>
      </c>
      <c r="C856" t="s">
        <v>19</v>
      </c>
      <c r="D856">
        <v>6</v>
      </c>
      <c r="E856">
        <v>2013</v>
      </c>
      <c r="F856" s="1">
        <v>41448</v>
      </c>
      <c r="G856" t="s">
        <v>20</v>
      </c>
      <c r="H856" t="s">
        <v>27</v>
      </c>
      <c r="I856">
        <v>1.4070811989602201</v>
      </c>
      <c r="J856">
        <v>20</v>
      </c>
      <c r="K856">
        <v>0</v>
      </c>
      <c r="L856">
        <f t="shared" si="107"/>
        <v>0</v>
      </c>
      <c r="M856">
        <f t="shared" si="111"/>
        <v>0</v>
      </c>
      <c r="N856">
        <f>'vessel calibrations'!$B$18</f>
        <v>0.66168199563289887</v>
      </c>
      <c r="O856" s="16">
        <f>'vessel calibrations'!$C$18</f>
        <v>0.66168199563289887</v>
      </c>
      <c r="P856">
        <f>'vessel calibrations'!$D$18</f>
        <v>0.69681555292314135</v>
      </c>
      <c r="Q856">
        <f>'vessel calibrations'!$E$18</f>
        <v>0.73713696004717688</v>
      </c>
      <c r="R856">
        <f t="shared" si="108"/>
        <v>0</v>
      </c>
      <c r="S856">
        <f t="shared" si="112"/>
        <v>0</v>
      </c>
      <c r="T856">
        <f t="shared" si="109"/>
        <v>0</v>
      </c>
      <c r="U856">
        <f t="shared" si="110"/>
        <v>0</v>
      </c>
      <c r="V856">
        <f t="shared" si="113"/>
        <v>0</v>
      </c>
      <c r="W856">
        <f t="shared" si="113"/>
        <v>0</v>
      </c>
      <c r="X856">
        <f t="shared" si="114"/>
        <v>0</v>
      </c>
      <c r="Y856">
        <f t="shared" si="114"/>
        <v>0</v>
      </c>
    </row>
    <row r="857" spans="1:25" x14ac:dyDescent="0.25">
      <c r="A857" t="s">
        <v>12</v>
      </c>
      <c r="B857">
        <v>17015</v>
      </c>
      <c r="C857" t="s">
        <v>19</v>
      </c>
      <c r="D857">
        <v>6</v>
      </c>
      <c r="E857">
        <v>2013</v>
      </c>
      <c r="F857" s="1">
        <v>41448</v>
      </c>
      <c r="G857" t="s">
        <v>21</v>
      </c>
      <c r="H857" t="s">
        <v>27</v>
      </c>
      <c r="I857">
        <v>1.56532660344216</v>
      </c>
      <c r="J857">
        <v>20</v>
      </c>
      <c r="K857">
        <v>0</v>
      </c>
      <c r="L857">
        <f t="shared" si="107"/>
        <v>0</v>
      </c>
      <c r="M857">
        <f t="shared" si="111"/>
        <v>0</v>
      </c>
      <c r="N857">
        <f>'vessel calibrations'!$B$18</f>
        <v>0.66168199563289887</v>
      </c>
      <c r="O857" s="16">
        <f>'vessel calibrations'!$C$18</f>
        <v>0.66168199563289887</v>
      </c>
      <c r="P857">
        <f>'vessel calibrations'!$D$18</f>
        <v>0.69681555292314135</v>
      </c>
      <c r="Q857">
        <f>'vessel calibrations'!$E$18</f>
        <v>0.73713696004717688</v>
      </c>
      <c r="R857">
        <f t="shared" si="108"/>
        <v>0</v>
      </c>
      <c r="S857">
        <f t="shared" si="112"/>
        <v>0</v>
      </c>
      <c r="T857">
        <f t="shared" si="109"/>
        <v>0</v>
      </c>
      <c r="U857">
        <f t="shared" si="110"/>
        <v>0</v>
      </c>
      <c r="V857">
        <f t="shared" si="113"/>
        <v>0</v>
      </c>
      <c r="W857">
        <f t="shared" si="113"/>
        <v>0</v>
      </c>
      <c r="X857">
        <f t="shared" si="114"/>
        <v>0</v>
      </c>
      <c r="Y857">
        <f t="shared" si="114"/>
        <v>0</v>
      </c>
    </row>
    <row r="858" spans="1:25" x14ac:dyDescent="0.25">
      <c r="A858" t="s">
        <v>12</v>
      </c>
      <c r="B858">
        <v>17016</v>
      </c>
      <c r="C858" t="s">
        <v>19</v>
      </c>
      <c r="D858">
        <v>6</v>
      </c>
      <c r="E858">
        <v>2013</v>
      </c>
      <c r="F858" s="1">
        <v>41448</v>
      </c>
      <c r="G858" t="s">
        <v>22</v>
      </c>
      <c r="H858" t="s">
        <v>27</v>
      </c>
      <c r="I858">
        <v>1.6620047593035501</v>
      </c>
      <c r="J858">
        <v>20</v>
      </c>
      <c r="K858">
        <v>0</v>
      </c>
      <c r="L858">
        <f t="shared" si="107"/>
        <v>0</v>
      </c>
      <c r="M858">
        <f t="shared" si="111"/>
        <v>0</v>
      </c>
      <c r="N858">
        <f>'vessel calibrations'!$B$18</f>
        <v>0.66168199563289887</v>
      </c>
      <c r="O858" s="16">
        <f>'vessel calibrations'!$C$18</f>
        <v>0.66168199563289887</v>
      </c>
      <c r="P858">
        <f>'vessel calibrations'!$D$18</f>
        <v>0.69681555292314135</v>
      </c>
      <c r="Q858">
        <f>'vessel calibrations'!$E$18</f>
        <v>0.73713696004717688</v>
      </c>
      <c r="R858">
        <f t="shared" si="108"/>
        <v>0</v>
      </c>
      <c r="S858">
        <f t="shared" si="112"/>
        <v>0</v>
      </c>
      <c r="T858">
        <f t="shared" si="109"/>
        <v>0</v>
      </c>
      <c r="U858">
        <f t="shared" si="110"/>
        <v>0</v>
      </c>
      <c r="V858">
        <f t="shared" si="113"/>
        <v>0</v>
      </c>
      <c r="W858">
        <f t="shared" si="113"/>
        <v>0</v>
      </c>
      <c r="X858">
        <f t="shared" si="114"/>
        <v>0</v>
      </c>
      <c r="Y858">
        <f t="shared" si="114"/>
        <v>0</v>
      </c>
    </row>
    <row r="859" spans="1:25" x14ac:dyDescent="0.25">
      <c r="A859" t="s">
        <v>12</v>
      </c>
      <c r="B859">
        <v>17017</v>
      </c>
      <c r="C859" t="s">
        <v>19</v>
      </c>
      <c r="D859">
        <v>6</v>
      </c>
      <c r="E859">
        <v>2013</v>
      </c>
      <c r="F859" s="1">
        <v>41448</v>
      </c>
      <c r="G859" t="s">
        <v>23</v>
      </c>
      <c r="H859" t="s">
        <v>27</v>
      </c>
      <c r="I859">
        <v>1.9257540017972099</v>
      </c>
      <c r="J859">
        <v>20</v>
      </c>
      <c r="K859">
        <v>0</v>
      </c>
      <c r="L859">
        <f t="shared" si="107"/>
        <v>0</v>
      </c>
      <c r="M859">
        <f t="shared" si="111"/>
        <v>0</v>
      </c>
      <c r="N859">
        <f>'vessel calibrations'!$B$18</f>
        <v>0.66168199563289887</v>
      </c>
      <c r="O859" s="16">
        <f>'vessel calibrations'!$C$18</f>
        <v>0.66168199563289887</v>
      </c>
      <c r="P859">
        <f>'vessel calibrations'!$D$18</f>
        <v>0.69681555292314135</v>
      </c>
      <c r="Q859">
        <f>'vessel calibrations'!$E$18</f>
        <v>0.73713696004717688</v>
      </c>
      <c r="R859">
        <f t="shared" si="108"/>
        <v>0</v>
      </c>
      <c r="S859">
        <f t="shared" si="112"/>
        <v>0</v>
      </c>
      <c r="T859">
        <f t="shared" si="109"/>
        <v>0</v>
      </c>
      <c r="U859">
        <f t="shared" si="110"/>
        <v>0</v>
      </c>
      <c r="V859">
        <f t="shared" si="113"/>
        <v>0</v>
      </c>
      <c r="W859">
        <f t="shared" si="113"/>
        <v>0</v>
      </c>
      <c r="X859">
        <f t="shared" si="114"/>
        <v>0</v>
      </c>
      <c r="Y859">
        <f t="shared" si="114"/>
        <v>0</v>
      </c>
    </row>
    <row r="860" spans="1:25" x14ac:dyDescent="0.25">
      <c r="A860" t="s">
        <v>12</v>
      </c>
      <c r="B860">
        <v>17018</v>
      </c>
      <c r="C860" t="s">
        <v>19</v>
      </c>
      <c r="D860">
        <v>6</v>
      </c>
      <c r="E860">
        <v>2013</v>
      </c>
      <c r="F860" s="1">
        <v>41448</v>
      </c>
      <c r="G860" t="s">
        <v>22</v>
      </c>
      <c r="H860" t="s">
        <v>27</v>
      </c>
      <c r="I860">
        <v>1.6389995677604201</v>
      </c>
      <c r="J860">
        <v>20</v>
      </c>
      <c r="K860">
        <v>0</v>
      </c>
      <c r="L860">
        <f t="shared" si="107"/>
        <v>0</v>
      </c>
      <c r="M860">
        <f t="shared" si="111"/>
        <v>0</v>
      </c>
      <c r="N860">
        <f>'vessel calibrations'!$B$18</f>
        <v>0.66168199563289887</v>
      </c>
      <c r="O860" s="16">
        <f>'vessel calibrations'!$C$18</f>
        <v>0.66168199563289887</v>
      </c>
      <c r="P860">
        <f>'vessel calibrations'!$D$18</f>
        <v>0.69681555292314135</v>
      </c>
      <c r="Q860">
        <f>'vessel calibrations'!$E$18</f>
        <v>0.73713696004717688</v>
      </c>
      <c r="R860">
        <f t="shared" si="108"/>
        <v>0</v>
      </c>
      <c r="S860">
        <f t="shared" si="112"/>
        <v>0</v>
      </c>
      <c r="T860">
        <f t="shared" si="109"/>
        <v>0</v>
      </c>
      <c r="U860">
        <f t="shared" si="110"/>
        <v>0</v>
      </c>
      <c r="V860">
        <f t="shared" si="113"/>
        <v>0</v>
      </c>
      <c r="W860">
        <f t="shared" si="113"/>
        <v>0</v>
      </c>
      <c r="X860">
        <f t="shared" si="114"/>
        <v>0</v>
      </c>
      <c r="Y860">
        <f t="shared" si="114"/>
        <v>0</v>
      </c>
    </row>
    <row r="861" spans="1:25" x14ac:dyDescent="0.25">
      <c r="A861" t="s">
        <v>12</v>
      </c>
      <c r="B861">
        <v>17019</v>
      </c>
      <c r="C861" t="s">
        <v>19</v>
      </c>
      <c r="D861">
        <v>6</v>
      </c>
      <c r="E861">
        <v>2013</v>
      </c>
      <c r="F861" s="1">
        <v>41448</v>
      </c>
      <c r="G861" t="s">
        <v>23</v>
      </c>
      <c r="H861" t="s">
        <v>27</v>
      </c>
      <c r="I861">
        <v>1.5773452143908999</v>
      </c>
      <c r="J861">
        <v>20</v>
      </c>
      <c r="K861">
        <v>0</v>
      </c>
      <c r="L861">
        <f t="shared" si="107"/>
        <v>0</v>
      </c>
      <c r="M861">
        <f t="shared" si="111"/>
        <v>0</v>
      </c>
      <c r="N861">
        <f>'vessel calibrations'!$B$18</f>
        <v>0.66168199563289887</v>
      </c>
      <c r="O861" s="16">
        <f>'vessel calibrations'!$C$18</f>
        <v>0.66168199563289887</v>
      </c>
      <c r="P861">
        <f>'vessel calibrations'!$D$18</f>
        <v>0.69681555292314135</v>
      </c>
      <c r="Q861">
        <f>'vessel calibrations'!$E$18</f>
        <v>0.73713696004717688</v>
      </c>
      <c r="R861">
        <f t="shared" si="108"/>
        <v>0</v>
      </c>
      <c r="S861">
        <f t="shared" si="112"/>
        <v>0</v>
      </c>
      <c r="T861">
        <f t="shared" si="109"/>
        <v>0</v>
      </c>
      <c r="U861">
        <f t="shared" si="110"/>
        <v>0</v>
      </c>
      <c r="V861">
        <f t="shared" si="113"/>
        <v>0</v>
      </c>
      <c r="W861">
        <f t="shared" si="113"/>
        <v>0</v>
      </c>
      <c r="X861">
        <f t="shared" si="114"/>
        <v>0</v>
      </c>
      <c r="Y861">
        <f t="shared" si="114"/>
        <v>0</v>
      </c>
    </row>
    <row r="862" spans="1:25" x14ac:dyDescent="0.25">
      <c r="A862" t="s">
        <v>12</v>
      </c>
      <c r="B862">
        <v>17020</v>
      </c>
      <c r="C862" t="s">
        <v>19</v>
      </c>
      <c r="D862">
        <v>6</v>
      </c>
      <c r="E862">
        <v>2013</v>
      </c>
      <c r="F862" s="1">
        <v>41449</v>
      </c>
      <c r="G862" t="s">
        <v>23</v>
      </c>
      <c r="H862" t="s">
        <v>27</v>
      </c>
      <c r="I862">
        <v>1.80843386241228</v>
      </c>
      <c r="J862">
        <v>20</v>
      </c>
      <c r="K862">
        <v>0</v>
      </c>
      <c r="L862">
        <f t="shared" si="107"/>
        <v>0</v>
      </c>
      <c r="M862">
        <f t="shared" si="111"/>
        <v>0</v>
      </c>
      <c r="N862">
        <f>'vessel calibrations'!$B$18</f>
        <v>0.66168199563289887</v>
      </c>
      <c r="O862" s="16">
        <f>'vessel calibrations'!$C$18</f>
        <v>0.66168199563289887</v>
      </c>
      <c r="P862">
        <f>'vessel calibrations'!$D$18</f>
        <v>0.69681555292314135</v>
      </c>
      <c r="Q862">
        <f>'vessel calibrations'!$E$18</f>
        <v>0.73713696004717688</v>
      </c>
      <c r="R862">
        <f t="shared" si="108"/>
        <v>0</v>
      </c>
      <c r="S862">
        <f t="shared" si="112"/>
        <v>0</v>
      </c>
      <c r="T862">
        <f t="shared" si="109"/>
        <v>0</v>
      </c>
      <c r="U862">
        <f t="shared" si="110"/>
        <v>0</v>
      </c>
      <c r="V862">
        <f t="shared" si="113"/>
        <v>0</v>
      </c>
      <c r="W862">
        <f t="shared" si="113"/>
        <v>0</v>
      </c>
      <c r="X862">
        <f t="shared" si="114"/>
        <v>0</v>
      </c>
      <c r="Y862">
        <f t="shared" si="114"/>
        <v>0</v>
      </c>
    </row>
    <row r="863" spans="1:25" x14ac:dyDescent="0.25">
      <c r="A863" t="s">
        <v>12</v>
      </c>
      <c r="B863">
        <v>17021</v>
      </c>
      <c r="C863" t="s">
        <v>19</v>
      </c>
      <c r="D863">
        <v>6</v>
      </c>
      <c r="E863">
        <v>2013</v>
      </c>
      <c r="F863" s="1">
        <v>41449</v>
      </c>
      <c r="G863" t="s">
        <v>22</v>
      </c>
      <c r="H863" t="s">
        <v>27</v>
      </c>
      <c r="I863">
        <v>1.39331100063302</v>
      </c>
      <c r="J863">
        <v>20</v>
      </c>
      <c r="K863">
        <v>6</v>
      </c>
      <c r="L863">
        <f t="shared" si="107"/>
        <v>6</v>
      </c>
      <c r="M863">
        <f t="shared" si="111"/>
        <v>1.9459101490553132</v>
      </c>
      <c r="N863">
        <f>'vessel calibrations'!$B$18</f>
        <v>0.66168199563289887</v>
      </c>
      <c r="O863" s="16">
        <f>'vessel calibrations'!$C$18</f>
        <v>0.66168199563289887</v>
      </c>
      <c r="P863">
        <f>'vessel calibrations'!$D$18</f>
        <v>0.69681555292314135</v>
      </c>
      <c r="Q863">
        <f>'vessel calibrations'!$E$18</f>
        <v>0.73713696004717688</v>
      </c>
      <c r="R863">
        <f t="shared" si="108"/>
        <v>1.2875737107492313</v>
      </c>
      <c r="S863">
        <f t="shared" si="112"/>
        <v>1.2875737107492313</v>
      </c>
      <c r="T863">
        <f t="shared" si="109"/>
        <v>1.3559404564527304</v>
      </c>
      <c r="U863">
        <f t="shared" si="110"/>
        <v>1.4344022917995825</v>
      </c>
      <c r="V863">
        <f t="shared" si="113"/>
        <v>2.6239830490278817</v>
      </c>
      <c r="W863">
        <f t="shared" si="113"/>
        <v>2.6239830490278817</v>
      </c>
      <c r="X863">
        <f t="shared" si="114"/>
        <v>2.8804085964448887</v>
      </c>
      <c r="Y863">
        <f t="shared" si="114"/>
        <v>3.1971355965501731</v>
      </c>
    </row>
    <row r="864" spans="1:25" x14ac:dyDescent="0.25">
      <c r="A864" t="s">
        <v>12</v>
      </c>
      <c r="B864">
        <v>17022</v>
      </c>
      <c r="C864" t="s">
        <v>19</v>
      </c>
      <c r="D864">
        <v>6</v>
      </c>
      <c r="E864">
        <v>2013</v>
      </c>
      <c r="F864" s="1">
        <v>41449</v>
      </c>
      <c r="G864" t="s">
        <v>21</v>
      </c>
      <c r="H864" t="s">
        <v>27</v>
      </c>
      <c r="I864">
        <v>1.4978906841180299</v>
      </c>
      <c r="J864">
        <v>20</v>
      </c>
      <c r="K864">
        <v>0</v>
      </c>
      <c r="L864">
        <f t="shared" si="107"/>
        <v>0</v>
      </c>
      <c r="M864">
        <f t="shared" si="111"/>
        <v>0</v>
      </c>
      <c r="N864">
        <f>'vessel calibrations'!$B$18</f>
        <v>0.66168199563289887</v>
      </c>
      <c r="O864" s="16">
        <f>'vessel calibrations'!$C$18</f>
        <v>0.66168199563289887</v>
      </c>
      <c r="P864">
        <f>'vessel calibrations'!$D$18</f>
        <v>0.69681555292314135</v>
      </c>
      <c r="Q864">
        <f>'vessel calibrations'!$E$18</f>
        <v>0.73713696004717688</v>
      </c>
      <c r="R864">
        <f t="shared" si="108"/>
        <v>0</v>
      </c>
      <c r="S864">
        <f t="shared" si="112"/>
        <v>0</v>
      </c>
      <c r="T864">
        <f t="shared" si="109"/>
        <v>0</v>
      </c>
      <c r="U864">
        <f t="shared" si="110"/>
        <v>0</v>
      </c>
      <c r="V864">
        <f t="shared" si="113"/>
        <v>0</v>
      </c>
      <c r="W864">
        <f t="shared" si="113"/>
        <v>0</v>
      </c>
      <c r="X864">
        <f t="shared" si="114"/>
        <v>0</v>
      </c>
      <c r="Y864">
        <f t="shared" si="114"/>
        <v>0</v>
      </c>
    </row>
    <row r="865" spans="1:25" x14ac:dyDescent="0.25">
      <c r="A865" t="s">
        <v>12</v>
      </c>
      <c r="B865">
        <v>17023</v>
      </c>
      <c r="C865" t="s">
        <v>19</v>
      </c>
      <c r="D865">
        <v>6</v>
      </c>
      <c r="E865">
        <v>2013</v>
      </c>
      <c r="F865" s="1">
        <v>41449</v>
      </c>
      <c r="G865" t="s">
        <v>20</v>
      </c>
      <c r="H865" t="s">
        <v>27</v>
      </c>
      <c r="I865">
        <v>1.8140206216375601</v>
      </c>
      <c r="J865">
        <v>20</v>
      </c>
      <c r="K865">
        <v>0</v>
      </c>
      <c r="L865">
        <f t="shared" si="107"/>
        <v>0</v>
      </c>
      <c r="M865">
        <f t="shared" si="111"/>
        <v>0</v>
      </c>
      <c r="N865">
        <f>'vessel calibrations'!$B$18</f>
        <v>0.66168199563289887</v>
      </c>
      <c r="O865" s="16">
        <f>'vessel calibrations'!$C$18</f>
        <v>0.66168199563289887</v>
      </c>
      <c r="P865">
        <f>'vessel calibrations'!$D$18</f>
        <v>0.69681555292314135</v>
      </c>
      <c r="Q865">
        <f>'vessel calibrations'!$E$18</f>
        <v>0.73713696004717688</v>
      </c>
      <c r="R865">
        <f t="shared" si="108"/>
        <v>0</v>
      </c>
      <c r="S865">
        <f t="shared" si="112"/>
        <v>0</v>
      </c>
      <c r="T865">
        <f t="shared" si="109"/>
        <v>0</v>
      </c>
      <c r="U865">
        <f t="shared" si="110"/>
        <v>0</v>
      </c>
      <c r="V865">
        <f t="shared" si="113"/>
        <v>0</v>
      </c>
      <c r="W865">
        <f t="shared" si="113"/>
        <v>0</v>
      </c>
      <c r="X865">
        <f t="shared" si="114"/>
        <v>0</v>
      </c>
      <c r="Y865">
        <f t="shared" si="114"/>
        <v>0</v>
      </c>
    </row>
    <row r="866" spans="1:25" x14ac:dyDescent="0.25">
      <c r="A866" t="s">
        <v>12</v>
      </c>
      <c r="B866">
        <v>17024</v>
      </c>
      <c r="C866" t="s">
        <v>19</v>
      </c>
      <c r="D866">
        <v>6</v>
      </c>
      <c r="E866">
        <v>2013</v>
      </c>
      <c r="F866" s="1">
        <v>41449</v>
      </c>
      <c r="G866" t="s">
        <v>21</v>
      </c>
      <c r="H866" t="s">
        <v>27</v>
      </c>
      <c r="I866">
        <v>1.6676875685312</v>
      </c>
      <c r="J866">
        <v>20</v>
      </c>
      <c r="K866">
        <v>0</v>
      </c>
      <c r="L866">
        <f t="shared" si="107"/>
        <v>0</v>
      </c>
      <c r="M866">
        <f t="shared" si="111"/>
        <v>0</v>
      </c>
      <c r="N866">
        <f>'vessel calibrations'!$B$18</f>
        <v>0.66168199563289887</v>
      </c>
      <c r="O866" s="16">
        <f>'vessel calibrations'!$C$18</f>
        <v>0.66168199563289887</v>
      </c>
      <c r="P866">
        <f>'vessel calibrations'!$D$18</f>
        <v>0.69681555292314135</v>
      </c>
      <c r="Q866">
        <f>'vessel calibrations'!$E$18</f>
        <v>0.73713696004717688</v>
      </c>
      <c r="R866">
        <f t="shared" si="108"/>
        <v>0</v>
      </c>
      <c r="S866">
        <f t="shared" si="112"/>
        <v>0</v>
      </c>
      <c r="T866">
        <f t="shared" si="109"/>
        <v>0</v>
      </c>
      <c r="U866">
        <f t="shared" si="110"/>
        <v>0</v>
      </c>
      <c r="V866">
        <f t="shared" si="113"/>
        <v>0</v>
      </c>
      <c r="W866">
        <f t="shared" si="113"/>
        <v>0</v>
      </c>
      <c r="X866">
        <f t="shared" si="114"/>
        <v>0</v>
      </c>
      <c r="Y866">
        <f t="shared" si="114"/>
        <v>0</v>
      </c>
    </row>
    <row r="867" spans="1:25" x14ac:dyDescent="0.25">
      <c r="A867" t="s">
        <v>12</v>
      </c>
      <c r="B867">
        <v>17025</v>
      </c>
      <c r="C867" t="s">
        <v>19</v>
      </c>
      <c r="D867">
        <v>6</v>
      </c>
      <c r="E867">
        <v>2013</v>
      </c>
      <c r="F867" s="1">
        <v>41449</v>
      </c>
      <c r="G867" t="s">
        <v>20</v>
      </c>
      <c r="H867" t="s">
        <v>27</v>
      </c>
      <c r="I867">
        <v>1.7712513579762601</v>
      </c>
      <c r="J867">
        <v>20</v>
      </c>
      <c r="K867">
        <v>0</v>
      </c>
      <c r="L867">
        <f t="shared" si="107"/>
        <v>0</v>
      </c>
      <c r="M867">
        <f t="shared" si="111"/>
        <v>0</v>
      </c>
      <c r="N867">
        <f>'vessel calibrations'!$B$18</f>
        <v>0.66168199563289887</v>
      </c>
      <c r="O867" s="16">
        <f>'vessel calibrations'!$C$18</f>
        <v>0.66168199563289887</v>
      </c>
      <c r="P867">
        <f>'vessel calibrations'!$D$18</f>
        <v>0.69681555292314135</v>
      </c>
      <c r="Q867">
        <f>'vessel calibrations'!$E$18</f>
        <v>0.73713696004717688</v>
      </c>
      <c r="R867">
        <f t="shared" si="108"/>
        <v>0</v>
      </c>
      <c r="S867">
        <f t="shared" si="112"/>
        <v>0</v>
      </c>
      <c r="T867">
        <f t="shared" si="109"/>
        <v>0</v>
      </c>
      <c r="U867">
        <f t="shared" si="110"/>
        <v>0</v>
      </c>
      <c r="V867">
        <f t="shared" si="113"/>
        <v>0</v>
      </c>
      <c r="W867">
        <f t="shared" si="113"/>
        <v>0</v>
      </c>
      <c r="X867">
        <f t="shared" si="114"/>
        <v>0</v>
      </c>
      <c r="Y867">
        <f t="shared" si="114"/>
        <v>0</v>
      </c>
    </row>
    <row r="868" spans="1:25" x14ac:dyDescent="0.25">
      <c r="A868" t="s">
        <v>12</v>
      </c>
      <c r="B868">
        <v>17026</v>
      </c>
      <c r="C868" t="s">
        <v>19</v>
      </c>
      <c r="D868">
        <v>6</v>
      </c>
      <c r="E868">
        <v>2013</v>
      </c>
      <c r="F868" s="1">
        <v>41450</v>
      </c>
      <c r="G868" t="s">
        <v>23</v>
      </c>
      <c r="H868" t="s">
        <v>27</v>
      </c>
      <c r="I868">
        <v>1.1958404832484799</v>
      </c>
      <c r="J868">
        <v>20</v>
      </c>
      <c r="K868">
        <v>0</v>
      </c>
      <c r="L868">
        <f t="shared" si="107"/>
        <v>0</v>
      </c>
      <c r="M868">
        <f t="shared" si="111"/>
        <v>0</v>
      </c>
      <c r="N868">
        <f>'vessel calibrations'!$B$18</f>
        <v>0.66168199563289887</v>
      </c>
      <c r="O868" s="16">
        <f>'vessel calibrations'!$C$18</f>
        <v>0.66168199563289887</v>
      </c>
      <c r="P868">
        <f>'vessel calibrations'!$D$18</f>
        <v>0.69681555292314135</v>
      </c>
      <c r="Q868">
        <f>'vessel calibrations'!$E$18</f>
        <v>0.73713696004717688</v>
      </c>
      <c r="R868">
        <f t="shared" si="108"/>
        <v>0</v>
      </c>
      <c r="S868">
        <f t="shared" si="112"/>
        <v>0</v>
      </c>
      <c r="T868">
        <f t="shared" si="109"/>
        <v>0</v>
      </c>
      <c r="U868">
        <f t="shared" si="110"/>
        <v>0</v>
      </c>
      <c r="V868">
        <f t="shared" si="113"/>
        <v>0</v>
      </c>
      <c r="W868">
        <f t="shared" si="113"/>
        <v>0</v>
      </c>
      <c r="X868">
        <f t="shared" si="114"/>
        <v>0</v>
      </c>
      <c r="Y868">
        <f t="shared" si="114"/>
        <v>0</v>
      </c>
    </row>
    <row r="869" spans="1:25" x14ac:dyDescent="0.25">
      <c r="A869" t="s">
        <v>12</v>
      </c>
      <c r="B869">
        <v>17027</v>
      </c>
      <c r="C869" t="s">
        <v>19</v>
      </c>
      <c r="D869">
        <v>6</v>
      </c>
      <c r="E869">
        <v>2013</v>
      </c>
      <c r="F869" s="1">
        <v>41450</v>
      </c>
      <c r="G869" t="s">
        <v>22</v>
      </c>
      <c r="H869" t="s">
        <v>27</v>
      </c>
      <c r="I869">
        <v>1.6392378319549199</v>
      </c>
      <c r="J869">
        <v>20</v>
      </c>
      <c r="K869">
        <v>1</v>
      </c>
      <c r="L869">
        <f t="shared" si="107"/>
        <v>1</v>
      </c>
      <c r="M869">
        <f t="shared" si="111"/>
        <v>0.69314718055994529</v>
      </c>
      <c r="N869">
        <f>'vessel calibrations'!$B$18</f>
        <v>0.66168199563289887</v>
      </c>
      <c r="O869" s="16">
        <f>'vessel calibrations'!$C$18</f>
        <v>0.66168199563289887</v>
      </c>
      <c r="P869">
        <f>'vessel calibrations'!$D$18</f>
        <v>0.69681555292314135</v>
      </c>
      <c r="Q869">
        <f>'vessel calibrations'!$E$18</f>
        <v>0.73713696004717688</v>
      </c>
      <c r="R869">
        <f t="shared" si="108"/>
        <v>0.45864300970022187</v>
      </c>
      <c r="S869">
        <f t="shared" si="112"/>
        <v>0.45864300970022187</v>
      </c>
      <c r="T869">
        <f t="shared" si="109"/>
        <v>0.48299573587899475</v>
      </c>
      <c r="U869">
        <f t="shared" si="110"/>
        <v>0.51094440554322973</v>
      </c>
      <c r="V869">
        <f t="shared" si="113"/>
        <v>0.58192586977810135</v>
      </c>
      <c r="W869">
        <f t="shared" si="113"/>
        <v>0.58192586977810135</v>
      </c>
      <c r="X869">
        <f t="shared" si="114"/>
        <v>0.62092299318555466</v>
      </c>
      <c r="Y869">
        <f t="shared" si="114"/>
        <v>0.66686464805345613</v>
      </c>
    </row>
    <row r="870" spans="1:25" x14ac:dyDescent="0.25">
      <c r="A870" t="s">
        <v>12</v>
      </c>
      <c r="B870">
        <v>17028</v>
      </c>
      <c r="C870" t="s">
        <v>19</v>
      </c>
      <c r="D870">
        <v>6</v>
      </c>
      <c r="E870">
        <v>2013</v>
      </c>
      <c r="F870" s="1">
        <v>41450</v>
      </c>
      <c r="G870" t="s">
        <v>21</v>
      </c>
      <c r="H870" t="s">
        <v>27</v>
      </c>
      <c r="I870">
        <v>1.9666111141035101</v>
      </c>
      <c r="J870">
        <v>20</v>
      </c>
      <c r="K870">
        <v>0</v>
      </c>
      <c r="L870">
        <f t="shared" si="107"/>
        <v>0</v>
      </c>
      <c r="M870">
        <f t="shared" si="111"/>
        <v>0</v>
      </c>
      <c r="N870">
        <f>'vessel calibrations'!$B$18</f>
        <v>0.66168199563289887</v>
      </c>
      <c r="O870" s="16">
        <f>'vessel calibrations'!$C$18</f>
        <v>0.66168199563289887</v>
      </c>
      <c r="P870">
        <f>'vessel calibrations'!$D$18</f>
        <v>0.69681555292314135</v>
      </c>
      <c r="Q870">
        <f>'vessel calibrations'!$E$18</f>
        <v>0.73713696004717688</v>
      </c>
      <c r="R870">
        <f t="shared" si="108"/>
        <v>0</v>
      </c>
      <c r="S870">
        <f t="shared" si="112"/>
        <v>0</v>
      </c>
      <c r="T870">
        <f t="shared" si="109"/>
        <v>0</v>
      </c>
      <c r="U870">
        <f t="shared" si="110"/>
        <v>0</v>
      </c>
      <c r="V870">
        <f t="shared" si="113"/>
        <v>0</v>
      </c>
      <c r="W870">
        <f t="shared" si="113"/>
        <v>0</v>
      </c>
      <c r="X870">
        <f t="shared" si="114"/>
        <v>0</v>
      </c>
      <c r="Y870">
        <f t="shared" si="114"/>
        <v>0</v>
      </c>
    </row>
    <row r="871" spans="1:25" x14ac:dyDescent="0.25">
      <c r="A871" t="s">
        <v>12</v>
      </c>
      <c r="B871">
        <v>17029</v>
      </c>
      <c r="C871" t="s">
        <v>19</v>
      </c>
      <c r="D871">
        <v>6</v>
      </c>
      <c r="E871">
        <v>2013</v>
      </c>
      <c r="F871" s="1">
        <v>41450</v>
      </c>
      <c r="G871" t="s">
        <v>20</v>
      </c>
      <c r="H871" t="s">
        <v>27</v>
      </c>
      <c r="I871">
        <v>1.28963135773057</v>
      </c>
      <c r="J871">
        <v>20</v>
      </c>
      <c r="K871">
        <v>0</v>
      </c>
      <c r="L871">
        <f t="shared" si="107"/>
        <v>0</v>
      </c>
      <c r="M871">
        <f t="shared" si="111"/>
        <v>0</v>
      </c>
      <c r="N871">
        <f>'vessel calibrations'!$B$18</f>
        <v>0.66168199563289887</v>
      </c>
      <c r="O871" s="16">
        <f>'vessel calibrations'!$C$18</f>
        <v>0.66168199563289887</v>
      </c>
      <c r="P871">
        <f>'vessel calibrations'!$D$18</f>
        <v>0.69681555292314135</v>
      </c>
      <c r="Q871">
        <f>'vessel calibrations'!$E$18</f>
        <v>0.73713696004717688</v>
      </c>
      <c r="R871">
        <f t="shared" si="108"/>
        <v>0</v>
      </c>
      <c r="S871">
        <f t="shared" si="112"/>
        <v>0</v>
      </c>
      <c r="T871">
        <f t="shared" si="109"/>
        <v>0</v>
      </c>
      <c r="U871">
        <f t="shared" si="110"/>
        <v>0</v>
      </c>
      <c r="V871">
        <f t="shared" si="113"/>
        <v>0</v>
      </c>
      <c r="W871">
        <f t="shared" si="113"/>
        <v>0</v>
      </c>
      <c r="X871">
        <f t="shared" si="114"/>
        <v>0</v>
      </c>
      <c r="Y871">
        <f t="shared" si="114"/>
        <v>0</v>
      </c>
    </row>
    <row r="872" spans="1:25" x14ac:dyDescent="0.25">
      <c r="A872" t="s">
        <v>12</v>
      </c>
      <c r="B872">
        <v>17034</v>
      </c>
      <c r="C872" t="s">
        <v>13</v>
      </c>
      <c r="D872">
        <v>6</v>
      </c>
      <c r="E872">
        <v>2013</v>
      </c>
      <c r="F872" s="1">
        <v>41452</v>
      </c>
      <c r="G872" t="s">
        <v>18</v>
      </c>
      <c r="H872" t="s">
        <v>27</v>
      </c>
      <c r="I872">
        <v>1.6931796381306601</v>
      </c>
      <c r="J872">
        <v>20</v>
      </c>
      <c r="K872">
        <v>0</v>
      </c>
      <c r="L872">
        <f t="shared" si="107"/>
        <v>0</v>
      </c>
      <c r="M872">
        <f t="shared" si="111"/>
        <v>0</v>
      </c>
      <c r="N872">
        <f>'vessel calibrations'!$B$18</f>
        <v>0.66168199563289887</v>
      </c>
      <c r="O872" s="16">
        <f>'vessel calibrations'!$C$18</f>
        <v>0.66168199563289887</v>
      </c>
      <c r="P872">
        <f>'vessel calibrations'!$D$18</f>
        <v>0.69681555292314135</v>
      </c>
      <c r="Q872">
        <f>'vessel calibrations'!$E$18</f>
        <v>0.73713696004717688</v>
      </c>
      <c r="R872">
        <f t="shared" si="108"/>
        <v>0</v>
      </c>
      <c r="S872">
        <f t="shared" si="112"/>
        <v>0</v>
      </c>
      <c r="T872">
        <f t="shared" si="109"/>
        <v>0</v>
      </c>
      <c r="U872">
        <f t="shared" si="110"/>
        <v>0</v>
      </c>
      <c r="V872">
        <f t="shared" si="113"/>
        <v>0</v>
      </c>
      <c r="W872">
        <f t="shared" si="113"/>
        <v>0</v>
      </c>
      <c r="X872">
        <f t="shared" si="114"/>
        <v>0</v>
      </c>
      <c r="Y872">
        <f t="shared" si="114"/>
        <v>0</v>
      </c>
    </row>
    <row r="873" spans="1:25" x14ac:dyDescent="0.25">
      <c r="A873" t="s">
        <v>12</v>
      </c>
      <c r="B873">
        <v>17035</v>
      </c>
      <c r="C873" t="s">
        <v>13</v>
      </c>
      <c r="D873">
        <v>6</v>
      </c>
      <c r="E873">
        <v>2013</v>
      </c>
      <c r="F873" s="1">
        <v>41452</v>
      </c>
      <c r="G873" t="s">
        <v>17</v>
      </c>
      <c r="H873" t="s">
        <v>27</v>
      </c>
      <c r="I873">
        <v>1.65879774780995</v>
      </c>
      <c r="J873">
        <v>20</v>
      </c>
      <c r="K873">
        <v>0</v>
      </c>
      <c r="L873">
        <f t="shared" si="107"/>
        <v>0</v>
      </c>
      <c r="M873">
        <f t="shared" si="111"/>
        <v>0</v>
      </c>
      <c r="N873">
        <f>'vessel calibrations'!$B$18</f>
        <v>0.66168199563289887</v>
      </c>
      <c r="O873" s="16">
        <f>'vessel calibrations'!$C$18</f>
        <v>0.66168199563289887</v>
      </c>
      <c r="P873">
        <f>'vessel calibrations'!$D$18</f>
        <v>0.69681555292314135</v>
      </c>
      <c r="Q873">
        <f>'vessel calibrations'!$E$18</f>
        <v>0.73713696004717688</v>
      </c>
      <c r="R873">
        <f t="shared" si="108"/>
        <v>0</v>
      </c>
      <c r="S873">
        <f t="shared" si="112"/>
        <v>0</v>
      </c>
      <c r="T873">
        <f t="shared" si="109"/>
        <v>0</v>
      </c>
      <c r="U873">
        <f t="shared" si="110"/>
        <v>0</v>
      </c>
      <c r="V873">
        <f t="shared" si="113"/>
        <v>0</v>
      </c>
      <c r="W873">
        <f t="shared" si="113"/>
        <v>0</v>
      </c>
      <c r="X873">
        <f t="shared" si="114"/>
        <v>0</v>
      </c>
      <c r="Y873">
        <f t="shared" si="114"/>
        <v>0</v>
      </c>
    </row>
    <row r="874" spans="1:25" x14ac:dyDescent="0.25">
      <c r="A874" t="s">
        <v>12</v>
      </c>
      <c r="B874">
        <v>17036</v>
      </c>
      <c r="C874" t="s">
        <v>13</v>
      </c>
      <c r="D874">
        <v>6</v>
      </c>
      <c r="E874">
        <v>2013</v>
      </c>
      <c r="F874" s="1">
        <v>41452</v>
      </c>
      <c r="G874" t="s">
        <v>16</v>
      </c>
      <c r="H874" t="s">
        <v>27</v>
      </c>
      <c r="I874">
        <v>1.6402354656896501</v>
      </c>
      <c r="J874">
        <v>20</v>
      </c>
      <c r="K874">
        <v>14</v>
      </c>
      <c r="L874">
        <f t="shared" si="107"/>
        <v>14</v>
      </c>
      <c r="M874">
        <f t="shared" si="111"/>
        <v>2.7080502011022101</v>
      </c>
      <c r="N874">
        <f>'vessel calibrations'!$B$18</f>
        <v>0.66168199563289887</v>
      </c>
      <c r="O874" s="16">
        <f>'vessel calibrations'!$C$18</f>
        <v>0.66168199563289887</v>
      </c>
      <c r="P874">
        <f>'vessel calibrations'!$D$18</f>
        <v>0.69681555292314135</v>
      </c>
      <c r="Q874">
        <f>'vessel calibrations'!$E$18</f>
        <v>0.73713696004717688</v>
      </c>
      <c r="R874">
        <f t="shared" si="108"/>
        <v>1.7918680613393834</v>
      </c>
      <c r="S874">
        <f t="shared" si="112"/>
        <v>1.7918680613393834</v>
      </c>
      <c r="T874">
        <f t="shared" si="109"/>
        <v>1.8870114982246606</v>
      </c>
      <c r="U874">
        <f t="shared" si="110"/>
        <v>1.9962038928956292</v>
      </c>
      <c r="V874">
        <f t="shared" si="113"/>
        <v>5.000651588045991</v>
      </c>
      <c r="W874">
        <f t="shared" si="113"/>
        <v>5.000651588045991</v>
      </c>
      <c r="X874">
        <f t="shared" si="114"/>
        <v>5.5996162158278411</v>
      </c>
      <c r="Y874">
        <f t="shared" si="114"/>
        <v>6.3610596230095702</v>
      </c>
    </row>
    <row r="875" spans="1:25" x14ac:dyDescent="0.25">
      <c r="A875" t="s">
        <v>12</v>
      </c>
      <c r="B875">
        <v>17037</v>
      </c>
      <c r="C875" t="s">
        <v>13</v>
      </c>
      <c r="D875">
        <v>6</v>
      </c>
      <c r="E875">
        <v>2013</v>
      </c>
      <c r="F875" s="1">
        <v>41452</v>
      </c>
      <c r="G875" t="s">
        <v>14</v>
      </c>
      <c r="H875" t="s">
        <v>27</v>
      </c>
      <c r="I875">
        <v>1.5578572807511499</v>
      </c>
      <c r="J875">
        <v>20</v>
      </c>
      <c r="K875">
        <v>4</v>
      </c>
      <c r="L875">
        <f t="shared" si="107"/>
        <v>4</v>
      </c>
      <c r="M875">
        <f t="shared" si="111"/>
        <v>1.6094379124341003</v>
      </c>
      <c r="N875">
        <f>'vessel calibrations'!$B$18</f>
        <v>0.66168199563289887</v>
      </c>
      <c r="O875" s="16">
        <f>'vessel calibrations'!$C$18</f>
        <v>0.66168199563289887</v>
      </c>
      <c r="P875">
        <f>'vessel calibrations'!$D$18</f>
        <v>0.69681555292314135</v>
      </c>
      <c r="Q875">
        <f>'vessel calibrations'!$E$18</f>
        <v>0.73713696004717688</v>
      </c>
      <c r="R875">
        <f t="shared" si="108"/>
        <v>1.0649360897466422</v>
      </c>
      <c r="S875">
        <f t="shared" si="112"/>
        <v>1.0649360897466422</v>
      </c>
      <c r="T875">
        <f t="shared" si="109"/>
        <v>1.1214813688482339</v>
      </c>
      <c r="U875">
        <f t="shared" si="110"/>
        <v>1.1863761701563471</v>
      </c>
      <c r="V875">
        <f t="shared" si="113"/>
        <v>1.9006535966293545</v>
      </c>
      <c r="W875">
        <f t="shared" si="113"/>
        <v>1.9006535966293545</v>
      </c>
      <c r="X875">
        <f t="shared" si="114"/>
        <v>2.0693977473355587</v>
      </c>
      <c r="Y875">
        <f t="shared" si="114"/>
        <v>2.2751909415674016</v>
      </c>
    </row>
    <row r="876" spans="1:25" x14ac:dyDescent="0.25">
      <c r="A876" t="s">
        <v>12</v>
      </c>
      <c r="B876">
        <v>17038</v>
      </c>
      <c r="C876" t="s">
        <v>13</v>
      </c>
      <c r="D876">
        <v>6</v>
      </c>
      <c r="E876">
        <v>2013</v>
      </c>
      <c r="F876" s="1">
        <v>41452</v>
      </c>
      <c r="G876" t="s">
        <v>16</v>
      </c>
      <c r="H876" t="s">
        <v>27</v>
      </c>
      <c r="I876">
        <v>1.8837513380897899</v>
      </c>
      <c r="J876">
        <v>20</v>
      </c>
      <c r="K876">
        <v>0</v>
      </c>
      <c r="L876">
        <f t="shared" si="107"/>
        <v>0</v>
      </c>
      <c r="M876">
        <f t="shared" si="111"/>
        <v>0</v>
      </c>
      <c r="N876">
        <f>'vessel calibrations'!$B$18</f>
        <v>0.66168199563289887</v>
      </c>
      <c r="O876" s="16">
        <f>'vessel calibrations'!$C$18</f>
        <v>0.66168199563289887</v>
      </c>
      <c r="P876">
        <f>'vessel calibrations'!$D$18</f>
        <v>0.69681555292314135</v>
      </c>
      <c r="Q876">
        <f>'vessel calibrations'!$E$18</f>
        <v>0.73713696004717688</v>
      </c>
      <c r="R876">
        <f t="shared" si="108"/>
        <v>0</v>
      </c>
      <c r="S876">
        <f t="shared" si="112"/>
        <v>0</v>
      </c>
      <c r="T876">
        <f t="shared" si="109"/>
        <v>0</v>
      </c>
      <c r="U876">
        <f t="shared" si="110"/>
        <v>0</v>
      </c>
      <c r="V876">
        <f t="shared" si="113"/>
        <v>0</v>
      </c>
      <c r="W876">
        <f t="shared" si="113"/>
        <v>0</v>
      </c>
      <c r="X876">
        <f t="shared" si="114"/>
        <v>0</v>
      </c>
      <c r="Y876">
        <f t="shared" si="114"/>
        <v>0</v>
      </c>
    </row>
    <row r="877" spans="1:25" x14ac:dyDescent="0.25">
      <c r="A877" t="s">
        <v>12</v>
      </c>
      <c r="B877">
        <v>17039</v>
      </c>
      <c r="C877" t="s">
        <v>13</v>
      </c>
      <c r="D877">
        <v>6</v>
      </c>
      <c r="E877">
        <v>2013</v>
      </c>
      <c r="F877" s="1">
        <v>41452</v>
      </c>
      <c r="G877" t="s">
        <v>14</v>
      </c>
      <c r="H877" t="s">
        <v>27</v>
      </c>
      <c r="I877">
        <v>1.8173843432224699</v>
      </c>
      <c r="J877">
        <v>20</v>
      </c>
      <c r="K877">
        <v>3</v>
      </c>
      <c r="L877">
        <f t="shared" si="107"/>
        <v>3</v>
      </c>
      <c r="M877">
        <f t="shared" si="111"/>
        <v>1.3862943611198906</v>
      </c>
      <c r="N877">
        <f>'vessel calibrations'!$B$18</f>
        <v>0.66168199563289887</v>
      </c>
      <c r="O877" s="16">
        <f>'vessel calibrations'!$C$18</f>
        <v>0.66168199563289887</v>
      </c>
      <c r="P877">
        <f>'vessel calibrations'!$D$18</f>
        <v>0.69681555292314135</v>
      </c>
      <c r="Q877">
        <f>'vessel calibrations'!$E$18</f>
        <v>0.73713696004717688</v>
      </c>
      <c r="R877">
        <f t="shared" si="108"/>
        <v>0.91728601940044374</v>
      </c>
      <c r="S877">
        <f t="shared" si="112"/>
        <v>0.91728601940044374</v>
      </c>
      <c r="T877">
        <f t="shared" si="109"/>
        <v>0.96599147175798949</v>
      </c>
      <c r="U877">
        <f t="shared" si="110"/>
        <v>1.0218888110864595</v>
      </c>
      <c r="V877">
        <f t="shared" si="113"/>
        <v>1.5024894574732026</v>
      </c>
      <c r="W877">
        <f t="shared" si="113"/>
        <v>1.5024894574732026</v>
      </c>
      <c r="X877">
        <f t="shared" si="114"/>
        <v>1.6273913498376178</v>
      </c>
      <c r="Y877">
        <f t="shared" si="114"/>
        <v>1.7784377549303723</v>
      </c>
    </row>
    <row r="878" spans="1:25" x14ac:dyDescent="0.25">
      <c r="A878" t="s">
        <v>12</v>
      </c>
      <c r="B878">
        <v>17040</v>
      </c>
      <c r="C878" t="s">
        <v>13</v>
      </c>
      <c r="D878">
        <v>6</v>
      </c>
      <c r="E878">
        <v>2013</v>
      </c>
      <c r="F878" s="1">
        <v>41453</v>
      </c>
      <c r="G878" t="s">
        <v>14</v>
      </c>
      <c r="H878" t="s">
        <v>27</v>
      </c>
      <c r="I878">
        <v>1.8933294877103299</v>
      </c>
      <c r="J878">
        <v>20</v>
      </c>
      <c r="K878">
        <v>102</v>
      </c>
      <c r="L878">
        <f t="shared" si="107"/>
        <v>102</v>
      </c>
      <c r="M878">
        <f t="shared" si="111"/>
        <v>4.6347289882296359</v>
      </c>
      <c r="N878">
        <f>'vessel calibrations'!$B$18</f>
        <v>0.66168199563289887</v>
      </c>
      <c r="O878" s="16">
        <f>'vessel calibrations'!$C$18</f>
        <v>0.66168199563289887</v>
      </c>
      <c r="P878">
        <f>'vessel calibrations'!$D$18</f>
        <v>0.69681555292314135</v>
      </c>
      <c r="Q878">
        <f>'vessel calibrations'!$E$18</f>
        <v>0.73713696004717688</v>
      </c>
      <c r="R878">
        <f t="shared" si="108"/>
        <v>3.0667167261494317</v>
      </c>
      <c r="S878">
        <f t="shared" si="112"/>
        <v>3.0667167261494317</v>
      </c>
      <c r="T878">
        <f t="shared" si="109"/>
        <v>3.2295512425821453</v>
      </c>
      <c r="U878">
        <f t="shared" si="110"/>
        <v>3.4164300370261218</v>
      </c>
      <c r="V878">
        <f t="shared" si="113"/>
        <v>20.471290691929298</v>
      </c>
      <c r="W878">
        <f t="shared" si="113"/>
        <v>20.471290691929298</v>
      </c>
      <c r="X878">
        <f t="shared" si="114"/>
        <v>24.268315082444992</v>
      </c>
      <c r="Y878">
        <f t="shared" si="114"/>
        <v>29.46047790771944</v>
      </c>
    </row>
    <row r="879" spans="1:25" x14ac:dyDescent="0.25">
      <c r="A879" t="s">
        <v>12</v>
      </c>
      <c r="B879">
        <v>17041</v>
      </c>
      <c r="C879" t="s">
        <v>13</v>
      </c>
      <c r="D879">
        <v>6</v>
      </c>
      <c r="E879">
        <v>2013</v>
      </c>
      <c r="F879" s="1">
        <v>41453</v>
      </c>
      <c r="G879" t="s">
        <v>16</v>
      </c>
      <c r="H879" t="s">
        <v>27</v>
      </c>
      <c r="I879">
        <v>1.91683924791444</v>
      </c>
      <c r="J879">
        <v>20</v>
      </c>
      <c r="K879">
        <v>0</v>
      </c>
      <c r="L879">
        <f t="shared" si="107"/>
        <v>0</v>
      </c>
      <c r="M879">
        <f t="shared" si="111"/>
        <v>0</v>
      </c>
      <c r="N879">
        <f>'vessel calibrations'!$B$18</f>
        <v>0.66168199563289887</v>
      </c>
      <c r="O879" s="16">
        <f>'vessel calibrations'!$C$18</f>
        <v>0.66168199563289887</v>
      </c>
      <c r="P879">
        <f>'vessel calibrations'!$D$18</f>
        <v>0.69681555292314135</v>
      </c>
      <c r="Q879">
        <f>'vessel calibrations'!$E$18</f>
        <v>0.73713696004717688</v>
      </c>
      <c r="R879">
        <f t="shared" si="108"/>
        <v>0</v>
      </c>
      <c r="S879">
        <f t="shared" si="112"/>
        <v>0</v>
      </c>
      <c r="T879">
        <f t="shared" si="109"/>
        <v>0</v>
      </c>
      <c r="U879">
        <f t="shared" si="110"/>
        <v>0</v>
      </c>
      <c r="V879">
        <f t="shared" si="113"/>
        <v>0</v>
      </c>
      <c r="W879">
        <f t="shared" si="113"/>
        <v>0</v>
      </c>
      <c r="X879">
        <f t="shared" si="114"/>
        <v>0</v>
      </c>
      <c r="Y879">
        <f t="shared" si="114"/>
        <v>0</v>
      </c>
    </row>
    <row r="880" spans="1:25" x14ac:dyDescent="0.25">
      <c r="A880" t="s">
        <v>12</v>
      </c>
      <c r="B880">
        <v>17042</v>
      </c>
      <c r="C880" t="s">
        <v>13</v>
      </c>
      <c r="D880">
        <v>6</v>
      </c>
      <c r="E880">
        <v>2013</v>
      </c>
      <c r="F880" s="1">
        <v>41453</v>
      </c>
      <c r="G880" t="s">
        <v>17</v>
      </c>
      <c r="H880" t="s">
        <v>27</v>
      </c>
      <c r="I880">
        <v>1.8312468712815699</v>
      </c>
      <c r="J880">
        <v>20</v>
      </c>
      <c r="K880">
        <v>0</v>
      </c>
      <c r="L880">
        <f t="shared" si="107"/>
        <v>0</v>
      </c>
      <c r="M880">
        <f t="shared" si="111"/>
        <v>0</v>
      </c>
      <c r="N880">
        <f>'vessel calibrations'!$B$18</f>
        <v>0.66168199563289887</v>
      </c>
      <c r="O880" s="16">
        <f>'vessel calibrations'!$C$18</f>
        <v>0.66168199563289887</v>
      </c>
      <c r="P880">
        <f>'vessel calibrations'!$D$18</f>
        <v>0.69681555292314135</v>
      </c>
      <c r="Q880">
        <f>'vessel calibrations'!$E$18</f>
        <v>0.73713696004717688</v>
      </c>
      <c r="R880">
        <f t="shared" si="108"/>
        <v>0</v>
      </c>
      <c r="S880">
        <f t="shared" si="112"/>
        <v>0</v>
      </c>
      <c r="T880">
        <f t="shared" si="109"/>
        <v>0</v>
      </c>
      <c r="U880">
        <f t="shared" si="110"/>
        <v>0</v>
      </c>
      <c r="V880">
        <f t="shared" si="113"/>
        <v>0</v>
      </c>
      <c r="W880">
        <f t="shared" si="113"/>
        <v>0</v>
      </c>
      <c r="X880">
        <f t="shared" si="114"/>
        <v>0</v>
      </c>
      <c r="Y880">
        <f t="shared" si="114"/>
        <v>0</v>
      </c>
    </row>
    <row r="881" spans="1:26" x14ac:dyDescent="0.25">
      <c r="A881" t="s">
        <v>12</v>
      </c>
      <c r="B881">
        <v>17043</v>
      </c>
      <c r="C881" t="s">
        <v>13</v>
      </c>
      <c r="D881">
        <v>6</v>
      </c>
      <c r="E881">
        <v>2013</v>
      </c>
      <c r="F881" s="1">
        <v>41453</v>
      </c>
      <c r="G881" t="s">
        <v>18</v>
      </c>
      <c r="H881" t="s">
        <v>27</v>
      </c>
      <c r="I881">
        <v>1.6219861094024599</v>
      </c>
      <c r="J881">
        <v>20</v>
      </c>
      <c r="K881">
        <v>32</v>
      </c>
      <c r="L881">
        <f t="shared" si="107"/>
        <v>32</v>
      </c>
      <c r="M881">
        <f t="shared" si="111"/>
        <v>3.4965075614664802</v>
      </c>
      <c r="N881">
        <f>'vessel calibrations'!$B$18</f>
        <v>0.66168199563289887</v>
      </c>
      <c r="O881" s="16">
        <f>'vessel calibrations'!$C$18</f>
        <v>0.66168199563289887</v>
      </c>
      <c r="P881">
        <f>'vessel calibrations'!$D$18</f>
        <v>0.69681555292314135</v>
      </c>
      <c r="Q881">
        <f>'vessel calibrations'!$E$18</f>
        <v>0.73713696004717688</v>
      </c>
      <c r="R881">
        <f t="shared" si="108"/>
        <v>2.3135761010166616</v>
      </c>
      <c r="S881">
        <f t="shared" si="112"/>
        <v>2.3135761010166616</v>
      </c>
      <c r="T881">
        <f t="shared" si="109"/>
        <v>2.43642084974321</v>
      </c>
      <c r="U881">
        <f t="shared" si="110"/>
        <v>2.5774049546413687</v>
      </c>
      <c r="V881">
        <f t="shared" si="113"/>
        <v>9.1105163105044422</v>
      </c>
      <c r="W881">
        <f t="shared" si="113"/>
        <v>9.1105163105044422</v>
      </c>
      <c r="X881">
        <f t="shared" si="114"/>
        <v>10.43205040512116</v>
      </c>
      <c r="Y881">
        <f t="shared" si="114"/>
        <v>12.162935385599154</v>
      </c>
    </row>
    <row r="882" spans="1:26" x14ac:dyDescent="0.25">
      <c r="A882" t="s">
        <v>12</v>
      </c>
      <c r="B882">
        <v>17044</v>
      </c>
      <c r="C882" t="s">
        <v>13</v>
      </c>
      <c r="D882">
        <v>6</v>
      </c>
      <c r="E882">
        <v>2013</v>
      </c>
      <c r="F882" s="1">
        <v>41453</v>
      </c>
      <c r="G882" t="s">
        <v>17</v>
      </c>
      <c r="H882" t="s">
        <v>27</v>
      </c>
      <c r="I882">
        <v>1.8322630747428199</v>
      </c>
      <c r="J882">
        <v>20</v>
      </c>
      <c r="K882">
        <v>23</v>
      </c>
      <c r="L882">
        <f t="shared" si="107"/>
        <v>23</v>
      </c>
      <c r="M882">
        <f t="shared" si="111"/>
        <v>3.1780538303479458</v>
      </c>
      <c r="N882">
        <f>'vessel calibrations'!$B$18</f>
        <v>0.66168199563289887</v>
      </c>
      <c r="O882" s="16">
        <f>'vessel calibrations'!$C$18</f>
        <v>0.66168199563289887</v>
      </c>
      <c r="P882">
        <f>'vessel calibrations'!$D$18</f>
        <v>0.69681555292314135</v>
      </c>
      <c r="Q882">
        <f>'vessel calibrations'!$E$18</f>
        <v>0.73713696004717688</v>
      </c>
      <c r="R882">
        <f t="shared" si="108"/>
        <v>2.102861000693407</v>
      </c>
      <c r="S882">
        <f t="shared" si="112"/>
        <v>2.102861000693407</v>
      </c>
      <c r="T882">
        <f t="shared" si="109"/>
        <v>2.2145173370134112</v>
      </c>
      <c r="U882">
        <f t="shared" si="110"/>
        <v>2.342660939368971</v>
      </c>
      <c r="V882">
        <f t="shared" si="113"/>
        <v>7.1895667836228938</v>
      </c>
      <c r="W882">
        <f t="shared" si="113"/>
        <v>7.1895667836228938</v>
      </c>
      <c r="X882">
        <f t="shared" si="114"/>
        <v>8.1569883054912005</v>
      </c>
      <c r="Y882">
        <f t="shared" si="114"/>
        <v>9.4088971891039144</v>
      </c>
    </row>
    <row r="883" spans="1:26" x14ac:dyDescent="0.25">
      <c r="A883" t="s">
        <v>12</v>
      </c>
      <c r="B883">
        <v>17045</v>
      </c>
      <c r="C883" t="s">
        <v>13</v>
      </c>
      <c r="D883">
        <v>6</v>
      </c>
      <c r="E883">
        <v>2013</v>
      </c>
      <c r="F883" s="1">
        <v>41453</v>
      </c>
      <c r="G883" t="s">
        <v>18</v>
      </c>
      <c r="H883" t="s">
        <v>27</v>
      </c>
      <c r="I883">
        <v>1.5598358060104101</v>
      </c>
      <c r="J883">
        <v>20</v>
      </c>
      <c r="K883">
        <v>0</v>
      </c>
      <c r="L883">
        <f t="shared" si="107"/>
        <v>0</v>
      </c>
      <c r="M883">
        <f t="shared" si="111"/>
        <v>0</v>
      </c>
      <c r="N883">
        <f>'vessel calibrations'!$B$18</f>
        <v>0.66168199563289887</v>
      </c>
      <c r="O883" s="16">
        <f>'vessel calibrations'!$C$18</f>
        <v>0.66168199563289887</v>
      </c>
      <c r="P883">
        <f>'vessel calibrations'!$D$18</f>
        <v>0.69681555292314135</v>
      </c>
      <c r="Q883">
        <f>'vessel calibrations'!$E$18</f>
        <v>0.73713696004717688</v>
      </c>
      <c r="R883">
        <f t="shared" si="108"/>
        <v>0</v>
      </c>
      <c r="S883">
        <f t="shared" si="112"/>
        <v>0</v>
      </c>
      <c r="T883">
        <f t="shared" si="109"/>
        <v>0</v>
      </c>
      <c r="U883">
        <f t="shared" si="110"/>
        <v>0</v>
      </c>
      <c r="V883">
        <f t="shared" si="113"/>
        <v>0</v>
      </c>
      <c r="W883">
        <f t="shared" si="113"/>
        <v>0</v>
      </c>
      <c r="X883">
        <f t="shared" si="114"/>
        <v>0</v>
      </c>
      <c r="Y883">
        <f t="shared" si="114"/>
        <v>0</v>
      </c>
    </row>
    <row r="884" spans="1:26" x14ac:dyDescent="0.25">
      <c r="A884" t="s">
        <v>12</v>
      </c>
      <c r="B884">
        <v>17047</v>
      </c>
      <c r="C884" t="s">
        <v>19</v>
      </c>
      <c r="D884">
        <v>7</v>
      </c>
      <c r="E884">
        <v>2013</v>
      </c>
      <c r="F884" s="1">
        <v>41480</v>
      </c>
      <c r="G884" t="s">
        <v>20</v>
      </c>
      <c r="H884" t="s">
        <v>27</v>
      </c>
      <c r="I884">
        <v>2.0383280569026399</v>
      </c>
      <c r="J884">
        <v>20</v>
      </c>
      <c r="K884">
        <v>0</v>
      </c>
      <c r="L884">
        <f t="shared" si="107"/>
        <v>0</v>
      </c>
      <c r="M884">
        <f t="shared" si="111"/>
        <v>0</v>
      </c>
      <c r="N884">
        <f>'vessel calibrations'!$B$18</f>
        <v>0.66168199563289887</v>
      </c>
      <c r="O884" s="16">
        <f>'vessel calibrations'!$C$18</f>
        <v>0.66168199563289887</v>
      </c>
      <c r="P884">
        <f>'vessel calibrations'!$D$18</f>
        <v>0.69681555292314135</v>
      </c>
      <c r="Q884">
        <f>'vessel calibrations'!$E$18</f>
        <v>0.73713696004717688</v>
      </c>
      <c r="R884">
        <f t="shared" si="108"/>
        <v>0</v>
      </c>
      <c r="S884">
        <f t="shared" si="112"/>
        <v>0</v>
      </c>
      <c r="T884">
        <f t="shared" si="109"/>
        <v>0</v>
      </c>
      <c r="U884">
        <f t="shared" si="110"/>
        <v>0</v>
      </c>
      <c r="V884">
        <f t="shared" si="113"/>
        <v>0</v>
      </c>
      <c r="W884">
        <f t="shared" si="113"/>
        <v>0</v>
      </c>
      <c r="X884">
        <f t="shared" si="114"/>
        <v>0</v>
      </c>
      <c r="Y884">
        <f t="shared" si="114"/>
        <v>0</v>
      </c>
      <c r="Z884" t="s">
        <v>34</v>
      </c>
    </row>
    <row r="885" spans="1:26" x14ac:dyDescent="0.25">
      <c r="A885" t="s">
        <v>12</v>
      </c>
      <c r="B885">
        <v>17048</v>
      </c>
      <c r="C885" t="s">
        <v>19</v>
      </c>
      <c r="D885">
        <v>7</v>
      </c>
      <c r="E885">
        <v>2013</v>
      </c>
      <c r="F885" s="1">
        <v>41480</v>
      </c>
      <c r="G885" t="s">
        <v>21</v>
      </c>
      <c r="H885" t="s">
        <v>27</v>
      </c>
      <c r="I885">
        <v>1.5357996389679101</v>
      </c>
      <c r="J885">
        <v>20</v>
      </c>
      <c r="K885">
        <v>23</v>
      </c>
      <c r="L885">
        <f t="shared" si="107"/>
        <v>23</v>
      </c>
      <c r="M885">
        <f t="shared" si="111"/>
        <v>3.1780538303479458</v>
      </c>
      <c r="N885">
        <f>'vessel calibrations'!$B$18</f>
        <v>0.66168199563289887</v>
      </c>
      <c r="O885" s="16">
        <f>'vessel calibrations'!$C$18</f>
        <v>0.66168199563289887</v>
      </c>
      <c r="P885">
        <f>'vessel calibrations'!$D$18</f>
        <v>0.69681555292314135</v>
      </c>
      <c r="Q885">
        <f>'vessel calibrations'!$E$18</f>
        <v>0.73713696004717688</v>
      </c>
      <c r="R885">
        <f t="shared" si="108"/>
        <v>2.102861000693407</v>
      </c>
      <c r="S885">
        <f t="shared" si="112"/>
        <v>2.102861000693407</v>
      </c>
      <c r="T885">
        <f t="shared" si="109"/>
        <v>2.2145173370134112</v>
      </c>
      <c r="U885">
        <f t="shared" si="110"/>
        <v>2.342660939368971</v>
      </c>
      <c r="V885">
        <f t="shared" si="113"/>
        <v>7.1895667836228938</v>
      </c>
      <c r="W885">
        <f t="shared" si="113"/>
        <v>7.1895667836228938</v>
      </c>
      <c r="X885">
        <f t="shared" si="114"/>
        <v>8.1569883054912005</v>
      </c>
      <c r="Y885">
        <f t="shared" si="114"/>
        <v>9.4088971891039144</v>
      </c>
      <c r="Z885" t="s">
        <v>34</v>
      </c>
    </row>
    <row r="886" spans="1:26" x14ac:dyDescent="0.25">
      <c r="A886" t="s">
        <v>12</v>
      </c>
      <c r="B886">
        <v>17049</v>
      </c>
      <c r="C886" t="s">
        <v>19</v>
      </c>
      <c r="D886">
        <v>7</v>
      </c>
      <c r="E886">
        <v>2013</v>
      </c>
      <c r="F886" s="1">
        <v>41480</v>
      </c>
      <c r="G886" t="s">
        <v>22</v>
      </c>
      <c r="H886" t="s">
        <v>27</v>
      </c>
      <c r="I886">
        <v>1.5157681072878599</v>
      </c>
      <c r="J886">
        <v>20</v>
      </c>
      <c r="K886">
        <v>258</v>
      </c>
      <c r="L886">
        <f t="shared" si="107"/>
        <v>258</v>
      </c>
      <c r="M886">
        <f t="shared" si="111"/>
        <v>5.5568280616995374</v>
      </c>
      <c r="N886">
        <f>'vessel calibrations'!$B$18</f>
        <v>0.66168199563289887</v>
      </c>
      <c r="O886" s="16">
        <f>'vessel calibrations'!$C$18</f>
        <v>0.66168199563289887</v>
      </c>
      <c r="P886">
        <f>'vessel calibrations'!$D$18</f>
        <v>0.69681555292314135</v>
      </c>
      <c r="Q886">
        <f>'vessel calibrations'!$E$18</f>
        <v>0.73713696004717688</v>
      </c>
      <c r="R886">
        <f t="shared" si="108"/>
        <v>3.6768530812542433</v>
      </c>
      <c r="S886">
        <f t="shared" si="112"/>
        <v>3.6768530812542433</v>
      </c>
      <c r="T886">
        <f t="shared" si="109"/>
        <v>3.8720842183119908</v>
      </c>
      <c r="U886">
        <f t="shared" si="110"/>
        <v>4.0961433449060429</v>
      </c>
      <c r="V886">
        <f t="shared" si="113"/>
        <v>38.521826197155725</v>
      </c>
      <c r="W886">
        <f t="shared" si="113"/>
        <v>38.521826197155725</v>
      </c>
      <c r="X886">
        <f t="shared" si="114"/>
        <v>47.042412682237263</v>
      </c>
      <c r="Y886">
        <f t="shared" si="114"/>
        <v>59.108024087838793</v>
      </c>
      <c r="Z886" t="s">
        <v>34</v>
      </c>
    </row>
    <row r="887" spans="1:26" x14ac:dyDescent="0.25">
      <c r="A887" t="s">
        <v>12</v>
      </c>
      <c r="B887">
        <v>17050</v>
      </c>
      <c r="C887" t="s">
        <v>19</v>
      </c>
      <c r="D887">
        <v>7</v>
      </c>
      <c r="E887">
        <v>2013</v>
      </c>
      <c r="F887" s="1">
        <v>41480</v>
      </c>
      <c r="G887" t="s">
        <v>23</v>
      </c>
      <c r="H887" t="s">
        <v>27</v>
      </c>
      <c r="I887">
        <v>1.8502571707345199</v>
      </c>
      <c r="J887">
        <v>20</v>
      </c>
      <c r="K887">
        <v>1</v>
      </c>
      <c r="L887">
        <f t="shared" si="107"/>
        <v>1</v>
      </c>
      <c r="M887">
        <f t="shared" si="111"/>
        <v>0.69314718055994529</v>
      </c>
      <c r="N887">
        <f>'vessel calibrations'!$B$18</f>
        <v>0.66168199563289887</v>
      </c>
      <c r="O887" s="16">
        <f>'vessel calibrations'!$C$18</f>
        <v>0.66168199563289887</v>
      </c>
      <c r="P887">
        <f>'vessel calibrations'!$D$18</f>
        <v>0.69681555292314135</v>
      </c>
      <c r="Q887">
        <f>'vessel calibrations'!$E$18</f>
        <v>0.73713696004717688</v>
      </c>
      <c r="R887">
        <f t="shared" si="108"/>
        <v>0.45864300970022187</v>
      </c>
      <c r="S887">
        <f t="shared" si="112"/>
        <v>0.45864300970022187</v>
      </c>
      <c r="T887">
        <f t="shared" si="109"/>
        <v>0.48299573587899475</v>
      </c>
      <c r="U887">
        <f t="shared" si="110"/>
        <v>0.51094440554322973</v>
      </c>
      <c r="V887">
        <f t="shared" si="113"/>
        <v>0.58192586977810135</v>
      </c>
      <c r="W887">
        <f t="shared" si="113"/>
        <v>0.58192586977810135</v>
      </c>
      <c r="X887">
        <f t="shared" si="114"/>
        <v>0.62092299318555466</v>
      </c>
      <c r="Y887">
        <f t="shared" si="114"/>
        <v>0.66686464805345613</v>
      </c>
      <c r="Z887" t="s">
        <v>34</v>
      </c>
    </row>
    <row r="888" spans="1:26" x14ac:dyDescent="0.25">
      <c r="A888" t="s">
        <v>12</v>
      </c>
      <c r="B888">
        <v>17051</v>
      </c>
      <c r="C888" t="s">
        <v>19</v>
      </c>
      <c r="D888">
        <v>7</v>
      </c>
      <c r="E888">
        <v>2013</v>
      </c>
      <c r="F888" s="1">
        <v>41480</v>
      </c>
      <c r="G888" t="s">
        <v>22</v>
      </c>
      <c r="H888" t="s">
        <v>27</v>
      </c>
      <c r="I888">
        <v>1.37253616019495</v>
      </c>
      <c r="J888">
        <v>20</v>
      </c>
      <c r="K888">
        <v>125</v>
      </c>
      <c r="L888">
        <f t="shared" si="107"/>
        <v>125</v>
      </c>
      <c r="M888">
        <f t="shared" si="111"/>
        <v>4.836281906951478</v>
      </c>
      <c r="N888">
        <f>'vessel calibrations'!$B$18</f>
        <v>0.66168199563289887</v>
      </c>
      <c r="O888" s="16">
        <f>'vessel calibrations'!$C$18</f>
        <v>0.66168199563289887</v>
      </c>
      <c r="P888">
        <f>'vessel calibrations'!$D$18</f>
        <v>0.69681555292314135</v>
      </c>
      <c r="Q888">
        <f>'vessel calibrations'!$E$18</f>
        <v>0.73713696004717688</v>
      </c>
      <c r="R888">
        <f t="shared" si="108"/>
        <v>3.2000806636349357</v>
      </c>
      <c r="S888">
        <f t="shared" si="112"/>
        <v>3.2000806636349357</v>
      </c>
      <c r="T888">
        <f t="shared" si="109"/>
        <v>3.3699964510845786</v>
      </c>
      <c r="U888">
        <f t="shared" si="110"/>
        <v>3.5650021428213758</v>
      </c>
      <c r="V888">
        <f t="shared" si="113"/>
        <v>23.534509159983315</v>
      </c>
      <c r="W888">
        <f t="shared" si="113"/>
        <v>23.534509159983315</v>
      </c>
      <c r="X888">
        <f t="shared" si="114"/>
        <v>28.078423860747083</v>
      </c>
      <c r="Y888">
        <f t="shared" si="114"/>
        <v>34.339529130496992</v>
      </c>
      <c r="Z888" t="s">
        <v>34</v>
      </c>
    </row>
    <row r="889" spans="1:26" x14ac:dyDescent="0.25">
      <c r="A889" t="s">
        <v>12</v>
      </c>
      <c r="B889">
        <v>17052</v>
      </c>
      <c r="C889" t="s">
        <v>19</v>
      </c>
      <c r="D889">
        <v>7</v>
      </c>
      <c r="E889">
        <v>2013</v>
      </c>
      <c r="F889" s="1">
        <v>41480</v>
      </c>
      <c r="G889" t="s">
        <v>23</v>
      </c>
      <c r="H889" t="s">
        <v>27</v>
      </c>
      <c r="I889">
        <v>1.8930158068480101</v>
      </c>
      <c r="J889">
        <v>20</v>
      </c>
      <c r="K889">
        <v>70</v>
      </c>
      <c r="L889">
        <f t="shared" si="107"/>
        <v>70</v>
      </c>
      <c r="M889">
        <f t="shared" si="111"/>
        <v>4.2626798770413155</v>
      </c>
      <c r="N889">
        <f>'vessel calibrations'!$B$18</f>
        <v>0.66168199563289887</v>
      </c>
      <c r="O889" s="16">
        <f>'vessel calibrations'!$C$18</f>
        <v>0.66168199563289887</v>
      </c>
      <c r="P889">
        <f>'vessel calibrations'!$D$18</f>
        <v>0.69681555292314135</v>
      </c>
      <c r="Q889">
        <f>'vessel calibrations'!$E$18</f>
        <v>0.73713696004717688</v>
      </c>
      <c r="R889">
        <f t="shared" si="108"/>
        <v>2.8205385277848976</v>
      </c>
      <c r="S889">
        <f t="shared" si="112"/>
        <v>2.8205385277848976</v>
      </c>
      <c r="T889">
        <f t="shared" si="109"/>
        <v>2.9703016354548923</v>
      </c>
      <c r="U889">
        <f t="shared" si="110"/>
        <v>3.142178886216509</v>
      </c>
      <c r="V889">
        <f t="shared" si="113"/>
        <v>15.785887905552134</v>
      </c>
      <c r="W889">
        <f t="shared" si="113"/>
        <v>15.785887905552134</v>
      </c>
      <c r="X889">
        <f t="shared" si="114"/>
        <v>18.497799936880249</v>
      </c>
      <c r="Y889">
        <f t="shared" si="114"/>
        <v>22.154262438948336</v>
      </c>
      <c r="Z889" t="s">
        <v>34</v>
      </c>
    </row>
    <row r="890" spans="1:26" x14ac:dyDescent="0.25">
      <c r="A890" t="s">
        <v>12</v>
      </c>
      <c r="B890">
        <v>17053</v>
      </c>
      <c r="C890" t="s">
        <v>19</v>
      </c>
      <c r="D890">
        <v>7</v>
      </c>
      <c r="E890">
        <v>2013</v>
      </c>
      <c r="F890" s="1">
        <v>41481</v>
      </c>
      <c r="G890" t="s">
        <v>23</v>
      </c>
      <c r="H890" t="s">
        <v>27</v>
      </c>
      <c r="I890">
        <v>1.3506469589967001</v>
      </c>
      <c r="J890">
        <v>20</v>
      </c>
      <c r="K890">
        <v>162</v>
      </c>
      <c r="L890">
        <f t="shared" si="107"/>
        <v>162</v>
      </c>
      <c r="M890">
        <f t="shared" si="111"/>
        <v>5.0937502008067623</v>
      </c>
      <c r="N890">
        <f>'vessel calibrations'!$B$18</f>
        <v>0.66168199563289887</v>
      </c>
      <c r="O890" s="16">
        <f>'vessel calibrations'!$C$18</f>
        <v>0.66168199563289887</v>
      </c>
      <c r="P890">
        <f>'vessel calibrations'!$D$18</f>
        <v>0.69681555292314135</v>
      </c>
      <c r="Q890">
        <f>'vessel calibrations'!$E$18</f>
        <v>0.73713696004717688</v>
      </c>
      <c r="R890">
        <f t="shared" si="108"/>
        <v>3.370442798125298</v>
      </c>
      <c r="S890">
        <f t="shared" si="112"/>
        <v>3.370442798125298</v>
      </c>
      <c r="T890">
        <f t="shared" si="109"/>
        <v>3.5494043626275262</v>
      </c>
      <c r="U890">
        <f t="shared" si="110"/>
        <v>3.7547915382623938</v>
      </c>
      <c r="V890">
        <f t="shared" si="113"/>
        <v>28.09140582620152</v>
      </c>
      <c r="W890">
        <f t="shared" si="113"/>
        <v>28.09140582620152</v>
      </c>
      <c r="X890">
        <f t="shared" si="114"/>
        <v>33.792587549022571</v>
      </c>
      <c r="Y890">
        <f t="shared" si="114"/>
        <v>41.72531228930638</v>
      </c>
      <c r="Z890" t="s">
        <v>34</v>
      </c>
    </row>
    <row r="891" spans="1:26" x14ac:dyDescent="0.25">
      <c r="A891" t="s">
        <v>12</v>
      </c>
      <c r="B891">
        <v>17054</v>
      </c>
      <c r="C891" t="s">
        <v>19</v>
      </c>
      <c r="D891">
        <v>7</v>
      </c>
      <c r="E891">
        <v>2013</v>
      </c>
      <c r="F891" s="1">
        <v>41481</v>
      </c>
      <c r="G891" t="s">
        <v>22</v>
      </c>
      <c r="H891" t="s">
        <v>27</v>
      </c>
      <c r="I891">
        <v>1.33182483409349</v>
      </c>
      <c r="J891">
        <v>20</v>
      </c>
      <c r="K891">
        <v>170</v>
      </c>
      <c r="L891">
        <f t="shared" si="107"/>
        <v>170</v>
      </c>
      <c r="M891">
        <f t="shared" si="111"/>
        <v>5.1416635565026603</v>
      </c>
      <c r="N891">
        <f>'vessel calibrations'!$B$18</f>
        <v>0.66168199563289887</v>
      </c>
      <c r="O891" s="16">
        <f>'vessel calibrations'!$C$18</f>
        <v>0.66168199563289887</v>
      </c>
      <c r="P891">
        <f>'vessel calibrations'!$D$18</f>
        <v>0.69681555292314135</v>
      </c>
      <c r="Q891">
        <f>'vessel calibrations'!$E$18</f>
        <v>0.73713696004717688</v>
      </c>
      <c r="R891">
        <f t="shared" si="108"/>
        <v>3.4021462029396283</v>
      </c>
      <c r="S891">
        <f t="shared" si="112"/>
        <v>3.4021462029396283</v>
      </c>
      <c r="T891">
        <f t="shared" si="109"/>
        <v>3.5827911340691667</v>
      </c>
      <c r="U891">
        <f t="shared" si="110"/>
        <v>3.790110243625727</v>
      </c>
      <c r="V891">
        <f t="shared" si="113"/>
        <v>29.028478146523387</v>
      </c>
      <c r="W891">
        <f t="shared" si="113"/>
        <v>29.028478146523387</v>
      </c>
      <c r="X891">
        <f t="shared" si="114"/>
        <v>34.973808574343423</v>
      </c>
      <c r="Y891">
        <f t="shared" si="114"/>
        <v>43.261279530959854</v>
      </c>
      <c r="Z891" t="s">
        <v>34</v>
      </c>
    </row>
    <row r="892" spans="1:26" x14ac:dyDescent="0.25">
      <c r="A892" t="s">
        <v>12</v>
      </c>
      <c r="B892">
        <v>17055</v>
      </c>
      <c r="C892" t="s">
        <v>19</v>
      </c>
      <c r="D892">
        <v>7</v>
      </c>
      <c r="E892">
        <v>2013</v>
      </c>
      <c r="F892" s="1">
        <v>41481</v>
      </c>
      <c r="G892" t="s">
        <v>21</v>
      </c>
      <c r="H892" t="s">
        <v>27</v>
      </c>
      <c r="I892">
        <v>1.69</v>
      </c>
      <c r="J892">
        <v>20</v>
      </c>
      <c r="K892">
        <v>20</v>
      </c>
      <c r="L892">
        <f t="shared" si="107"/>
        <v>20</v>
      </c>
      <c r="M892">
        <f t="shared" si="111"/>
        <v>3.044522437723423</v>
      </c>
      <c r="N892">
        <f>'vessel calibrations'!$B$18</f>
        <v>0.66168199563289887</v>
      </c>
      <c r="O892" s="16">
        <f>'vessel calibrations'!$C$18</f>
        <v>0.66168199563289887</v>
      </c>
      <c r="P892">
        <f>'vessel calibrations'!$D$18</f>
        <v>0.69681555292314135</v>
      </c>
      <c r="Q892">
        <f>'vessel calibrations'!$E$18</f>
        <v>0.73713696004717688</v>
      </c>
      <c r="R892">
        <f t="shared" si="108"/>
        <v>2.0145056823419725</v>
      </c>
      <c r="S892">
        <f t="shared" si="112"/>
        <v>2.0145056823419725</v>
      </c>
      <c r="T892">
        <f t="shared" si="109"/>
        <v>2.1214705858291572</v>
      </c>
      <c r="U892">
        <f t="shared" si="110"/>
        <v>2.2442300145388643</v>
      </c>
      <c r="V892">
        <f t="shared" si="113"/>
        <v>6.4970205554605727</v>
      </c>
      <c r="W892">
        <f t="shared" si="113"/>
        <v>6.4970205554605727</v>
      </c>
      <c r="X892">
        <f t="shared" si="114"/>
        <v>7.3433981533888648</v>
      </c>
      <c r="Y892">
        <f t="shared" si="114"/>
        <v>8.4331493715221768</v>
      </c>
      <c r="Z892" t="s">
        <v>34</v>
      </c>
    </row>
    <row r="893" spans="1:26" x14ac:dyDescent="0.25">
      <c r="A893" t="s">
        <v>12</v>
      </c>
      <c r="B893">
        <v>17056</v>
      </c>
      <c r="C893" t="s">
        <v>19</v>
      </c>
      <c r="D893">
        <v>7</v>
      </c>
      <c r="E893">
        <v>2013</v>
      </c>
      <c r="F893" s="1">
        <v>41481</v>
      </c>
      <c r="G893" t="s">
        <v>20</v>
      </c>
      <c r="H893" t="s">
        <v>27</v>
      </c>
      <c r="I893">
        <v>1.69</v>
      </c>
      <c r="J893">
        <v>20</v>
      </c>
      <c r="K893">
        <v>3</v>
      </c>
      <c r="L893">
        <f t="shared" si="107"/>
        <v>3</v>
      </c>
      <c r="M893">
        <f t="shared" si="111"/>
        <v>1.3862943611198906</v>
      </c>
      <c r="N893">
        <f>'vessel calibrations'!$B$18</f>
        <v>0.66168199563289887</v>
      </c>
      <c r="O893" s="16">
        <f>'vessel calibrations'!$C$18</f>
        <v>0.66168199563289887</v>
      </c>
      <c r="P893">
        <f>'vessel calibrations'!$D$18</f>
        <v>0.69681555292314135</v>
      </c>
      <c r="Q893">
        <f>'vessel calibrations'!$E$18</f>
        <v>0.73713696004717688</v>
      </c>
      <c r="R893">
        <f t="shared" si="108"/>
        <v>0.91728601940044374</v>
      </c>
      <c r="S893">
        <f t="shared" si="112"/>
        <v>0.91728601940044374</v>
      </c>
      <c r="T893">
        <f t="shared" si="109"/>
        <v>0.96599147175798949</v>
      </c>
      <c r="U893">
        <f t="shared" si="110"/>
        <v>1.0218888110864595</v>
      </c>
      <c r="V893">
        <f t="shared" si="113"/>
        <v>1.5024894574732026</v>
      </c>
      <c r="W893">
        <f t="shared" si="113"/>
        <v>1.5024894574732026</v>
      </c>
      <c r="X893">
        <f t="shared" si="114"/>
        <v>1.6273913498376178</v>
      </c>
      <c r="Y893">
        <f t="shared" si="114"/>
        <v>1.7784377549303723</v>
      </c>
      <c r="Z893" t="s">
        <v>34</v>
      </c>
    </row>
    <row r="894" spans="1:26" x14ac:dyDescent="0.25">
      <c r="A894" t="s">
        <v>12</v>
      </c>
      <c r="B894">
        <v>17061</v>
      </c>
      <c r="C894" t="s">
        <v>19</v>
      </c>
      <c r="D894">
        <v>7</v>
      </c>
      <c r="E894">
        <v>2013</v>
      </c>
      <c r="F894" s="1">
        <v>41483</v>
      </c>
      <c r="G894" t="s">
        <v>23</v>
      </c>
      <c r="H894" t="s">
        <v>27</v>
      </c>
      <c r="I894">
        <v>1.3544794676546701</v>
      </c>
      <c r="J894">
        <v>20</v>
      </c>
      <c r="K894">
        <v>97</v>
      </c>
      <c r="L894">
        <f t="shared" si="107"/>
        <v>97</v>
      </c>
      <c r="M894">
        <f t="shared" si="111"/>
        <v>4.5849674786705723</v>
      </c>
      <c r="N894">
        <f>'vessel calibrations'!$B$18</f>
        <v>0.66168199563289887</v>
      </c>
      <c r="O894" s="16">
        <f>'vessel calibrations'!$C$18</f>
        <v>0.66168199563289887</v>
      </c>
      <c r="P894">
        <f>'vessel calibrations'!$D$18</f>
        <v>0.69681555292314135</v>
      </c>
      <c r="Q894">
        <f>'vessel calibrations'!$E$18</f>
        <v>0.73713696004717688</v>
      </c>
      <c r="R894">
        <f t="shared" si="108"/>
        <v>3.033790431198685</v>
      </c>
      <c r="S894">
        <f t="shared" si="112"/>
        <v>3.033790431198685</v>
      </c>
      <c r="T894">
        <f t="shared" si="109"/>
        <v>3.1948766487844562</v>
      </c>
      <c r="U894">
        <f t="shared" si="110"/>
        <v>3.3797489891423949</v>
      </c>
      <c r="V894">
        <f t="shared" si="113"/>
        <v>19.77583289594325</v>
      </c>
      <c r="W894">
        <f t="shared" si="113"/>
        <v>19.77583289594325</v>
      </c>
      <c r="X894">
        <f t="shared" si="114"/>
        <v>23.407162853397672</v>
      </c>
      <c r="Y894">
        <f t="shared" si="114"/>
        <v>28.363399656040372</v>
      </c>
      <c r="Z894" t="s">
        <v>34</v>
      </c>
    </row>
    <row r="895" spans="1:26" x14ac:dyDescent="0.25">
      <c r="A895" t="s">
        <v>12</v>
      </c>
      <c r="B895">
        <v>17062</v>
      </c>
      <c r="C895" t="s">
        <v>19</v>
      </c>
      <c r="D895">
        <v>7</v>
      </c>
      <c r="E895">
        <v>2013</v>
      </c>
      <c r="F895" s="1">
        <v>41483</v>
      </c>
      <c r="G895" t="s">
        <v>22</v>
      </c>
      <c r="H895" t="s">
        <v>27</v>
      </c>
      <c r="I895">
        <v>1.4079766534126399</v>
      </c>
      <c r="J895">
        <v>20</v>
      </c>
      <c r="K895">
        <v>241</v>
      </c>
      <c r="L895">
        <f t="shared" si="107"/>
        <v>241</v>
      </c>
      <c r="M895">
        <f t="shared" si="111"/>
        <v>5.4889377261566867</v>
      </c>
      <c r="N895">
        <f>'vessel calibrations'!$B$18</f>
        <v>0.66168199563289887</v>
      </c>
      <c r="O895" s="16">
        <f>'vessel calibrations'!$C$18</f>
        <v>0.66168199563289887</v>
      </c>
      <c r="P895">
        <f>'vessel calibrations'!$D$18</f>
        <v>0.69681555292314135</v>
      </c>
      <c r="Q895">
        <f>'vessel calibrations'!$E$18</f>
        <v>0.73713696004717688</v>
      </c>
      <c r="R895">
        <f t="shared" si="108"/>
        <v>3.6319312685480627</v>
      </c>
      <c r="S895">
        <f t="shared" si="112"/>
        <v>3.6319312685480627</v>
      </c>
      <c r="T895">
        <f t="shared" si="109"/>
        <v>3.824777176612562</v>
      </c>
      <c r="U895">
        <f t="shared" si="110"/>
        <v>4.0460988693474036</v>
      </c>
      <c r="V895">
        <f t="shared" si="113"/>
        <v>36.785720569668854</v>
      </c>
      <c r="W895">
        <f t="shared" si="113"/>
        <v>36.785720569668854</v>
      </c>
      <c r="X895">
        <f t="shared" si="114"/>
        <v>44.822588884220835</v>
      </c>
      <c r="Y895">
        <f t="shared" si="114"/>
        <v>56.173978259779162</v>
      </c>
      <c r="Z895" t="s">
        <v>34</v>
      </c>
    </row>
    <row r="896" spans="1:26" x14ac:dyDescent="0.25">
      <c r="A896" t="s">
        <v>12</v>
      </c>
      <c r="B896">
        <v>17063</v>
      </c>
      <c r="C896" t="s">
        <v>19</v>
      </c>
      <c r="D896">
        <v>7</v>
      </c>
      <c r="E896">
        <v>2013</v>
      </c>
      <c r="F896" s="1">
        <v>41483</v>
      </c>
      <c r="G896" t="s">
        <v>21</v>
      </c>
      <c r="H896" t="s">
        <v>27</v>
      </c>
      <c r="I896">
        <v>1.5830438345784801</v>
      </c>
      <c r="J896">
        <v>20</v>
      </c>
      <c r="K896">
        <v>897</v>
      </c>
      <c r="L896">
        <f t="shared" si="107"/>
        <v>897</v>
      </c>
      <c r="M896">
        <f t="shared" si="111"/>
        <v>6.8001700683021999</v>
      </c>
      <c r="N896">
        <f>'vessel calibrations'!$B$18</f>
        <v>0.66168199563289887</v>
      </c>
      <c r="O896" s="16">
        <f>'vessel calibrations'!$C$18</f>
        <v>0.66168199563289887</v>
      </c>
      <c r="P896">
        <f>'vessel calibrations'!$D$18</f>
        <v>0.69681555292314135</v>
      </c>
      <c r="Q896">
        <f>'vessel calibrations'!$E$18</f>
        <v>0.73713696004717688</v>
      </c>
      <c r="R896">
        <f t="shared" si="108"/>
        <v>4.4995501014373058</v>
      </c>
      <c r="S896">
        <f t="shared" si="112"/>
        <v>4.4995501014373058</v>
      </c>
      <c r="T896">
        <f t="shared" si="109"/>
        <v>4.7384642661153933</v>
      </c>
      <c r="U896">
        <f t="shared" si="110"/>
        <v>5.0126566919520865</v>
      </c>
      <c r="V896">
        <f t="shared" si="113"/>
        <v>88.976641831291815</v>
      </c>
      <c r="W896">
        <f t="shared" si="113"/>
        <v>88.976641831291815</v>
      </c>
      <c r="X896">
        <f t="shared" si="114"/>
        <v>113.25859607533287</v>
      </c>
      <c r="Y896">
        <f t="shared" si="114"/>
        <v>149.30351633866417</v>
      </c>
      <c r="Z896" t="s">
        <v>34</v>
      </c>
    </row>
    <row r="897" spans="1:26" x14ac:dyDescent="0.25">
      <c r="A897" t="s">
        <v>12</v>
      </c>
      <c r="B897">
        <v>17064</v>
      </c>
      <c r="C897" t="s">
        <v>19</v>
      </c>
      <c r="D897">
        <v>7</v>
      </c>
      <c r="E897">
        <v>2013</v>
      </c>
      <c r="F897" s="1">
        <v>41483</v>
      </c>
      <c r="G897" t="s">
        <v>20</v>
      </c>
      <c r="H897" t="s">
        <v>27</v>
      </c>
      <c r="I897">
        <v>1.8524649516379601</v>
      </c>
      <c r="J897">
        <v>20</v>
      </c>
      <c r="K897">
        <v>93</v>
      </c>
      <c r="L897">
        <f t="shared" si="107"/>
        <v>93</v>
      </c>
      <c r="M897">
        <f t="shared" si="111"/>
        <v>4.5432947822700038</v>
      </c>
      <c r="N897">
        <f>'vessel calibrations'!$B$18</f>
        <v>0.66168199563289887</v>
      </c>
      <c r="O897" s="16">
        <f>'vessel calibrations'!$C$18</f>
        <v>0.66168199563289887</v>
      </c>
      <c r="P897">
        <f>'vessel calibrations'!$D$18</f>
        <v>0.69681555292314135</v>
      </c>
      <c r="Q897">
        <f>'vessel calibrations'!$E$18</f>
        <v>0.73713696004717688</v>
      </c>
      <c r="R897">
        <f t="shared" si="108"/>
        <v>3.0062163582809527</v>
      </c>
      <c r="S897">
        <f t="shared" si="112"/>
        <v>3.0062163582809527</v>
      </c>
      <c r="T897">
        <f t="shared" si="109"/>
        <v>3.1658384658002956</v>
      </c>
      <c r="U897">
        <f t="shared" si="110"/>
        <v>3.3490305044007109</v>
      </c>
      <c r="V897">
        <f t="shared" si="113"/>
        <v>19.21078470618394</v>
      </c>
      <c r="W897">
        <f t="shared" si="113"/>
        <v>19.21078470618394</v>
      </c>
      <c r="X897">
        <f t="shared" si="114"/>
        <v>22.708614563770766</v>
      </c>
      <c r="Y897">
        <f t="shared" si="114"/>
        <v>27.475113759773308</v>
      </c>
      <c r="Z897" t="s">
        <v>34</v>
      </c>
    </row>
    <row r="898" spans="1:26" x14ac:dyDescent="0.25">
      <c r="A898" t="s">
        <v>12</v>
      </c>
      <c r="B898">
        <v>17065</v>
      </c>
      <c r="C898" t="s">
        <v>19</v>
      </c>
      <c r="D898">
        <v>7</v>
      </c>
      <c r="E898">
        <v>2013</v>
      </c>
      <c r="F898" s="1">
        <v>41483</v>
      </c>
      <c r="G898" t="s">
        <v>21</v>
      </c>
      <c r="H898" t="s">
        <v>27</v>
      </c>
      <c r="I898">
        <v>1.3597027732225</v>
      </c>
      <c r="J898">
        <v>20</v>
      </c>
      <c r="K898">
        <v>406</v>
      </c>
      <c r="L898">
        <f t="shared" ref="L898:L961" si="115">K898*20/J898</f>
        <v>406</v>
      </c>
      <c r="M898">
        <f t="shared" si="111"/>
        <v>6.0088131854425946</v>
      </c>
      <c r="N898">
        <f>'vessel calibrations'!$B$18</f>
        <v>0.66168199563289887</v>
      </c>
      <c r="O898" s="16">
        <f>'vessel calibrations'!$C$18</f>
        <v>0.66168199563289887</v>
      </c>
      <c r="P898">
        <f>'vessel calibrations'!$D$18</f>
        <v>0.69681555292314135</v>
      </c>
      <c r="Q898">
        <f>'vessel calibrations'!$E$18</f>
        <v>0.73713696004717688</v>
      </c>
      <c r="R898">
        <f t="shared" ref="R898:R961" si="116">N898*M898</f>
        <v>3.9759234999289319</v>
      </c>
      <c r="S898">
        <f t="shared" si="112"/>
        <v>3.9759234999289319</v>
      </c>
      <c r="T898">
        <f t="shared" ref="T898:T961" si="117">M898*P898</f>
        <v>4.1870344822260437</v>
      </c>
      <c r="U898">
        <f t="shared" ref="U898:U961" si="118">M898*Q898</f>
        <v>4.4293182850085477</v>
      </c>
      <c r="V898">
        <f t="shared" si="113"/>
        <v>52.29931609914285</v>
      </c>
      <c r="W898">
        <f t="shared" si="113"/>
        <v>52.29931609914285</v>
      </c>
      <c r="X898">
        <f t="shared" si="114"/>
        <v>64.827289225540412</v>
      </c>
      <c r="Y898">
        <f t="shared" si="114"/>
        <v>82.87421910362356</v>
      </c>
      <c r="Z898" t="s">
        <v>34</v>
      </c>
    </row>
    <row r="899" spans="1:26" x14ac:dyDescent="0.25">
      <c r="A899" t="s">
        <v>12</v>
      </c>
      <c r="B899">
        <v>17066</v>
      </c>
      <c r="C899" t="s">
        <v>19</v>
      </c>
      <c r="D899">
        <v>7</v>
      </c>
      <c r="E899">
        <v>2013</v>
      </c>
      <c r="F899" s="1">
        <v>41483</v>
      </c>
      <c r="G899" t="s">
        <v>20</v>
      </c>
      <c r="H899" t="s">
        <v>27</v>
      </c>
      <c r="I899">
        <v>1.4690666021470999</v>
      </c>
      <c r="J899">
        <v>20</v>
      </c>
      <c r="K899">
        <v>145</v>
      </c>
      <c r="L899">
        <f t="shared" si="115"/>
        <v>145</v>
      </c>
      <c r="M899">
        <f t="shared" ref="M899:M962" si="119">LN(L899+1)</f>
        <v>4.9836066217083363</v>
      </c>
      <c r="N899">
        <f>'vessel calibrations'!$B$18</f>
        <v>0.66168199563289887</v>
      </c>
      <c r="O899" s="16">
        <f>'vessel calibrations'!$C$18</f>
        <v>0.66168199563289887</v>
      </c>
      <c r="P899">
        <f>'vessel calibrations'!$D$18</f>
        <v>0.69681555292314135</v>
      </c>
      <c r="Q899">
        <f>'vessel calibrations'!$E$18</f>
        <v>0.73713696004717688</v>
      </c>
      <c r="R899">
        <f t="shared" si="116"/>
        <v>3.2975627749013015</v>
      </c>
      <c r="S899">
        <f t="shared" ref="S899:S962" si="120">O899*M899</f>
        <v>3.2975627749013015</v>
      </c>
      <c r="T899">
        <f t="shared" si="117"/>
        <v>3.4726546036571229</v>
      </c>
      <c r="U899">
        <f t="shared" si="118"/>
        <v>3.6736006351970643</v>
      </c>
      <c r="V899">
        <f t="shared" ref="V899:W962" si="121">EXP(R899)-1</f>
        <v>26.046639776643588</v>
      </c>
      <c r="W899">
        <f t="shared" si="121"/>
        <v>26.046639776643588</v>
      </c>
      <c r="X899">
        <f t="shared" ref="X899:Y962" si="122">EXP(T899)-1</f>
        <v>31.222166091573172</v>
      </c>
      <c r="Y899">
        <f t="shared" si="122"/>
        <v>38.393492401872066</v>
      </c>
      <c r="Z899" t="s">
        <v>34</v>
      </c>
    </row>
    <row r="900" spans="1:26" x14ac:dyDescent="0.25">
      <c r="A900" t="s">
        <v>12</v>
      </c>
      <c r="B900">
        <v>17067</v>
      </c>
      <c r="C900" t="s">
        <v>13</v>
      </c>
      <c r="D900">
        <v>7</v>
      </c>
      <c r="E900">
        <v>2013</v>
      </c>
      <c r="F900" s="1">
        <v>41484</v>
      </c>
      <c r="G900" t="s">
        <v>14</v>
      </c>
      <c r="H900" t="s">
        <v>27</v>
      </c>
      <c r="I900">
        <v>1.7533761511311801</v>
      </c>
      <c r="J900">
        <v>20</v>
      </c>
      <c r="K900">
        <v>3</v>
      </c>
      <c r="L900">
        <f t="shared" si="115"/>
        <v>3</v>
      </c>
      <c r="M900">
        <f t="shared" si="119"/>
        <v>1.3862943611198906</v>
      </c>
      <c r="N900">
        <f>'vessel calibrations'!$B$18</f>
        <v>0.66168199563289887</v>
      </c>
      <c r="O900" s="16">
        <f>'vessel calibrations'!$C$18</f>
        <v>0.66168199563289887</v>
      </c>
      <c r="P900">
        <f>'vessel calibrations'!$D$18</f>
        <v>0.69681555292314135</v>
      </c>
      <c r="Q900">
        <f>'vessel calibrations'!$E$18</f>
        <v>0.73713696004717688</v>
      </c>
      <c r="R900">
        <f t="shared" si="116"/>
        <v>0.91728601940044374</v>
      </c>
      <c r="S900">
        <f t="shared" si="120"/>
        <v>0.91728601940044374</v>
      </c>
      <c r="T900">
        <f t="shared" si="117"/>
        <v>0.96599147175798949</v>
      </c>
      <c r="U900">
        <f t="shared" si="118"/>
        <v>1.0218888110864595</v>
      </c>
      <c r="V900">
        <f t="shared" si="121"/>
        <v>1.5024894574732026</v>
      </c>
      <c r="W900">
        <f t="shared" si="121"/>
        <v>1.5024894574732026</v>
      </c>
      <c r="X900">
        <f t="shared" si="122"/>
        <v>1.6273913498376178</v>
      </c>
      <c r="Y900">
        <f t="shared" si="122"/>
        <v>1.7784377549303723</v>
      </c>
      <c r="Z900" t="s">
        <v>34</v>
      </c>
    </row>
    <row r="901" spans="1:26" x14ac:dyDescent="0.25">
      <c r="A901" t="s">
        <v>12</v>
      </c>
      <c r="B901">
        <v>17068</v>
      </c>
      <c r="C901" t="s">
        <v>13</v>
      </c>
      <c r="D901">
        <v>7</v>
      </c>
      <c r="E901">
        <v>2013</v>
      </c>
      <c r="F901" s="1">
        <v>41484</v>
      </c>
      <c r="G901" t="s">
        <v>16</v>
      </c>
      <c r="H901" t="s">
        <v>27</v>
      </c>
      <c r="I901">
        <v>1.9412050981751601</v>
      </c>
      <c r="J901">
        <v>20</v>
      </c>
      <c r="K901">
        <v>11</v>
      </c>
      <c r="L901">
        <f t="shared" si="115"/>
        <v>11</v>
      </c>
      <c r="M901">
        <f t="shared" si="119"/>
        <v>2.4849066497880004</v>
      </c>
      <c r="N901">
        <f>'vessel calibrations'!$B$18</f>
        <v>0.66168199563289887</v>
      </c>
      <c r="O901" s="16">
        <f>'vessel calibrations'!$C$18</f>
        <v>0.66168199563289887</v>
      </c>
      <c r="P901">
        <f>'vessel calibrations'!$D$18</f>
        <v>0.69681555292314135</v>
      </c>
      <c r="Q901">
        <f>'vessel calibrations'!$E$18</f>
        <v>0.73713696004717688</v>
      </c>
      <c r="R901">
        <f t="shared" si="116"/>
        <v>1.6442179909931851</v>
      </c>
      <c r="S901">
        <f t="shared" si="120"/>
        <v>1.6442179909931851</v>
      </c>
      <c r="T901">
        <f t="shared" si="117"/>
        <v>1.7315216011344161</v>
      </c>
      <c r="U901">
        <f t="shared" si="118"/>
        <v>1.8317165338257413</v>
      </c>
      <c r="V901">
        <f t="shared" si="121"/>
        <v>4.1769598943164477</v>
      </c>
      <c r="W901">
        <f t="shared" si="121"/>
        <v>4.1769598943164477</v>
      </c>
      <c r="X901">
        <f t="shared" si="122"/>
        <v>4.6492432669458426</v>
      </c>
      <c r="Y901">
        <f t="shared" si="122"/>
        <v>5.2445965251343569</v>
      </c>
      <c r="Z901" t="s">
        <v>34</v>
      </c>
    </row>
    <row r="902" spans="1:26" x14ac:dyDescent="0.25">
      <c r="A902" t="s">
        <v>12</v>
      </c>
      <c r="B902">
        <v>17069</v>
      </c>
      <c r="C902" t="s">
        <v>13</v>
      </c>
      <c r="D902">
        <v>7</v>
      </c>
      <c r="E902">
        <v>2013</v>
      </c>
      <c r="F902" s="1">
        <v>41484</v>
      </c>
      <c r="G902" t="s">
        <v>17</v>
      </c>
      <c r="H902" t="s">
        <v>27</v>
      </c>
      <c r="I902">
        <v>1.58551114972624</v>
      </c>
      <c r="J902">
        <v>20</v>
      </c>
      <c r="K902">
        <v>0</v>
      </c>
      <c r="L902">
        <f t="shared" si="115"/>
        <v>0</v>
      </c>
      <c r="M902">
        <f t="shared" si="119"/>
        <v>0</v>
      </c>
      <c r="N902">
        <f>'vessel calibrations'!$B$18</f>
        <v>0.66168199563289887</v>
      </c>
      <c r="O902" s="16">
        <f>'vessel calibrations'!$C$18</f>
        <v>0.66168199563289887</v>
      </c>
      <c r="P902">
        <f>'vessel calibrations'!$D$18</f>
        <v>0.69681555292314135</v>
      </c>
      <c r="Q902">
        <f>'vessel calibrations'!$E$18</f>
        <v>0.73713696004717688</v>
      </c>
      <c r="R902">
        <f t="shared" si="116"/>
        <v>0</v>
      </c>
      <c r="S902">
        <f t="shared" si="120"/>
        <v>0</v>
      </c>
      <c r="T902">
        <f t="shared" si="117"/>
        <v>0</v>
      </c>
      <c r="U902">
        <f t="shared" si="118"/>
        <v>0</v>
      </c>
      <c r="V902">
        <f t="shared" si="121"/>
        <v>0</v>
      </c>
      <c r="W902">
        <f t="shared" si="121"/>
        <v>0</v>
      </c>
      <c r="X902">
        <f t="shared" si="122"/>
        <v>0</v>
      </c>
      <c r="Y902">
        <f t="shared" si="122"/>
        <v>0</v>
      </c>
      <c r="Z902" t="s">
        <v>34</v>
      </c>
    </row>
    <row r="903" spans="1:26" x14ac:dyDescent="0.25">
      <c r="A903" t="s">
        <v>12</v>
      </c>
      <c r="B903">
        <v>17070</v>
      </c>
      <c r="C903" t="s">
        <v>13</v>
      </c>
      <c r="D903">
        <v>7</v>
      </c>
      <c r="E903">
        <v>2013</v>
      </c>
      <c r="F903" s="1">
        <v>41484</v>
      </c>
      <c r="G903" t="s">
        <v>18</v>
      </c>
      <c r="H903" t="s">
        <v>27</v>
      </c>
      <c r="I903">
        <v>1.3902325223789</v>
      </c>
      <c r="J903">
        <v>20</v>
      </c>
      <c r="K903">
        <v>24</v>
      </c>
      <c r="L903">
        <f t="shared" si="115"/>
        <v>24</v>
      </c>
      <c r="M903">
        <f t="shared" si="119"/>
        <v>3.2188758248682006</v>
      </c>
      <c r="N903">
        <f>'vessel calibrations'!$B$18</f>
        <v>0.66168199563289887</v>
      </c>
      <c r="O903" s="16">
        <f>'vessel calibrations'!$C$18</f>
        <v>0.66168199563289887</v>
      </c>
      <c r="P903">
        <f>'vessel calibrations'!$D$18</f>
        <v>0.69681555292314135</v>
      </c>
      <c r="Q903">
        <f>'vessel calibrations'!$E$18</f>
        <v>0.73713696004717688</v>
      </c>
      <c r="R903">
        <f t="shared" si="116"/>
        <v>2.1298721794932844</v>
      </c>
      <c r="S903">
        <f t="shared" si="120"/>
        <v>2.1298721794932844</v>
      </c>
      <c r="T903">
        <f t="shared" si="117"/>
        <v>2.2429627376964678</v>
      </c>
      <c r="U903">
        <f t="shared" si="118"/>
        <v>2.3727523403126942</v>
      </c>
      <c r="V903">
        <f t="shared" si="121"/>
        <v>7.4137912876388103</v>
      </c>
      <c r="W903">
        <f t="shared" si="121"/>
        <v>7.4137912876388103</v>
      </c>
      <c r="X903">
        <f t="shared" si="122"/>
        <v>8.4212025313486016</v>
      </c>
      <c r="Y903">
        <f t="shared" si="122"/>
        <v>9.7268757037251614</v>
      </c>
      <c r="Z903" t="s">
        <v>34</v>
      </c>
    </row>
    <row r="904" spans="1:26" x14ac:dyDescent="0.25">
      <c r="A904" t="s">
        <v>12</v>
      </c>
      <c r="B904">
        <v>17071</v>
      </c>
      <c r="C904" t="s">
        <v>13</v>
      </c>
      <c r="D904">
        <v>7</v>
      </c>
      <c r="E904">
        <v>2013</v>
      </c>
      <c r="F904" s="1">
        <v>41484</v>
      </c>
      <c r="G904" t="s">
        <v>17</v>
      </c>
      <c r="H904" t="s">
        <v>27</v>
      </c>
      <c r="I904">
        <v>1.88600452068868</v>
      </c>
      <c r="J904">
        <v>20</v>
      </c>
      <c r="K904">
        <v>0</v>
      </c>
      <c r="L904">
        <f t="shared" si="115"/>
        <v>0</v>
      </c>
      <c r="M904">
        <f t="shared" si="119"/>
        <v>0</v>
      </c>
      <c r="N904">
        <f>'vessel calibrations'!$B$18</f>
        <v>0.66168199563289887</v>
      </c>
      <c r="O904" s="16">
        <f>'vessel calibrations'!$C$18</f>
        <v>0.66168199563289887</v>
      </c>
      <c r="P904">
        <f>'vessel calibrations'!$D$18</f>
        <v>0.69681555292314135</v>
      </c>
      <c r="Q904">
        <f>'vessel calibrations'!$E$18</f>
        <v>0.73713696004717688</v>
      </c>
      <c r="R904">
        <f t="shared" si="116"/>
        <v>0</v>
      </c>
      <c r="S904">
        <f t="shared" si="120"/>
        <v>0</v>
      </c>
      <c r="T904">
        <f t="shared" si="117"/>
        <v>0</v>
      </c>
      <c r="U904">
        <f t="shared" si="118"/>
        <v>0</v>
      </c>
      <c r="V904">
        <f t="shared" si="121"/>
        <v>0</v>
      </c>
      <c r="W904">
        <f t="shared" si="121"/>
        <v>0</v>
      </c>
      <c r="X904">
        <f t="shared" si="122"/>
        <v>0</v>
      </c>
      <c r="Y904">
        <f t="shared" si="122"/>
        <v>0</v>
      </c>
      <c r="Z904" t="s">
        <v>34</v>
      </c>
    </row>
    <row r="905" spans="1:26" x14ac:dyDescent="0.25">
      <c r="A905" t="s">
        <v>12</v>
      </c>
      <c r="B905">
        <v>17072</v>
      </c>
      <c r="C905" t="s">
        <v>13</v>
      </c>
      <c r="D905">
        <v>7</v>
      </c>
      <c r="E905">
        <v>2013</v>
      </c>
      <c r="F905" s="1">
        <v>41484</v>
      </c>
      <c r="G905" t="s">
        <v>18</v>
      </c>
      <c r="H905" t="s">
        <v>27</v>
      </c>
      <c r="I905">
        <v>1.45511333700862</v>
      </c>
      <c r="J905">
        <v>20</v>
      </c>
      <c r="K905">
        <v>49</v>
      </c>
      <c r="L905">
        <f t="shared" si="115"/>
        <v>49</v>
      </c>
      <c r="M905">
        <f t="shared" si="119"/>
        <v>3.912023005428146</v>
      </c>
      <c r="N905">
        <f>'vessel calibrations'!$B$18</f>
        <v>0.66168199563289887</v>
      </c>
      <c r="O905" s="16">
        <f>'vessel calibrations'!$C$18</f>
        <v>0.66168199563289887</v>
      </c>
      <c r="P905">
        <f>'vessel calibrations'!$D$18</f>
        <v>0.69681555292314135</v>
      </c>
      <c r="Q905">
        <f>'vessel calibrations'!$E$18</f>
        <v>0.73713696004717688</v>
      </c>
      <c r="R905">
        <f t="shared" si="116"/>
        <v>2.5885151891935063</v>
      </c>
      <c r="S905">
        <f t="shared" si="120"/>
        <v>2.5885151891935063</v>
      </c>
      <c r="T905">
        <f t="shared" si="117"/>
        <v>2.7259584735754627</v>
      </c>
      <c r="U905">
        <f t="shared" si="118"/>
        <v>2.8836967458559242</v>
      </c>
      <c r="V905">
        <f t="shared" si="121"/>
        <v>12.309994100829437</v>
      </c>
      <c r="W905">
        <f t="shared" si="121"/>
        <v>12.309994100829437</v>
      </c>
      <c r="X905">
        <f t="shared" si="122"/>
        <v>14.271043806520902</v>
      </c>
      <c r="Y905">
        <f t="shared" si="122"/>
        <v>16.880249894603015</v>
      </c>
      <c r="Z905" t="s">
        <v>34</v>
      </c>
    </row>
    <row r="906" spans="1:26" x14ac:dyDescent="0.25">
      <c r="A906" t="s">
        <v>12</v>
      </c>
      <c r="B906">
        <v>17073</v>
      </c>
      <c r="C906" t="s">
        <v>13</v>
      </c>
      <c r="D906">
        <v>7</v>
      </c>
      <c r="E906">
        <v>2013</v>
      </c>
      <c r="F906" s="1">
        <v>41485</v>
      </c>
      <c r="G906" t="s">
        <v>18</v>
      </c>
      <c r="H906" t="s">
        <v>27</v>
      </c>
      <c r="I906">
        <v>1.36722978917395</v>
      </c>
      <c r="J906">
        <v>20</v>
      </c>
      <c r="K906">
        <v>14</v>
      </c>
      <c r="L906">
        <f t="shared" si="115"/>
        <v>14</v>
      </c>
      <c r="M906">
        <f t="shared" si="119"/>
        <v>2.7080502011022101</v>
      </c>
      <c r="N906">
        <f>'vessel calibrations'!$B$18</f>
        <v>0.66168199563289887</v>
      </c>
      <c r="O906" s="16">
        <f>'vessel calibrations'!$C$18</f>
        <v>0.66168199563289887</v>
      </c>
      <c r="P906">
        <f>'vessel calibrations'!$D$18</f>
        <v>0.69681555292314135</v>
      </c>
      <c r="Q906">
        <f>'vessel calibrations'!$E$18</f>
        <v>0.73713696004717688</v>
      </c>
      <c r="R906">
        <f t="shared" si="116"/>
        <v>1.7918680613393834</v>
      </c>
      <c r="S906">
        <f t="shared" si="120"/>
        <v>1.7918680613393834</v>
      </c>
      <c r="T906">
        <f t="shared" si="117"/>
        <v>1.8870114982246606</v>
      </c>
      <c r="U906">
        <f t="shared" si="118"/>
        <v>1.9962038928956292</v>
      </c>
      <c r="V906">
        <f t="shared" si="121"/>
        <v>5.000651588045991</v>
      </c>
      <c r="W906">
        <f t="shared" si="121"/>
        <v>5.000651588045991</v>
      </c>
      <c r="X906">
        <f t="shared" si="122"/>
        <v>5.5996162158278411</v>
      </c>
      <c r="Y906">
        <f t="shared" si="122"/>
        <v>6.3610596230095702</v>
      </c>
      <c r="Z906" t="s">
        <v>34</v>
      </c>
    </row>
    <row r="907" spans="1:26" x14ac:dyDescent="0.25">
      <c r="A907" t="s">
        <v>12</v>
      </c>
      <c r="B907">
        <v>17074</v>
      </c>
      <c r="C907" t="s">
        <v>13</v>
      </c>
      <c r="D907">
        <v>7</v>
      </c>
      <c r="E907">
        <v>2013</v>
      </c>
      <c r="F907" s="1">
        <v>41485</v>
      </c>
      <c r="G907" t="s">
        <v>17</v>
      </c>
      <c r="H907" t="s">
        <v>27</v>
      </c>
      <c r="I907">
        <v>1.4706906182992401</v>
      </c>
      <c r="J907">
        <v>20</v>
      </c>
      <c r="K907">
        <v>0</v>
      </c>
      <c r="L907">
        <f t="shared" si="115"/>
        <v>0</v>
      </c>
      <c r="M907">
        <f t="shared" si="119"/>
        <v>0</v>
      </c>
      <c r="N907">
        <f>'vessel calibrations'!$B$18</f>
        <v>0.66168199563289887</v>
      </c>
      <c r="O907" s="16">
        <f>'vessel calibrations'!$C$18</f>
        <v>0.66168199563289887</v>
      </c>
      <c r="P907">
        <f>'vessel calibrations'!$D$18</f>
        <v>0.69681555292314135</v>
      </c>
      <c r="Q907">
        <f>'vessel calibrations'!$E$18</f>
        <v>0.73713696004717688</v>
      </c>
      <c r="R907">
        <f t="shared" si="116"/>
        <v>0</v>
      </c>
      <c r="S907">
        <f t="shared" si="120"/>
        <v>0</v>
      </c>
      <c r="T907">
        <f t="shared" si="117"/>
        <v>0</v>
      </c>
      <c r="U907">
        <f t="shared" si="118"/>
        <v>0</v>
      </c>
      <c r="V907">
        <f t="shared" si="121"/>
        <v>0</v>
      </c>
      <c r="W907">
        <f t="shared" si="121"/>
        <v>0</v>
      </c>
      <c r="X907">
        <f t="shared" si="122"/>
        <v>0</v>
      </c>
      <c r="Y907">
        <f t="shared" si="122"/>
        <v>0</v>
      </c>
      <c r="Z907" t="s">
        <v>34</v>
      </c>
    </row>
    <row r="908" spans="1:26" x14ac:dyDescent="0.25">
      <c r="A908" t="s">
        <v>12</v>
      </c>
      <c r="B908">
        <v>17075</v>
      </c>
      <c r="C908" t="s">
        <v>13</v>
      </c>
      <c r="D908">
        <v>7</v>
      </c>
      <c r="E908">
        <v>2013</v>
      </c>
      <c r="F908" s="1">
        <v>41485</v>
      </c>
      <c r="G908" t="s">
        <v>16</v>
      </c>
      <c r="H908" t="s">
        <v>27</v>
      </c>
      <c r="I908">
        <v>1.6206483366878499</v>
      </c>
      <c r="J908">
        <v>20</v>
      </c>
      <c r="K908">
        <v>3</v>
      </c>
      <c r="L908">
        <f t="shared" si="115"/>
        <v>3</v>
      </c>
      <c r="M908">
        <f t="shared" si="119"/>
        <v>1.3862943611198906</v>
      </c>
      <c r="N908">
        <f>'vessel calibrations'!$B$18</f>
        <v>0.66168199563289887</v>
      </c>
      <c r="O908" s="16">
        <f>'vessel calibrations'!$C$18</f>
        <v>0.66168199563289887</v>
      </c>
      <c r="P908">
        <f>'vessel calibrations'!$D$18</f>
        <v>0.69681555292314135</v>
      </c>
      <c r="Q908">
        <f>'vessel calibrations'!$E$18</f>
        <v>0.73713696004717688</v>
      </c>
      <c r="R908">
        <f t="shared" si="116"/>
        <v>0.91728601940044374</v>
      </c>
      <c r="S908">
        <f t="shared" si="120"/>
        <v>0.91728601940044374</v>
      </c>
      <c r="T908">
        <f t="shared" si="117"/>
        <v>0.96599147175798949</v>
      </c>
      <c r="U908">
        <f t="shared" si="118"/>
        <v>1.0218888110864595</v>
      </c>
      <c r="V908">
        <f t="shared" si="121"/>
        <v>1.5024894574732026</v>
      </c>
      <c r="W908">
        <f t="shared" si="121"/>
        <v>1.5024894574732026</v>
      </c>
      <c r="X908">
        <f t="shared" si="122"/>
        <v>1.6273913498376178</v>
      </c>
      <c r="Y908">
        <f t="shared" si="122"/>
        <v>1.7784377549303723</v>
      </c>
      <c r="Z908" t="s">
        <v>34</v>
      </c>
    </row>
    <row r="909" spans="1:26" x14ac:dyDescent="0.25">
      <c r="A909" t="s">
        <v>12</v>
      </c>
      <c r="B909">
        <v>17076</v>
      </c>
      <c r="C909" t="s">
        <v>13</v>
      </c>
      <c r="D909">
        <v>7</v>
      </c>
      <c r="E909">
        <v>2013</v>
      </c>
      <c r="F909" s="1">
        <v>41485</v>
      </c>
      <c r="G909" t="s">
        <v>14</v>
      </c>
      <c r="H909" t="s">
        <v>27</v>
      </c>
      <c r="I909">
        <v>1.48202690037805</v>
      </c>
      <c r="J909">
        <v>20</v>
      </c>
      <c r="K909">
        <v>1</v>
      </c>
      <c r="L909">
        <f t="shared" si="115"/>
        <v>1</v>
      </c>
      <c r="M909">
        <f t="shared" si="119"/>
        <v>0.69314718055994529</v>
      </c>
      <c r="N909">
        <f>'vessel calibrations'!$B$18</f>
        <v>0.66168199563289887</v>
      </c>
      <c r="O909" s="16">
        <f>'vessel calibrations'!$C$18</f>
        <v>0.66168199563289887</v>
      </c>
      <c r="P909">
        <f>'vessel calibrations'!$D$18</f>
        <v>0.69681555292314135</v>
      </c>
      <c r="Q909">
        <f>'vessel calibrations'!$E$18</f>
        <v>0.73713696004717688</v>
      </c>
      <c r="R909">
        <f t="shared" si="116"/>
        <v>0.45864300970022187</v>
      </c>
      <c r="S909">
        <f t="shared" si="120"/>
        <v>0.45864300970022187</v>
      </c>
      <c r="T909">
        <f t="shared" si="117"/>
        <v>0.48299573587899475</v>
      </c>
      <c r="U909">
        <f t="shared" si="118"/>
        <v>0.51094440554322973</v>
      </c>
      <c r="V909">
        <f t="shared" si="121"/>
        <v>0.58192586977810135</v>
      </c>
      <c r="W909">
        <f t="shared" si="121"/>
        <v>0.58192586977810135</v>
      </c>
      <c r="X909">
        <f t="shared" si="122"/>
        <v>0.62092299318555466</v>
      </c>
      <c r="Y909">
        <f t="shared" si="122"/>
        <v>0.66686464805345613</v>
      </c>
      <c r="Z909" t="s">
        <v>34</v>
      </c>
    </row>
    <row r="910" spans="1:26" x14ac:dyDescent="0.25">
      <c r="A910" t="s">
        <v>12</v>
      </c>
      <c r="B910">
        <v>17077</v>
      </c>
      <c r="C910" t="s">
        <v>13</v>
      </c>
      <c r="D910">
        <v>7</v>
      </c>
      <c r="E910">
        <v>2013</v>
      </c>
      <c r="F910" s="1">
        <v>41485</v>
      </c>
      <c r="G910" t="s">
        <v>16</v>
      </c>
      <c r="H910" t="s">
        <v>27</v>
      </c>
      <c r="I910">
        <v>1.68016549833036</v>
      </c>
      <c r="J910">
        <v>20</v>
      </c>
      <c r="K910">
        <v>0</v>
      </c>
      <c r="L910">
        <f t="shared" si="115"/>
        <v>0</v>
      </c>
      <c r="M910">
        <f t="shared" si="119"/>
        <v>0</v>
      </c>
      <c r="N910">
        <f>'vessel calibrations'!$B$18</f>
        <v>0.66168199563289887</v>
      </c>
      <c r="O910" s="16">
        <f>'vessel calibrations'!$C$18</f>
        <v>0.66168199563289887</v>
      </c>
      <c r="P910">
        <f>'vessel calibrations'!$D$18</f>
        <v>0.69681555292314135</v>
      </c>
      <c r="Q910">
        <f>'vessel calibrations'!$E$18</f>
        <v>0.73713696004717688</v>
      </c>
      <c r="R910">
        <f t="shared" si="116"/>
        <v>0</v>
      </c>
      <c r="S910">
        <f t="shared" si="120"/>
        <v>0</v>
      </c>
      <c r="T910">
        <f t="shared" si="117"/>
        <v>0</v>
      </c>
      <c r="U910">
        <f t="shared" si="118"/>
        <v>0</v>
      </c>
      <c r="V910">
        <f t="shared" si="121"/>
        <v>0</v>
      </c>
      <c r="W910">
        <f t="shared" si="121"/>
        <v>0</v>
      </c>
      <c r="X910">
        <f t="shared" si="122"/>
        <v>0</v>
      </c>
      <c r="Y910">
        <f t="shared" si="122"/>
        <v>0</v>
      </c>
      <c r="Z910" t="s">
        <v>34</v>
      </c>
    </row>
    <row r="911" spans="1:26" x14ac:dyDescent="0.25">
      <c r="A911" t="s">
        <v>12</v>
      </c>
      <c r="B911">
        <v>17078</v>
      </c>
      <c r="C911" t="s">
        <v>13</v>
      </c>
      <c r="D911">
        <v>7</v>
      </c>
      <c r="E911">
        <v>2013</v>
      </c>
      <c r="F911" s="1">
        <v>41485</v>
      </c>
      <c r="G911" t="s">
        <v>14</v>
      </c>
      <c r="H911" t="s">
        <v>27</v>
      </c>
      <c r="I911">
        <v>3.1638624362474399</v>
      </c>
      <c r="J911">
        <v>20</v>
      </c>
      <c r="K911">
        <v>0</v>
      </c>
      <c r="L911">
        <f t="shared" si="115"/>
        <v>0</v>
      </c>
      <c r="M911">
        <f t="shared" si="119"/>
        <v>0</v>
      </c>
      <c r="N911">
        <f>'vessel calibrations'!$B$18</f>
        <v>0.66168199563289887</v>
      </c>
      <c r="O911" s="16">
        <f>'vessel calibrations'!$C$18</f>
        <v>0.66168199563289887</v>
      </c>
      <c r="P911">
        <f>'vessel calibrations'!$D$18</f>
        <v>0.69681555292314135</v>
      </c>
      <c r="Q911">
        <f>'vessel calibrations'!$E$18</f>
        <v>0.73713696004717688</v>
      </c>
      <c r="R911">
        <f t="shared" si="116"/>
        <v>0</v>
      </c>
      <c r="S911">
        <f t="shared" si="120"/>
        <v>0</v>
      </c>
      <c r="T911">
        <f t="shared" si="117"/>
        <v>0</v>
      </c>
      <c r="U911">
        <f t="shared" si="118"/>
        <v>0</v>
      </c>
      <c r="V911">
        <f t="shared" si="121"/>
        <v>0</v>
      </c>
      <c r="W911">
        <f t="shared" si="121"/>
        <v>0</v>
      </c>
      <c r="X911">
        <f t="shared" si="122"/>
        <v>0</v>
      </c>
      <c r="Y911">
        <f t="shared" si="122"/>
        <v>0</v>
      </c>
      <c r="Z911" t="s">
        <v>34</v>
      </c>
    </row>
    <row r="912" spans="1:26" x14ac:dyDescent="0.25">
      <c r="A912" t="s">
        <v>12</v>
      </c>
      <c r="B912">
        <v>17080</v>
      </c>
      <c r="C912" t="s">
        <v>19</v>
      </c>
      <c r="D912">
        <v>8</v>
      </c>
      <c r="E912">
        <v>2013</v>
      </c>
      <c r="F912" s="1">
        <v>41513</v>
      </c>
      <c r="G912" t="s">
        <v>23</v>
      </c>
      <c r="H912" t="s">
        <v>27</v>
      </c>
      <c r="I912">
        <v>2.4856958009688102</v>
      </c>
      <c r="J912">
        <v>20</v>
      </c>
      <c r="K912">
        <v>30</v>
      </c>
      <c r="L912">
        <f t="shared" si="115"/>
        <v>30</v>
      </c>
      <c r="M912">
        <f t="shared" si="119"/>
        <v>3.4339872044851463</v>
      </c>
      <c r="N912">
        <f>'vessel calibrations'!$B$18</f>
        <v>0.66168199563289887</v>
      </c>
      <c r="O912" s="16">
        <f>'vessel calibrations'!$C$18</f>
        <v>0.66168199563289887</v>
      </c>
      <c r="P912">
        <f>'vessel calibrations'!$D$18</f>
        <v>0.69681555292314135</v>
      </c>
      <c r="Q912">
        <f>'vessel calibrations'!$E$18</f>
        <v>0.73713696004717688</v>
      </c>
      <c r="R912">
        <f t="shared" si="116"/>
        <v>2.2722075064415712</v>
      </c>
      <c r="S912">
        <f t="shared" si="120"/>
        <v>2.2722075064415712</v>
      </c>
      <c r="T912">
        <f t="shared" si="117"/>
        <v>2.3928556926243099</v>
      </c>
      <c r="U912">
        <f t="shared" si="118"/>
        <v>2.5313188887550839</v>
      </c>
      <c r="V912">
        <f t="shared" si="121"/>
        <v>8.7007917553541354</v>
      </c>
      <c r="W912">
        <f t="shared" si="121"/>
        <v>8.7007917553541354</v>
      </c>
      <c r="X912">
        <f t="shared" si="122"/>
        <v>9.9447040692543549</v>
      </c>
      <c r="Y912">
        <f t="shared" si="122"/>
        <v>11.570073737758582</v>
      </c>
    </row>
    <row r="913" spans="1:25" x14ac:dyDescent="0.25">
      <c r="A913" t="s">
        <v>12</v>
      </c>
      <c r="B913">
        <v>17081</v>
      </c>
      <c r="C913" t="s">
        <v>19</v>
      </c>
      <c r="D913">
        <v>8</v>
      </c>
      <c r="E913">
        <v>2013</v>
      </c>
      <c r="F913" s="1">
        <v>41513</v>
      </c>
      <c r="G913" t="s">
        <v>22</v>
      </c>
      <c r="H913" t="s">
        <v>27</v>
      </c>
      <c r="I913">
        <v>1.86313639918198</v>
      </c>
      <c r="J913">
        <v>20</v>
      </c>
      <c r="K913">
        <v>17</v>
      </c>
      <c r="L913">
        <f t="shared" si="115"/>
        <v>17</v>
      </c>
      <c r="M913">
        <f t="shared" si="119"/>
        <v>2.8903717578961645</v>
      </c>
      <c r="N913">
        <f>'vessel calibrations'!$B$18</f>
        <v>0.66168199563289887</v>
      </c>
      <c r="O913" s="16">
        <f>'vessel calibrations'!$C$18</f>
        <v>0.66168199563289887</v>
      </c>
      <c r="P913">
        <f>'vessel calibrations'!$D$18</f>
        <v>0.69681555292314135</v>
      </c>
      <c r="Q913">
        <f>'vessel calibrations'!$E$18</f>
        <v>0.73713696004717688</v>
      </c>
      <c r="R913">
        <f t="shared" si="116"/>
        <v>1.9125069528857042</v>
      </c>
      <c r="S913">
        <f t="shared" si="120"/>
        <v>1.9125069528857042</v>
      </c>
      <c r="T913">
        <f t="shared" si="117"/>
        <v>2.0140559946318479</v>
      </c>
      <c r="U913">
        <f t="shared" si="118"/>
        <v>2.1305998510217936</v>
      </c>
      <c r="V913">
        <f t="shared" si="121"/>
        <v>5.7700397126759704</v>
      </c>
      <c r="W913">
        <f t="shared" si="121"/>
        <v>5.7700397126759704</v>
      </c>
      <c r="X913">
        <f t="shared" si="122"/>
        <v>6.4936499953607569</v>
      </c>
      <c r="Y913">
        <f t="shared" si="122"/>
        <v>7.4199159921219238</v>
      </c>
    </row>
    <row r="914" spans="1:25" x14ac:dyDescent="0.25">
      <c r="A914" t="s">
        <v>12</v>
      </c>
      <c r="B914">
        <v>17082</v>
      </c>
      <c r="C914" t="s">
        <v>19</v>
      </c>
      <c r="D914">
        <v>8</v>
      </c>
      <c r="E914">
        <v>2013</v>
      </c>
      <c r="F914" s="1">
        <v>41513</v>
      </c>
      <c r="G914" t="s">
        <v>21</v>
      </c>
      <c r="H914" t="s">
        <v>27</v>
      </c>
      <c r="I914">
        <v>1.6045725753578299</v>
      </c>
      <c r="J914">
        <v>20</v>
      </c>
      <c r="K914">
        <v>8</v>
      </c>
      <c r="L914">
        <f t="shared" si="115"/>
        <v>8</v>
      </c>
      <c r="M914">
        <f t="shared" si="119"/>
        <v>2.1972245773362196</v>
      </c>
      <c r="N914">
        <f>'vessel calibrations'!$B$18</f>
        <v>0.66168199563289887</v>
      </c>
      <c r="O914" s="16">
        <f>'vessel calibrations'!$C$18</f>
        <v>0.66168199563289887</v>
      </c>
      <c r="P914">
        <f>'vessel calibrations'!$D$18</f>
        <v>0.69681555292314135</v>
      </c>
      <c r="Q914">
        <f>'vessel calibrations'!$E$18</f>
        <v>0.73713696004717688</v>
      </c>
      <c r="R914">
        <f t="shared" si="116"/>
        <v>1.4538639431854825</v>
      </c>
      <c r="S914">
        <f t="shared" si="120"/>
        <v>1.4538639431854825</v>
      </c>
      <c r="T914">
        <f t="shared" si="117"/>
        <v>1.5310602587528535</v>
      </c>
      <c r="U914">
        <f t="shared" si="118"/>
        <v>1.6196554454785639</v>
      </c>
      <c r="V914">
        <f t="shared" si="121"/>
        <v>3.2796188127485477</v>
      </c>
      <c r="W914">
        <f t="shared" si="121"/>
        <v>3.2796188127485477</v>
      </c>
      <c r="X914">
        <f t="shared" si="122"/>
        <v>3.6230758813740422</v>
      </c>
      <c r="Y914">
        <f t="shared" si="122"/>
        <v>4.0513495513595528</v>
      </c>
    </row>
    <row r="915" spans="1:25" x14ac:dyDescent="0.25">
      <c r="A915" t="s">
        <v>12</v>
      </c>
      <c r="B915">
        <v>17083</v>
      </c>
      <c r="C915" t="s">
        <v>19</v>
      </c>
      <c r="D915">
        <v>8</v>
      </c>
      <c r="E915">
        <v>2013</v>
      </c>
      <c r="F915" s="1">
        <v>41513</v>
      </c>
      <c r="G915" t="s">
        <v>20</v>
      </c>
      <c r="H915" t="s">
        <v>27</v>
      </c>
      <c r="I915">
        <v>2.1633838244636099</v>
      </c>
      <c r="J915">
        <v>20</v>
      </c>
      <c r="K915">
        <v>125</v>
      </c>
      <c r="L915">
        <f t="shared" si="115"/>
        <v>125</v>
      </c>
      <c r="M915">
        <f t="shared" si="119"/>
        <v>4.836281906951478</v>
      </c>
      <c r="N915">
        <f>'vessel calibrations'!$B$18</f>
        <v>0.66168199563289887</v>
      </c>
      <c r="O915" s="16">
        <f>'vessel calibrations'!$C$18</f>
        <v>0.66168199563289887</v>
      </c>
      <c r="P915">
        <f>'vessel calibrations'!$D$18</f>
        <v>0.69681555292314135</v>
      </c>
      <c r="Q915">
        <f>'vessel calibrations'!$E$18</f>
        <v>0.73713696004717688</v>
      </c>
      <c r="R915">
        <f t="shared" si="116"/>
        <v>3.2000806636349357</v>
      </c>
      <c r="S915">
        <f t="shared" si="120"/>
        <v>3.2000806636349357</v>
      </c>
      <c r="T915">
        <f t="shared" si="117"/>
        <v>3.3699964510845786</v>
      </c>
      <c r="U915">
        <f t="shared" si="118"/>
        <v>3.5650021428213758</v>
      </c>
      <c r="V915">
        <f t="shared" si="121"/>
        <v>23.534509159983315</v>
      </c>
      <c r="W915">
        <f t="shared" si="121"/>
        <v>23.534509159983315</v>
      </c>
      <c r="X915">
        <f t="shared" si="122"/>
        <v>28.078423860747083</v>
      </c>
      <c r="Y915">
        <f t="shared" si="122"/>
        <v>34.339529130496992</v>
      </c>
    </row>
    <row r="916" spans="1:25" x14ac:dyDescent="0.25">
      <c r="A916" t="s">
        <v>12</v>
      </c>
      <c r="B916">
        <v>17088</v>
      </c>
      <c r="C916" t="s">
        <v>19</v>
      </c>
      <c r="D916">
        <v>8</v>
      </c>
      <c r="E916">
        <v>2013</v>
      </c>
      <c r="F916" s="1">
        <v>41515</v>
      </c>
      <c r="G916" t="s">
        <v>23</v>
      </c>
      <c r="H916" t="s">
        <v>27</v>
      </c>
      <c r="I916">
        <v>1.9675049062830099</v>
      </c>
      <c r="J916">
        <v>20</v>
      </c>
      <c r="K916">
        <v>1</v>
      </c>
      <c r="L916">
        <f t="shared" si="115"/>
        <v>1</v>
      </c>
      <c r="M916">
        <f t="shared" si="119"/>
        <v>0.69314718055994529</v>
      </c>
      <c r="N916">
        <f>'vessel calibrations'!$B$18</f>
        <v>0.66168199563289887</v>
      </c>
      <c r="O916" s="16">
        <f>'vessel calibrations'!$C$18</f>
        <v>0.66168199563289887</v>
      </c>
      <c r="P916">
        <f>'vessel calibrations'!$D$18</f>
        <v>0.69681555292314135</v>
      </c>
      <c r="Q916">
        <f>'vessel calibrations'!$E$18</f>
        <v>0.73713696004717688</v>
      </c>
      <c r="R916">
        <f t="shared" si="116"/>
        <v>0.45864300970022187</v>
      </c>
      <c r="S916">
        <f t="shared" si="120"/>
        <v>0.45864300970022187</v>
      </c>
      <c r="T916">
        <f t="shared" si="117"/>
        <v>0.48299573587899475</v>
      </c>
      <c r="U916">
        <f t="shared" si="118"/>
        <v>0.51094440554322973</v>
      </c>
      <c r="V916">
        <f t="shared" si="121"/>
        <v>0.58192586977810135</v>
      </c>
      <c r="W916">
        <f t="shared" si="121"/>
        <v>0.58192586977810135</v>
      </c>
      <c r="X916">
        <f t="shared" si="122"/>
        <v>0.62092299318555466</v>
      </c>
      <c r="Y916">
        <f t="shared" si="122"/>
        <v>0.66686464805345613</v>
      </c>
    </row>
    <row r="917" spans="1:25" x14ac:dyDescent="0.25">
      <c r="A917" t="s">
        <v>12</v>
      </c>
      <c r="B917">
        <v>17089</v>
      </c>
      <c r="C917" t="s">
        <v>19</v>
      </c>
      <c r="D917">
        <v>8</v>
      </c>
      <c r="E917">
        <v>2013</v>
      </c>
      <c r="F917" s="1">
        <v>41515</v>
      </c>
      <c r="G917" t="s">
        <v>22</v>
      </c>
      <c r="H917" t="s">
        <v>27</v>
      </c>
      <c r="I917">
        <v>1.5955650426566601</v>
      </c>
      <c r="J917">
        <v>20</v>
      </c>
      <c r="K917">
        <v>26</v>
      </c>
      <c r="L917">
        <f t="shared" si="115"/>
        <v>26</v>
      </c>
      <c r="M917">
        <f t="shared" si="119"/>
        <v>3.2958368660043291</v>
      </c>
      <c r="N917">
        <f>'vessel calibrations'!$B$18</f>
        <v>0.66168199563289887</v>
      </c>
      <c r="O917" s="16">
        <f>'vessel calibrations'!$C$18</f>
        <v>0.66168199563289887</v>
      </c>
      <c r="P917">
        <f>'vessel calibrations'!$D$18</f>
        <v>0.69681555292314135</v>
      </c>
      <c r="Q917">
        <f>'vessel calibrations'!$E$18</f>
        <v>0.73713696004717688</v>
      </c>
      <c r="R917">
        <f t="shared" si="116"/>
        <v>2.1807959147782237</v>
      </c>
      <c r="S917">
        <f t="shared" si="120"/>
        <v>2.1807959147782237</v>
      </c>
      <c r="T917">
        <f t="shared" si="117"/>
        <v>2.29659038812928</v>
      </c>
      <c r="U917">
        <f t="shared" si="118"/>
        <v>2.4294831682178457</v>
      </c>
      <c r="V917">
        <f t="shared" si="121"/>
        <v>7.8533499673289402</v>
      </c>
      <c r="W917">
        <f t="shared" si="121"/>
        <v>7.8533499673289402</v>
      </c>
      <c r="X917">
        <f t="shared" si="122"/>
        <v>8.9402322752741554</v>
      </c>
      <c r="Y917">
        <f t="shared" si="122"/>
        <v>10.353012965535857</v>
      </c>
    </row>
    <row r="918" spans="1:25" x14ac:dyDescent="0.25">
      <c r="A918" t="s">
        <v>12</v>
      </c>
      <c r="B918">
        <v>17090</v>
      </c>
      <c r="C918" t="s">
        <v>19</v>
      </c>
      <c r="D918">
        <v>8</v>
      </c>
      <c r="E918">
        <v>2013</v>
      </c>
      <c r="F918" s="1">
        <v>41515</v>
      </c>
      <c r="G918" t="s">
        <v>21</v>
      </c>
      <c r="H918" t="s">
        <v>27</v>
      </c>
      <c r="I918">
        <v>1.7857542742152599</v>
      </c>
      <c r="J918">
        <v>20</v>
      </c>
      <c r="K918">
        <v>6</v>
      </c>
      <c r="L918">
        <f t="shared" si="115"/>
        <v>6</v>
      </c>
      <c r="M918">
        <f t="shared" si="119"/>
        <v>1.9459101490553132</v>
      </c>
      <c r="N918">
        <f>'vessel calibrations'!$B$18</f>
        <v>0.66168199563289887</v>
      </c>
      <c r="O918" s="16">
        <f>'vessel calibrations'!$C$18</f>
        <v>0.66168199563289887</v>
      </c>
      <c r="P918">
        <f>'vessel calibrations'!$D$18</f>
        <v>0.69681555292314135</v>
      </c>
      <c r="Q918">
        <f>'vessel calibrations'!$E$18</f>
        <v>0.73713696004717688</v>
      </c>
      <c r="R918">
        <f t="shared" si="116"/>
        <v>1.2875737107492313</v>
      </c>
      <c r="S918">
        <f t="shared" si="120"/>
        <v>1.2875737107492313</v>
      </c>
      <c r="T918">
        <f t="shared" si="117"/>
        <v>1.3559404564527304</v>
      </c>
      <c r="U918">
        <f t="shared" si="118"/>
        <v>1.4344022917995825</v>
      </c>
      <c r="V918">
        <f t="shared" si="121"/>
        <v>2.6239830490278817</v>
      </c>
      <c r="W918">
        <f t="shared" si="121"/>
        <v>2.6239830490278817</v>
      </c>
      <c r="X918">
        <f t="shared" si="122"/>
        <v>2.8804085964448887</v>
      </c>
      <c r="Y918">
        <f t="shared" si="122"/>
        <v>3.1971355965501731</v>
      </c>
    </row>
    <row r="919" spans="1:25" x14ac:dyDescent="0.25">
      <c r="A919" t="s">
        <v>12</v>
      </c>
      <c r="B919">
        <v>17091</v>
      </c>
      <c r="C919" t="s">
        <v>19</v>
      </c>
      <c r="D919">
        <v>8</v>
      </c>
      <c r="E919">
        <v>2013</v>
      </c>
      <c r="F919" s="1">
        <v>41515</v>
      </c>
      <c r="G919" t="s">
        <v>20</v>
      </c>
      <c r="H919" t="s">
        <v>27</v>
      </c>
      <c r="I919">
        <v>1.7517981437769801</v>
      </c>
      <c r="J919">
        <v>20</v>
      </c>
      <c r="K919">
        <v>0</v>
      </c>
      <c r="L919">
        <f t="shared" si="115"/>
        <v>0</v>
      </c>
      <c r="M919">
        <f t="shared" si="119"/>
        <v>0</v>
      </c>
      <c r="N919">
        <f>'vessel calibrations'!$B$18</f>
        <v>0.66168199563289887</v>
      </c>
      <c r="O919" s="16">
        <f>'vessel calibrations'!$C$18</f>
        <v>0.66168199563289887</v>
      </c>
      <c r="P919">
        <f>'vessel calibrations'!$D$18</f>
        <v>0.69681555292314135</v>
      </c>
      <c r="Q919">
        <f>'vessel calibrations'!$E$18</f>
        <v>0.73713696004717688</v>
      </c>
      <c r="R919">
        <f t="shared" si="116"/>
        <v>0</v>
      </c>
      <c r="S919">
        <f t="shared" si="120"/>
        <v>0</v>
      </c>
      <c r="T919">
        <f t="shared" si="117"/>
        <v>0</v>
      </c>
      <c r="U919">
        <f t="shared" si="118"/>
        <v>0</v>
      </c>
      <c r="V919">
        <f t="shared" si="121"/>
        <v>0</v>
      </c>
      <c r="W919">
        <f t="shared" si="121"/>
        <v>0</v>
      </c>
      <c r="X919">
        <f t="shared" si="122"/>
        <v>0</v>
      </c>
      <c r="Y919">
        <f t="shared" si="122"/>
        <v>0</v>
      </c>
    </row>
    <row r="920" spans="1:25" x14ac:dyDescent="0.25">
      <c r="A920" t="s">
        <v>12</v>
      </c>
      <c r="B920">
        <v>17092</v>
      </c>
      <c r="C920" t="s">
        <v>19</v>
      </c>
      <c r="D920">
        <v>8</v>
      </c>
      <c r="E920">
        <v>2013</v>
      </c>
      <c r="F920" s="1">
        <v>41515</v>
      </c>
      <c r="G920" t="s">
        <v>21</v>
      </c>
      <c r="H920" t="s">
        <v>27</v>
      </c>
      <c r="I920">
        <v>1.6616122246132701</v>
      </c>
      <c r="J920">
        <v>20</v>
      </c>
      <c r="K920">
        <v>10</v>
      </c>
      <c r="L920">
        <f t="shared" si="115"/>
        <v>10</v>
      </c>
      <c r="M920">
        <f t="shared" si="119"/>
        <v>2.3978952727983707</v>
      </c>
      <c r="N920">
        <f>'vessel calibrations'!$B$18</f>
        <v>0.66168199563289887</v>
      </c>
      <c r="O920" s="16">
        <f>'vessel calibrations'!$C$18</f>
        <v>0.66168199563289887</v>
      </c>
      <c r="P920">
        <f>'vessel calibrations'!$D$18</f>
        <v>0.69681555292314135</v>
      </c>
      <c r="Q920">
        <f>'vessel calibrations'!$E$18</f>
        <v>0.73713696004717688</v>
      </c>
      <c r="R920">
        <f t="shared" si="116"/>
        <v>1.5866441294239204</v>
      </c>
      <c r="S920">
        <f t="shared" si="120"/>
        <v>1.5866441294239204</v>
      </c>
      <c r="T920">
        <f t="shared" si="117"/>
        <v>1.6708907203667835</v>
      </c>
      <c r="U920">
        <f t="shared" si="118"/>
        <v>1.7675772319020868</v>
      </c>
      <c r="V920">
        <f t="shared" si="121"/>
        <v>3.8873201634081758</v>
      </c>
      <c r="W920">
        <f t="shared" si="121"/>
        <v>3.8873201634081758</v>
      </c>
      <c r="X920">
        <f t="shared" si="122"/>
        <v>4.3169015611469019</v>
      </c>
      <c r="Y920">
        <f t="shared" si="122"/>
        <v>4.8566468616274268</v>
      </c>
    </row>
    <row r="921" spans="1:25" x14ac:dyDescent="0.25">
      <c r="A921" t="s">
        <v>12</v>
      </c>
      <c r="B921">
        <v>17093</v>
      </c>
      <c r="C921" t="s">
        <v>19</v>
      </c>
      <c r="D921">
        <v>8</v>
      </c>
      <c r="E921">
        <v>2013</v>
      </c>
      <c r="F921" s="1">
        <v>41515</v>
      </c>
      <c r="G921" t="s">
        <v>20</v>
      </c>
      <c r="H921" t="s">
        <v>27</v>
      </c>
      <c r="I921">
        <v>1.87079501252623</v>
      </c>
      <c r="J921">
        <v>20</v>
      </c>
      <c r="K921">
        <v>0</v>
      </c>
      <c r="L921">
        <f t="shared" si="115"/>
        <v>0</v>
      </c>
      <c r="M921">
        <f t="shared" si="119"/>
        <v>0</v>
      </c>
      <c r="N921">
        <f>'vessel calibrations'!$B$18</f>
        <v>0.66168199563289887</v>
      </c>
      <c r="O921" s="16">
        <f>'vessel calibrations'!$C$18</f>
        <v>0.66168199563289887</v>
      </c>
      <c r="P921">
        <f>'vessel calibrations'!$D$18</f>
        <v>0.69681555292314135</v>
      </c>
      <c r="Q921">
        <f>'vessel calibrations'!$E$18</f>
        <v>0.73713696004717688</v>
      </c>
      <c r="R921">
        <f t="shared" si="116"/>
        <v>0</v>
      </c>
      <c r="S921">
        <f t="shared" si="120"/>
        <v>0</v>
      </c>
      <c r="T921">
        <f t="shared" si="117"/>
        <v>0</v>
      </c>
      <c r="U921">
        <f t="shared" si="118"/>
        <v>0</v>
      </c>
      <c r="V921">
        <f t="shared" si="121"/>
        <v>0</v>
      </c>
      <c r="W921">
        <f t="shared" si="121"/>
        <v>0</v>
      </c>
      <c r="X921">
        <f t="shared" si="122"/>
        <v>0</v>
      </c>
      <c r="Y921">
        <f t="shared" si="122"/>
        <v>0</v>
      </c>
    </row>
    <row r="922" spans="1:25" x14ac:dyDescent="0.25">
      <c r="A922" t="s">
        <v>12</v>
      </c>
      <c r="B922">
        <v>17094</v>
      </c>
      <c r="C922" t="s">
        <v>19</v>
      </c>
      <c r="D922">
        <v>8</v>
      </c>
      <c r="E922">
        <v>2013</v>
      </c>
      <c r="F922" s="1">
        <v>41515</v>
      </c>
      <c r="G922" t="s">
        <v>23</v>
      </c>
      <c r="H922" t="s">
        <v>27</v>
      </c>
      <c r="I922">
        <v>1.6748827610632</v>
      </c>
      <c r="J922">
        <v>20</v>
      </c>
      <c r="K922">
        <v>0</v>
      </c>
      <c r="L922">
        <f t="shared" si="115"/>
        <v>0</v>
      </c>
      <c r="M922">
        <f t="shared" si="119"/>
        <v>0</v>
      </c>
      <c r="N922">
        <f>'vessel calibrations'!$B$18</f>
        <v>0.66168199563289887</v>
      </c>
      <c r="O922" s="16">
        <f>'vessel calibrations'!$C$18</f>
        <v>0.66168199563289887</v>
      </c>
      <c r="P922">
        <f>'vessel calibrations'!$D$18</f>
        <v>0.69681555292314135</v>
      </c>
      <c r="Q922">
        <f>'vessel calibrations'!$E$18</f>
        <v>0.73713696004717688</v>
      </c>
      <c r="R922">
        <f t="shared" si="116"/>
        <v>0</v>
      </c>
      <c r="S922">
        <f t="shared" si="120"/>
        <v>0</v>
      </c>
      <c r="T922">
        <f t="shared" si="117"/>
        <v>0</v>
      </c>
      <c r="U922">
        <f t="shared" si="118"/>
        <v>0</v>
      </c>
      <c r="V922">
        <f t="shared" si="121"/>
        <v>0</v>
      </c>
      <c r="W922">
        <f t="shared" si="121"/>
        <v>0</v>
      </c>
      <c r="X922">
        <f t="shared" si="122"/>
        <v>0</v>
      </c>
      <c r="Y922">
        <f t="shared" si="122"/>
        <v>0</v>
      </c>
    </row>
    <row r="923" spans="1:25" x14ac:dyDescent="0.25">
      <c r="A923" t="s">
        <v>12</v>
      </c>
      <c r="B923">
        <v>17095</v>
      </c>
      <c r="C923" t="s">
        <v>19</v>
      </c>
      <c r="D923">
        <v>8</v>
      </c>
      <c r="E923">
        <v>2013</v>
      </c>
      <c r="F923" s="1">
        <v>41515</v>
      </c>
      <c r="G923" t="s">
        <v>22</v>
      </c>
      <c r="H923" t="s">
        <v>27</v>
      </c>
      <c r="I923">
        <v>1.7933072293043499</v>
      </c>
      <c r="J923">
        <v>20</v>
      </c>
      <c r="K923">
        <v>4</v>
      </c>
      <c r="L923">
        <f t="shared" si="115"/>
        <v>4</v>
      </c>
      <c r="M923">
        <f t="shared" si="119"/>
        <v>1.6094379124341003</v>
      </c>
      <c r="N923">
        <f>'vessel calibrations'!$B$18</f>
        <v>0.66168199563289887</v>
      </c>
      <c r="O923" s="16">
        <f>'vessel calibrations'!$C$18</f>
        <v>0.66168199563289887</v>
      </c>
      <c r="P923">
        <f>'vessel calibrations'!$D$18</f>
        <v>0.69681555292314135</v>
      </c>
      <c r="Q923">
        <f>'vessel calibrations'!$E$18</f>
        <v>0.73713696004717688</v>
      </c>
      <c r="R923">
        <f t="shared" si="116"/>
        <v>1.0649360897466422</v>
      </c>
      <c r="S923">
        <f t="shared" si="120"/>
        <v>1.0649360897466422</v>
      </c>
      <c r="T923">
        <f t="shared" si="117"/>
        <v>1.1214813688482339</v>
      </c>
      <c r="U923">
        <f t="shared" si="118"/>
        <v>1.1863761701563471</v>
      </c>
      <c r="V923">
        <f t="shared" si="121"/>
        <v>1.9006535966293545</v>
      </c>
      <c r="W923">
        <f t="shared" si="121"/>
        <v>1.9006535966293545</v>
      </c>
      <c r="X923">
        <f t="shared" si="122"/>
        <v>2.0693977473355587</v>
      </c>
      <c r="Y923">
        <f t="shared" si="122"/>
        <v>2.2751909415674016</v>
      </c>
    </row>
    <row r="924" spans="1:25" x14ac:dyDescent="0.25">
      <c r="A924" t="s">
        <v>12</v>
      </c>
      <c r="B924">
        <v>17096</v>
      </c>
      <c r="C924" t="s">
        <v>19</v>
      </c>
      <c r="D924">
        <v>8</v>
      </c>
      <c r="E924">
        <v>2013</v>
      </c>
      <c r="F924" s="1">
        <v>41516</v>
      </c>
      <c r="G924" t="s">
        <v>20</v>
      </c>
      <c r="H924" t="s">
        <v>27</v>
      </c>
      <c r="I924">
        <v>1.5685643039077899</v>
      </c>
      <c r="J924">
        <v>20</v>
      </c>
      <c r="K924">
        <v>2</v>
      </c>
      <c r="L924">
        <f t="shared" si="115"/>
        <v>2</v>
      </c>
      <c r="M924">
        <f t="shared" si="119"/>
        <v>1.0986122886681098</v>
      </c>
      <c r="N924">
        <f>'vessel calibrations'!$B$18</f>
        <v>0.66168199563289887</v>
      </c>
      <c r="O924" s="16">
        <f>'vessel calibrations'!$C$18</f>
        <v>0.66168199563289887</v>
      </c>
      <c r="P924">
        <f>'vessel calibrations'!$D$18</f>
        <v>0.69681555292314135</v>
      </c>
      <c r="Q924">
        <f>'vessel calibrations'!$E$18</f>
        <v>0.73713696004717688</v>
      </c>
      <c r="R924">
        <f t="shared" si="116"/>
        <v>0.72693197159274126</v>
      </c>
      <c r="S924">
        <f t="shared" si="120"/>
        <v>0.72693197159274126</v>
      </c>
      <c r="T924">
        <f t="shared" si="117"/>
        <v>0.76553012937642673</v>
      </c>
      <c r="U924">
        <f t="shared" si="118"/>
        <v>0.80982772273928194</v>
      </c>
      <c r="V924">
        <f t="shared" si="121"/>
        <v>1.0687239576000822</v>
      </c>
      <c r="W924">
        <f t="shared" si="121"/>
        <v>1.0687239576000822</v>
      </c>
      <c r="X924">
        <f t="shared" si="122"/>
        <v>1.1501339217300028</v>
      </c>
      <c r="Y924">
        <f t="shared" si="122"/>
        <v>1.2475207566026065</v>
      </c>
    </row>
    <row r="925" spans="1:25" x14ac:dyDescent="0.25">
      <c r="A925" t="s">
        <v>12</v>
      </c>
      <c r="B925">
        <v>17097</v>
      </c>
      <c r="C925" t="s">
        <v>19</v>
      </c>
      <c r="D925">
        <v>8</v>
      </c>
      <c r="E925">
        <v>2013</v>
      </c>
      <c r="F925" s="1">
        <v>41516</v>
      </c>
      <c r="G925" t="s">
        <v>21</v>
      </c>
      <c r="H925" t="s">
        <v>27</v>
      </c>
      <c r="I925">
        <v>1.5484380625474501</v>
      </c>
      <c r="J925">
        <v>20</v>
      </c>
      <c r="K925">
        <v>4</v>
      </c>
      <c r="L925">
        <f t="shared" si="115"/>
        <v>4</v>
      </c>
      <c r="M925">
        <f t="shared" si="119"/>
        <v>1.6094379124341003</v>
      </c>
      <c r="N925">
        <f>'vessel calibrations'!$B$18</f>
        <v>0.66168199563289887</v>
      </c>
      <c r="O925" s="16">
        <f>'vessel calibrations'!$C$18</f>
        <v>0.66168199563289887</v>
      </c>
      <c r="P925">
        <f>'vessel calibrations'!$D$18</f>
        <v>0.69681555292314135</v>
      </c>
      <c r="Q925">
        <f>'vessel calibrations'!$E$18</f>
        <v>0.73713696004717688</v>
      </c>
      <c r="R925">
        <f t="shared" si="116"/>
        <v>1.0649360897466422</v>
      </c>
      <c r="S925">
        <f t="shared" si="120"/>
        <v>1.0649360897466422</v>
      </c>
      <c r="T925">
        <f t="shared" si="117"/>
        <v>1.1214813688482339</v>
      </c>
      <c r="U925">
        <f t="shared" si="118"/>
        <v>1.1863761701563471</v>
      </c>
      <c r="V925">
        <f t="shared" si="121"/>
        <v>1.9006535966293545</v>
      </c>
      <c r="W925">
        <f t="shared" si="121"/>
        <v>1.9006535966293545</v>
      </c>
      <c r="X925">
        <f t="shared" si="122"/>
        <v>2.0693977473355587</v>
      </c>
      <c r="Y925">
        <f t="shared" si="122"/>
        <v>2.2751909415674016</v>
      </c>
    </row>
    <row r="926" spans="1:25" x14ac:dyDescent="0.25">
      <c r="A926" t="s">
        <v>12</v>
      </c>
      <c r="B926">
        <v>17098</v>
      </c>
      <c r="C926" t="s">
        <v>19</v>
      </c>
      <c r="D926">
        <v>8</v>
      </c>
      <c r="E926">
        <v>2013</v>
      </c>
      <c r="F926" s="1">
        <v>41516</v>
      </c>
      <c r="G926" t="s">
        <v>22</v>
      </c>
      <c r="H926" t="s">
        <v>27</v>
      </c>
      <c r="I926">
        <v>1.5603645495373</v>
      </c>
      <c r="J926">
        <v>20</v>
      </c>
      <c r="K926">
        <v>7</v>
      </c>
      <c r="L926">
        <f t="shared" si="115"/>
        <v>7</v>
      </c>
      <c r="M926">
        <f t="shared" si="119"/>
        <v>2.0794415416798357</v>
      </c>
      <c r="N926">
        <f>'vessel calibrations'!$B$18</f>
        <v>0.66168199563289887</v>
      </c>
      <c r="O926" s="16">
        <f>'vessel calibrations'!$C$18</f>
        <v>0.66168199563289887</v>
      </c>
      <c r="P926">
        <f>'vessel calibrations'!$D$18</f>
        <v>0.69681555292314135</v>
      </c>
      <c r="Q926">
        <f>'vessel calibrations'!$E$18</f>
        <v>0.73713696004717688</v>
      </c>
      <c r="R926">
        <f t="shared" si="116"/>
        <v>1.3759290291006656</v>
      </c>
      <c r="S926">
        <f t="shared" si="120"/>
        <v>1.3759290291006656</v>
      </c>
      <c r="T926">
        <f t="shared" si="117"/>
        <v>1.4489872076369843</v>
      </c>
      <c r="U926">
        <f t="shared" si="118"/>
        <v>1.532833216629689</v>
      </c>
      <c r="V926">
        <f t="shared" si="121"/>
        <v>2.9587528116238255</v>
      </c>
      <c r="W926">
        <f t="shared" si="121"/>
        <v>2.9587528116238255</v>
      </c>
      <c r="X926">
        <f t="shared" si="122"/>
        <v>3.2587990510486264</v>
      </c>
      <c r="Y926">
        <f t="shared" si="122"/>
        <v>3.6312796705104482</v>
      </c>
    </row>
    <row r="927" spans="1:25" x14ac:dyDescent="0.25">
      <c r="A927" t="s">
        <v>12</v>
      </c>
      <c r="B927">
        <v>17099</v>
      </c>
      <c r="C927" t="s">
        <v>19</v>
      </c>
      <c r="D927">
        <v>8</v>
      </c>
      <c r="E927">
        <v>2013</v>
      </c>
      <c r="F927" s="1">
        <v>41516</v>
      </c>
      <c r="G927" t="s">
        <v>23</v>
      </c>
      <c r="H927" t="s">
        <v>27</v>
      </c>
      <c r="I927">
        <v>1.5058487909399301</v>
      </c>
      <c r="J927">
        <v>20</v>
      </c>
      <c r="K927">
        <v>0</v>
      </c>
      <c r="L927">
        <f t="shared" si="115"/>
        <v>0</v>
      </c>
      <c r="M927">
        <f t="shared" si="119"/>
        <v>0</v>
      </c>
      <c r="N927">
        <f>'vessel calibrations'!$B$18</f>
        <v>0.66168199563289887</v>
      </c>
      <c r="O927" s="16">
        <f>'vessel calibrations'!$C$18</f>
        <v>0.66168199563289887</v>
      </c>
      <c r="P927">
        <f>'vessel calibrations'!$D$18</f>
        <v>0.69681555292314135</v>
      </c>
      <c r="Q927">
        <f>'vessel calibrations'!$E$18</f>
        <v>0.73713696004717688</v>
      </c>
      <c r="R927">
        <f t="shared" si="116"/>
        <v>0</v>
      </c>
      <c r="S927">
        <f t="shared" si="120"/>
        <v>0</v>
      </c>
      <c r="T927">
        <f t="shared" si="117"/>
        <v>0</v>
      </c>
      <c r="U927">
        <f t="shared" si="118"/>
        <v>0</v>
      </c>
      <c r="V927">
        <f t="shared" si="121"/>
        <v>0</v>
      </c>
      <c r="W927">
        <f t="shared" si="121"/>
        <v>0</v>
      </c>
      <c r="X927">
        <f t="shared" si="122"/>
        <v>0</v>
      </c>
      <c r="Y927">
        <f t="shared" si="122"/>
        <v>0</v>
      </c>
    </row>
    <row r="928" spans="1:25" x14ac:dyDescent="0.25">
      <c r="A928" t="s">
        <v>12</v>
      </c>
      <c r="B928">
        <v>17100</v>
      </c>
      <c r="C928" t="s">
        <v>19</v>
      </c>
      <c r="D928">
        <v>8</v>
      </c>
      <c r="E928">
        <v>2013</v>
      </c>
      <c r="F928" s="1">
        <v>41516</v>
      </c>
      <c r="G928" t="s">
        <v>20</v>
      </c>
      <c r="H928" t="s">
        <v>27</v>
      </c>
      <c r="I928">
        <v>1.55210514266952</v>
      </c>
      <c r="J928">
        <v>20</v>
      </c>
      <c r="K928">
        <v>0</v>
      </c>
      <c r="L928">
        <f t="shared" si="115"/>
        <v>0</v>
      </c>
      <c r="M928">
        <f t="shared" si="119"/>
        <v>0</v>
      </c>
      <c r="N928">
        <f>'vessel calibrations'!$B$18</f>
        <v>0.66168199563289887</v>
      </c>
      <c r="O928" s="16">
        <f>'vessel calibrations'!$C$18</f>
        <v>0.66168199563289887</v>
      </c>
      <c r="P928">
        <f>'vessel calibrations'!$D$18</f>
        <v>0.69681555292314135</v>
      </c>
      <c r="Q928">
        <f>'vessel calibrations'!$E$18</f>
        <v>0.73713696004717688</v>
      </c>
      <c r="R928">
        <f t="shared" si="116"/>
        <v>0</v>
      </c>
      <c r="S928">
        <f t="shared" si="120"/>
        <v>0</v>
      </c>
      <c r="T928">
        <f t="shared" si="117"/>
        <v>0</v>
      </c>
      <c r="U928">
        <f t="shared" si="118"/>
        <v>0</v>
      </c>
      <c r="V928">
        <f t="shared" si="121"/>
        <v>0</v>
      </c>
      <c r="W928">
        <f t="shared" si="121"/>
        <v>0</v>
      </c>
      <c r="X928">
        <f t="shared" si="122"/>
        <v>0</v>
      </c>
      <c r="Y928">
        <f t="shared" si="122"/>
        <v>0</v>
      </c>
    </row>
    <row r="929" spans="1:25" x14ac:dyDescent="0.25">
      <c r="A929" t="s">
        <v>12</v>
      </c>
      <c r="B929">
        <v>17101</v>
      </c>
      <c r="C929" t="s">
        <v>19</v>
      </c>
      <c r="D929">
        <v>8</v>
      </c>
      <c r="E929">
        <v>2013</v>
      </c>
      <c r="F929" s="1">
        <v>41516</v>
      </c>
      <c r="G929" t="s">
        <v>21</v>
      </c>
      <c r="H929" t="s">
        <v>27</v>
      </c>
      <c r="I929">
        <v>1.4972278653422799</v>
      </c>
      <c r="J929">
        <v>20</v>
      </c>
      <c r="K929">
        <v>7</v>
      </c>
      <c r="L929">
        <f t="shared" si="115"/>
        <v>7</v>
      </c>
      <c r="M929">
        <f t="shared" si="119"/>
        <v>2.0794415416798357</v>
      </c>
      <c r="N929">
        <f>'vessel calibrations'!$B$18</f>
        <v>0.66168199563289887</v>
      </c>
      <c r="O929" s="16">
        <f>'vessel calibrations'!$C$18</f>
        <v>0.66168199563289887</v>
      </c>
      <c r="P929">
        <f>'vessel calibrations'!$D$18</f>
        <v>0.69681555292314135</v>
      </c>
      <c r="Q929">
        <f>'vessel calibrations'!$E$18</f>
        <v>0.73713696004717688</v>
      </c>
      <c r="R929">
        <f t="shared" si="116"/>
        <v>1.3759290291006656</v>
      </c>
      <c r="S929">
        <f t="shared" si="120"/>
        <v>1.3759290291006656</v>
      </c>
      <c r="T929">
        <f t="shared" si="117"/>
        <v>1.4489872076369843</v>
      </c>
      <c r="U929">
        <f t="shared" si="118"/>
        <v>1.532833216629689</v>
      </c>
      <c r="V929">
        <f t="shared" si="121"/>
        <v>2.9587528116238255</v>
      </c>
      <c r="W929">
        <f t="shared" si="121"/>
        <v>2.9587528116238255</v>
      </c>
      <c r="X929">
        <f t="shared" si="122"/>
        <v>3.2587990510486264</v>
      </c>
      <c r="Y929">
        <f t="shared" si="122"/>
        <v>3.6312796705104482</v>
      </c>
    </row>
    <row r="930" spans="1:25" x14ac:dyDescent="0.25">
      <c r="A930" t="s">
        <v>12</v>
      </c>
      <c r="B930">
        <v>17102</v>
      </c>
      <c r="C930" t="s">
        <v>13</v>
      </c>
      <c r="D930">
        <v>8</v>
      </c>
      <c r="E930">
        <v>2013</v>
      </c>
      <c r="F930" s="1">
        <v>41517</v>
      </c>
      <c r="G930" t="s">
        <v>18</v>
      </c>
      <c r="H930" t="s">
        <v>27</v>
      </c>
      <c r="I930">
        <v>1.7296178356229901</v>
      </c>
      <c r="J930">
        <v>20</v>
      </c>
      <c r="K930">
        <v>11</v>
      </c>
      <c r="L930">
        <f t="shared" si="115"/>
        <v>11</v>
      </c>
      <c r="M930">
        <f t="shared" si="119"/>
        <v>2.4849066497880004</v>
      </c>
      <c r="N930">
        <f>'vessel calibrations'!$B$18</f>
        <v>0.66168199563289887</v>
      </c>
      <c r="O930" s="16">
        <f>'vessel calibrations'!$C$18</f>
        <v>0.66168199563289887</v>
      </c>
      <c r="P930">
        <f>'vessel calibrations'!$D$18</f>
        <v>0.69681555292314135</v>
      </c>
      <c r="Q930">
        <f>'vessel calibrations'!$E$18</f>
        <v>0.73713696004717688</v>
      </c>
      <c r="R930">
        <f t="shared" si="116"/>
        <v>1.6442179909931851</v>
      </c>
      <c r="S930">
        <f t="shared" si="120"/>
        <v>1.6442179909931851</v>
      </c>
      <c r="T930">
        <f t="shared" si="117"/>
        <v>1.7315216011344161</v>
      </c>
      <c r="U930">
        <f t="shared" si="118"/>
        <v>1.8317165338257413</v>
      </c>
      <c r="V930">
        <f t="shared" si="121"/>
        <v>4.1769598943164477</v>
      </c>
      <c r="W930">
        <f t="shared" si="121"/>
        <v>4.1769598943164477</v>
      </c>
      <c r="X930">
        <f t="shared" si="122"/>
        <v>4.6492432669458426</v>
      </c>
      <c r="Y930">
        <f t="shared" si="122"/>
        <v>5.2445965251343569</v>
      </c>
    </row>
    <row r="931" spans="1:25" x14ac:dyDescent="0.25">
      <c r="A931" t="s">
        <v>12</v>
      </c>
      <c r="B931">
        <v>17103</v>
      </c>
      <c r="C931" t="s">
        <v>13</v>
      </c>
      <c r="D931">
        <v>8</v>
      </c>
      <c r="E931">
        <v>2013</v>
      </c>
      <c r="F931" s="1">
        <v>41517</v>
      </c>
      <c r="G931" t="s">
        <v>18</v>
      </c>
      <c r="H931" t="s">
        <v>27</v>
      </c>
      <c r="I931">
        <v>1.7497903535186301</v>
      </c>
      <c r="J931">
        <v>20</v>
      </c>
      <c r="K931">
        <v>7</v>
      </c>
      <c r="L931">
        <f t="shared" si="115"/>
        <v>7</v>
      </c>
      <c r="M931">
        <f t="shared" si="119"/>
        <v>2.0794415416798357</v>
      </c>
      <c r="N931">
        <f>'vessel calibrations'!$B$18</f>
        <v>0.66168199563289887</v>
      </c>
      <c r="O931" s="16">
        <f>'vessel calibrations'!$C$18</f>
        <v>0.66168199563289887</v>
      </c>
      <c r="P931">
        <f>'vessel calibrations'!$D$18</f>
        <v>0.69681555292314135</v>
      </c>
      <c r="Q931">
        <f>'vessel calibrations'!$E$18</f>
        <v>0.73713696004717688</v>
      </c>
      <c r="R931">
        <f t="shared" si="116"/>
        <v>1.3759290291006656</v>
      </c>
      <c r="S931">
        <f t="shared" si="120"/>
        <v>1.3759290291006656</v>
      </c>
      <c r="T931">
        <f t="shared" si="117"/>
        <v>1.4489872076369843</v>
      </c>
      <c r="U931">
        <f t="shared" si="118"/>
        <v>1.532833216629689</v>
      </c>
      <c r="V931">
        <f t="shared" si="121"/>
        <v>2.9587528116238255</v>
      </c>
      <c r="W931">
        <f t="shared" si="121"/>
        <v>2.9587528116238255</v>
      </c>
      <c r="X931">
        <f t="shared" si="122"/>
        <v>3.2587990510486264</v>
      </c>
      <c r="Y931">
        <f t="shared" si="122"/>
        <v>3.6312796705104482</v>
      </c>
    </row>
    <row r="932" spans="1:25" x14ac:dyDescent="0.25">
      <c r="A932" t="s">
        <v>12</v>
      </c>
      <c r="B932">
        <v>17104</v>
      </c>
      <c r="C932" t="s">
        <v>13</v>
      </c>
      <c r="D932">
        <v>8</v>
      </c>
      <c r="E932">
        <v>2013</v>
      </c>
      <c r="F932" s="1">
        <v>41517</v>
      </c>
      <c r="G932" t="s">
        <v>17</v>
      </c>
      <c r="H932" t="s">
        <v>27</v>
      </c>
      <c r="I932">
        <v>1.7365833493307401</v>
      </c>
      <c r="J932">
        <v>20</v>
      </c>
      <c r="K932">
        <v>7</v>
      </c>
      <c r="L932">
        <f t="shared" si="115"/>
        <v>7</v>
      </c>
      <c r="M932">
        <f t="shared" si="119"/>
        <v>2.0794415416798357</v>
      </c>
      <c r="N932">
        <f>'vessel calibrations'!$B$18</f>
        <v>0.66168199563289887</v>
      </c>
      <c r="O932" s="16">
        <f>'vessel calibrations'!$C$18</f>
        <v>0.66168199563289887</v>
      </c>
      <c r="P932">
        <f>'vessel calibrations'!$D$18</f>
        <v>0.69681555292314135</v>
      </c>
      <c r="Q932">
        <f>'vessel calibrations'!$E$18</f>
        <v>0.73713696004717688</v>
      </c>
      <c r="R932">
        <f t="shared" si="116"/>
        <v>1.3759290291006656</v>
      </c>
      <c r="S932">
        <f t="shared" si="120"/>
        <v>1.3759290291006656</v>
      </c>
      <c r="T932">
        <f t="shared" si="117"/>
        <v>1.4489872076369843</v>
      </c>
      <c r="U932">
        <f t="shared" si="118"/>
        <v>1.532833216629689</v>
      </c>
      <c r="V932">
        <f t="shared" si="121"/>
        <v>2.9587528116238255</v>
      </c>
      <c r="W932">
        <f t="shared" si="121"/>
        <v>2.9587528116238255</v>
      </c>
      <c r="X932">
        <f t="shared" si="122"/>
        <v>3.2587990510486264</v>
      </c>
      <c r="Y932">
        <f t="shared" si="122"/>
        <v>3.6312796705104482</v>
      </c>
    </row>
    <row r="933" spans="1:25" x14ac:dyDescent="0.25">
      <c r="A933" t="s">
        <v>12</v>
      </c>
      <c r="B933">
        <v>17105</v>
      </c>
      <c r="C933" t="s">
        <v>13</v>
      </c>
      <c r="D933">
        <v>8</v>
      </c>
      <c r="E933">
        <v>2013</v>
      </c>
      <c r="F933" s="1">
        <v>41517</v>
      </c>
      <c r="G933" t="s">
        <v>17</v>
      </c>
      <c r="H933" t="s">
        <v>27</v>
      </c>
      <c r="I933">
        <v>1.8287088266881499</v>
      </c>
      <c r="J933">
        <v>20</v>
      </c>
      <c r="K933">
        <v>3</v>
      </c>
      <c r="L933">
        <f t="shared" si="115"/>
        <v>3</v>
      </c>
      <c r="M933">
        <f t="shared" si="119"/>
        <v>1.3862943611198906</v>
      </c>
      <c r="N933">
        <f>'vessel calibrations'!$B$18</f>
        <v>0.66168199563289887</v>
      </c>
      <c r="O933" s="16">
        <f>'vessel calibrations'!$C$18</f>
        <v>0.66168199563289887</v>
      </c>
      <c r="P933">
        <f>'vessel calibrations'!$D$18</f>
        <v>0.69681555292314135</v>
      </c>
      <c r="Q933">
        <f>'vessel calibrations'!$E$18</f>
        <v>0.73713696004717688</v>
      </c>
      <c r="R933">
        <f t="shared" si="116"/>
        <v>0.91728601940044374</v>
      </c>
      <c r="S933">
        <f t="shared" si="120"/>
        <v>0.91728601940044374</v>
      </c>
      <c r="T933">
        <f t="shared" si="117"/>
        <v>0.96599147175798949</v>
      </c>
      <c r="U933">
        <f t="shared" si="118"/>
        <v>1.0218888110864595</v>
      </c>
      <c r="V933">
        <f t="shared" si="121"/>
        <v>1.5024894574732026</v>
      </c>
      <c r="W933">
        <f t="shared" si="121"/>
        <v>1.5024894574732026</v>
      </c>
      <c r="X933">
        <f t="shared" si="122"/>
        <v>1.6273913498376178</v>
      </c>
      <c r="Y933">
        <f t="shared" si="122"/>
        <v>1.7784377549303723</v>
      </c>
    </row>
    <row r="934" spans="1:25" x14ac:dyDescent="0.25">
      <c r="A934" t="s">
        <v>12</v>
      </c>
      <c r="B934">
        <v>17106</v>
      </c>
      <c r="C934" t="s">
        <v>13</v>
      </c>
      <c r="D934">
        <v>8</v>
      </c>
      <c r="E934">
        <v>2013</v>
      </c>
      <c r="F934" s="1">
        <v>41517</v>
      </c>
      <c r="G934" t="s">
        <v>16</v>
      </c>
      <c r="H934" t="s">
        <v>27</v>
      </c>
      <c r="I934">
        <v>1.8247773802610601</v>
      </c>
      <c r="J934">
        <v>20</v>
      </c>
      <c r="K934">
        <v>7</v>
      </c>
      <c r="L934">
        <f t="shared" si="115"/>
        <v>7</v>
      </c>
      <c r="M934">
        <f t="shared" si="119"/>
        <v>2.0794415416798357</v>
      </c>
      <c r="N934">
        <f>'vessel calibrations'!$B$18</f>
        <v>0.66168199563289887</v>
      </c>
      <c r="O934" s="16">
        <f>'vessel calibrations'!$C$18</f>
        <v>0.66168199563289887</v>
      </c>
      <c r="P934">
        <f>'vessel calibrations'!$D$18</f>
        <v>0.69681555292314135</v>
      </c>
      <c r="Q934">
        <f>'vessel calibrations'!$E$18</f>
        <v>0.73713696004717688</v>
      </c>
      <c r="R934">
        <f t="shared" si="116"/>
        <v>1.3759290291006656</v>
      </c>
      <c r="S934">
        <f t="shared" si="120"/>
        <v>1.3759290291006656</v>
      </c>
      <c r="T934">
        <f t="shared" si="117"/>
        <v>1.4489872076369843</v>
      </c>
      <c r="U934">
        <f t="shared" si="118"/>
        <v>1.532833216629689</v>
      </c>
      <c r="V934">
        <f t="shared" si="121"/>
        <v>2.9587528116238255</v>
      </c>
      <c r="W934">
        <f t="shared" si="121"/>
        <v>2.9587528116238255</v>
      </c>
      <c r="X934">
        <f t="shared" si="122"/>
        <v>3.2587990510486264</v>
      </c>
      <c r="Y934">
        <f t="shared" si="122"/>
        <v>3.6312796705104482</v>
      </c>
    </row>
    <row r="935" spans="1:25" x14ac:dyDescent="0.25">
      <c r="A935" t="s">
        <v>12</v>
      </c>
      <c r="B935">
        <v>17107</v>
      </c>
      <c r="C935" t="s">
        <v>13</v>
      </c>
      <c r="D935">
        <v>8</v>
      </c>
      <c r="E935">
        <v>2013</v>
      </c>
      <c r="F935" s="1">
        <v>41517</v>
      </c>
      <c r="G935" t="s">
        <v>14</v>
      </c>
      <c r="H935" t="s">
        <v>27</v>
      </c>
      <c r="I935">
        <v>1.96328463376958</v>
      </c>
      <c r="J935">
        <v>20</v>
      </c>
      <c r="K935">
        <v>30</v>
      </c>
      <c r="L935">
        <f t="shared" si="115"/>
        <v>30</v>
      </c>
      <c r="M935">
        <f t="shared" si="119"/>
        <v>3.4339872044851463</v>
      </c>
      <c r="N935">
        <f>'vessel calibrations'!$B$18</f>
        <v>0.66168199563289887</v>
      </c>
      <c r="O935" s="16">
        <f>'vessel calibrations'!$C$18</f>
        <v>0.66168199563289887</v>
      </c>
      <c r="P935">
        <f>'vessel calibrations'!$D$18</f>
        <v>0.69681555292314135</v>
      </c>
      <c r="Q935">
        <f>'vessel calibrations'!$E$18</f>
        <v>0.73713696004717688</v>
      </c>
      <c r="R935">
        <f t="shared" si="116"/>
        <v>2.2722075064415712</v>
      </c>
      <c r="S935">
        <f t="shared" si="120"/>
        <v>2.2722075064415712</v>
      </c>
      <c r="T935">
        <f t="shared" si="117"/>
        <v>2.3928556926243099</v>
      </c>
      <c r="U935">
        <f t="shared" si="118"/>
        <v>2.5313188887550839</v>
      </c>
      <c r="V935">
        <f t="shared" si="121"/>
        <v>8.7007917553541354</v>
      </c>
      <c r="W935">
        <f t="shared" si="121"/>
        <v>8.7007917553541354</v>
      </c>
      <c r="X935">
        <f t="shared" si="122"/>
        <v>9.9447040692543549</v>
      </c>
      <c r="Y935">
        <f t="shared" si="122"/>
        <v>11.570073737758582</v>
      </c>
    </row>
    <row r="936" spans="1:25" x14ac:dyDescent="0.25">
      <c r="A936" t="s">
        <v>12</v>
      </c>
      <c r="B936">
        <v>17108</v>
      </c>
      <c r="C936" t="s">
        <v>13</v>
      </c>
      <c r="D936">
        <v>8</v>
      </c>
      <c r="E936">
        <v>2013</v>
      </c>
      <c r="F936" s="1">
        <v>41518</v>
      </c>
      <c r="G936" t="s">
        <v>14</v>
      </c>
      <c r="H936" t="s">
        <v>27</v>
      </c>
      <c r="I936">
        <v>1.6414821006376601</v>
      </c>
      <c r="J936">
        <v>20</v>
      </c>
      <c r="K936">
        <v>13</v>
      </c>
      <c r="L936">
        <f t="shared" si="115"/>
        <v>13</v>
      </c>
      <c r="M936">
        <f t="shared" si="119"/>
        <v>2.6390573296152584</v>
      </c>
      <c r="N936">
        <f>'vessel calibrations'!$B$18</f>
        <v>0.66168199563289887</v>
      </c>
      <c r="O936" s="16">
        <f>'vessel calibrations'!$C$18</f>
        <v>0.66168199563289887</v>
      </c>
      <c r="P936">
        <f>'vessel calibrations'!$D$18</f>
        <v>0.69681555292314135</v>
      </c>
      <c r="Q936">
        <f>'vessel calibrations'!$E$18</f>
        <v>0.73713696004717688</v>
      </c>
      <c r="R936">
        <f t="shared" si="116"/>
        <v>1.7462167204494532</v>
      </c>
      <c r="S936">
        <f t="shared" si="120"/>
        <v>1.7462167204494532</v>
      </c>
      <c r="T936">
        <f t="shared" si="117"/>
        <v>1.8389361923317251</v>
      </c>
      <c r="U936">
        <f t="shared" si="118"/>
        <v>1.945346697342812</v>
      </c>
      <c r="V936">
        <f t="shared" si="121"/>
        <v>4.7328725368945284</v>
      </c>
      <c r="W936">
        <f t="shared" si="121"/>
        <v>4.7328725368945284</v>
      </c>
      <c r="X936">
        <f t="shared" si="122"/>
        <v>5.2898435169324056</v>
      </c>
      <c r="Y936">
        <f t="shared" si="122"/>
        <v>5.9960569489762356</v>
      </c>
    </row>
    <row r="937" spans="1:25" x14ac:dyDescent="0.25">
      <c r="A937" t="s">
        <v>12</v>
      </c>
      <c r="B937">
        <v>17109</v>
      </c>
      <c r="C937" t="s">
        <v>13</v>
      </c>
      <c r="D937">
        <v>8</v>
      </c>
      <c r="E937">
        <v>2013</v>
      </c>
      <c r="F937" s="1">
        <v>41518</v>
      </c>
      <c r="G937" t="s">
        <v>14</v>
      </c>
      <c r="H937" t="s">
        <v>27</v>
      </c>
      <c r="I937">
        <v>1.74550060351009</v>
      </c>
      <c r="J937">
        <v>20</v>
      </c>
      <c r="K937">
        <v>10</v>
      </c>
      <c r="L937">
        <f t="shared" si="115"/>
        <v>10</v>
      </c>
      <c r="M937">
        <f t="shared" si="119"/>
        <v>2.3978952727983707</v>
      </c>
      <c r="N937">
        <f>'vessel calibrations'!$B$18</f>
        <v>0.66168199563289887</v>
      </c>
      <c r="O937" s="16">
        <f>'vessel calibrations'!$C$18</f>
        <v>0.66168199563289887</v>
      </c>
      <c r="P937">
        <f>'vessel calibrations'!$D$18</f>
        <v>0.69681555292314135</v>
      </c>
      <c r="Q937">
        <f>'vessel calibrations'!$E$18</f>
        <v>0.73713696004717688</v>
      </c>
      <c r="R937">
        <f t="shared" si="116"/>
        <v>1.5866441294239204</v>
      </c>
      <c r="S937">
        <f t="shared" si="120"/>
        <v>1.5866441294239204</v>
      </c>
      <c r="T937">
        <f t="shared" si="117"/>
        <v>1.6708907203667835</v>
      </c>
      <c r="U937">
        <f t="shared" si="118"/>
        <v>1.7675772319020868</v>
      </c>
      <c r="V937">
        <f t="shared" si="121"/>
        <v>3.8873201634081758</v>
      </c>
      <c r="W937">
        <f t="shared" si="121"/>
        <v>3.8873201634081758</v>
      </c>
      <c r="X937">
        <f t="shared" si="122"/>
        <v>4.3169015611469019</v>
      </c>
      <c r="Y937">
        <f t="shared" si="122"/>
        <v>4.8566468616274268</v>
      </c>
    </row>
    <row r="938" spans="1:25" x14ac:dyDescent="0.25">
      <c r="A938" t="s">
        <v>12</v>
      </c>
      <c r="B938">
        <v>17110</v>
      </c>
      <c r="C938" t="s">
        <v>13</v>
      </c>
      <c r="D938">
        <v>8</v>
      </c>
      <c r="E938">
        <v>2013</v>
      </c>
      <c r="F938" s="1">
        <v>41518</v>
      </c>
      <c r="G938" t="s">
        <v>16</v>
      </c>
      <c r="H938" t="s">
        <v>27</v>
      </c>
      <c r="I938">
        <v>1.81942523560582</v>
      </c>
      <c r="J938">
        <v>20</v>
      </c>
      <c r="K938">
        <v>0</v>
      </c>
      <c r="L938">
        <f t="shared" si="115"/>
        <v>0</v>
      </c>
      <c r="M938">
        <f t="shared" si="119"/>
        <v>0</v>
      </c>
      <c r="N938">
        <f>'vessel calibrations'!$B$18</f>
        <v>0.66168199563289887</v>
      </c>
      <c r="O938" s="16">
        <f>'vessel calibrations'!$C$18</f>
        <v>0.66168199563289887</v>
      </c>
      <c r="P938">
        <f>'vessel calibrations'!$D$18</f>
        <v>0.69681555292314135</v>
      </c>
      <c r="Q938">
        <f>'vessel calibrations'!$E$18</f>
        <v>0.73713696004717688</v>
      </c>
      <c r="R938">
        <f t="shared" si="116"/>
        <v>0</v>
      </c>
      <c r="S938">
        <f t="shared" si="120"/>
        <v>0</v>
      </c>
      <c r="T938">
        <f t="shared" si="117"/>
        <v>0</v>
      </c>
      <c r="U938">
        <f t="shared" si="118"/>
        <v>0</v>
      </c>
      <c r="V938">
        <f t="shared" si="121"/>
        <v>0</v>
      </c>
      <c r="W938">
        <f t="shared" si="121"/>
        <v>0</v>
      </c>
      <c r="X938">
        <f t="shared" si="122"/>
        <v>0</v>
      </c>
      <c r="Y938">
        <f t="shared" si="122"/>
        <v>0</v>
      </c>
    </row>
    <row r="939" spans="1:25" x14ac:dyDescent="0.25">
      <c r="A939" t="s">
        <v>12</v>
      </c>
      <c r="B939">
        <v>17111</v>
      </c>
      <c r="C939" t="s">
        <v>13</v>
      </c>
      <c r="D939">
        <v>8</v>
      </c>
      <c r="E939">
        <v>2013</v>
      </c>
      <c r="F939" s="1">
        <v>41518</v>
      </c>
      <c r="G939" t="s">
        <v>16</v>
      </c>
      <c r="H939" t="s">
        <v>27</v>
      </c>
      <c r="I939">
        <v>1.8658694722773901</v>
      </c>
      <c r="J939">
        <v>20</v>
      </c>
      <c r="K939">
        <v>9</v>
      </c>
      <c r="L939">
        <f t="shared" si="115"/>
        <v>9</v>
      </c>
      <c r="M939">
        <f t="shared" si="119"/>
        <v>2.3025850929940459</v>
      </c>
      <c r="N939">
        <f>'vessel calibrations'!$B$18</f>
        <v>0.66168199563289887</v>
      </c>
      <c r="O939" s="16">
        <f>'vessel calibrations'!$C$18</f>
        <v>0.66168199563289887</v>
      </c>
      <c r="P939">
        <f>'vessel calibrations'!$D$18</f>
        <v>0.69681555292314135</v>
      </c>
      <c r="Q939">
        <f>'vessel calibrations'!$E$18</f>
        <v>0.73713696004717688</v>
      </c>
      <c r="R939">
        <f t="shared" si="116"/>
        <v>1.5235790994468643</v>
      </c>
      <c r="S939">
        <f t="shared" si="120"/>
        <v>1.5235790994468643</v>
      </c>
      <c r="T939">
        <f t="shared" si="117"/>
        <v>1.6044771047272288</v>
      </c>
      <c r="U939">
        <f t="shared" si="118"/>
        <v>1.6973205756995771</v>
      </c>
      <c r="V939">
        <f t="shared" si="121"/>
        <v>3.5886189637728707</v>
      </c>
      <c r="W939">
        <f t="shared" si="121"/>
        <v>3.5886189637728707</v>
      </c>
      <c r="X939">
        <f t="shared" si="122"/>
        <v>3.9752573838881533</v>
      </c>
      <c r="Y939">
        <f t="shared" si="122"/>
        <v>4.4592999961236153</v>
      </c>
    </row>
    <row r="940" spans="1:25" x14ac:dyDescent="0.25">
      <c r="A940" t="s">
        <v>12</v>
      </c>
      <c r="B940">
        <v>17112</v>
      </c>
      <c r="C940" t="s">
        <v>13</v>
      </c>
      <c r="D940">
        <v>8</v>
      </c>
      <c r="E940">
        <v>2013</v>
      </c>
      <c r="F940" s="1">
        <v>41518</v>
      </c>
      <c r="G940" t="s">
        <v>17</v>
      </c>
      <c r="H940" t="s">
        <v>27</v>
      </c>
      <c r="I940">
        <v>1.87062868770304</v>
      </c>
      <c r="J940">
        <v>20</v>
      </c>
      <c r="K940">
        <v>0</v>
      </c>
      <c r="L940">
        <f t="shared" si="115"/>
        <v>0</v>
      </c>
      <c r="M940">
        <f t="shared" si="119"/>
        <v>0</v>
      </c>
      <c r="N940">
        <f>'vessel calibrations'!$B$18</f>
        <v>0.66168199563289887</v>
      </c>
      <c r="O940" s="16">
        <f>'vessel calibrations'!$C$18</f>
        <v>0.66168199563289887</v>
      </c>
      <c r="P940">
        <f>'vessel calibrations'!$D$18</f>
        <v>0.69681555292314135</v>
      </c>
      <c r="Q940">
        <f>'vessel calibrations'!$E$18</f>
        <v>0.73713696004717688</v>
      </c>
      <c r="R940">
        <f t="shared" si="116"/>
        <v>0</v>
      </c>
      <c r="S940">
        <f t="shared" si="120"/>
        <v>0</v>
      </c>
      <c r="T940">
        <f t="shared" si="117"/>
        <v>0</v>
      </c>
      <c r="U940">
        <f t="shared" si="118"/>
        <v>0</v>
      </c>
      <c r="V940">
        <f t="shared" si="121"/>
        <v>0</v>
      </c>
      <c r="W940">
        <f t="shared" si="121"/>
        <v>0</v>
      </c>
      <c r="X940">
        <f t="shared" si="122"/>
        <v>0</v>
      </c>
      <c r="Y940">
        <f t="shared" si="122"/>
        <v>0</v>
      </c>
    </row>
    <row r="941" spans="1:25" x14ac:dyDescent="0.25">
      <c r="A941" t="s">
        <v>12</v>
      </c>
      <c r="B941">
        <v>17113</v>
      </c>
      <c r="C941" t="s">
        <v>13</v>
      </c>
      <c r="D941">
        <v>8</v>
      </c>
      <c r="E941">
        <v>2013</v>
      </c>
      <c r="F941" s="1">
        <v>41518</v>
      </c>
      <c r="G941" t="s">
        <v>18</v>
      </c>
      <c r="H941" t="s">
        <v>27</v>
      </c>
      <c r="I941">
        <v>1.6627847646143601</v>
      </c>
      <c r="J941">
        <v>20</v>
      </c>
      <c r="K941">
        <v>0</v>
      </c>
      <c r="L941">
        <f t="shared" si="115"/>
        <v>0</v>
      </c>
      <c r="M941">
        <f t="shared" si="119"/>
        <v>0</v>
      </c>
      <c r="N941">
        <f>'vessel calibrations'!$B$18</f>
        <v>0.66168199563289887</v>
      </c>
      <c r="O941" s="16">
        <f>'vessel calibrations'!$C$18</f>
        <v>0.66168199563289887</v>
      </c>
      <c r="P941">
        <f>'vessel calibrations'!$D$18</f>
        <v>0.69681555292314135</v>
      </c>
      <c r="Q941">
        <f>'vessel calibrations'!$E$18</f>
        <v>0.73713696004717688</v>
      </c>
      <c r="R941">
        <f t="shared" si="116"/>
        <v>0</v>
      </c>
      <c r="S941">
        <f t="shared" si="120"/>
        <v>0</v>
      </c>
      <c r="T941">
        <f t="shared" si="117"/>
        <v>0</v>
      </c>
      <c r="U941">
        <f t="shared" si="118"/>
        <v>0</v>
      </c>
      <c r="V941">
        <f t="shared" si="121"/>
        <v>0</v>
      </c>
      <c r="W941">
        <f t="shared" si="121"/>
        <v>0</v>
      </c>
      <c r="X941">
        <f t="shared" si="122"/>
        <v>0</v>
      </c>
      <c r="Y941">
        <f t="shared" si="122"/>
        <v>0</v>
      </c>
    </row>
    <row r="942" spans="1:25" x14ac:dyDescent="0.25">
      <c r="A942" t="s">
        <v>12</v>
      </c>
      <c r="B942">
        <v>18010</v>
      </c>
      <c r="C942" t="s">
        <v>19</v>
      </c>
      <c r="D942">
        <v>6</v>
      </c>
      <c r="E942">
        <v>2014</v>
      </c>
      <c r="F942" s="1">
        <v>41817</v>
      </c>
      <c r="G942" t="s">
        <v>23</v>
      </c>
      <c r="H942" t="s">
        <v>27</v>
      </c>
      <c r="I942">
        <v>1.99217951706009</v>
      </c>
      <c r="J942">
        <v>20</v>
      </c>
      <c r="K942">
        <v>222</v>
      </c>
      <c r="L942">
        <f t="shared" si="115"/>
        <v>222</v>
      </c>
      <c r="M942">
        <f t="shared" si="119"/>
        <v>5.4071717714601188</v>
      </c>
      <c r="N942">
        <f>'vessel calibrations'!$B$18</f>
        <v>0.66168199563289887</v>
      </c>
      <c r="O942" s="16">
        <f>'vessel calibrations'!$C$18</f>
        <v>0.66168199563289887</v>
      </c>
      <c r="P942">
        <f>'vessel calibrations'!$D$18</f>
        <v>0.69681555292314135</v>
      </c>
      <c r="Q942">
        <f>'vessel calibrations'!$E$18</f>
        <v>0.73713696004717688</v>
      </c>
      <c r="R942">
        <f t="shared" si="116"/>
        <v>3.5778282084696085</v>
      </c>
      <c r="S942">
        <f t="shared" si="120"/>
        <v>3.5778282084696085</v>
      </c>
      <c r="T942">
        <f t="shared" si="117"/>
        <v>3.7678013876803842</v>
      </c>
      <c r="U942">
        <f t="shared" si="118"/>
        <v>3.9858261620670201</v>
      </c>
      <c r="V942">
        <f t="shared" si="121"/>
        <v>34.795715535651787</v>
      </c>
      <c r="W942">
        <f t="shared" si="121"/>
        <v>34.795715535651787</v>
      </c>
      <c r="X942">
        <f t="shared" si="122"/>
        <v>42.28479366144424</v>
      </c>
      <c r="Y942">
        <f t="shared" si="122"/>
        <v>52.829743204282842</v>
      </c>
    </row>
    <row r="943" spans="1:25" x14ac:dyDescent="0.25">
      <c r="A943" t="s">
        <v>12</v>
      </c>
      <c r="B943">
        <v>18011</v>
      </c>
      <c r="C943" t="s">
        <v>19</v>
      </c>
      <c r="D943">
        <v>6</v>
      </c>
      <c r="E943">
        <v>2014</v>
      </c>
      <c r="F943" s="1">
        <v>41817</v>
      </c>
      <c r="G943" t="s">
        <v>22</v>
      </c>
      <c r="H943" t="s">
        <v>27</v>
      </c>
      <c r="I943">
        <v>1.7221304238555499</v>
      </c>
      <c r="J943">
        <v>20</v>
      </c>
      <c r="K943">
        <v>2</v>
      </c>
      <c r="L943">
        <f t="shared" si="115"/>
        <v>2</v>
      </c>
      <c r="M943">
        <f t="shared" si="119"/>
        <v>1.0986122886681098</v>
      </c>
      <c r="N943">
        <f>'vessel calibrations'!$B$18</f>
        <v>0.66168199563289887</v>
      </c>
      <c r="O943" s="16">
        <f>'vessel calibrations'!$C$18</f>
        <v>0.66168199563289887</v>
      </c>
      <c r="P943">
        <f>'vessel calibrations'!$D$18</f>
        <v>0.69681555292314135</v>
      </c>
      <c r="Q943">
        <f>'vessel calibrations'!$E$18</f>
        <v>0.73713696004717688</v>
      </c>
      <c r="R943">
        <f t="shared" si="116"/>
        <v>0.72693197159274126</v>
      </c>
      <c r="S943">
        <f t="shared" si="120"/>
        <v>0.72693197159274126</v>
      </c>
      <c r="T943">
        <f t="shared" si="117"/>
        <v>0.76553012937642673</v>
      </c>
      <c r="U943">
        <f t="shared" si="118"/>
        <v>0.80982772273928194</v>
      </c>
      <c r="V943">
        <f t="shared" si="121"/>
        <v>1.0687239576000822</v>
      </c>
      <c r="W943">
        <f t="shared" si="121"/>
        <v>1.0687239576000822</v>
      </c>
      <c r="X943">
        <f t="shared" si="122"/>
        <v>1.1501339217300028</v>
      </c>
      <c r="Y943">
        <f t="shared" si="122"/>
        <v>1.2475207566026065</v>
      </c>
    </row>
    <row r="944" spans="1:25" x14ac:dyDescent="0.25">
      <c r="A944" t="s">
        <v>12</v>
      </c>
      <c r="B944">
        <v>18012</v>
      </c>
      <c r="C944" t="s">
        <v>19</v>
      </c>
      <c r="D944">
        <v>6</v>
      </c>
      <c r="E944">
        <v>2014</v>
      </c>
      <c r="F944" s="1">
        <v>41817</v>
      </c>
      <c r="G944" t="s">
        <v>21</v>
      </c>
      <c r="H944" t="s">
        <v>27</v>
      </c>
      <c r="I944">
        <v>1.58196946985081</v>
      </c>
      <c r="J944">
        <v>20</v>
      </c>
      <c r="K944">
        <v>55</v>
      </c>
      <c r="L944">
        <f t="shared" si="115"/>
        <v>55</v>
      </c>
      <c r="M944">
        <f t="shared" si="119"/>
        <v>4.0253516907351496</v>
      </c>
      <c r="N944">
        <f>'vessel calibrations'!$B$18</f>
        <v>0.66168199563289887</v>
      </c>
      <c r="O944" s="16">
        <f>'vessel calibrations'!$C$18</f>
        <v>0.66168199563289887</v>
      </c>
      <c r="P944">
        <f>'vessel calibrations'!$D$18</f>
        <v>0.69681555292314135</v>
      </c>
      <c r="Q944">
        <f>'vessel calibrations'!$E$18</f>
        <v>0.73713696004717688</v>
      </c>
      <c r="R944">
        <f t="shared" si="116"/>
        <v>2.6635027398498972</v>
      </c>
      <c r="S944">
        <f t="shared" si="120"/>
        <v>2.6635027398498972</v>
      </c>
      <c r="T944">
        <f t="shared" si="117"/>
        <v>2.8049276640897149</v>
      </c>
      <c r="U944">
        <f t="shared" si="118"/>
        <v>2.9672355084292721</v>
      </c>
      <c r="V944">
        <f t="shared" si="121"/>
        <v>13.346453084616213</v>
      </c>
      <c r="W944">
        <f t="shared" si="121"/>
        <v>13.346453084616213</v>
      </c>
      <c r="X944">
        <f t="shared" si="122"/>
        <v>15.525880448220427</v>
      </c>
      <c r="Y944">
        <f t="shared" si="122"/>
        <v>18.438108762678574</v>
      </c>
    </row>
    <row r="945" spans="1:25" x14ac:dyDescent="0.25">
      <c r="A945" t="s">
        <v>12</v>
      </c>
      <c r="B945">
        <v>18013</v>
      </c>
      <c r="C945" t="s">
        <v>19</v>
      </c>
      <c r="D945">
        <v>6</v>
      </c>
      <c r="E945">
        <v>2014</v>
      </c>
      <c r="F945" s="1">
        <v>41817</v>
      </c>
      <c r="G945" t="s">
        <v>20</v>
      </c>
      <c r="H945" t="s">
        <v>27</v>
      </c>
      <c r="I945">
        <v>1.2470032813456899</v>
      </c>
      <c r="J945">
        <v>20</v>
      </c>
      <c r="K945">
        <v>11</v>
      </c>
      <c r="L945">
        <f t="shared" si="115"/>
        <v>11</v>
      </c>
      <c r="M945">
        <f t="shared" si="119"/>
        <v>2.4849066497880004</v>
      </c>
      <c r="N945">
        <f>'vessel calibrations'!$B$18</f>
        <v>0.66168199563289887</v>
      </c>
      <c r="O945" s="16">
        <f>'vessel calibrations'!$C$18</f>
        <v>0.66168199563289887</v>
      </c>
      <c r="P945">
        <f>'vessel calibrations'!$D$18</f>
        <v>0.69681555292314135</v>
      </c>
      <c r="Q945">
        <f>'vessel calibrations'!$E$18</f>
        <v>0.73713696004717688</v>
      </c>
      <c r="R945">
        <f t="shared" si="116"/>
        <v>1.6442179909931851</v>
      </c>
      <c r="S945">
        <f t="shared" si="120"/>
        <v>1.6442179909931851</v>
      </c>
      <c r="T945">
        <f t="shared" si="117"/>
        <v>1.7315216011344161</v>
      </c>
      <c r="U945">
        <f t="shared" si="118"/>
        <v>1.8317165338257413</v>
      </c>
      <c r="V945">
        <f t="shared" si="121"/>
        <v>4.1769598943164477</v>
      </c>
      <c r="W945">
        <f t="shared" si="121"/>
        <v>4.1769598943164477</v>
      </c>
      <c r="X945">
        <f t="shared" si="122"/>
        <v>4.6492432669458426</v>
      </c>
      <c r="Y945">
        <f t="shared" si="122"/>
        <v>5.2445965251343569</v>
      </c>
    </row>
    <row r="946" spans="1:25" x14ac:dyDescent="0.25">
      <c r="A946" t="s">
        <v>12</v>
      </c>
      <c r="B946">
        <v>18014</v>
      </c>
      <c r="C946" t="s">
        <v>19</v>
      </c>
      <c r="D946">
        <v>6</v>
      </c>
      <c r="E946">
        <v>2014</v>
      </c>
      <c r="F946" s="1">
        <v>41818</v>
      </c>
      <c r="G946" t="s">
        <v>20</v>
      </c>
      <c r="H946" t="s">
        <v>27</v>
      </c>
      <c r="I946">
        <v>1.76036754956079</v>
      </c>
      <c r="J946">
        <v>20</v>
      </c>
      <c r="K946">
        <v>0</v>
      </c>
      <c r="L946">
        <f t="shared" si="115"/>
        <v>0</v>
      </c>
      <c r="M946">
        <f t="shared" si="119"/>
        <v>0</v>
      </c>
      <c r="N946">
        <f>'vessel calibrations'!$B$18</f>
        <v>0.66168199563289887</v>
      </c>
      <c r="O946" s="16">
        <f>'vessel calibrations'!$C$18</f>
        <v>0.66168199563289887</v>
      </c>
      <c r="P946">
        <f>'vessel calibrations'!$D$18</f>
        <v>0.69681555292314135</v>
      </c>
      <c r="Q946">
        <f>'vessel calibrations'!$E$18</f>
        <v>0.73713696004717688</v>
      </c>
      <c r="R946">
        <f t="shared" si="116"/>
        <v>0</v>
      </c>
      <c r="S946">
        <f t="shared" si="120"/>
        <v>0</v>
      </c>
      <c r="T946">
        <f t="shared" si="117"/>
        <v>0</v>
      </c>
      <c r="U946">
        <f t="shared" si="118"/>
        <v>0</v>
      </c>
      <c r="V946">
        <f t="shared" si="121"/>
        <v>0</v>
      </c>
      <c r="W946">
        <f t="shared" si="121"/>
        <v>0</v>
      </c>
      <c r="X946">
        <f t="shared" si="122"/>
        <v>0</v>
      </c>
      <c r="Y946">
        <f t="shared" si="122"/>
        <v>0</v>
      </c>
    </row>
    <row r="947" spans="1:25" x14ac:dyDescent="0.25">
      <c r="A947" t="s">
        <v>12</v>
      </c>
      <c r="B947">
        <v>18015</v>
      </c>
      <c r="C947" t="s">
        <v>19</v>
      </c>
      <c r="D947">
        <v>6</v>
      </c>
      <c r="E947">
        <v>2014</v>
      </c>
      <c r="F947" s="1">
        <v>41818</v>
      </c>
      <c r="G947" t="s">
        <v>21</v>
      </c>
      <c r="H947" t="s">
        <v>27</v>
      </c>
      <c r="I947">
        <v>1.73152165436116</v>
      </c>
      <c r="J947">
        <v>20</v>
      </c>
      <c r="K947">
        <v>0</v>
      </c>
      <c r="L947">
        <f t="shared" si="115"/>
        <v>0</v>
      </c>
      <c r="M947">
        <f t="shared" si="119"/>
        <v>0</v>
      </c>
      <c r="N947">
        <f>'vessel calibrations'!$B$18</f>
        <v>0.66168199563289887</v>
      </c>
      <c r="O947" s="16">
        <f>'vessel calibrations'!$C$18</f>
        <v>0.66168199563289887</v>
      </c>
      <c r="P947">
        <f>'vessel calibrations'!$D$18</f>
        <v>0.69681555292314135</v>
      </c>
      <c r="Q947">
        <f>'vessel calibrations'!$E$18</f>
        <v>0.73713696004717688</v>
      </c>
      <c r="R947">
        <f t="shared" si="116"/>
        <v>0</v>
      </c>
      <c r="S947">
        <f t="shared" si="120"/>
        <v>0</v>
      </c>
      <c r="T947">
        <f t="shared" si="117"/>
        <v>0</v>
      </c>
      <c r="U947">
        <f t="shared" si="118"/>
        <v>0</v>
      </c>
      <c r="V947">
        <f t="shared" si="121"/>
        <v>0</v>
      </c>
      <c r="W947">
        <f t="shared" si="121"/>
        <v>0</v>
      </c>
      <c r="X947">
        <f t="shared" si="122"/>
        <v>0</v>
      </c>
      <c r="Y947">
        <f t="shared" si="122"/>
        <v>0</v>
      </c>
    </row>
    <row r="948" spans="1:25" x14ac:dyDescent="0.25">
      <c r="A948" t="s">
        <v>12</v>
      </c>
      <c r="B948">
        <v>18016</v>
      </c>
      <c r="C948" t="s">
        <v>19</v>
      </c>
      <c r="D948">
        <v>6</v>
      </c>
      <c r="E948">
        <v>2014</v>
      </c>
      <c r="F948" s="1">
        <v>41818</v>
      </c>
      <c r="G948" t="s">
        <v>22</v>
      </c>
      <c r="H948" t="s">
        <v>27</v>
      </c>
      <c r="I948">
        <v>1.6661148951669</v>
      </c>
      <c r="J948">
        <v>20</v>
      </c>
      <c r="K948">
        <v>1</v>
      </c>
      <c r="L948">
        <f t="shared" si="115"/>
        <v>1</v>
      </c>
      <c r="M948">
        <f t="shared" si="119"/>
        <v>0.69314718055994529</v>
      </c>
      <c r="N948">
        <f>'vessel calibrations'!$B$18</f>
        <v>0.66168199563289887</v>
      </c>
      <c r="O948" s="16">
        <f>'vessel calibrations'!$C$18</f>
        <v>0.66168199563289887</v>
      </c>
      <c r="P948">
        <f>'vessel calibrations'!$D$18</f>
        <v>0.69681555292314135</v>
      </c>
      <c r="Q948">
        <f>'vessel calibrations'!$E$18</f>
        <v>0.73713696004717688</v>
      </c>
      <c r="R948">
        <f t="shared" si="116"/>
        <v>0.45864300970022187</v>
      </c>
      <c r="S948">
        <f t="shared" si="120"/>
        <v>0.45864300970022187</v>
      </c>
      <c r="T948">
        <f t="shared" si="117"/>
        <v>0.48299573587899475</v>
      </c>
      <c r="U948">
        <f t="shared" si="118"/>
        <v>0.51094440554322973</v>
      </c>
      <c r="V948">
        <f t="shared" si="121"/>
        <v>0.58192586977810135</v>
      </c>
      <c r="W948">
        <f t="shared" si="121"/>
        <v>0.58192586977810135</v>
      </c>
      <c r="X948">
        <f t="shared" si="122"/>
        <v>0.62092299318555466</v>
      </c>
      <c r="Y948">
        <f t="shared" si="122"/>
        <v>0.66686464805345613</v>
      </c>
    </row>
    <row r="949" spans="1:25" x14ac:dyDescent="0.25">
      <c r="A949" t="s">
        <v>12</v>
      </c>
      <c r="B949">
        <v>18017</v>
      </c>
      <c r="C949" t="s">
        <v>19</v>
      </c>
      <c r="D949">
        <v>6</v>
      </c>
      <c r="E949">
        <v>2014</v>
      </c>
      <c r="F949" s="1">
        <v>41818</v>
      </c>
      <c r="G949" t="s">
        <v>23</v>
      </c>
      <c r="H949" t="s">
        <v>27</v>
      </c>
      <c r="I949">
        <v>1.8353789879554301</v>
      </c>
      <c r="J949">
        <v>20</v>
      </c>
      <c r="K949">
        <v>415</v>
      </c>
      <c r="L949">
        <f t="shared" si="115"/>
        <v>415</v>
      </c>
      <c r="M949">
        <f t="shared" si="119"/>
        <v>6.0306852602612633</v>
      </c>
      <c r="N949">
        <f>'vessel calibrations'!$B$18</f>
        <v>0.66168199563289887</v>
      </c>
      <c r="O949" s="16">
        <f>'vessel calibrations'!$C$18</f>
        <v>0.66168199563289887</v>
      </c>
      <c r="P949">
        <f>'vessel calibrations'!$D$18</f>
        <v>0.69681555292314135</v>
      </c>
      <c r="Q949">
        <f>'vessel calibrations'!$E$18</f>
        <v>0.73713696004717688</v>
      </c>
      <c r="R949">
        <f t="shared" si="116"/>
        <v>3.990395858043581</v>
      </c>
      <c r="S949">
        <f t="shared" si="120"/>
        <v>3.990395858043581</v>
      </c>
      <c r="T949">
        <f t="shared" si="117"/>
        <v>4.2022752841343909</v>
      </c>
      <c r="U949">
        <f t="shared" si="118"/>
        <v>4.4454409997503053</v>
      </c>
      <c r="V949">
        <f t="shared" si="121"/>
        <v>53.076291661932487</v>
      </c>
      <c r="W949">
        <f t="shared" si="121"/>
        <v>53.076291661932487</v>
      </c>
      <c r="X949">
        <f t="shared" si="122"/>
        <v>65.838234137743896</v>
      </c>
      <c r="Y949">
        <f t="shared" si="122"/>
        <v>84.237459248262226</v>
      </c>
    </row>
    <row r="950" spans="1:25" x14ac:dyDescent="0.25">
      <c r="A950" t="s">
        <v>12</v>
      </c>
      <c r="B950">
        <v>18018</v>
      </c>
      <c r="C950" t="s">
        <v>19</v>
      </c>
      <c r="D950">
        <v>6</v>
      </c>
      <c r="E950">
        <v>2014</v>
      </c>
      <c r="F950" s="1">
        <v>41818</v>
      </c>
      <c r="G950" t="s">
        <v>22</v>
      </c>
      <c r="H950" t="s">
        <v>27</v>
      </c>
      <c r="I950">
        <v>1.9712369417460101</v>
      </c>
      <c r="J950">
        <v>20</v>
      </c>
      <c r="K950">
        <v>1</v>
      </c>
      <c r="L950">
        <f t="shared" si="115"/>
        <v>1</v>
      </c>
      <c r="M950">
        <f t="shared" si="119"/>
        <v>0.69314718055994529</v>
      </c>
      <c r="N950">
        <f>'vessel calibrations'!$B$18</f>
        <v>0.66168199563289887</v>
      </c>
      <c r="O950" s="16">
        <f>'vessel calibrations'!$C$18</f>
        <v>0.66168199563289887</v>
      </c>
      <c r="P950">
        <f>'vessel calibrations'!$D$18</f>
        <v>0.69681555292314135</v>
      </c>
      <c r="Q950">
        <f>'vessel calibrations'!$E$18</f>
        <v>0.73713696004717688</v>
      </c>
      <c r="R950">
        <f t="shared" si="116"/>
        <v>0.45864300970022187</v>
      </c>
      <c r="S950">
        <f t="shared" si="120"/>
        <v>0.45864300970022187</v>
      </c>
      <c r="T950">
        <f t="shared" si="117"/>
        <v>0.48299573587899475</v>
      </c>
      <c r="U950">
        <f t="shared" si="118"/>
        <v>0.51094440554322973</v>
      </c>
      <c r="V950">
        <f t="shared" si="121"/>
        <v>0.58192586977810135</v>
      </c>
      <c r="W950">
        <f t="shared" si="121"/>
        <v>0.58192586977810135</v>
      </c>
      <c r="X950">
        <f t="shared" si="122"/>
        <v>0.62092299318555466</v>
      </c>
      <c r="Y950">
        <f t="shared" si="122"/>
        <v>0.66686464805345613</v>
      </c>
    </row>
    <row r="951" spans="1:25" x14ac:dyDescent="0.25">
      <c r="A951" t="s">
        <v>12</v>
      </c>
      <c r="B951">
        <v>18019</v>
      </c>
      <c r="C951" t="s">
        <v>19</v>
      </c>
      <c r="D951">
        <v>6</v>
      </c>
      <c r="E951">
        <v>2014</v>
      </c>
      <c r="F951" s="1">
        <v>41818</v>
      </c>
      <c r="G951" t="s">
        <v>23</v>
      </c>
      <c r="H951" t="s">
        <v>27</v>
      </c>
      <c r="I951">
        <v>1.91248611594859</v>
      </c>
      <c r="J951">
        <v>20</v>
      </c>
      <c r="K951">
        <v>137</v>
      </c>
      <c r="L951">
        <f t="shared" si="115"/>
        <v>137</v>
      </c>
      <c r="M951">
        <f t="shared" si="119"/>
        <v>4.9272536851572051</v>
      </c>
      <c r="N951">
        <f>'vessel calibrations'!$B$18</f>
        <v>0.66168199563289887</v>
      </c>
      <c r="O951" s="16">
        <f>'vessel calibrations'!$C$18</f>
        <v>0.66168199563289887</v>
      </c>
      <c r="P951">
        <f>'vessel calibrations'!$D$18</f>
        <v>0.69681555292314135</v>
      </c>
      <c r="Q951">
        <f>'vessel calibrations'!$E$18</f>
        <v>0.73713696004717688</v>
      </c>
      <c r="R951">
        <f t="shared" si="116"/>
        <v>3.2602750513843746</v>
      </c>
      <c r="S951">
        <f t="shared" si="120"/>
        <v>3.2602750513843746</v>
      </c>
      <c r="T951">
        <f t="shared" si="117"/>
        <v>3.4333870010154035</v>
      </c>
      <c r="U951">
        <f t="shared" si="118"/>
        <v>3.6320608028580317</v>
      </c>
      <c r="V951">
        <f t="shared" si="121"/>
        <v>25.056703089228311</v>
      </c>
      <c r="W951">
        <f t="shared" si="121"/>
        <v>25.056703089228311</v>
      </c>
      <c r="X951">
        <f t="shared" si="122"/>
        <v>29.981399275106185</v>
      </c>
      <c r="Y951">
        <f t="shared" si="122"/>
        <v>36.790615433929112</v>
      </c>
    </row>
    <row r="952" spans="1:25" x14ac:dyDescent="0.25">
      <c r="A952" t="s">
        <v>12</v>
      </c>
      <c r="B952">
        <v>18025</v>
      </c>
      <c r="C952" t="s">
        <v>19</v>
      </c>
      <c r="D952">
        <v>6</v>
      </c>
      <c r="E952">
        <v>2014</v>
      </c>
      <c r="F952" s="1">
        <v>41820</v>
      </c>
      <c r="G952" t="s">
        <v>22</v>
      </c>
      <c r="H952" t="s">
        <v>27</v>
      </c>
      <c r="I952">
        <v>1.6325614827366799</v>
      </c>
      <c r="J952">
        <v>20</v>
      </c>
      <c r="K952">
        <v>602</v>
      </c>
      <c r="L952">
        <f t="shared" si="115"/>
        <v>602</v>
      </c>
      <c r="M952">
        <f t="shared" si="119"/>
        <v>6.4019171967271857</v>
      </c>
      <c r="N952">
        <f>'vessel calibrations'!$B$18</f>
        <v>0.66168199563289887</v>
      </c>
      <c r="O952" s="16">
        <f>'vessel calibrations'!$C$18</f>
        <v>0.66168199563289887</v>
      </c>
      <c r="P952">
        <f>'vessel calibrations'!$D$18</f>
        <v>0.69681555292314135</v>
      </c>
      <c r="Q952">
        <f>'vessel calibrations'!$E$18</f>
        <v>0.73713696004717688</v>
      </c>
      <c r="R952">
        <f t="shared" si="116"/>
        <v>4.2360333466070177</v>
      </c>
      <c r="S952">
        <f t="shared" si="120"/>
        <v>4.2360333466070177</v>
      </c>
      <c r="T952">
        <f t="shared" si="117"/>
        <v>4.4609554712056214</v>
      </c>
      <c r="U952">
        <f t="shared" si="118"/>
        <v>4.719089780869222</v>
      </c>
      <c r="V952">
        <f t="shared" si="121"/>
        <v>68.133080269826465</v>
      </c>
      <c r="W952">
        <f t="shared" si="121"/>
        <v>68.133080269826465</v>
      </c>
      <c r="X952">
        <f t="shared" si="122"/>
        <v>85.570184911807658</v>
      </c>
      <c r="Y952">
        <f t="shared" si="122"/>
        <v>111.06620142990533</v>
      </c>
    </row>
    <row r="953" spans="1:25" x14ac:dyDescent="0.25">
      <c r="A953" t="s">
        <v>12</v>
      </c>
      <c r="B953">
        <v>18026</v>
      </c>
      <c r="C953" t="s">
        <v>19</v>
      </c>
      <c r="D953">
        <v>6</v>
      </c>
      <c r="E953">
        <v>2014</v>
      </c>
      <c r="F953" s="1">
        <v>41820</v>
      </c>
      <c r="G953" t="s">
        <v>21</v>
      </c>
      <c r="H953" t="s">
        <v>27</v>
      </c>
      <c r="I953">
        <v>2.72183973558854</v>
      </c>
      <c r="J953">
        <v>20</v>
      </c>
      <c r="K953">
        <v>194</v>
      </c>
      <c r="L953">
        <f t="shared" si="115"/>
        <v>194</v>
      </c>
      <c r="M953">
        <f t="shared" si="119"/>
        <v>5.2729995585637468</v>
      </c>
      <c r="N953">
        <f>'vessel calibrations'!$B$18</f>
        <v>0.66168199563289887</v>
      </c>
      <c r="O953" s="16">
        <f>'vessel calibrations'!$C$18</f>
        <v>0.66168199563289887</v>
      </c>
      <c r="P953">
        <f>'vessel calibrations'!$D$18</f>
        <v>0.69681555292314135</v>
      </c>
      <c r="Q953">
        <f>'vessel calibrations'!$E$18</f>
        <v>0.73713696004717688</v>
      </c>
      <c r="R953">
        <f t="shared" si="116"/>
        <v>3.4890488708818546</v>
      </c>
      <c r="S953">
        <f t="shared" si="120"/>
        <v>3.4890488708818546</v>
      </c>
      <c r="T953">
        <f t="shared" si="117"/>
        <v>3.6743081029640776</v>
      </c>
      <c r="U953">
        <f t="shared" si="118"/>
        <v>3.8869228649297858</v>
      </c>
      <c r="V953">
        <f t="shared" si="121"/>
        <v>31.754778861849964</v>
      </c>
      <c r="W953">
        <f t="shared" si="121"/>
        <v>31.754778861849964</v>
      </c>
      <c r="X953">
        <f t="shared" si="122"/>
        <v>38.4213718887328</v>
      </c>
      <c r="Y953">
        <f t="shared" si="122"/>
        <v>47.760612444889269</v>
      </c>
    </row>
    <row r="954" spans="1:25" x14ac:dyDescent="0.25">
      <c r="A954" t="s">
        <v>12</v>
      </c>
      <c r="B954">
        <v>18030</v>
      </c>
      <c r="C954" t="s">
        <v>19</v>
      </c>
      <c r="D954">
        <v>6</v>
      </c>
      <c r="E954">
        <v>2014</v>
      </c>
      <c r="F954" s="1">
        <v>41820</v>
      </c>
      <c r="G954" t="s">
        <v>23</v>
      </c>
      <c r="H954" t="s">
        <v>27</v>
      </c>
      <c r="I954">
        <v>3.44744448873915</v>
      </c>
      <c r="J954">
        <v>20</v>
      </c>
      <c r="K954">
        <v>2074</v>
      </c>
      <c r="L954">
        <f t="shared" si="115"/>
        <v>2074</v>
      </c>
      <c r="M954">
        <f t="shared" si="119"/>
        <v>7.6377164326647984</v>
      </c>
      <c r="N954">
        <f>'vessel calibrations'!$B$18</f>
        <v>0.66168199563289887</v>
      </c>
      <c r="O954" s="16">
        <f>'vessel calibrations'!$C$18</f>
        <v>0.66168199563289887</v>
      </c>
      <c r="P954">
        <f>'vessel calibrations'!$D$18</f>
        <v>0.69681555292314135</v>
      </c>
      <c r="Q954">
        <f>'vessel calibrations'!$E$18</f>
        <v>0.73713696004717688</v>
      </c>
      <c r="R954">
        <f t="shared" si="116"/>
        <v>5.0537394512438292</v>
      </c>
      <c r="S954">
        <f t="shared" si="120"/>
        <v>5.0537394512438292</v>
      </c>
      <c r="T954">
        <f t="shared" si="117"/>
        <v>5.3220795990974841</v>
      </c>
      <c r="U954">
        <f t="shared" si="118"/>
        <v>5.630043072876898</v>
      </c>
      <c r="V954">
        <f t="shared" si="121"/>
        <v>155.60699511603067</v>
      </c>
      <c r="W954">
        <f t="shared" si="121"/>
        <v>155.60699511603067</v>
      </c>
      <c r="X954">
        <f t="shared" si="122"/>
        <v>203.80936078882067</v>
      </c>
      <c r="Y954">
        <f t="shared" si="122"/>
        <v>277.67412067062975</v>
      </c>
    </row>
    <row r="955" spans="1:25" x14ac:dyDescent="0.25">
      <c r="A955" t="s">
        <v>12</v>
      </c>
      <c r="B955">
        <v>18032</v>
      </c>
      <c r="C955" t="s">
        <v>13</v>
      </c>
      <c r="D955">
        <v>6</v>
      </c>
      <c r="E955">
        <v>2014</v>
      </c>
      <c r="F955" s="1">
        <v>41821</v>
      </c>
      <c r="G955" t="s">
        <v>18</v>
      </c>
      <c r="H955" t="s">
        <v>27</v>
      </c>
      <c r="I955">
        <v>1.659142165639</v>
      </c>
      <c r="J955">
        <v>20</v>
      </c>
      <c r="K955">
        <v>96</v>
      </c>
      <c r="L955">
        <f t="shared" si="115"/>
        <v>96</v>
      </c>
      <c r="M955">
        <f t="shared" si="119"/>
        <v>4.5747109785033828</v>
      </c>
      <c r="N955">
        <f>'vessel calibrations'!$B$18</f>
        <v>0.66168199563289887</v>
      </c>
      <c r="O955" s="16">
        <f>'vessel calibrations'!$C$18</f>
        <v>0.66168199563289887</v>
      </c>
      <c r="P955">
        <f>'vessel calibrations'!$D$18</f>
        <v>0.69681555292314135</v>
      </c>
      <c r="Q955">
        <f>'vessel calibrations'!$E$18</f>
        <v>0.73713696004717688</v>
      </c>
      <c r="R955">
        <f t="shared" si="116"/>
        <v>3.0270038896998499</v>
      </c>
      <c r="S955">
        <f t="shared" si="120"/>
        <v>3.0270038896998499</v>
      </c>
      <c r="T955">
        <f t="shared" si="117"/>
        <v>3.1877297599493999</v>
      </c>
      <c r="U955">
        <f t="shared" si="118"/>
        <v>3.3721885437884294</v>
      </c>
      <c r="V955">
        <f t="shared" si="121"/>
        <v>19.6353142011227</v>
      </c>
      <c r="W955">
        <f t="shared" si="121"/>
        <v>19.6353142011227</v>
      </c>
      <c r="X955">
        <f t="shared" si="122"/>
        <v>23.23334942616308</v>
      </c>
      <c r="Y955">
        <f t="shared" si="122"/>
        <v>28.142236377454822</v>
      </c>
    </row>
    <row r="956" spans="1:25" x14ac:dyDescent="0.25">
      <c r="A956" t="s">
        <v>12</v>
      </c>
      <c r="B956">
        <v>18033</v>
      </c>
      <c r="C956" t="s">
        <v>13</v>
      </c>
      <c r="D956">
        <v>6</v>
      </c>
      <c r="E956">
        <v>2014</v>
      </c>
      <c r="F956" s="1">
        <v>41821</v>
      </c>
      <c r="G956" t="s">
        <v>17</v>
      </c>
      <c r="H956" t="s">
        <v>27</v>
      </c>
      <c r="I956">
        <v>1.6153892916432699</v>
      </c>
      <c r="J956">
        <v>20</v>
      </c>
      <c r="K956">
        <v>41</v>
      </c>
      <c r="L956">
        <f t="shared" si="115"/>
        <v>41</v>
      </c>
      <c r="M956">
        <f t="shared" si="119"/>
        <v>3.7376696182833684</v>
      </c>
      <c r="N956">
        <f>'vessel calibrations'!$B$18</f>
        <v>0.66168199563289887</v>
      </c>
      <c r="O956" s="16">
        <f>'vessel calibrations'!$C$18</f>
        <v>0.66168199563289887</v>
      </c>
      <c r="P956">
        <f>'vessel calibrations'!$D$18</f>
        <v>0.69681555292314135</v>
      </c>
      <c r="Q956">
        <f>'vessel calibrations'!$E$18</f>
        <v>0.73713696004717688</v>
      </c>
      <c r="R956">
        <f t="shared" si="116"/>
        <v>2.4731486920421943</v>
      </c>
      <c r="S956">
        <f t="shared" si="120"/>
        <v>2.4731486920421943</v>
      </c>
      <c r="T956">
        <f t="shared" si="117"/>
        <v>2.6044663217081521</v>
      </c>
      <c r="U956">
        <f t="shared" si="118"/>
        <v>2.7551744200820942</v>
      </c>
      <c r="V956">
        <f t="shared" si="121"/>
        <v>10.859730762941272</v>
      </c>
      <c r="W956">
        <f t="shared" si="121"/>
        <v>10.859730762941272</v>
      </c>
      <c r="X956">
        <f t="shared" si="122"/>
        <v>12.52400590812991</v>
      </c>
      <c r="Y956">
        <f t="shared" si="122"/>
        <v>14.723783207197997</v>
      </c>
    </row>
    <row r="957" spans="1:25" x14ac:dyDescent="0.25">
      <c r="A957" t="s">
        <v>12</v>
      </c>
      <c r="B957">
        <v>18035</v>
      </c>
      <c r="C957" t="s">
        <v>13</v>
      </c>
      <c r="D957">
        <v>6</v>
      </c>
      <c r="E957">
        <v>2014</v>
      </c>
      <c r="F957" s="1">
        <v>41821</v>
      </c>
      <c r="G957" t="s">
        <v>16</v>
      </c>
      <c r="H957" t="s">
        <v>27</v>
      </c>
      <c r="I957">
        <v>2.5969229030938998</v>
      </c>
      <c r="J957">
        <v>20</v>
      </c>
      <c r="K957">
        <v>62</v>
      </c>
      <c r="L957">
        <f t="shared" si="115"/>
        <v>62</v>
      </c>
      <c r="M957">
        <f t="shared" si="119"/>
        <v>4.1431347263915326</v>
      </c>
      <c r="N957">
        <f>'vessel calibrations'!$B$18</f>
        <v>0.66168199563289887</v>
      </c>
      <c r="O957" s="16">
        <f>'vessel calibrations'!$C$18</f>
        <v>0.66168199563289887</v>
      </c>
      <c r="P957">
        <f>'vessel calibrations'!$D$18</f>
        <v>0.69681555292314135</v>
      </c>
      <c r="Q957">
        <f>'vessel calibrations'!$E$18</f>
        <v>0.73713696004717688</v>
      </c>
      <c r="R957">
        <f t="shared" si="116"/>
        <v>2.7414376539347138</v>
      </c>
      <c r="S957">
        <f t="shared" si="120"/>
        <v>2.7414376539347138</v>
      </c>
      <c r="T957">
        <f t="shared" si="117"/>
        <v>2.8870007152055837</v>
      </c>
      <c r="U957">
        <f t="shared" si="118"/>
        <v>3.0540577372781463</v>
      </c>
      <c r="V957">
        <f t="shared" si="121"/>
        <v>14.509266033701564</v>
      </c>
      <c r="W957">
        <f t="shared" si="121"/>
        <v>14.509266033701564</v>
      </c>
      <c r="X957">
        <f t="shared" si="122"/>
        <v>16.93942339210086</v>
      </c>
      <c r="Y957">
        <f t="shared" si="122"/>
        <v>20.201199012628926</v>
      </c>
    </row>
    <row r="958" spans="1:25" x14ac:dyDescent="0.25">
      <c r="A958" t="s">
        <v>12</v>
      </c>
      <c r="B958">
        <v>18036</v>
      </c>
      <c r="C958" t="s">
        <v>13</v>
      </c>
      <c r="D958">
        <v>6</v>
      </c>
      <c r="E958">
        <v>2014</v>
      </c>
      <c r="F958" s="1">
        <v>41821</v>
      </c>
      <c r="G958" t="s">
        <v>14</v>
      </c>
      <c r="H958" t="s">
        <v>27</v>
      </c>
      <c r="I958">
        <v>1.6753959532417799</v>
      </c>
      <c r="J958">
        <v>20</v>
      </c>
      <c r="K958">
        <v>922</v>
      </c>
      <c r="L958">
        <f t="shared" si="115"/>
        <v>922</v>
      </c>
      <c r="M958">
        <f t="shared" si="119"/>
        <v>6.8276292345028518</v>
      </c>
      <c r="N958">
        <f>'vessel calibrations'!$B$18</f>
        <v>0.66168199563289887</v>
      </c>
      <c r="O958" s="16">
        <f>'vessel calibrations'!$C$18</f>
        <v>0.66168199563289887</v>
      </c>
      <c r="P958">
        <f>'vessel calibrations'!$D$18</f>
        <v>0.69681555292314135</v>
      </c>
      <c r="Q958">
        <f>'vessel calibrations'!$E$18</f>
        <v>0.73713696004717688</v>
      </c>
      <c r="R958">
        <f t="shared" si="116"/>
        <v>4.5177193373273683</v>
      </c>
      <c r="S958">
        <f t="shared" si="120"/>
        <v>4.5177193373273683</v>
      </c>
      <c r="T958">
        <f t="shared" si="117"/>
        <v>4.7575982401943087</v>
      </c>
      <c r="U958">
        <f t="shared" si="118"/>
        <v>5.0328978582506654</v>
      </c>
      <c r="V958">
        <f t="shared" si="121"/>
        <v>90.626390614223382</v>
      </c>
      <c r="W958">
        <f t="shared" si="121"/>
        <v>90.626390614223382</v>
      </c>
      <c r="X958">
        <f t="shared" si="122"/>
        <v>115.46586667880226</v>
      </c>
      <c r="Y958">
        <f t="shared" si="122"/>
        <v>152.37683364276538</v>
      </c>
    </row>
    <row r="959" spans="1:25" x14ac:dyDescent="0.25">
      <c r="A959" t="s">
        <v>12</v>
      </c>
      <c r="B959">
        <v>18037</v>
      </c>
      <c r="C959" t="s">
        <v>13</v>
      </c>
      <c r="D959">
        <v>6</v>
      </c>
      <c r="E959">
        <v>2014</v>
      </c>
      <c r="F959" s="1">
        <v>41822</v>
      </c>
      <c r="G959" t="s">
        <v>14</v>
      </c>
      <c r="H959" t="s">
        <v>27</v>
      </c>
      <c r="I959">
        <v>1.9735130959042799</v>
      </c>
      <c r="J959">
        <v>20</v>
      </c>
      <c r="K959">
        <v>5</v>
      </c>
      <c r="L959">
        <f t="shared" si="115"/>
        <v>5</v>
      </c>
      <c r="M959">
        <f t="shared" si="119"/>
        <v>1.791759469228055</v>
      </c>
      <c r="N959">
        <f>'vessel calibrations'!$B$18</f>
        <v>0.66168199563289887</v>
      </c>
      <c r="O959" s="16">
        <f>'vessel calibrations'!$C$18</f>
        <v>0.66168199563289887</v>
      </c>
      <c r="P959">
        <f>'vessel calibrations'!$D$18</f>
        <v>0.69681555292314135</v>
      </c>
      <c r="Q959">
        <f>'vessel calibrations'!$E$18</f>
        <v>0.73713696004717688</v>
      </c>
      <c r="R959">
        <f t="shared" si="116"/>
        <v>1.185574981292963</v>
      </c>
      <c r="S959">
        <f t="shared" si="120"/>
        <v>1.185574981292963</v>
      </c>
      <c r="T959">
        <f t="shared" si="117"/>
        <v>1.2485258652554214</v>
      </c>
      <c r="U959">
        <f t="shared" si="118"/>
        <v>1.3207721282825116</v>
      </c>
      <c r="V959">
        <f t="shared" si="121"/>
        <v>2.2725679459573063</v>
      </c>
      <c r="W959">
        <f t="shared" si="121"/>
        <v>2.2725679459573063</v>
      </c>
      <c r="X959">
        <f t="shared" si="122"/>
        <v>2.4852015121603914</v>
      </c>
      <c r="Y959">
        <f t="shared" si="122"/>
        <v>2.7463128949472408</v>
      </c>
    </row>
    <row r="960" spans="1:25" x14ac:dyDescent="0.25">
      <c r="A960" t="s">
        <v>12</v>
      </c>
      <c r="B960">
        <v>18040</v>
      </c>
      <c r="C960" t="s">
        <v>13</v>
      </c>
      <c r="D960">
        <v>6</v>
      </c>
      <c r="E960">
        <v>2014</v>
      </c>
      <c r="F960" s="1">
        <v>41822</v>
      </c>
      <c r="G960" t="s">
        <v>17</v>
      </c>
      <c r="H960" t="s">
        <v>27</v>
      </c>
      <c r="I960">
        <v>1.6347391444875601</v>
      </c>
      <c r="J960">
        <v>20</v>
      </c>
      <c r="K960">
        <v>66</v>
      </c>
      <c r="L960">
        <f t="shared" si="115"/>
        <v>66</v>
      </c>
      <c r="M960">
        <f t="shared" si="119"/>
        <v>4.2046926193909657</v>
      </c>
      <c r="N960">
        <f>'vessel calibrations'!$B$18</f>
        <v>0.66168199563289887</v>
      </c>
      <c r="O960" s="16">
        <f>'vessel calibrations'!$C$18</f>
        <v>0.66168199563289887</v>
      </c>
      <c r="P960">
        <f>'vessel calibrations'!$D$18</f>
        <v>0.69681555292314135</v>
      </c>
      <c r="Q960">
        <f>'vessel calibrations'!$E$18</f>
        <v>0.73713696004717688</v>
      </c>
      <c r="R960">
        <f t="shared" si="116"/>
        <v>2.782169403421535</v>
      </c>
      <c r="S960">
        <f t="shared" si="120"/>
        <v>2.782169403421535</v>
      </c>
      <c r="T960">
        <f t="shared" si="117"/>
        <v>2.9298952124527671</v>
      </c>
      <c r="U960">
        <f t="shared" si="118"/>
        <v>3.0994343353906579</v>
      </c>
      <c r="V960">
        <f t="shared" si="121"/>
        <v>15.154027565232226</v>
      </c>
      <c r="W960">
        <f t="shared" si="121"/>
        <v>15.154027565232226</v>
      </c>
      <c r="X960">
        <f t="shared" si="122"/>
        <v>17.725668177022811</v>
      </c>
      <c r="Y960">
        <f t="shared" si="122"/>
        <v>21.185398236743108</v>
      </c>
    </row>
    <row r="961" spans="1:26" x14ac:dyDescent="0.25">
      <c r="A961" t="s">
        <v>12</v>
      </c>
      <c r="B961">
        <v>18041</v>
      </c>
      <c r="C961" t="s">
        <v>13</v>
      </c>
      <c r="D961">
        <v>6</v>
      </c>
      <c r="E961">
        <v>2014</v>
      </c>
      <c r="F961" s="1">
        <v>41822</v>
      </c>
      <c r="G961" t="s">
        <v>16</v>
      </c>
      <c r="H961" t="s">
        <v>27</v>
      </c>
      <c r="I961">
        <v>2.70631643495244</v>
      </c>
      <c r="J961">
        <v>20</v>
      </c>
      <c r="K961">
        <v>205</v>
      </c>
      <c r="L961">
        <f t="shared" si="115"/>
        <v>205</v>
      </c>
      <c r="M961">
        <f t="shared" si="119"/>
        <v>5.3278761687895813</v>
      </c>
      <c r="N961">
        <f>'vessel calibrations'!$B$18</f>
        <v>0.66168199563289887</v>
      </c>
      <c r="O961" s="16">
        <f>'vessel calibrations'!$C$18</f>
        <v>0.66168199563289887</v>
      </c>
      <c r="P961">
        <f>'vessel calibrations'!$D$18</f>
        <v>0.69681555292314135</v>
      </c>
      <c r="Q961">
        <f>'vessel calibrations'!$E$18</f>
        <v>0.73713696004717688</v>
      </c>
      <c r="R961">
        <f t="shared" si="116"/>
        <v>3.5253597358496536</v>
      </c>
      <c r="S961">
        <f t="shared" si="120"/>
        <v>3.5253597358496536</v>
      </c>
      <c r="T961">
        <f t="shared" si="117"/>
        <v>3.7125469784611402</v>
      </c>
      <c r="U961">
        <f t="shared" si="118"/>
        <v>3.9273744425693513</v>
      </c>
      <c r="V961">
        <f t="shared" si="121"/>
        <v>32.965990203088708</v>
      </c>
      <c r="W961">
        <f t="shared" si="121"/>
        <v>32.965990203088708</v>
      </c>
      <c r="X961">
        <f t="shared" si="122"/>
        <v>39.957992916192438</v>
      </c>
      <c r="Y961">
        <f t="shared" si="122"/>
        <v>49.77349378719083</v>
      </c>
    </row>
    <row r="962" spans="1:26" x14ac:dyDescent="0.25">
      <c r="A962" t="s">
        <v>12</v>
      </c>
      <c r="B962">
        <v>18042</v>
      </c>
      <c r="C962" t="s">
        <v>13</v>
      </c>
      <c r="D962">
        <v>6</v>
      </c>
      <c r="E962">
        <v>2014</v>
      </c>
      <c r="F962" s="1">
        <v>41822</v>
      </c>
      <c r="G962" t="s">
        <v>18</v>
      </c>
      <c r="H962" t="s">
        <v>27</v>
      </c>
      <c r="I962">
        <v>2.5805231387504102</v>
      </c>
      <c r="J962">
        <v>20</v>
      </c>
      <c r="K962">
        <v>2</v>
      </c>
      <c r="L962">
        <f t="shared" ref="L962:L1025" si="123">K962*20/J962</f>
        <v>2</v>
      </c>
      <c r="M962">
        <f t="shared" si="119"/>
        <v>1.0986122886681098</v>
      </c>
      <c r="N962">
        <f>'vessel calibrations'!$B$18</f>
        <v>0.66168199563289887</v>
      </c>
      <c r="O962" s="16">
        <f>'vessel calibrations'!$C$18</f>
        <v>0.66168199563289887</v>
      </c>
      <c r="P962">
        <f>'vessel calibrations'!$D$18</f>
        <v>0.69681555292314135</v>
      </c>
      <c r="Q962">
        <f>'vessel calibrations'!$E$18</f>
        <v>0.73713696004717688</v>
      </c>
      <c r="R962">
        <f t="shared" ref="R962:R1025" si="124">N962*M962</f>
        <v>0.72693197159274126</v>
      </c>
      <c r="S962">
        <f t="shared" si="120"/>
        <v>0.72693197159274126</v>
      </c>
      <c r="T962">
        <f t="shared" ref="T962:T1025" si="125">M962*P962</f>
        <v>0.76553012937642673</v>
      </c>
      <c r="U962">
        <f t="shared" ref="U962:U1025" si="126">M962*Q962</f>
        <v>0.80982772273928194</v>
      </c>
      <c r="V962">
        <f t="shared" si="121"/>
        <v>1.0687239576000822</v>
      </c>
      <c r="W962">
        <f t="shared" si="121"/>
        <v>1.0687239576000822</v>
      </c>
      <c r="X962">
        <f t="shared" si="122"/>
        <v>1.1501339217300028</v>
      </c>
      <c r="Y962">
        <f t="shared" si="122"/>
        <v>1.2475207566026065</v>
      </c>
    </row>
    <row r="963" spans="1:26" x14ac:dyDescent="0.25">
      <c r="A963" t="s">
        <v>12</v>
      </c>
      <c r="B963">
        <v>18044</v>
      </c>
      <c r="C963" t="s">
        <v>19</v>
      </c>
      <c r="D963">
        <v>7</v>
      </c>
      <c r="E963">
        <v>2014</v>
      </c>
      <c r="F963" s="1">
        <v>41847</v>
      </c>
      <c r="G963" t="s">
        <v>23</v>
      </c>
      <c r="H963" t="s">
        <v>27</v>
      </c>
      <c r="I963">
        <v>1.8194450548638501</v>
      </c>
      <c r="J963">
        <v>20</v>
      </c>
      <c r="K963">
        <v>205</v>
      </c>
      <c r="L963">
        <f t="shared" si="123"/>
        <v>205</v>
      </c>
      <c r="M963">
        <f t="shared" ref="M963:M1026" si="127">LN(L963+1)</f>
        <v>5.3278761687895813</v>
      </c>
      <c r="N963">
        <f>'vessel calibrations'!$B$18</f>
        <v>0.66168199563289887</v>
      </c>
      <c r="O963" s="16">
        <f>'vessel calibrations'!$C$18</f>
        <v>0.66168199563289887</v>
      </c>
      <c r="P963">
        <f>'vessel calibrations'!$D$18</f>
        <v>0.69681555292314135</v>
      </c>
      <c r="Q963">
        <f>'vessel calibrations'!$E$18</f>
        <v>0.73713696004717688</v>
      </c>
      <c r="R963">
        <f t="shared" si="124"/>
        <v>3.5253597358496536</v>
      </c>
      <c r="S963">
        <f t="shared" ref="S963:S1026" si="128">O963*M963</f>
        <v>3.5253597358496536</v>
      </c>
      <c r="T963">
        <f t="shared" si="125"/>
        <v>3.7125469784611402</v>
      </c>
      <c r="U963">
        <f t="shared" si="126"/>
        <v>3.9273744425693513</v>
      </c>
      <c r="V963">
        <f t="shared" ref="V963:W1026" si="129">EXP(R963)-1</f>
        <v>32.965990203088708</v>
      </c>
      <c r="W963">
        <f t="shared" si="129"/>
        <v>32.965990203088708</v>
      </c>
      <c r="X963">
        <f t="shared" ref="X963:Y1026" si="130">EXP(T963)-1</f>
        <v>39.957992916192438</v>
      </c>
      <c r="Y963">
        <f t="shared" si="130"/>
        <v>49.77349378719083</v>
      </c>
      <c r="Z963" t="s">
        <v>34</v>
      </c>
    </row>
    <row r="964" spans="1:26" x14ac:dyDescent="0.25">
      <c r="A964" t="s">
        <v>12</v>
      </c>
      <c r="B964">
        <v>18045</v>
      </c>
      <c r="C964" t="s">
        <v>19</v>
      </c>
      <c r="D964">
        <v>7</v>
      </c>
      <c r="E964">
        <v>2014</v>
      </c>
      <c r="F964" s="1">
        <v>41847</v>
      </c>
      <c r="G964" t="s">
        <v>22</v>
      </c>
      <c r="H964" t="s">
        <v>27</v>
      </c>
      <c r="I964">
        <v>1.66032853612085</v>
      </c>
      <c r="J964">
        <v>20</v>
      </c>
      <c r="K964">
        <v>63</v>
      </c>
      <c r="L964">
        <f t="shared" si="123"/>
        <v>63</v>
      </c>
      <c r="M964">
        <f t="shared" si="127"/>
        <v>4.1588830833596715</v>
      </c>
      <c r="N964">
        <f>'vessel calibrations'!$B$18</f>
        <v>0.66168199563289887</v>
      </c>
      <c r="O964" s="16">
        <f>'vessel calibrations'!$C$18</f>
        <v>0.66168199563289887</v>
      </c>
      <c r="P964">
        <f>'vessel calibrations'!$D$18</f>
        <v>0.69681555292314135</v>
      </c>
      <c r="Q964">
        <f>'vessel calibrations'!$E$18</f>
        <v>0.73713696004717688</v>
      </c>
      <c r="R964">
        <f t="shared" si="124"/>
        <v>2.7518580582013312</v>
      </c>
      <c r="S964">
        <f t="shared" si="128"/>
        <v>2.7518580582013312</v>
      </c>
      <c r="T964">
        <f t="shared" si="125"/>
        <v>2.8979744152739686</v>
      </c>
      <c r="U964">
        <f t="shared" si="126"/>
        <v>3.0656664332593779</v>
      </c>
      <c r="V964">
        <f t="shared" si="129"/>
        <v>14.671723823539542</v>
      </c>
      <c r="W964">
        <f t="shared" si="129"/>
        <v>14.671723823539542</v>
      </c>
      <c r="X964">
        <f t="shared" si="130"/>
        <v>17.137369357212684</v>
      </c>
      <c r="Y964">
        <f t="shared" si="130"/>
        <v>20.448751386483369</v>
      </c>
      <c r="Z964" t="s">
        <v>34</v>
      </c>
    </row>
    <row r="965" spans="1:26" x14ac:dyDescent="0.25">
      <c r="A965" t="s">
        <v>12</v>
      </c>
      <c r="B965">
        <v>18046</v>
      </c>
      <c r="C965" t="s">
        <v>19</v>
      </c>
      <c r="D965">
        <v>7</v>
      </c>
      <c r="E965">
        <v>2014</v>
      </c>
      <c r="F965" s="1">
        <v>41847</v>
      </c>
      <c r="G965" t="s">
        <v>21</v>
      </c>
      <c r="H965" t="s">
        <v>27</v>
      </c>
      <c r="I965">
        <v>2.3304124282214902</v>
      </c>
      <c r="J965">
        <v>20</v>
      </c>
      <c r="K965">
        <v>318</v>
      </c>
      <c r="L965">
        <f t="shared" si="123"/>
        <v>318</v>
      </c>
      <c r="M965">
        <f t="shared" si="127"/>
        <v>5.7651911027848444</v>
      </c>
      <c r="N965">
        <f>'vessel calibrations'!$B$18</f>
        <v>0.66168199563289887</v>
      </c>
      <c r="O965" s="16">
        <f>'vessel calibrations'!$C$18</f>
        <v>0.66168199563289887</v>
      </c>
      <c r="P965">
        <f>'vessel calibrations'!$D$18</f>
        <v>0.69681555292314135</v>
      </c>
      <c r="Q965">
        <f>'vessel calibrations'!$E$18</f>
        <v>0.73713696004717688</v>
      </c>
      <c r="R965">
        <f t="shared" si="124"/>
        <v>3.8147231540957089</v>
      </c>
      <c r="S965">
        <f t="shared" si="128"/>
        <v>3.8147231540957089</v>
      </c>
      <c r="T965">
        <f t="shared" si="125"/>
        <v>4.0172748259945967</v>
      </c>
      <c r="U965">
        <f t="shared" si="126"/>
        <v>4.2497354435978512</v>
      </c>
      <c r="V965">
        <f t="shared" si="129"/>
        <v>44.364195752552384</v>
      </c>
      <c r="W965">
        <f t="shared" si="129"/>
        <v>44.364195752552384</v>
      </c>
      <c r="X965">
        <f t="shared" si="130"/>
        <v>54.549517267540097</v>
      </c>
      <c r="Y965">
        <f t="shared" si="130"/>
        <v>69.086867964151978</v>
      </c>
      <c r="Z965" t="s">
        <v>34</v>
      </c>
    </row>
    <row r="966" spans="1:26" x14ac:dyDescent="0.25">
      <c r="A966" t="s">
        <v>12</v>
      </c>
      <c r="B966">
        <v>18047</v>
      </c>
      <c r="C966" t="s">
        <v>19</v>
      </c>
      <c r="D966">
        <v>7</v>
      </c>
      <c r="E966">
        <v>2014</v>
      </c>
      <c r="F966" s="1">
        <v>41847</v>
      </c>
      <c r="G966" t="s">
        <v>20</v>
      </c>
      <c r="H966" t="s">
        <v>27</v>
      </c>
      <c r="I966">
        <v>1.67770776438029</v>
      </c>
      <c r="J966">
        <v>20</v>
      </c>
      <c r="K966">
        <v>40</v>
      </c>
      <c r="L966">
        <f t="shared" si="123"/>
        <v>40</v>
      </c>
      <c r="M966">
        <f t="shared" si="127"/>
        <v>3.713572066704308</v>
      </c>
      <c r="N966">
        <f>'vessel calibrations'!$B$18</f>
        <v>0.66168199563289887</v>
      </c>
      <c r="O966" s="16">
        <f>'vessel calibrations'!$C$18</f>
        <v>0.66168199563289887</v>
      </c>
      <c r="P966">
        <f>'vessel calibrations'!$D$18</f>
        <v>0.69681555292314135</v>
      </c>
      <c r="Q966">
        <f>'vessel calibrations'!$E$18</f>
        <v>0.73713696004717688</v>
      </c>
      <c r="R966">
        <f t="shared" si="124"/>
        <v>2.457203776023495</v>
      </c>
      <c r="S966">
        <f t="shared" si="128"/>
        <v>2.457203776023495</v>
      </c>
      <c r="T966">
        <f t="shared" si="125"/>
        <v>2.587674772980495</v>
      </c>
      <c r="U966">
        <f t="shared" si="126"/>
        <v>2.7374112241665256</v>
      </c>
      <c r="V966">
        <f t="shared" si="129"/>
        <v>10.672127981882385</v>
      </c>
      <c r="W966">
        <f t="shared" si="129"/>
        <v>10.672127981882385</v>
      </c>
      <c r="X966">
        <f t="shared" si="130"/>
        <v>12.298812865096018</v>
      </c>
      <c r="Y966">
        <f t="shared" si="130"/>
        <v>14.446944613867652</v>
      </c>
      <c r="Z966" t="s">
        <v>34</v>
      </c>
    </row>
    <row r="967" spans="1:26" x14ac:dyDescent="0.25">
      <c r="A967" t="s">
        <v>12</v>
      </c>
      <c r="B967">
        <v>18052</v>
      </c>
      <c r="C967" t="s">
        <v>19</v>
      </c>
      <c r="D967">
        <v>7</v>
      </c>
      <c r="E967">
        <v>2014</v>
      </c>
      <c r="F967" s="1">
        <v>41849</v>
      </c>
      <c r="G967" t="s">
        <v>23</v>
      </c>
      <c r="H967" t="s">
        <v>27</v>
      </c>
      <c r="I967">
        <v>1.53213448322016</v>
      </c>
      <c r="J967">
        <v>20</v>
      </c>
      <c r="K967">
        <v>2149</v>
      </c>
      <c r="L967">
        <f t="shared" si="123"/>
        <v>2149</v>
      </c>
      <c r="M967">
        <f t="shared" si="127"/>
        <v>7.6732231211217083</v>
      </c>
      <c r="N967">
        <f>'vessel calibrations'!$B$18</f>
        <v>0.66168199563289887</v>
      </c>
      <c r="O967" s="16">
        <f>'vessel calibrations'!$C$18</f>
        <v>0.66168199563289887</v>
      </c>
      <c r="P967">
        <f>'vessel calibrations'!$D$18</f>
        <v>0.69681555292314135</v>
      </c>
      <c r="Q967">
        <f>'vessel calibrations'!$E$18</f>
        <v>0.73713696004717688</v>
      </c>
      <c r="R967">
        <f t="shared" si="124"/>
        <v>5.077233587720313</v>
      </c>
      <c r="S967">
        <f t="shared" si="128"/>
        <v>5.077233587720313</v>
      </c>
      <c r="T967">
        <f t="shared" si="125"/>
        <v>5.3468212118470557</v>
      </c>
      <c r="U967">
        <f t="shared" si="126"/>
        <v>5.6562163652673663</v>
      </c>
      <c r="V967">
        <f t="shared" si="129"/>
        <v>159.32990324401138</v>
      </c>
      <c r="W967">
        <f t="shared" si="129"/>
        <v>159.32990324401138</v>
      </c>
      <c r="X967">
        <f t="shared" si="130"/>
        <v>208.93988164413386</v>
      </c>
      <c r="Y967">
        <f t="shared" si="130"/>
        <v>285.06422978326077</v>
      </c>
      <c r="Z967" t="s">
        <v>34</v>
      </c>
    </row>
    <row r="968" spans="1:26" x14ac:dyDescent="0.25">
      <c r="A968" t="s">
        <v>12</v>
      </c>
      <c r="B968">
        <v>18053</v>
      </c>
      <c r="C968" t="s">
        <v>19</v>
      </c>
      <c r="D968">
        <v>7</v>
      </c>
      <c r="E968">
        <v>2014</v>
      </c>
      <c r="F968" s="1">
        <v>41849</v>
      </c>
      <c r="G968" t="s">
        <v>22</v>
      </c>
      <c r="H968" t="s">
        <v>27</v>
      </c>
      <c r="I968">
        <v>1.6876670237978</v>
      </c>
      <c r="J968">
        <v>20</v>
      </c>
      <c r="K968">
        <v>92</v>
      </c>
      <c r="L968">
        <f t="shared" si="123"/>
        <v>92</v>
      </c>
      <c r="M968">
        <f t="shared" si="127"/>
        <v>4.5325994931532563</v>
      </c>
      <c r="N968">
        <f>'vessel calibrations'!$B$18</f>
        <v>0.66168199563289887</v>
      </c>
      <c r="O968" s="16">
        <f>'vessel calibrations'!$C$18</f>
        <v>0.66168199563289887</v>
      </c>
      <c r="P968">
        <f>'vessel calibrations'!$D$18</f>
        <v>0.69681555292314135</v>
      </c>
      <c r="Q968">
        <f>'vessel calibrations'!$E$18</f>
        <v>0.73713696004717688</v>
      </c>
      <c r="R968">
        <f t="shared" si="124"/>
        <v>2.9991394780343126</v>
      </c>
      <c r="S968">
        <f t="shared" si="128"/>
        <v>2.9991394780343126</v>
      </c>
      <c r="T968">
        <f t="shared" si="125"/>
        <v>3.1583858220007364</v>
      </c>
      <c r="U968">
        <f t="shared" si="126"/>
        <v>3.341146611494366</v>
      </c>
      <c r="V968">
        <f t="shared" si="129"/>
        <v>19.068260311990461</v>
      </c>
      <c r="W968">
        <f t="shared" si="129"/>
        <v>19.068260311990461</v>
      </c>
      <c r="X968">
        <f t="shared" si="130"/>
        <v>22.532579482600184</v>
      </c>
      <c r="Y968">
        <f t="shared" si="130"/>
        <v>27.251501637637723</v>
      </c>
      <c r="Z968" t="s">
        <v>34</v>
      </c>
    </row>
    <row r="969" spans="1:26" x14ac:dyDescent="0.25">
      <c r="A969" t="s">
        <v>12</v>
      </c>
      <c r="B969">
        <v>18054</v>
      </c>
      <c r="C969" t="s">
        <v>19</v>
      </c>
      <c r="D969">
        <v>7</v>
      </c>
      <c r="E969">
        <v>2014</v>
      </c>
      <c r="F969" s="1">
        <v>41849</v>
      </c>
      <c r="G969" t="s">
        <v>21</v>
      </c>
      <c r="H969" t="s">
        <v>27</v>
      </c>
      <c r="I969">
        <v>2.1775566366186698</v>
      </c>
      <c r="J969">
        <v>20</v>
      </c>
      <c r="K969">
        <v>370</v>
      </c>
      <c r="L969">
        <f t="shared" si="123"/>
        <v>370</v>
      </c>
      <c r="M969">
        <f t="shared" si="127"/>
        <v>5.916202062607435</v>
      </c>
      <c r="N969">
        <f>'vessel calibrations'!$B$18</f>
        <v>0.66168199563289887</v>
      </c>
      <c r="O969" s="16">
        <f>'vessel calibrations'!$C$18</f>
        <v>0.66168199563289887</v>
      </c>
      <c r="P969">
        <f>'vessel calibrations'!$D$18</f>
        <v>0.69681555292314135</v>
      </c>
      <c r="Q969">
        <f>'vessel calibrations'!$E$18</f>
        <v>0.73713696004717688</v>
      </c>
      <c r="R969">
        <f t="shared" si="124"/>
        <v>3.9146443873535599</v>
      </c>
      <c r="S969">
        <f t="shared" si="128"/>
        <v>3.9146443873535599</v>
      </c>
      <c r="T969">
        <f t="shared" si="125"/>
        <v>4.1225016114608293</v>
      </c>
      <c r="U969">
        <f t="shared" si="126"/>
        <v>4.3610512034552826</v>
      </c>
      <c r="V969">
        <f t="shared" si="129"/>
        <v>49.1312410375591</v>
      </c>
      <c r="W969">
        <f t="shared" si="129"/>
        <v>49.1312410375591</v>
      </c>
      <c r="X969">
        <f t="shared" si="130"/>
        <v>60.71343235183118</v>
      </c>
      <c r="Y969">
        <f t="shared" si="130"/>
        <v>77.339441846534939</v>
      </c>
      <c r="Z969" t="s">
        <v>34</v>
      </c>
    </row>
    <row r="970" spans="1:26" x14ac:dyDescent="0.25">
      <c r="A970" t="s">
        <v>12</v>
      </c>
      <c r="B970">
        <v>18057</v>
      </c>
      <c r="C970" t="s">
        <v>19</v>
      </c>
      <c r="D970">
        <v>7</v>
      </c>
      <c r="E970">
        <v>2014</v>
      </c>
      <c r="F970" s="1">
        <v>41849</v>
      </c>
      <c r="G970" t="s">
        <v>20</v>
      </c>
      <c r="H970" t="s">
        <v>27</v>
      </c>
      <c r="I970">
        <v>1.53088232942478</v>
      </c>
      <c r="J970">
        <v>20</v>
      </c>
      <c r="K970">
        <v>203</v>
      </c>
      <c r="L970">
        <f t="shared" si="123"/>
        <v>203</v>
      </c>
      <c r="M970">
        <f t="shared" si="127"/>
        <v>5.3181199938442161</v>
      </c>
      <c r="N970">
        <f>'vessel calibrations'!$B$18</f>
        <v>0.66168199563289887</v>
      </c>
      <c r="O970" s="16">
        <f>'vessel calibrations'!$C$18</f>
        <v>0.66168199563289887</v>
      </c>
      <c r="P970">
        <f>'vessel calibrations'!$D$18</f>
        <v>0.69681555292314135</v>
      </c>
      <c r="Q970">
        <f>'vessel calibrations'!$E$18</f>
        <v>0.73713696004717688</v>
      </c>
      <c r="R970">
        <f t="shared" si="124"/>
        <v>3.5189042505420609</v>
      </c>
      <c r="S970">
        <f t="shared" si="128"/>
        <v>3.5189042505420609</v>
      </c>
      <c r="T970">
        <f t="shared" si="125"/>
        <v>3.7057487240221705</v>
      </c>
      <c r="U970">
        <f t="shared" si="126"/>
        <v>3.9201828054284364</v>
      </c>
      <c r="V970">
        <f t="shared" si="129"/>
        <v>32.747429469189633</v>
      </c>
      <c r="W970">
        <f t="shared" si="129"/>
        <v>32.747429469189633</v>
      </c>
      <c r="X970">
        <f t="shared" si="130"/>
        <v>39.680494380608941</v>
      </c>
      <c r="Y970">
        <f t="shared" si="130"/>
        <v>49.40965909515446</v>
      </c>
      <c r="Z970" t="s">
        <v>34</v>
      </c>
    </row>
    <row r="971" spans="1:26" x14ac:dyDescent="0.25">
      <c r="A971" t="s">
        <v>12</v>
      </c>
      <c r="B971">
        <v>18058</v>
      </c>
      <c r="C971" t="s">
        <v>19</v>
      </c>
      <c r="D971">
        <v>7</v>
      </c>
      <c r="E971">
        <v>2014</v>
      </c>
      <c r="F971" s="1">
        <v>41850</v>
      </c>
      <c r="G971" t="s">
        <v>20</v>
      </c>
      <c r="H971" t="s">
        <v>27</v>
      </c>
      <c r="I971">
        <v>1.64825698864388</v>
      </c>
      <c r="J971">
        <v>20</v>
      </c>
      <c r="K971">
        <v>0</v>
      </c>
      <c r="L971">
        <f t="shared" si="123"/>
        <v>0</v>
      </c>
      <c r="M971">
        <f t="shared" si="127"/>
        <v>0</v>
      </c>
      <c r="N971">
        <f>'vessel calibrations'!$B$18</f>
        <v>0.66168199563289887</v>
      </c>
      <c r="O971" s="16">
        <f>'vessel calibrations'!$C$18</f>
        <v>0.66168199563289887</v>
      </c>
      <c r="P971">
        <f>'vessel calibrations'!$D$18</f>
        <v>0.69681555292314135</v>
      </c>
      <c r="Q971">
        <f>'vessel calibrations'!$E$18</f>
        <v>0.73713696004717688</v>
      </c>
      <c r="R971">
        <f t="shared" si="124"/>
        <v>0</v>
      </c>
      <c r="S971">
        <f t="shared" si="128"/>
        <v>0</v>
      </c>
      <c r="T971">
        <f t="shared" si="125"/>
        <v>0</v>
      </c>
      <c r="U971">
        <f t="shared" si="126"/>
        <v>0</v>
      </c>
      <c r="V971">
        <f t="shared" si="129"/>
        <v>0</v>
      </c>
      <c r="W971">
        <f t="shared" si="129"/>
        <v>0</v>
      </c>
      <c r="X971">
        <f t="shared" si="130"/>
        <v>0</v>
      </c>
      <c r="Y971">
        <f t="shared" si="130"/>
        <v>0</v>
      </c>
      <c r="Z971" t="s">
        <v>34</v>
      </c>
    </row>
    <row r="972" spans="1:26" x14ac:dyDescent="0.25">
      <c r="A972" t="s">
        <v>12</v>
      </c>
      <c r="B972">
        <v>18059</v>
      </c>
      <c r="C972" t="s">
        <v>19</v>
      </c>
      <c r="D972">
        <v>7</v>
      </c>
      <c r="E972">
        <v>2014</v>
      </c>
      <c r="F972" s="1">
        <v>41850</v>
      </c>
      <c r="G972" t="s">
        <v>21</v>
      </c>
      <c r="H972" t="s">
        <v>27</v>
      </c>
      <c r="I972">
        <v>1.96785972456247</v>
      </c>
      <c r="J972">
        <v>20</v>
      </c>
      <c r="K972">
        <v>106</v>
      </c>
      <c r="L972">
        <f t="shared" si="123"/>
        <v>106</v>
      </c>
      <c r="M972">
        <f t="shared" si="127"/>
        <v>4.6728288344619058</v>
      </c>
      <c r="N972">
        <f>'vessel calibrations'!$B$18</f>
        <v>0.66168199563289887</v>
      </c>
      <c r="O972" s="16">
        <f>'vessel calibrations'!$C$18</f>
        <v>0.66168199563289887</v>
      </c>
      <c r="P972">
        <f>'vessel calibrations'!$D$18</f>
        <v>0.69681555292314135</v>
      </c>
      <c r="Q972">
        <f>'vessel calibrations'!$E$18</f>
        <v>0.73713696004717688</v>
      </c>
      <c r="R972">
        <f t="shared" si="124"/>
        <v>3.0919267084377067</v>
      </c>
      <c r="S972">
        <f t="shared" si="128"/>
        <v>3.0919267084377067</v>
      </c>
      <c r="T972">
        <f t="shared" si="125"/>
        <v>3.256099808000771</v>
      </c>
      <c r="U972">
        <f t="shared" si="126"/>
        <v>3.4445148418560421</v>
      </c>
      <c r="V972">
        <f t="shared" si="129"/>
        <v>21.019462215259811</v>
      </c>
      <c r="W972">
        <f t="shared" si="129"/>
        <v>21.019462215259811</v>
      </c>
      <c r="X972">
        <f t="shared" si="130"/>
        <v>24.948136815081906</v>
      </c>
      <c r="Y972">
        <f t="shared" si="130"/>
        <v>30.328080685616715</v>
      </c>
      <c r="Z972" t="s">
        <v>34</v>
      </c>
    </row>
    <row r="973" spans="1:26" x14ac:dyDescent="0.25">
      <c r="A973" t="s">
        <v>12</v>
      </c>
      <c r="B973">
        <v>18060</v>
      </c>
      <c r="C973" t="s">
        <v>19</v>
      </c>
      <c r="D973">
        <v>7</v>
      </c>
      <c r="E973">
        <v>2014</v>
      </c>
      <c r="F973" s="1">
        <v>41850</v>
      </c>
      <c r="G973" t="s">
        <v>22</v>
      </c>
      <c r="H973" t="s">
        <v>27</v>
      </c>
      <c r="I973">
        <v>1.83135496666936</v>
      </c>
      <c r="J973">
        <v>20</v>
      </c>
      <c r="K973">
        <v>64</v>
      </c>
      <c r="L973">
        <f t="shared" si="123"/>
        <v>64</v>
      </c>
      <c r="M973">
        <f t="shared" si="127"/>
        <v>4.1743872698956368</v>
      </c>
      <c r="N973">
        <f>'vessel calibrations'!$B$18</f>
        <v>0.66168199563289887</v>
      </c>
      <c r="O973" s="16">
        <f>'vessel calibrations'!$C$18</f>
        <v>0.66168199563289887</v>
      </c>
      <c r="P973">
        <f>'vessel calibrations'!$D$18</f>
        <v>0.69681555292314135</v>
      </c>
      <c r="Q973">
        <f>'vessel calibrations'!$E$18</f>
        <v>0.73713696004717688</v>
      </c>
      <c r="R973">
        <f t="shared" si="124"/>
        <v>2.7621168992891132</v>
      </c>
      <c r="S973">
        <f t="shared" si="128"/>
        <v>2.7621168992891132</v>
      </c>
      <c r="T973">
        <f t="shared" si="125"/>
        <v>2.9087779735876507</v>
      </c>
      <c r="U973">
        <f t="shared" si="126"/>
        <v>3.0770951421905037</v>
      </c>
      <c r="V973">
        <f t="shared" si="129"/>
        <v>14.833325051182099</v>
      </c>
      <c r="W973">
        <f t="shared" si="129"/>
        <v>14.833325051182099</v>
      </c>
      <c r="X973">
        <f t="shared" si="130"/>
        <v>17.334379775290586</v>
      </c>
      <c r="Y973">
        <f t="shared" si="130"/>
        <v>20.695289043112865</v>
      </c>
      <c r="Z973" t="s">
        <v>34</v>
      </c>
    </row>
    <row r="974" spans="1:26" x14ac:dyDescent="0.25">
      <c r="A974" t="s">
        <v>12</v>
      </c>
      <c r="B974">
        <v>18061</v>
      </c>
      <c r="C974" t="s">
        <v>19</v>
      </c>
      <c r="D974">
        <v>7</v>
      </c>
      <c r="E974">
        <v>2014</v>
      </c>
      <c r="F974" s="1">
        <v>41850</v>
      </c>
      <c r="G974" t="s">
        <v>23</v>
      </c>
      <c r="H974" t="s">
        <v>27</v>
      </c>
      <c r="I974">
        <v>1.7345534999343299</v>
      </c>
      <c r="J974">
        <v>20</v>
      </c>
      <c r="K974">
        <v>1109</v>
      </c>
      <c r="L974">
        <f t="shared" si="123"/>
        <v>1109</v>
      </c>
      <c r="M974">
        <f t="shared" si="127"/>
        <v>7.0121152943063798</v>
      </c>
      <c r="N974">
        <f>'vessel calibrations'!$B$18</f>
        <v>0.66168199563289887</v>
      </c>
      <c r="O974" s="16">
        <f>'vessel calibrations'!$C$18</f>
        <v>0.66168199563289887</v>
      </c>
      <c r="P974">
        <f>'vessel calibrations'!$D$18</f>
        <v>0.69681555292314135</v>
      </c>
      <c r="Q974">
        <f>'vessel calibrations'!$E$18</f>
        <v>0.73713696004717688</v>
      </c>
      <c r="R974">
        <f t="shared" si="124"/>
        <v>4.6397904415446174</v>
      </c>
      <c r="S974">
        <f t="shared" si="128"/>
        <v>4.6397904415446174</v>
      </c>
      <c r="T974">
        <f t="shared" si="125"/>
        <v>4.8861509959629164</v>
      </c>
      <c r="U974">
        <f t="shared" si="126"/>
        <v>5.16888935154532</v>
      </c>
      <c r="V974">
        <f t="shared" si="129"/>
        <v>102.52265126314096</v>
      </c>
      <c r="W974">
        <f t="shared" si="129"/>
        <v>102.52265126314096</v>
      </c>
      <c r="X974">
        <f t="shared" si="130"/>
        <v>131.44281878811228</v>
      </c>
      <c r="Y974">
        <f t="shared" si="130"/>
        <v>174.71956640049484</v>
      </c>
      <c r="Z974" t="s">
        <v>34</v>
      </c>
    </row>
    <row r="975" spans="1:26" x14ac:dyDescent="0.25">
      <c r="A975" t="s">
        <v>12</v>
      </c>
      <c r="B975">
        <v>18062</v>
      </c>
      <c r="C975" t="s">
        <v>19</v>
      </c>
      <c r="D975">
        <v>7</v>
      </c>
      <c r="E975">
        <v>2014</v>
      </c>
      <c r="F975" s="1">
        <v>41850</v>
      </c>
      <c r="G975" t="s">
        <v>22</v>
      </c>
      <c r="H975" t="s">
        <v>27</v>
      </c>
      <c r="I975">
        <v>2.2240659689895299</v>
      </c>
      <c r="J975">
        <v>20</v>
      </c>
      <c r="K975">
        <v>234</v>
      </c>
      <c r="L975">
        <f t="shared" si="123"/>
        <v>234</v>
      </c>
      <c r="M975">
        <f t="shared" si="127"/>
        <v>5.4595855141441589</v>
      </c>
      <c r="N975">
        <f>'vessel calibrations'!$B$18</f>
        <v>0.66168199563289887</v>
      </c>
      <c r="O975" s="16">
        <f>'vessel calibrations'!$C$18</f>
        <v>0.66168199563289887</v>
      </c>
      <c r="P975">
        <f>'vessel calibrations'!$D$18</f>
        <v>0.69681555292314135</v>
      </c>
      <c r="Q975">
        <f>'vessel calibrations'!$E$18</f>
        <v>0.73713696004717688</v>
      </c>
      <c r="R975">
        <f t="shared" si="124"/>
        <v>3.6125094383273733</v>
      </c>
      <c r="S975">
        <f t="shared" si="128"/>
        <v>3.6125094383273733</v>
      </c>
      <c r="T975">
        <f t="shared" si="125"/>
        <v>3.804324098769535</v>
      </c>
      <c r="U975">
        <f t="shared" si="126"/>
        <v>4.0244622690138288</v>
      </c>
      <c r="V975">
        <f t="shared" si="129"/>
        <v>36.058933334794851</v>
      </c>
      <c r="W975">
        <f t="shared" si="129"/>
        <v>36.058933334794851</v>
      </c>
      <c r="X975">
        <f t="shared" si="130"/>
        <v>43.894895340752669</v>
      </c>
      <c r="Y975">
        <f t="shared" si="130"/>
        <v>54.950214527028571</v>
      </c>
      <c r="Z975" t="s">
        <v>34</v>
      </c>
    </row>
    <row r="976" spans="1:26" x14ac:dyDescent="0.25">
      <c r="A976" t="s">
        <v>12</v>
      </c>
      <c r="B976">
        <v>18063</v>
      </c>
      <c r="C976" t="s">
        <v>19</v>
      </c>
      <c r="D976">
        <v>7</v>
      </c>
      <c r="E976">
        <v>2014</v>
      </c>
      <c r="F976" s="1">
        <v>41850</v>
      </c>
      <c r="G976" t="s">
        <v>23</v>
      </c>
      <c r="H976" t="s">
        <v>27</v>
      </c>
      <c r="I976">
        <v>1.8934</v>
      </c>
      <c r="J976">
        <v>20</v>
      </c>
      <c r="K976">
        <v>1111</v>
      </c>
      <c r="L976">
        <f t="shared" si="123"/>
        <v>1111</v>
      </c>
      <c r="M976">
        <f t="shared" si="127"/>
        <v>7.0139154748105277</v>
      </c>
      <c r="N976">
        <f>'vessel calibrations'!$B$18</f>
        <v>0.66168199563289887</v>
      </c>
      <c r="O976" s="16">
        <f>'vessel calibrations'!$C$18</f>
        <v>0.66168199563289887</v>
      </c>
      <c r="P976">
        <f>'vessel calibrations'!$D$18</f>
        <v>0.69681555292314135</v>
      </c>
      <c r="Q976">
        <f>'vessel calibrations'!$E$18</f>
        <v>0.73713696004717688</v>
      </c>
      <c r="R976">
        <f t="shared" si="124"/>
        <v>4.6409815885731014</v>
      </c>
      <c r="S976">
        <f t="shared" si="128"/>
        <v>4.6409815885731014</v>
      </c>
      <c r="T976">
        <f t="shared" si="125"/>
        <v>4.8874053897362755</v>
      </c>
      <c r="U976">
        <f t="shared" si="126"/>
        <v>5.1702163311296836</v>
      </c>
      <c r="V976">
        <f t="shared" si="129"/>
        <v>102.64603543132804</v>
      </c>
      <c r="W976">
        <f t="shared" si="129"/>
        <v>102.64603543132804</v>
      </c>
      <c r="X976">
        <f t="shared" si="130"/>
        <v>131.60905847854426</v>
      </c>
      <c r="Y976">
        <f t="shared" si="130"/>
        <v>174.95289745621631</v>
      </c>
      <c r="Z976" t="s">
        <v>34</v>
      </c>
    </row>
    <row r="977" spans="1:26" x14ac:dyDescent="0.25">
      <c r="A977" t="s">
        <v>12</v>
      </c>
      <c r="B977">
        <v>18064</v>
      </c>
      <c r="C977" t="s">
        <v>13</v>
      </c>
      <c r="D977">
        <v>7</v>
      </c>
      <c r="E977">
        <v>2014</v>
      </c>
      <c r="F977" s="1">
        <v>41851</v>
      </c>
      <c r="G977" t="s">
        <v>18</v>
      </c>
      <c r="H977" t="s">
        <v>27</v>
      </c>
      <c r="I977">
        <v>1.51753591610848</v>
      </c>
      <c r="J977">
        <v>20</v>
      </c>
      <c r="K977">
        <v>127</v>
      </c>
      <c r="L977">
        <f t="shared" si="123"/>
        <v>127</v>
      </c>
      <c r="M977">
        <f t="shared" si="127"/>
        <v>4.8520302639196169</v>
      </c>
      <c r="N977">
        <f>'vessel calibrations'!$B$18</f>
        <v>0.66168199563289887</v>
      </c>
      <c r="O977" s="16">
        <f>'vessel calibrations'!$C$18</f>
        <v>0.66168199563289887</v>
      </c>
      <c r="P977">
        <f>'vessel calibrations'!$D$18</f>
        <v>0.69681555292314135</v>
      </c>
      <c r="Q977">
        <f>'vessel calibrations'!$E$18</f>
        <v>0.73713696004717688</v>
      </c>
      <c r="R977">
        <f t="shared" si="124"/>
        <v>3.2105010679015531</v>
      </c>
      <c r="S977">
        <f t="shared" si="128"/>
        <v>3.2105010679015531</v>
      </c>
      <c r="T977">
        <f t="shared" si="125"/>
        <v>3.3809701511529631</v>
      </c>
      <c r="U977">
        <f t="shared" si="126"/>
        <v>3.5766108388026079</v>
      </c>
      <c r="V977">
        <f t="shared" si="129"/>
        <v>23.791505340474984</v>
      </c>
      <c r="W977">
        <f t="shared" si="129"/>
        <v>23.791505340474984</v>
      </c>
      <c r="X977">
        <f t="shared" si="130"/>
        <v>28.399279027005132</v>
      </c>
      <c r="Y977">
        <f t="shared" si="130"/>
        <v>34.752165431016685</v>
      </c>
      <c r="Z977" t="s">
        <v>34</v>
      </c>
    </row>
    <row r="978" spans="1:26" x14ac:dyDescent="0.25">
      <c r="A978" t="s">
        <v>12</v>
      </c>
      <c r="B978">
        <v>18065</v>
      </c>
      <c r="C978" t="s">
        <v>13</v>
      </c>
      <c r="D978">
        <v>7</v>
      </c>
      <c r="E978">
        <v>2014</v>
      </c>
      <c r="F978" s="1">
        <v>41851</v>
      </c>
      <c r="G978" t="s">
        <v>17</v>
      </c>
      <c r="H978" t="s">
        <v>27</v>
      </c>
      <c r="I978">
        <v>1.5435007948945301</v>
      </c>
      <c r="J978">
        <v>20</v>
      </c>
      <c r="K978">
        <v>337</v>
      </c>
      <c r="L978">
        <f t="shared" si="123"/>
        <v>337</v>
      </c>
      <c r="M978">
        <f t="shared" si="127"/>
        <v>5.8230458954830189</v>
      </c>
      <c r="N978">
        <f>'vessel calibrations'!$B$18</f>
        <v>0.66168199563289887</v>
      </c>
      <c r="O978" s="16">
        <f>'vessel calibrations'!$C$18</f>
        <v>0.66168199563289887</v>
      </c>
      <c r="P978">
        <f>'vessel calibrations'!$D$18</f>
        <v>0.69681555292314135</v>
      </c>
      <c r="Q978">
        <f>'vessel calibrations'!$E$18</f>
        <v>0.73713696004717688</v>
      </c>
      <c r="R978">
        <f t="shared" si="124"/>
        <v>3.8530046287851647</v>
      </c>
      <c r="S978">
        <f t="shared" si="128"/>
        <v>3.8530046287851647</v>
      </c>
      <c r="T978">
        <f t="shared" si="125"/>
        <v>4.0575889453578284</v>
      </c>
      <c r="U978">
        <f t="shared" si="126"/>
        <v>4.2923823496115432</v>
      </c>
      <c r="V978">
        <f t="shared" si="129"/>
        <v>46.13447227652712</v>
      </c>
      <c r="W978">
        <f t="shared" si="129"/>
        <v>46.13447227652712</v>
      </c>
      <c r="X978">
        <f t="shared" si="130"/>
        <v>56.8347002194431</v>
      </c>
      <c r="Y978">
        <f t="shared" si="130"/>
        <v>72.140507365916903</v>
      </c>
      <c r="Z978" t="s">
        <v>34</v>
      </c>
    </row>
    <row r="979" spans="1:26" x14ac:dyDescent="0.25">
      <c r="A979" t="s">
        <v>12</v>
      </c>
      <c r="B979">
        <v>18066</v>
      </c>
      <c r="C979" t="s">
        <v>13</v>
      </c>
      <c r="D979">
        <v>7</v>
      </c>
      <c r="E979">
        <v>2014</v>
      </c>
      <c r="F979" s="1">
        <v>41851</v>
      </c>
      <c r="G979" t="s">
        <v>16</v>
      </c>
      <c r="H979" t="s">
        <v>27</v>
      </c>
      <c r="I979">
        <v>1.66623887440003</v>
      </c>
      <c r="J979">
        <v>20</v>
      </c>
      <c r="K979">
        <v>72</v>
      </c>
      <c r="L979">
        <f t="shared" si="123"/>
        <v>72</v>
      </c>
      <c r="M979">
        <f t="shared" si="127"/>
        <v>4.290459441148391</v>
      </c>
      <c r="N979">
        <f>'vessel calibrations'!$B$18</f>
        <v>0.66168199563289887</v>
      </c>
      <c r="O979" s="16">
        <f>'vessel calibrations'!$C$18</f>
        <v>0.66168199563289887</v>
      </c>
      <c r="P979">
        <f>'vessel calibrations'!$D$18</f>
        <v>0.69681555292314135</v>
      </c>
      <c r="Q979">
        <f>'vessel calibrations'!$E$18</f>
        <v>0.73713696004717688</v>
      </c>
      <c r="R979">
        <f t="shared" si="124"/>
        <v>2.8389197652010791</v>
      </c>
      <c r="S979">
        <f t="shared" si="128"/>
        <v>2.8389197652010791</v>
      </c>
      <c r="T979">
        <f t="shared" si="125"/>
        <v>2.9896588677781279</v>
      </c>
      <c r="U979">
        <f t="shared" si="126"/>
        <v>3.1626562296538343</v>
      </c>
      <c r="V979">
        <f t="shared" si="129"/>
        <v>16.097286474262816</v>
      </c>
      <c r="W979">
        <f t="shared" si="129"/>
        <v>16.097286474262816</v>
      </c>
      <c r="X979">
        <f t="shared" si="130"/>
        <v>18.878900001441675</v>
      </c>
      <c r="Y979">
        <f t="shared" si="130"/>
        <v>22.633288070435288</v>
      </c>
      <c r="Z979" t="s">
        <v>34</v>
      </c>
    </row>
    <row r="980" spans="1:26" x14ac:dyDescent="0.25">
      <c r="A980" t="s">
        <v>12</v>
      </c>
      <c r="B980">
        <v>18069</v>
      </c>
      <c r="C980" t="s">
        <v>13</v>
      </c>
      <c r="D980">
        <v>7</v>
      </c>
      <c r="E980">
        <v>2014</v>
      </c>
      <c r="F980" s="1">
        <v>41851</v>
      </c>
      <c r="G980" t="s">
        <v>14</v>
      </c>
      <c r="H980" t="s">
        <v>27</v>
      </c>
      <c r="I980">
        <v>1.98613904662769</v>
      </c>
      <c r="J980">
        <v>20</v>
      </c>
      <c r="K980">
        <v>50</v>
      </c>
      <c r="L980">
        <f t="shared" si="123"/>
        <v>50</v>
      </c>
      <c r="M980">
        <f t="shared" si="127"/>
        <v>3.9318256327243257</v>
      </c>
      <c r="N980">
        <f>'vessel calibrations'!$B$18</f>
        <v>0.66168199563289887</v>
      </c>
      <c r="O980" s="16">
        <f>'vessel calibrations'!$C$18</f>
        <v>0.66168199563289887</v>
      </c>
      <c r="P980">
        <f>'vessel calibrations'!$D$18</f>
        <v>0.69681555292314135</v>
      </c>
      <c r="Q980">
        <f>'vessel calibrations'!$E$18</f>
        <v>0.73713696004717688</v>
      </c>
      <c r="R980">
        <f t="shared" si="124"/>
        <v>2.6016182311416172</v>
      </c>
      <c r="S980">
        <f t="shared" si="128"/>
        <v>2.6016182311416172</v>
      </c>
      <c r="T980">
        <f t="shared" si="125"/>
        <v>2.7397572522641811</v>
      </c>
      <c r="U980">
        <f t="shared" si="126"/>
        <v>2.8982939943419774</v>
      </c>
      <c r="V980">
        <f t="shared" si="129"/>
        <v>12.485543113242471</v>
      </c>
      <c r="W980">
        <f t="shared" si="129"/>
        <v>12.485543113242471</v>
      </c>
      <c r="X980">
        <f t="shared" si="130"/>
        <v>14.483226122032846</v>
      </c>
      <c r="Y980">
        <f t="shared" si="130"/>
        <v>17.143166607098511</v>
      </c>
      <c r="Z980" t="s">
        <v>34</v>
      </c>
    </row>
    <row r="981" spans="1:26" x14ac:dyDescent="0.25">
      <c r="A981" t="s">
        <v>12</v>
      </c>
      <c r="B981">
        <v>18071</v>
      </c>
      <c r="C981" t="s">
        <v>13</v>
      </c>
      <c r="D981">
        <v>7</v>
      </c>
      <c r="E981">
        <v>2014</v>
      </c>
      <c r="F981" s="1">
        <v>41852</v>
      </c>
      <c r="G981" t="s">
        <v>18</v>
      </c>
      <c r="H981" t="s">
        <v>27</v>
      </c>
      <c r="I981">
        <v>1.62720650909183</v>
      </c>
      <c r="J981">
        <v>20</v>
      </c>
      <c r="K981">
        <v>119</v>
      </c>
      <c r="L981">
        <f t="shared" si="123"/>
        <v>119</v>
      </c>
      <c r="M981">
        <f t="shared" si="127"/>
        <v>4.7874917427820458</v>
      </c>
      <c r="N981">
        <f>'vessel calibrations'!$B$18</f>
        <v>0.66168199563289887</v>
      </c>
      <c r="O981" s="16">
        <f>'vessel calibrations'!$C$18</f>
        <v>0.66168199563289887</v>
      </c>
      <c r="P981">
        <f>'vessel calibrations'!$D$18</f>
        <v>0.69681555292314135</v>
      </c>
      <c r="Q981">
        <f>'vessel calibrations'!$E$18</f>
        <v>0.73713696004717688</v>
      </c>
      <c r="R981">
        <f t="shared" si="124"/>
        <v>3.167797090440049</v>
      </c>
      <c r="S981">
        <f t="shared" si="128"/>
        <v>3.167797090440049</v>
      </c>
      <c r="T981">
        <f t="shared" si="125"/>
        <v>3.3359987058616447</v>
      </c>
      <c r="U981">
        <f t="shared" si="126"/>
        <v>3.5290371095253179</v>
      </c>
      <c r="V981">
        <f t="shared" si="129"/>
        <v>22.755096345752037</v>
      </c>
      <c r="W981">
        <f t="shared" si="129"/>
        <v>22.755096345752037</v>
      </c>
      <c r="X981">
        <f t="shared" si="130"/>
        <v>27.106439277252733</v>
      </c>
      <c r="Y981">
        <f t="shared" si="130"/>
        <v>33.091125785459518</v>
      </c>
      <c r="Z981" t="s">
        <v>34</v>
      </c>
    </row>
    <row r="982" spans="1:26" x14ac:dyDescent="0.25">
      <c r="A982" t="s">
        <v>12</v>
      </c>
      <c r="B982">
        <v>18072</v>
      </c>
      <c r="C982" t="s">
        <v>13</v>
      </c>
      <c r="D982">
        <v>7</v>
      </c>
      <c r="E982">
        <v>2014</v>
      </c>
      <c r="F982" s="1">
        <v>41852</v>
      </c>
      <c r="G982" t="s">
        <v>17</v>
      </c>
      <c r="H982" t="s">
        <v>27</v>
      </c>
      <c r="I982">
        <v>1.6727330339640101</v>
      </c>
      <c r="J982">
        <v>20</v>
      </c>
      <c r="K982">
        <v>463</v>
      </c>
      <c r="L982">
        <f t="shared" si="123"/>
        <v>463</v>
      </c>
      <c r="M982">
        <f t="shared" si="127"/>
        <v>6.1398845522262553</v>
      </c>
      <c r="N982">
        <f>'vessel calibrations'!$B$18</f>
        <v>0.66168199563289887</v>
      </c>
      <c r="O982" s="16">
        <f>'vessel calibrations'!$C$18</f>
        <v>0.66168199563289887</v>
      </c>
      <c r="P982">
        <f>'vessel calibrations'!$D$18</f>
        <v>0.69681555292314135</v>
      </c>
      <c r="Q982">
        <f>'vessel calibrations'!$E$18</f>
        <v>0.73713696004717688</v>
      </c>
      <c r="R982">
        <f t="shared" si="124"/>
        <v>4.0626510634726767</v>
      </c>
      <c r="S982">
        <f t="shared" si="128"/>
        <v>4.0626510634726767</v>
      </c>
      <c r="T982">
        <f t="shared" si="125"/>
        <v>4.2783670491437924</v>
      </c>
      <c r="U982">
        <f t="shared" si="126"/>
        <v>4.5259358338686839</v>
      </c>
      <c r="V982">
        <f t="shared" si="129"/>
        <v>57.128208563279543</v>
      </c>
      <c r="W982">
        <f t="shared" si="129"/>
        <v>57.128208563279543</v>
      </c>
      <c r="X982">
        <f t="shared" si="130"/>
        <v>71.122571182153791</v>
      </c>
      <c r="Y982">
        <f t="shared" si="130"/>
        <v>91.382339910295343</v>
      </c>
      <c r="Z982" t="s">
        <v>34</v>
      </c>
    </row>
    <row r="983" spans="1:26" x14ac:dyDescent="0.25">
      <c r="A983" t="s">
        <v>12</v>
      </c>
      <c r="B983">
        <v>18073</v>
      </c>
      <c r="C983" t="s">
        <v>13</v>
      </c>
      <c r="D983">
        <v>7</v>
      </c>
      <c r="E983">
        <v>2014</v>
      </c>
      <c r="F983" s="1">
        <v>41852</v>
      </c>
      <c r="G983" t="s">
        <v>17</v>
      </c>
      <c r="H983" t="s">
        <v>27</v>
      </c>
      <c r="I983">
        <v>2.0022921775629698</v>
      </c>
      <c r="J983">
        <v>20</v>
      </c>
      <c r="K983">
        <v>214</v>
      </c>
      <c r="L983">
        <f t="shared" si="123"/>
        <v>214</v>
      </c>
      <c r="M983">
        <f t="shared" si="127"/>
        <v>5.3706380281276624</v>
      </c>
      <c r="N983">
        <f>'vessel calibrations'!$B$18</f>
        <v>0.66168199563289887</v>
      </c>
      <c r="O983" s="16">
        <f>'vessel calibrations'!$C$18</f>
        <v>0.66168199563289887</v>
      </c>
      <c r="P983">
        <f>'vessel calibrations'!$D$18</f>
        <v>0.69681555292314135</v>
      </c>
      <c r="Q983">
        <f>'vessel calibrations'!$E$18</f>
        <v>0.73713696004717688</v>
      </c>
      <c r="R983">
        <f t="shared" si="124"/>
        <v>3.5536544882734487</v>
      </c>
      <c r="S983">
        <f t="shared" si="128"/>
        <v>3.5536544882734487</v>
      </c>
      <c r="T983">
        <f t="shared" si="125"/>
        <v>3.7423441071198265</v>
      </c>
      <c r="U983">
        <f t="shared" si="126"/>
        <v>3.9588957895677894</v>
      </c>
      <c r="V983">
        <f t="shared" si="129"/>
        <v>33.94077510244702</v>
      </c>
      <c r="W983">
        <f t="shared" si="129"/>
        <v>33.94077510244702</v>
      </c>
      <c r="X983">
        <f t="shared" si="130"/>
        <v>41.196788114721848</v>
      </c>
      <c r="Y983">
        <f t="shared" si="130"/>
        <v>51.399433990874506</v>
      </c>
      <c r="Z983" t="s">
        <v>34</v>
      </c>
    </row>
    <row r="984" spans="1:26" x14ac:dyDescent="0.25">
      <c r="A984" t="s">
        <v>12</v>
      </c>
      <c r="B984">
        <v>18074</v>
      </c>
      <c r="C984" t="s">
        <v>13</v>
      </c>
      <c r="D984">
        <v>7</v>
      </c>
      <c r="E984">
        <v>2014</v>
      </c>
      <c r="F984" s="1">
        <v>41852</v>
      </c>
      <c r="G984" t="s">
        <v>16</v>
      </c>
      <c r="H984" t="s">
        <v>27</v>
      </c>
      <c r="I984">
        <v>2.0837416701406499</v>
      </c>
      <c r="J984">
        <v>20</v>
      </c>
      <c r="K984">
        <v>465</v>
      </c>
      <c r="L984">
        <f t="shared" si="123"/>
        <v>465</v>
      </c>
      <c r="M984">
        <f t="shared" si="127"/>
        <v>6.1441856341256456</v>
      </c>
      <c r="N984">
        <f>'vessel calibrations'!$B$18</f>
        <v>0.66168199563289887</v>
      </c>
      <c r="O984" s="16">
        <f>'vessel calibrations'!$C$18</f>
        <v>0.66168199563289887</v>
      </c>
      <c r="P984">
        <f>'vessel calibrations'!$D$18</f>
        <v>0.69681555292314135</v>
      </c>
      <c r="Q984">
        <f>'vessel calibrations'!$E$18</f>
        <v>0.73713696004717688</v>
      </c>
      <c r="R984">
        <f t="shared" si="124"/>
        <v>4.0654970119272456</v>
      </c>
      <c r="S984">
        <f t="shared" si="128"/>
        <v>4.0654970119272456</v>
      </c>
      <c r="T984">
        <f t="shared" si="125"/>
        <v>4.2813641099056836</v>
      </c>
      <c r="U984">
        <f t="shared" si="126"/>
        <v>4.5291063203049138</v>
      </c>
      <c r="V984">
        <f t="shared" si="129"/>
        <v>57.293874074543709</v>
      </c>
      <c r="W984">
        <f t="shared" si="129"/>
        <v>57.293874074543709</v>
      </c>
      <c r="X984">
        <f t="shared" si="130"/>
        <v>71.339051150057344</v>
      </c>
      <c r="Y984">
        <f t="shared" si="130"/>
        <v>91.675701669929083</v>
      </c>
      <c r="Z984" t="s">
        <v>34</v>
      </c>
    </row>
    <row r="985" spans="1:26" x14ac:dyDescent="0.25">
      <c r="A985" t="s">
        <v>12</v>
      </c>
      <c r="B985">
        <v>18075</v>
      </c>
      <c r="C985" t="s">
        <v>13</v>
      </c>
      <c r="D985">
        <v>7</v>
      </c>
      <c r="E985">
        <v>2014</v>
      </c>
      <c r="F985" s="1">
        <v>41852</v>
      </c>
      <c r="G985" t="s">
        <v>14</v>
      </c>
      <c r="H985" t="s">
        <v>27</v>
      </c>
      <c r="I985">
        <v>1.84254035888329</v>
      </c>
      <c r="J985">
        <v>20</v>
      </c>
      <c r="K985">
        <v>1130</v>
      </c>
      <c r="L985">
        <f t="shared" si="123"/>
        <v>1130</v>
      </c>
      <c r="M985">
        <f t="shared" si="127"/>
        <v>7.0308574761161209</v>
      </c>
      <c r="N985">
        <f>'vessel calibrations'!$B$18</f>
        <v>0.66168199563289887</v>
      </c>
      <c r="O985" s="16">
        <f>'vessel calibrations'!$C$18</f>
        <v>0.66168199563289887</v>
      </c>
      <c r="P985">
        <f>'vessel calibrations'!$D$18</f>
        <v>0.69681555292314135</v>
      </c>
      <c r="Q985">
        <f>'vessel calibrations'!$E$18</f>
        <v>0.73713696004717688</v>
      </c>
      <c r="R985">
        <f t="shared" si="124"/>
        <v>4.6521918058070018</v>
      </c>
      <c r="S985">
        <f t="shared" si="128"/>
        <v>4.6521918058070018</v>
      </c>
      <c r="T985">
        <f t="shared" si="125"/>
        <v>4.8992108397436569</v>
      </c>
      <c r="U985">
        <f t="shared" si="126"/>
        <v>5.1827049064692039</v>
      </c>
      <c r="V985">
        <f t="shared" si="129"/>
        <v>103.81446695326444</v>
      </c>
      <c r="W985">
        <f t="shared" si="129"/>
        <v>103.81446695326444</v>
      </c>
      <c r="X985">
        <f t="shared" si="130"/>
        <v>133.18384533306298</v>
      </c>
      <c r="Y985">
        <f t="shared" si="130"/>
        <v>177.16407697458712</v>
      </c>
      <c r="Z985" t="s">
        <v>34</v>
      </c>
    </row>
    <row r="986" spans="1:26" x14ac:dyDescent="0.25">
      <c r="A986" t="s">
        <v>12</v>
      </c>
      <c r="B986">
        <v>18077</v>
      </c>
      <c r="C986" t="s">
        <v>19</v>
      </c>
      <c r="D986">
        <v>8</v>
      </c>
      <c r="E986">
        <v>2014</v>
      </c>
      <c r="F986" s="1">
        <v>41880</v>
      </c>
      <c r="G986" t="s">
        <v>23</v>
      </c>
      <c r="H986" t="s">
        <v>27</v>
      </c>
      <c r="I986">
        <v>1.6669631058055601</v>
      </c>
      <c r="J986">
        <v>20</v>
      </c>
      <c r="K986">
        <v>42</v>
      </c>
      <c r="L986">
        <f t="shared" si="123"/>
        <v>42</v>
      </c>
      <c r="M986">
        <f t="shared" si="127"/>
        <v>3.7612001156935624</v>
      </c>
      <c r="N986">
        <f>'vessel calibrations'!$B$18</f>
        <v>0.66168199563289887</v>
      </c>
      <c r="O986" s="16">
        <f>'vessel calibrations'!$C$18</f>
        <v>0.66168199563289887</v>
      </c>
      <c r="P986">
        <f>'vessel calibrations'!$D$18</f>
        <v>0.69681555292314135</v>
      </c>
      <c r="Q986">
        <f>'vessel calibrations'!$E$18</f>
        <v>0.73713696004717688</v>
      </c>
      <c r="R986">
        <f t="shared" si="124"/>
        <v>2.4887183985268067</v>
      </c>
      <c r="S986">
        <f t="shared" si="128"/>
        <v>2.4887183985268067</v>
      </c>
      <c r="T986">
        <f t="shared" si="125"/>
        <v>2.620862738271593</v>
      </c>
      <c r="U986">
        <f t="shared" si="126"/>
        <v>2.7725196194114425</v>
      </c>
      <c r="V986">
        <f t="shared" si="129"/>
        <v>11.045828272307057</v>
      </c>
      <c r="W986">
        <f t="shared" si="129"/>
        <v>11.045828272307057</v>
      </c>
      <c r="X986">
        <f t="shared" si="130"/>
        <v>12.747579032841699</v>
      </c>
      <c r="Y986">
        <f t="shared" si="130"/>
        <v>14.998894392947308</v>
      </c>
    </row>
    <row r="987" spans="1:26" x14ac:dyDescent="0.25">
      <c r="A987" t="s">
        <v>12</v>
      </c>
      <c r="B987">
        <v>18078</v>
      </c>
      <c r="C987" t="s">
        <v>19</v>
      </c>
      <c r="D987">
        <v>8</v>
      </c>
      <c r="E987">
        <v>2014</v>
      </c>
      <c r="F987" s="1">
        <v>41880</v>
      </c>
      <c r="G987" t="s">
        <v>22</v>
      </c>
      <c r="H987" t="s">
        <v>27</v>
      </c>
      <c r="I987">
        <v>1.5738730899773801</v>
      </c>
      <c r="J987">
        <v>20</v>
      </c>
      <c r="K987">
        <v>31</v>
      </c>
      <c r="L987">
        <f t="shared" si="123"/>
        <v>31</v>
      </c>
      <c r="M987">
        <f t="shared" si="127"/>
        <v>3.4657359027997265</v>
      </c>
      <c r="N987">
        <f>'vessel calibrations'!$B$18</f>
        <v>0.66168199563289887</v>
      </c>
      <c r="O987" s="16">
        <f>'vessel calibrations'!$C$18</f>
        <v>0.66168199563289887</v>
      </c>
      <c r="P987">
        <f>'vessel calibrations'!$D$18</f>
        <v>0.69681555292314135</v>
      </c>
      <c r="Q987">
        <f>'vessel calibrations'!$E$18</f>
        <v>0.73713696004717688</v>
      </c>
      <c r="R987">
        <f t="shared" si="124"/>
        <v>2.2932150485011094</v>
      </c>
      <c r="S987">
        <f t="shared" si="128"/>
        <v>2.2932150485011094</v>
      </c>
      <c r="T987">
        <f t="shared" si="125"/>
        <v>2.4149786793949737</v>
      </c>
      <c r="U987">
        <f t="shared" si="126"/>
        <v>2.5547220277161484</v>
      </c>
      <c r="V987">
        <f t="shared" si="129"/>
        <v>8.9067371758310223</v>
      </c>
      <c r="W987">
        <f t="shared" si="129"/>
        <v>8.9067371758310223</v>
      </c>
      <c r="X987">
        <f t="shared" si="130"/>
        <v>10.189531787421815</v>
      </c>
      <c r="Y987">
        <f t="shared" si="130"/>
        <v>11.867722290187725</v>
      </c>
    </row>
    <row r="988" spans="1:26" x14ac:dyDescent="0.25">
      <c r="A988" t="s">
        <v>12</v>
      </c>
      <c r="B988">
        <v>18079</v>
      </c>
      <c r="C988" t="s">
        <v>19</v>
      </c>
      <c r="D988">
        <v>8</v>
      </c>
      <c r="E988">
        <v>2014</v>
      </c>
      <c r="F988" s="1">
        <v>41880</v>
      </c>
      <c r="G988" t="s">
        <v>21</v>
      </c>
      <c r="H988" t="s">
        <v>27</v>
      </c>
      <c r="I988">
        <v>1.67272342441116</v>
      </c>
      <c r="J988">
        <v>20</v>
      </c>
      <c r="K988">
        <v>154</v>
      </c>
      <c r="L988">
        <f t="shared" si="123"/>
        <v>154</v>
      </c>
      <c r="M988">
        <f t="shared" si="127"/>
        <v>5.0434251169192468</v>
      </c>
      <c r="N988">
        <f>'vessel calibrations'!$B$18</f>
        <v>0.66168199563289887</v>
      </c>
      <c r="O988" s="16">
        <f>'vessel calibrations'!$C$18</f>
        <v>0.66168199563289887</v>
      </c>
      <c r="P988">
        <f>'vessel calibrations'!$D$18</f>
        <v>0.69681555292314135</v>
      </c>
      <c r="Q988">
        <f>'vessel calibrations'!$E$18</f>
        <v>0.73713696004717688</v>
      </c>
      <c r="R988">
        <f t="shared" si="124"/>
        <v>3.3371435961882137</v>
      </c>
      <c r="S988">
        <f t="shared" si="128"/>
        <v>3.3371435961882137</v>
      </c>
      <c r="T988">
        <f t="shared" si="125"/>
        <v>3.5143370614725438</v>
      </c>
      <c r="U988">
        <f t="shared" si="126"/>
        <v>3.7176950589114313</v>
      </c>
      <c r="V988">
        <f t="shared" si="129"/>
        <v>27.13863649532037</v>
      </c>
      <c r="W988">
        <f t="shared" si="129"/>
        <v>27.13863649532037</v>
      </c>
      <c r="X988">
        <f t="shared" si="130"/>
        <v>32.593650015423641</v>
      </c>
      <c r="Y988">
        <f t="shared" si="130"/>
        <v>40.169391640741203</v>
      </c>
    </row>
    <row r="989" spans="1:26" x14ac:dyDescent="0.25">
      <c r="A989" t="s">
        <v>12</v>
      </c>
      <c r="B989">
        <v>18080</v>
      </c>
      <c r="C989" t="s">
        <v>19</v>
      </c>
      <c r="D989">
        <v>8</v>
      </c>
      <c r="E989">
        <v>2014</v>
      </c>
      <c r="F989" s="1">
        <v>41880</v>
      </c>
      <c r="G989" t="s">
        <v>20</v>
      </c>
      <c r="H989" t="s">
        <v>27</v>
      </c>
      <c r="I989">
        <v>1.94685696984773</v>
      </c>
      <c r="J989">
        <v>20</v>
      </c>
      <c r="K989">
        <v>7</v>
      </c>
      <c r="L989">
        <f t="shared" si="123"/>
        <v>7</v>
      </c>
      <c r="M989">
        <f t="shared" si="127"/>
        <v>2.0794415416798357</v>
      </c>
      <c r="N989">
        <f>'vessel calibrations'!$B$18</f>
        <v>0.66168199563289887</v>
      </c>
      <c r="O989" s="16">
        <f>'vessel calibrations'!$C$18</f>
        <v>0.66168199563289887</v>
      </c>
      <c r="P989">
        <f>'vessel calibrations'!$D$18</f>
        <v>0.69681555292314135</v>
      </c>
      <c r="Q989">
        <f>'vessel calibrations'!$E$18</f>
        <v>0.73713696004717688</v>
      </c>
      <c r="R989">
        <f t="shared" si="124"/>
        <v>1.3759290291006656</v>
      </c>
      <c r="S989">
        <f t="shared" si="128"/>
        <v>1.3759290291006656</v>
      </c>
      <c r="T989">
        <f t="shared" si="125"/>
        <v>1.4489872076369843</v>
      </c>
      <c r="U989">
        <f t="shared" si="126"/>
        <v>1.532833216629689</v>
      </c>
      <c r="V989">
        <f t="shared" si="129"/>
        <v>2.9587528116238255</v>
      </c>
      <c r="W989">
        <f t="shared" si="129"/>
        <v>2.9587528116238255</v>
      </c>
      <c r="X989">
        <f t="shared" si="130"/>
        <v>3.2587990510486264</v>
      </c>
      <c r="Y989">
        <f t="shared" si="130"/>
        <v>3.6312796705104482</v>
      </c>
    </row>
    <row r="990" spans="1:26" x14ac:dyDescent="0.25">
      <c r="A990" t="s">
        <v>12</v>
      </c>
      <c r="B990">
        <v>18081</v>
      </c>
      <c r="C990" t="s">
        <v>19</v>
      </c>
      <c r="D990">
        <v>8</v>
      </c>
      <c r="E990">
        <v>2014</v>
      </c>
      <c r="F990" s="1">
        <v>41881</v>
      </c>
      <c r="G990" t="s">
        <v>23</v>
      </c>
      <c r="H990" t="s">
        <v>27</v>
      </c>
      <c r="I990">
        <v>1.41125119033674</v>
      </c>
      <c r="J990">
        <v>20</v>
      </c>
      <c r="K990">
        <v>30</v>
      </c>
      <c r="L990">
        <f t="shared" si="123"/>
        <v>30</v>
      </c>
      <c r="M990">
        <f t="shared" si="127"/>
        <v>3.4339872044851463</v>
      </c>
      <c r="N990">
        <f>'vessel calibrations'!$B$18</f>
        <v>0.66168199563289887</v>
      </c>
      <c r="O990" s="16">
        <f>'vessel calibrations'!$C$18</f>
        <v>0.66168199563289887</v>
      </c>
      <c r="P990">
        <f>'vessel calibrations'!$D$18</f>
        <v>0.69681555292314135</v>
      </c>
      <c r="Q990">
        <f>'vessel calibrations'!$E$18</f>
        <v>0.73713696004717688</v>
      </c>
      <c r="R990">
        <f t="shared" si="124"/>
        <v>2.2722075064415712</v>
      </c>
      <c r="S990">
        <f t="shared" si="128"/>
        <v>2.2722075064415712</v>
      </c>
      <c r="T990">
        <f t="shared" si="125"/>
        <v>2.3928556926243099</v>
      </c>
      <c r="U990">
        <f t="shared" si="126"/>
        <v>2.5313188887550839</v>
      </c>
      <c r="V990">
        <f t="shared" si="129"/>
        <v>8.7007917553541354</v>
      </c>
      <c r="W990">
        <f t="shared" si="129"/>
        <v>8.7007917553541354</v>
      </c>
      <c r="X990">
        <f t="shared" si="130"/>
        <v>9.9447040692543549</v>
      </c>
      <c r="Y990">
        <f t="shared" si="130"/>
        <v>11.570073737758582</v>
      </c>
    </row>
    <row r="991" spans="1:26" x14ac:dyDescent="0.25">
      <c r="A991" t="s">
        <v>12</v>
      </c>
      <c r="B991">
        <v>18082</v>
      </c>
      <c r="C991" t="s">
        <v>19</v>
      </c>
      <c r="D991">
        <v>8</v>
      </c>
      <c r="E991">
        <v>2014</v>
      </c>
      <c r="F991" s="1">
        <v>41881</v>
      </c>
      <c r="G991" t="s">
        <v>22</v>
      </c>
      <c r="H991" t="s">
        <v>27</v>
      </c>
      <c r="I991">
        <v>2.22397441826508</v>
      </c>
      <c r="J991">
        <v>20</v>
      </c>
      <c r="K991">
        <v>209</v>
      </c>
      <c r="L991">
        <f t="shared" si="123"/>
        <v>209</v>
      </c>
      <c r="M991">
        <f t="shared" si="127"/>
        <v>5.3471075307174685</v>
      </c>
      <c r="N991">
        <f>'vessel calibrations'!$B$18</f>
        <v>0.66168199563289887</v>
      </c>
      <c r="O991" s="16">
        <f>'vessel calibrations'!$C$18</f>
        <v>0.66168199563289887</v>
      </c>
      <c r="P991">
        <f>'vessel calibrations'!$D$18</f>
        <v>0.69681555292314135</v>
      </c>
      <c r="Q991">
        <f>'vessel calibrations'!$E$18</f>
        <v>0.73713696004717688</v>
      </c>
      <c r="R991">
        <f t="shared" si="124"/>
        <v>3.5380847817888368</v>
      </c>
      <c r="S991">
        <f t="shared" si="128"/>
        <v>3.5380847817888368</v>
      </c>
      <c r="T991">
        <f t="shared" si="125"/>
        <v>3.725947690556386</v>
      </c>
      <c r="U991">
        <f t="shared" si="126"/>
        <v>3.9415505902384411</v>
      </c>
      <c r="V991">
        <f t="shared" si="129"/>
        <v>33.400970692581403</v>
      </c>
      <c r="W991">
        <f t="shared" si="129"/>
        <v>33.400970692581403</v>
      </c>
      <c r="X991">
        <f t="shared" si="130"/>
        <v>40.510553269366731</v>
      </c>
      <c r="Y991">
        <f t="shared" si="130"/>
        <v>50.498392327384494</v>
      </c>
    </row>
    <row r="992" spans="1:26" x14ac:dyDescent="0.25">
      <c r="A992" t="s">
        <v>12</v>
      </c>
      <c r="B992">
        <v>18083</v>
      </c>
      <c r="C992" t="s">
        <v>19</v>
      </c>
      <c r="D992">
        <v>8</v>
      </c>
      <c r="E992">
        <v>2014</v>
      </c>
      <c r="F992" s="1">
        <v>41881</v>
      </c>
      <c r="G992" t="s">
        <v>21</v>
      </c>
      <c r="H992" t="s">
        <v>27</v>
      </c>
      <c r="I992">
        <v>1.5489234961949701</v>
      </c>
      <c r="J992">
        <v>20</v>
      </c>
      <c r="K992">
        <v>126</v>
      </c>
      <c r="L992">
        <f t="shared" si="123"/>
        <v>126</v>
      </c>
      <c r="M992">
        <f t="shared" si="127"/>
        <v>4.8441870864585912</v>
      </c>
      <c r="N992">
        <f>'vessel calibrations'!$B$18</f>
        <v>0.66168199563289887</v>
      </c>
      <c r="O992" s="16">
        <f>'vessel calibrations'!$C$18</f>
        <v>0.66168199563289887</v>
      </c>
      <c r="P992">
        <f>'vessel calibrations'!$D$18</f>
        <v>0.69681555292314135</v>
      </c>
      <c r="Q992">
        <f>'vessel calibrations'!$E$18</f>
        <v>0.73713696004717688</v>
      </c>
      <c r="R992">
        <f t="shared" si="124"/>
        <v>3.2053113785870386</v>
      </c>
      <c r="S992">
        <f t="shared" si="128"/>
        <v>3.2053113785870386</v>
      </c>
      <c r="T992">
        <f t="shared" si="125"/>
        <v>3.3755049031137845</v>
      </c>
      <c r="U992">
        <f t="shared" si="126"/>
        <v>3.5708293428118769</v>
      </c>
      <c r="V992">
        <f t="shared" si="129"/>
        <v>23.663178406595197</v>
      </c>
      <c r="W992">
        <f t="shared" si="129"/>
        <v>23.663178406595197</v>
      </c>
      <c r="X992">
        <f t="shared" si="130"/>
        <v>28.239042938772965</v>
      </c>
      <c r="Y992">
        <f t="shared" si="130"/>
        <v>34.546060800563538</v>
      </c>
    </row>
    <row r="993" spans="1:25" x14ac:dyDescent="0.25">
      <c r="A993" t="s">
        <v>12</v>
      </c>
      <c r="B993">
        <v>18084</v>
      </c>
      <c r="C993" t="s">
        <v>19</v>
      </c>
      <c r="D993">
        <v>8</v>
      </c>
      <c r="E993">
        <v>2014</v>
      </c>
      <c r="F993" s="1">
        <v>41881</v>
      </c>
      <c r="G993" t="s">
        <v>20</v>
      </c>
      <c r="H993" t="s">
        <v>27</v>
      </c>
      <c r="I993">
        <v>2.20401487072282</v>
      </c>
      <c r="J993">
        <v>20</v>
      </c>
      <c r="K993">
        <v>0</v>
      </c>
      <c r="L993">
        <f t="shared" si="123"/>
        <v>0</v>
      </c>
      <c r="M993">
        <f t="shared" si="127"/>
        <v>0</v>
      </c>
      <c r="N993">
        <f>'vessel calibrations'!$B$18</f>
        <v>0.66168199563289887</v>
      </c>
      <c r="O993" s="16">
        <f>'vessel calibrations'!$C$18</f>
        <v>0.66168199563289887</v>
      </c>
      <c r="P993">
        <f>'vessel calibrations'!$D$18</f>
        <v>0.69681555292314135</v>
      </c>
      <c r="Q993">
        <f>'vessel calibrations'!$E$18</f>
        <v>0.73713696004717688</v>
      </c>
      <c r="R993">
        <f t="shared" si="124"/>
        <v>0</v>
      </c>
      <c r="S993">
        <f t="shared" si="128"/>
        <v>0</v>
      </c>
      <c r="T993">
        <f t="shared" si="125"/>
        <v>0</v>
      </c>
      <c r="U993">
        <f t="shared" si="126"/>
        <v>0</v>
      </c>
      <c r="V993">
        <f t="shared" si="129"/>
        <v>0</v>
      </c>
      <c r="W993">
        <f t="shared" si="129"/>
        <v>0</v>
      </c>
      <c r="X993">
        <f t="shared" si="130"/>
        <v>0</v>
      </c>
      <c r="Y993">
        <f t="shared" si="130"/>
        <v>0</v>
      </c>
    </row>
    <row r="994" spans="1:25" x14ac:dyDescent="0.25">
      <c r="A994" t="s">
        <v>12</v>
      </c>
      <c r="B994">
        <v>18085</v>
      </c>
      <c r="C994" t="s">
        <v>19</v>
      </c>
      <c r="D994">
        <v>8</v>
      </c>
      <c r="E994">
        <v>2014</v>
      </c>
      <c r="F994" s="1">
        <v>41881</v>
      </c>
      <c r="G994" t="s">
        <v>21</v>
      </c>
      <c r="H994" t="s">
        <v>27</v>
      </c>
      <c r="I994">
        <v>1.8215629407418901</v>
      </c>
      <c r="J994">
        <v>20</v>
      </c>
      <c r="K994">
        <v>101</v>
      </c>
      <c r="L994">
        <f t="shared" si="123"/>
        <v>101</v>
      </c>
      <c r="M994">
        <f t="shared" si="127"/>
        <v>4.6249728132842707</v>
      </c>
      <c r="N994">
        <f>'vessel calibrations'!$B$18</f>
        <v>0.66168199563289887</v>
      </c>
      <c r="O994" s="16">
        <f>'vessel calibrations'!$C$18</f>
        <v>0.66168199563289887</v>
      </c>
      <c r="P994">
        <f>'vessel calibrations'!$D$18</f>
        <v>0.69681555292314135</v>
      </c>
      <c r="Q994">
        <f>'vessel calibrations'!$E$18</f>
        <v>0.73713696004717688</v>
      </c>
      <c r="R994">
        <f t="shared" si="124"/>
        <v>3.0602612408418386</v>
      </c>
      <c r="S994">
        <f t="shared" si="128"/>
        <v>3.0602612408418386</v>
      </c>
      <c r="T994">
        <f t="shared" si="125"/>
        <v>3.2227529881431756</v>
      </c>
      <c r="U994">
        <f t="shared" si="126"/>
        <v>3.4092383998852065</v>
      </c>
      <c r="V994">
        <f t="shared" si="129"/>
        <v>20.333129518846171</v>
      </c>
      <c r="W994">
        <f t="shared" si="129"/>
        <v>20.333129518846171</v>
      </c>
      <c r="X994">
        <f t="shared" si="130"/>
        <v>24.097117229894245</v>
      </c>
      <c r="Y994">
        <f t="shared" si="130"/>
        <v>29.242203021116456</v>
      </c>
    </row>
    <row r="995" spans="1:25" x14ac:dyDescent="0.25">
      <c r="A995" t="s">
        <v>12</v>
      </c>
      <c r="B995">
        <v>18086</v>
      </c>
      <c r="C995" t="s">
        <v>19</v>
      </c>
      <c r="D995">
        <v>8</v>
      </c>
      <c r="E995">
        <v>2014</v>
      </c>
      <c r="F995" s="1">
        <v>41881</v>
      </c>
      <c r="G995" t="s">
        <v>20</v>
      </c>
      <c r="H995" t="s">
        <v>27</v>
      </c>
      <c r="I995">
        <v>1.90520135128843</v>
      </c>
      <c r="J995">
        <v>20</v>
      </c>
      <c r="K995">
        <v>1</v>
      </c>
      <c r="L995">
        <f t="shared" si="123"/>
        <v>1</v>
      </c>
      <c r="M995">
        <f t="shared" si="127"/>
        <v>0.69314718055994529</v>
      </c>
      <c r="N995">
        <f>'vessel calibrations'!$B$18</f>
        <v>0.66168199563289887</v>
      </c>
      <c r="O995" s="16">
        <f>'vessel calibrations'!$C$18</f>
        <v>0.66168199563289887</v>
      </c>
      <c r="P995">
        <f>'vessel calibrations'!$D$18</f>
        <v>0.69681555292314135</v>
      </c>
      <c r="Q995">
        <f>'vessel calibrations'!$E$18</f>
        <v>0.73713696004717688</v>
      </c>
      <c r="R995">
        <f t="shared" si="124"/>
        <v>0.45864300970022187</v>
      </c>
      <c r="S995">
        <f t="shared" si="128"/>
        <v>0.45864300970022187</v>
      </c>
      <c r="T995">
        <f t="shared" si="125"/>
        <v>0.48299573587899475</v>
      </c>
      <c r="U995">
        <f t="shared" si="126"/>
        <v>0.51094440554322973</v>
      </c>
      <c r="V995">
        <f t="shared" si="129"/>
        <v>0.58192586977810135</v>
      </c>
      <c r="W995">
        <f t="shared" si="129"/>
        <v>0.58192586977810135</v>
      </c>
      <c r="X995">
        <f t="shared" si="130"/>
        <v>0.62092299318555466</v>
      </c>
      <c r="Y995">
        <f t="shared" si="130"/>
        <v>0.66686464805345613</v>
      </c>
    </row>
    <row r="996" spans="1:25" x14ac:dyDescent="0.25">
      <c r="A996" t="s">
        <v>12</v>
      </c>
      <c r="B996">
        <v>18087</v>
      </c>
      <c r="C996" t="s">
        <v>19</v>
      </c>
      <c r="D996">
        <v>8</v>
      </c>
      <c r="E996">
        <v>2014</v>
      </c>
      <c r="F996" s="1">
        <v>41882</v>
      </c>
      <c r="G996" t="s">
        <v>20</v>
      </c>
      <c r="H996" t="s">
        <v>27</v>
      </c>
      <c r="I996">
        <v>1.96983601597517</v>
      </c>
      <c r="J996">
        <v>20</v>
      </c>
      <c r="K996">
        <v>9</v>
      </c>
      <c r="L996">
        <f t="shared" si="123"/>
        <v>9</v>
      </c>
      <c r="M996">
        <f t="shared" si="127"/>
        <v>2.3025850929940459</v>
      </c>
      <c r="N996">
        <f>'vessel calibrations'!$B$18</f>
        <v>0.66168199563289887</v>
      </c>
      <c r="O996" s="16">
        <f>'vessel calibrations'!$C$18</f>
        <v>0.66168199563289887</v>
      </c>
      <c r="P996">
        <f>'vessel calibrations'!$D$18</f>
        <v>0.69681555292314135</v>
      </c>
      <c r="Q996">
        <f>'vessel calibrations'!$E$18</f>
        <v>0.73713696004717688</v>
      </c>
      <c r="R996">
        <f t="shared" si="124"/>
        <v>1.5235790994468643</v>
      </c>
      <c r="S996">
        <f t="shared" si="128"/>
        <v>1.5235790994468643</v>
      </c>
      <c r="T996">
        <f t="shared" si="125"/>
        <v>1.6044771047272288</v>
      </c>
      <c r="U996">
        <f t="shared" si="126"/>
        <v>1.6973205756995771</v>
      </c>
      <c r="V996">
        <f t="shared" si="129"/>
        <v>3.5886189637728707</v>
      </c>
      <c r="W996">
        <f t="shared" si="129"/>
        <v>3.5886189637728707</v>
      </c>
      <c r="X996">
        <f t="shared" si="130"/>
        <v>3.9752573838881533</v>
      </c>
      <c r="Y996">
        <f t="shared" si="130"/>
        <v>4.4592999961236153</v>
      </c>
    </row>
    <row r="997" spans="1:25" x14ac:dyDescent="0.25">
      <c r="A997" t="s">
        <v>12</v>
      </c>
      <c r="B997">
        <v>18088</v>
      </c>
      <c r="C997" t="s">
        <v>19</v>
      </c>
      <c r="D997">
        <v>8</v>
      </c>
      <c r="E997">
        <v>2014</v>
      </c>
      <c r="F997" s="1">
        <v>41882</v>
      </c>
      <c r="G997" t="s">
        <v>21</v>
      </c>
      <c r="H997" t="s">
        <v>27</v>
      </c>
      <c r="I997">
        <v>2.0302735283433102</v>
      </c>
      <c r="J997">
        <v>20</v>
      </c>
      <c r="K997">
        <v>281</v>
      </c>
      <c r="L997">
        <f t="shared" si="123"/>
        <v>281</v>
      </c>
      <c r="M997">
        <f t="shared" si="127"/>
        <v>5.6419070709381138</v>
      </c>
      <c r="N997">
        <f>'vessel calibrations'!$B$18</f>
        <v>0.66168199563289887</v>
      </c>
      <c r="O997" s="16">
        <f>'vessel calibrations'!$C$18</f>
        <v>0.66168199563289887</v>
      </c>
      <c r="P997">
        <f>'vessel calibrations'!$D$18</f>
        <v>0.69681555292314135</v>
      </c>
      <c r="Q997">
        <f>'vessel calibrations'!$E$18</f>
        <v>0.73713696004717688</v>
      </c>
      <c r="R997">
        <f t="shared" si="124"/>
        <v>3.7331483298736945</v>
      </c>
      <c r="S997">
        <f t="shared" si="128"/>
        <v>3.7331483298736945</v>
      </c>
      <c r="T997">
        <f t="shared" si="125"/>
        <v>3.9313685951767225</v>
      </c>
      <c r="U997">
        <f t="shared" si="126"/>
        <v>4.1588582271399934</v>
      </c>
      <c r="V997">
        <f t="shared" si="129"/>
        <v>40.810534523580088</v>
      </c>
      <c r="W997">
        <f t="shared" si="129"/>
        <v>40.810534523580088</v>
      </c>
      <c r="X997">
        <f t="shared" si="130"/>
        <v>49.976696410785515</v>
      </c>
      <c r="Y997">
        <f t="shared" si="130"/>
        <v>62.998409221711029</v>
      </c>
    </row>
    <row r="998" spans="1:25" x14ac:dyDescent="0.25">
      <c r="A998" t="s">
        <v>12</v>
      </c>
      <c r="B998">
        <v>18089</v>
      </c>
      <c r="C998" t="s">
        <v>19</v>
      </c>
      <c r="D998">
        <v>8</v>
      </c>
      <c r="E998">
        <v>2014</v>
      </c>
      <c r="F998" s="1">
        <v>41882</v>
      </c>
      <c r="G998" t="s">
        <v>22</v>
      </c>
      <c r="H998" t="s">
        <v>27</v>
      </c>
      <c r="I998">
        <v>2.0300270112090999</v>
      </c>
      <c r="J998">
        <v>20</v>
      </c>
      <c r="K998">
        <v>198</v>
      </c>
      <c r="L998">
        <f t="shared" si="123"/>
        <v>198</v>
      </c>
      <c r="M998">
        <f t="shared" si="127"/>
        <v>5.2933048247244923</v>
      </c>
      <c r="N998">
        <f>'vessel calibrations'!$B$18</f>
        <v>0.66168199563289887</v>
      </c>
      <c r="O998" s="16">
        <f>'vessel calibrations'!$C$18</f>
        <v>0.66168199563289887</v>
      </c>
      <c r="P998">
        <f>'vessel calibrations'!$D$18</f>
        <v>0.69681555292314135</v>
      </c>
      <c r="Q998">
        <f>'vessel calibrations'!$E$18</f>
        <v>0.73713696004717688</v>
      </c>
      <c r="R998">
        <f t="shared" si="124"/>
        <v>3.502484499916954</v>
      </c>
      <c r="S998">
        <f t="shared" si="128"/>
        <v>3.502484499916954</v>
      </c>
      <c r="T998">
        <f t="shared" si="125"/>
        <v>3.6884571282311289</v>
      </c>
      <c r="U998">
        <f t="shared" si="126"/>
        <v>3.9018906271004665</v>
      </c>
      <c r="V998">
        <f t="shared" si="129"/>
        <v>32.197829587564989</v>
      </c>
      <c r="W998">
        <f t="shared" si="129"/>
        <v>32.197829587564989</v>
      </c>
      <c r="X998">
        <f t="shared" si="130"/>
        <v>38.983110531368609</v>
      </c>
      <c r="Y998">
        <f t="shared" si="130"/>
        <v>48.495939064115078</v>
      </c>
    </row>
    <row r="999" spans="1:25" x14ac:dyDescent="0.25">
      <c r="A999" t="s">
        <v>12</v>
      </c>
      <c r="B999">
        <v>18090</v>
      </c>
      <c r="C999" t="s">
        <v>19</v>
      </c>
      <c r="D999">
        <v>8</v>
      </c>
      <c r="E999">
        <v>2014</v>
      </c>
      <c r="F999" s="1">
        <v>41882</v>
      </c>
      <c r="G999" t="s">
        <v>23</v>
      </c>
      <c r="H999" t="s">
        <v>27</v>
      </c>
      <c r="I999">
        <v>1.6421197449089999</v>
      </c>
      <c r="J999">
        <v>20</v>
      </c>
      <c r="K999">
        <v>73</v>
      </c>
      <c r="L999">
        <f t="shared" si="123"/>
        <v>73</v>
      </c>
      <c r="M999">
        <f t="shared" si="127"/>
        <v>4.3040650932041702</v>
      </c>
      <c r="N999">
        <f>'vessel calibrations'!$B$18</f>
        <v>0.66168199563289887</v>
      </c>
      <c r="O999" s="16">
        <f>'vessel calibrations'!$C$18</f>
        <v>0.66168199563289887</v>
      </c>
      <c r="P999">
        <f>'vessel calibrations'!$D$18</f>
        <v>0.69681555292314135</v>
      </c>
      <c r="Q999">
        <f>'vessel calibrations'!$E$18</f>
        <v>0.73713696004717688</v>
      </c>
      <c r="R999">
        <f t="shared" si="124"/>
        <v>2.847922380205234</v>
      </c>
      <c r="S999">
        <f t="shared" si="128"/>
        <v>2.847922380205234</v>
      </c>
      <c r="T999">
        <f t="shared" si="125"/>
        <v>2.9991394977382559</v>
      </c>
      <c r="U999">
        <f t="shared" si="126"/>
        <v>3.1726854586496911</v>
      </c>
      <c r="V999">
        <f t="shared" si="129"/>
        <v>16.251901688371703</v>
      </c>
      <c r="W999">
        <f t="shared" si="129"/>
        <v>16.251901688371703</v>
      </c>
      <c r="X999">
        <f t="shared" si="130"/>
        <v>19.068260707414328</v>
      </c>
      <c r="Y999">
        <f t="shared" si="130"/>
        <v>22.871504294194526</v>
      </c>
    </row>
    <row r="1000" spans="1:25" x14ac:dyDescent="0.25">
      <c r="A1000" t="s">
        <v>12</v>
      </c>
      <c r="B1000">
        <v>18091</v>
      </c>
      <c r="C1000" t="s">
        <v>19</v>
      </c>
      <c r="D1000">
        <v>8</v>
      </c>
      <c r="E1000">
        <v>2014</v>
      </c>
      <c r="F1000" s="1">
        <v>41882</v>
      </c>
      <c r="G1000" t="s">
        <v>22</v>
      </c>
      <c r="H1000" t="s">
        <v>27</v>
      </c>
      <c r="I1000">
        <v>1.83856272340545</v>
      </c>
      <c r="J1000">
        <v>20</v>
      </c>
      <c r="K1000">
        <v>564</v>
      </c>
      <c r="L1000">
        <f t="shared" si="123"/>
        <v>564</v>
      </c>
      <c r="M1000">
        <f t="shared" si="127"/>
        <v>6.3368257311464413</v>
      </c>
      <c r="N1000">
        <f>'vessel calibrations'!$B$18</f>
        <v>0.66168199563289887</v>
      </c>
      <c r="O1000" s="16">
        <f>'vessel calibrations'!$C$18</f>
        <v>0.66168199563289887</v>
      </c>
      <c r="P1000">
        <f>'vessel calibrations'!$D$18</f>
        <v>0.69681555292314135</v>
      </c>
      <c r="Q1000">
        <f>'vessel calibrations'!$E$18</f>
        <v>0.73713696004717688</v>
      </c>
      <c r="R1000">
        <f t="shared" si="124"/>
        <v>4.1929634957628812</v>
      </c>
      <c r="S1000">
        <f t="shared" si="128"/>
        <v>4.1929634957628812</v>
      </c>
      <c r="T1000">
        <f t="shared" si="125"/>
        <v>4.4155987256263973</v>
      </c>
      <c r="U1000">
        <f t="shared" si="126"/>
        <v>4.6711084558060163</v>
      </c>
      <c r="V1000">
        <f t="shared" si="129"/>
        <v>65.218739424489598</v>
      </c>
      <c r="W1000">
        <f t="shared" si="129"/>
        <v>65.218739424489598</v>
      </c>
      <c r="X1000">
        <f t="shared" si="130"/>
        <v>81.731359465632451</v>
      </c>
      <c r="Y1000">
        <f t="shared" si="130"/>
        <v>105.81607773715039</v>
      </c>
    </row>
    <row r="1001" spans="1:25" x14ac:dyDescent="0.25">
      <c r="A1001" t="s">
        <v>12</v>
      </c>
      <c r="B1001">
        <v>18092</v>
      </c>
      <c r="C1001" t="s">
        <v>19</v>
      </c>
      <c r="D1001">
        <v>8</v>
      </c>
      <c r="E1001">
        <v>2014</v>
      </c>
      <c r="F1001" s="1">
        <v>41882</v>
      </c>
      <c r="G1001" t="s">
        <v>23</v>
      </c>
      <c r="H1001" t="s">
        <v>27</v>
      </c>
      <c r="I1001">
        <v>1.5812644276665799</v>
      </c>
      <c r="J1001">
        <v>20</v>
      </c>
      <c r="K1001">
        <v>93</v>
      </c>
      <c r="L1001">
        <f t="shared" si="123"/>
        <v>93</v>
      </c>
      <c r="M1001">
        <f t="shared" si="127"/>
        <v>4.5432947822700038</v>
      </c>
      <c r="N1001">
        <f>'vessel calibrations'!$B$18</f>
        <v>0.66168199563289887</v>
      </c>
      <c r="O1001" s="16">
        <f>'vessel calibrations'!$C$18</f>
        <v>0.66168199563289887</v>
      </c>
      <c r="P1001">
        <f>'vessel calibrations'!$D$18</f>
        <v>0.69681555292314135</v>
      </c>
      <c r="Q1001">
        <f>'vessel calibrations'!$E$18</f>
        <v>0.73713696004717688</v>
      </c>
      <c r="R1001">
        <f t="shared" si="124"/>
        <v>3.0062163582809527</v>
      </c>
      <c r="S1001">
        <f t="shared" si="128"/>
        <v>3.0062163582809527</v>
      </c>
      <c r="T1001">
        <f t="shared" si="125"/>
        <v>3.1658384658002956</v>
      </c>
      <c r="U1001">
        <f t="shared" si="126"/>
        <v>3.3490305044007109</v>
      </c>
      <c r="V1001">
        <f t="shared" si="129"/>
        <v>19.21078470618394</v>
      </c>
      <c r="W1001">
        <f t="shared" si="129"/>
        <v>19.21078470618394</v>
      </c>
      <c r="X1001">
        <f t="shared" si="130"/>
        <v>22.708614563770766</v>
      </c>
      <c r="Y1001">
        <f t="shared" si="130"/>
        <v>27.475113759773308</v>
      </c>
    </row>
    <row r="1002" spans="1:25" x14ac:dyDescent="0.25">
      <c r="A1002" t="s">
        <v>12</v>
      </c>
      <c r="B1002">
        <v>18097</v>
      </c>
      <c r="C1002" t="s">
        <v>13</v>
      </c>
      <c r="D1002">
        <v>8</v>
      </c>
      <c r="E1002">
        <v>2014</v>
      </c>
      <c r="F1002" s="1">
        <v>41883</v>
      </c>
      <c r="G1002" t="s">
        <v>14</v>
      </c>
      <c r="H1002" t="s">
        <v>27</v>
      </c>
      <c r="I1002">
        <v>2.1066557105912098</v>
      </c>
      <c r="J1002">
        <v>20</v>
      </c>
      <c r="K1002">
        <v>101</v>
      </c>
      <c r="L1002">
        <f t="shared" si="123"/>
        <v>101</v>
      </c>
      <c r="M1002">
        <f t="shared" si="127"/>
        <v>4.6249728132842707</v>
      </c>
      <c r="N1002">
        <f>'vessel calibrations'!$B$18</f>
        <v>0.66168199563289887</v>
      </c>
      <c r="O1002" s="16">
        <f>'vessel calibrations'!$C$18</f>
        <v>0.66168199563289887</v>
      </c>
      <c r="P1002">
        <f>'vessel calibrations'!$D$18</f>
        <v>0.69681555292314135</v>
      </c>
      <c r="Q1002">
        <f>'vessel calibrations'!$E$18</f>
        <v>0.73713696004717688</v>
      </c>
      <c r="R1002">
        <f t="shared" si="124"/>
        <v>3.0602612408418386</v>
      </c>
      <c r="S1002">
        <f t="shared" si="128"/>
        <v>3.0602612408418386</v>
      </c>
      <c r="T1002">
        <f t="shared" si="125"/>
        <v>3.2227529881431756</v>
      </c>
      <c r="U1002">
        <f t="shared" si="126"/>
        <v>3.4092383998852065</v>
      </c>
      <c r="V1002">
        <f t="shared" si="129"/>
        <v>20.333129518846171</v>
      </c>
      <c r="W1002">
        <f t="shared" si="129"/>
        <v>20.333129518846171</v>
      </c>
      <c r="X1002">
        <f t="shared" si="130"/>
        <v>24.097117229894245</v>
      </c>
      <c r="Y1002">
        <f t="shared" si="130"/>
        <v>29.242203021116456</v>
      </c>
    </row>
    <row r="1003" spans="1:25" x14ac:dyDescent="0.25">
      <c r="A1003" t="s">
        <v>12</v>
      </c>
      <c r="B1003">
        <v>18098</v>
      </c>
      <c r="C1003" t="s">
        <v>13</v>
      </c>
      <c r="D1003">
        <v>8</v>
      </c>
      <c r="E1003">
        <v>2014</v>
      </c>
      <c r="F1003" s="1">
        <v>41883</v>
      </c>
      <c r="G1003" t="s">
        <v>16</v>
      </c>
      <c r="H1003" t="s">
        <v>27</v>
      </c>
      <c r="I1003">
        <v>1.96966382388715</v>
      </c>
      <c r="J1003">
        <v>20</v>
      </c>
      <c r="K1003">
        <v>94</v>
      </c>
      <c r="L1003">
        <f t="shared" si="123"/>
        <v>94</v>
      </c>
      <c r="M1003">
        <f t="shared" si="127"/>
        <v>4.5538768916005408</v>
      </c>
      <c r="N1003">
        <f>'vessel calibrations'!$B$18</f>
        <v>0.66168199563289887</v>
      </c>
      <c r="O1003" s="16">
        <f>'vessel calibrations'!$C$18</f>
        <v>0.66168199563289887</v>
      </c>
      <c r="P1003">
        <f>'vessel calibrations'!$D$18</f>
        <v>0.69681555292314135</v>
      </c>
      <c r="Q1003">
        <f>'vessel calibrations'!$E$18</f>
        <v>0.73713696004717688</v>
      </c>
      <c r="R1003">
        <f t="shared" si="124"/>
        <v>3.013218349500788</v>
      </c>
      <c r="S1003">
        <f t="shared" si="128"/>
        <v>3.013218349500788</v>
      </c>
      <c r="T1003">
        <f t="shared" si="125"/>
        <v>3.1732122441645472</v>
      </c>
      <c r="U1003">
        <f t="shared" si="126"/>
        <v>3.3568309683035098</v>
      </c>
      <c r="V1003">
        <f t="shared" si="129"/>
        <v>19.352797047613315</v>
      </c>
      <c r="W1003">
        <f t="shared" si="129"/>
        <v>19.352797047613315</v>
      </c>
      <c r="X1003">
        <f t="shared" si="130"/>
        <v>22.884082769662989</v>
      </c>
      <c r="Y1003">
        <f t="shared" si="130"/>
        <v>27.698101429738855</v>
      </c>
    </row>
    <row r="1004" spans="1:25" x14ac:dyDescent="0.25">
      <c r="A1004" t="s">
        <v>12</v>
      </c>
      <c r="B1004">
        <v>18099</v>
      </c>
      <c r="C1004" t="s">
        <v>13</v>
      </c>
      <c r="D1004">
        <v>8</v>
      </c>
      <c r="E1004">
        <v>2014</v>
      </c>
      <c r="F1004" s="1">
        <v>41884</v>
      </c>
      <c r="G1004" t="s">
        <v>17</v>
      </c>
      <c r="H1004" t="s">
        <v>27</v>
      </c>
      <c r="I1004">
        <v>1.82322823648595</v>
      </c>
      <c r="J1004">
        <v>20</v>
      </c>
      <c r="K1004">
        <v>123</v>
      </c>
      <c r="L1004">
        <f t="shared" si="123"/>
        <v>123</v>
      </c>
      <c r="M1004">
        <f t="shared" si="127"/>
        <v>4.8202815656050371</v>
      </c>
      <c r="N1004">
        <f>'vessel calibrations'!$B$18</f>
        <v>0.66168199563289887</v>
      </c>
      <c r="O1004" s="16">
        <f>'vessel calibrations'!$C$18</f>
        <v>0.66168199563289887</v>
      </c>
      <c r="P1004">
        <f>'vessel calibrations'!$D$18</f>
        <v>0.69681555292314135</v>
      </c>
      <c r="Q1004">
        <f>'vessel calibrations'!$E$18</f>
        <v>0.73713696004717688</v>
      </c>
      <c r="R1004">
        <f t="shared" si="124"/>
        <v>3.189493525842015</v>
      </c>
      <c r="S1004">
        <f t="shared" si="128"/>
        <v>3.189493525842015</v>
      </c>
      <c r="T1004">
        <f t="shared" si="125"/>
        <v>3.3588471643822992</v>
      </c>
      <c r="U1004">
        <f t="shared" si="126"/>
        <v>3.5532076998415434</v>
      </c>
      <c r="V1004">
        <f t="shared" si="129"/>
        <v>23.276129096916691</v>
      </c>
      <c r="W1004">
        <f t="shared" si="129"/>
        <v>23.276129096916691</v>
      </c>
      <c r="X1004">
        <f t="shared" si="130"/>
        <v>27.756020798091466</v>
      </c>
      <c r="Y1004">
        <f t="shared" si="130"/>
        <v>33.925167455247184</v>
      </c>
    </row>
    <row r="1005" spans="1:25" x14ac:dyDescent="0.25">
      <c r="A1005" t="s">
        <v>12</v>
      </c>
      <c r="B1005">
        <v>18100</v>
      </c>
      <c r="C1005" t="s">
        <v>13</v>
      </c>
      <c r="D1005">
        <v>8</v>
      </c>
      <c r="E1005">
        <v>2014</v>
      </c>
      <c r="F1005" s="1">
        <v>41884</v>
      </c>
      <c r="G1005" t="s">
        <v>18</v>
      </c>
      <c r="H1005" t="s">
        <v>27</v>
      </c>
      <c r="I1005">
        <v>1.91997248257968</v>
      </c>
      <c r="J1005">
        <v>20</v>
      </c>
      <c r="K1005">
        <v>77</v>
      </c>
      <c r="L1005">
        <f t="shared" si="123"/>
        <v>77</v>
      </c>
      <c r="M1005">
        <f t="shared" si="127"/>
        <v>4.3567088266895917</v>
      </c>
      <c r="N1005">
        <f>'vessel calibrations'!$B$18</f>
        <v>0.66168199563289887</v>
      </c>
      <c r="O1005" s="16">
        <f>'vessel calibrations'!$C$18</f>
        <v>0.66168199563289887</v>
      </c>
      <c r="P1005">
        <f>'vessel calibrations'!$D$18</f>
        <v>0.69681555292314135</v>
      </c>
      <c r="Q1005">
        <f>'vessel calibrations'!$E$18</f>
        <v>0.73713696004717688</v>
      </c>
      <c r="R1005">
        <f t="shared" si="124"/>
        <v>2.8827557908354344</v>
      </c>
      <c r="S1005">
        <f t="shared" si="128"/>
        <v>2.8827557908354344</v>
      </c>
      <c r="T1005">
        <f t="shared" si="125"/>
        <v>3.0358224699948382</v>
      </c>
      <c r="U1005">
        <f t="shared" si="126"/>
        <v>3.2114911003166684</v>
      </c>
      <c r="V1005">
        <f t="shared" si="129"/>
        <v>16.863433296768939</v>
      </c>
      <c r="W1005">
        <f t="shared" si="129"/>
        <v>16.863433296768939</v>
      </c>
      <c r="X1005">
        <f t="shared" si="130"/>
        <v>19.818093117072959</v>
      </c>
      <c r="Y1005">
        <f t="shared" si="130"/>
        <v>23.81606188826493</v>
      </c>
    </row>
    <row r="1006" spans="1:25" x14ac:dyDescent="0.25">
      <c r="A1006" t="s">
        <v>12</v>
      </c>
      <c r="B1006">
        <v>18101</v>
      </c>
      <c r="C1006" t="s">
        <v>13</v>
      </c>
      <c r="D1006">
        <v>8</v>
      </c>
      <c r="E1006">
        <v>2014</v>
      </c>
      <c r="F1006" s="1">
        <v>41884</v>
      </c>
      <c r="G1006" t="s">
        <v>17</v>
      </c>
      <c r="H1006" t="s">
        <v>27</v>
      </c>
      <c r="I1006">
        <v>1.7742875190096501</v>
      </c>
      <c r="J1006">
        <v>20</v>
      </c>
      <c r="K1006">
        <v>54</v>
      </c>
      <c r="L1006">
        <f t="shared" si="123"/>
        <v>54</v>
      </c>
      <c r="M1006">
        <f t="shared" si="127"/>
        <v>4.0073331852324712</v>
      </c>
      <c r="N1006">
        <f>'vessel calibrations'!$B$18</f>
        <v>0.66168199563289887</v>
      </c>
      <c r="O1006" s="16">
        <f>'vessel calibrations'!$C$18</f>
        <v>0.66168199563289887</v>
      </c>
      <c r="P1006">
        <f>'vessel calibrations'!$D$18</f>
        <v>0.69681555292314135</v>
      </c>
      <c r="Q1006">
        <f>'vessel calibrations'!$E$18</f>
        <v>0.73713696004717688</v>
      </c>
      <c r="R1006">
        <f t="shared" si="124"/>
        <v>2.6515802191705626</v>
      </c>
      <c r="S1006">
        <f t="shared" si="128"/>
        <v>2.6515802191705626</v>
      </c>
      <c r="T1006">
        <f t="shared" si="125"/>
        <v>2.7923720892150174</v>
      </c>
      <c r="U1006">
        <f t="shared" si="126"/>
        <v>2.9539534020584344</v>
      </c>
      <c r="V1006">
        <f t="shared" si="129"/>
        <v>13.17642280986909</v>
      </c>
      <c r="W1006">
        <f t="shared" si="129"/>
        <v>13.17642280986909</v>
      </c>
      <c r="X1006">
        <f t="shared" si="130"/>
        <v>15.319685674589216</v>
      </c>
      <c r="Y1006">
        <f t="shared" si="130"/>
        <v>18.181636749161306</v>
      </c>
    </row>
    <row r="1007" spans="1:25" x14ac:dyDescent="0.25">
      <c r="A1007" t="s">
        <v>12</v>
      </c>
      <c r="B1007">
        <v>18102</v>
      </c>
      <c r="C1007" t="s">
        <v>13</v>
      </c>
      <c r="D1007">
        <v>8</v>
      </c>
      <c r="E1007">
        <v>2014</v>
      </c>
      <c r="F1007" s="1">
        <v>41884</v>
      </c>
      <c r="G1007" t="s">
        <v>18</v>
      </c>
      <c r="H1007" t="s">
        <v>27</v>
      </c>
      <c r="I1007">
        <v>2.54333633802971</v>
      </c>
      <c r="J1007">
        <v>20</v>
      </c>
      <c r="K1007">
        <v>40</v>
      </c>
      <c r="L1007">
        <f t="shared" si="123"/>
        <v>40</v>
      </c>
      <c r="M1007">
        <f t="shared" si="127"/>
        <v>3.713572066704308</v>
      </c>
      <c r="N1007">
        <f>'vessel calibrations'!$B$18</f>
        <v>0.66168199563289887</v>
      </c>
      <c r="O1007" s="16">
        <f>'vessel calibrations'!$C$18</f>
        <v>0.66168199563289887</v>
      </c>
      <c r="P1007">
        <f>'vessel calibrations'!$D$18</f>
        <v>0.69681555292314135</v>
      </c>
      <c r="Q1007">
        <f>'vessel calibrations'!$E$18</f>
        <v>0.73713696004717688</v>
      </c>
      <c r="R1007">
        <f t="shared" si="124"/>
        <v>2.457203776023495</v>
      </c>
      <c r="S1007">
        <f t="shared" si="128"/>
        <v>2.457203776023495</v>
      </c>
      <c r="T1007">
        <f t="shared" si="125"/>
        <v>2.587674772980495</v>
      </c>
      <c r="U1007">
        <f t="shared" si="126"/>
        <v>2.7374112241665256</v>
      </c>
      <c r="V1007">
        <f t="shared" si="129"/>
        <v>10.672127981882385</v>
      </c>
      <c r="W1007">
        <f t="shared" si="129"/>
        <v>10.672127981882385</v>
      </c>
      <c r="X1007">
        <f t="shared" si="130"/>
        <v>12.298812865096018</v>
      </c>
      <c r="Y1007">
        <f t="shared" si="130"/>
        <v>14.446944613867652</v>
      </c>
    </row>
    <row r="1008" spans="1:25" x14ac:dyDescent="0.25">
      <c r="A1008" t="s">
        <v>12</v>
      </c>
      <c r="B1008">
        <v>18103</v>
      </c>
      <c r="C1008" t="s">
        <v>13</v>
      </c>
      <c r="D1008">
        <v>8</v>
      </c>
      <c r="E1008">
        <v>2014</v>
      </c>
      <c r="F1008" s="1">
        <v>41885</v>
      </c>
      <c r="G1008" t="s">
        <v>18</v>
      </c>
      <c r="H1008" t="s">
        <v>27</v>
      </c>
      <c r="I1008">
        <v>1.53648298426677</v>
      </c>
      <c r="J1008">
        <v>20</v>
      </c>
      <c r="K1008">
        <v>27</v>
      </c>
      <c r="L1008">
        <f t="shared" si="123"/>
        <v>27</v>
      </c>
      <c r="M1008">
        <f t="shared" si="127"/>
        <v>3.3322045101752038</v>
      </c>
      <c r="N1008">
        <f>'vessel calibrations'!$B$18</f>
        <v>0.66168199563289887</v>
      </c>
      <c r="O1008" s="16">
        <f>'vessel calibrations'!$C$18</f>
        <v>0.66168199563289887</v>
      </c>
      <c r="P1008">
        <f>'vessel calibrations'!$D$18</f>
        <v>0.69681555292314135</v>
      </c>
      <c r="Q1008">
        <f>'vessel calibrations'!$E$18</f>
        <v>0.73713696004717688</v>
      </c>
      <c r="R1008">
        <f t="shared" si="124"/>
        <v>2.2048597301496753</v>
      </c>
      <c r="S1008">
        <f t="shared" si="128"/>
        <v>2.2048597301496753</v>
      </c>
      <c r="T1008">
        <f t="shared" si="125"/>
        <v>2.32193192821072</v>
      </c>
      <c r="U1008">
        <f t="shared" si="126"/>
        <v>2.4562911028860417</v>
      </c>
      <c r="V1008">
        <f t="shared" si="129"/>
        <v>8.0689793742538694</v>
      </c>
      <c r="W1008">
        <f t="shared" si="129"/>
        <v>8.0689793742538694</v>
      </c>
      <c r="X1008">
        <f t="shared" si="130"/>
        <v>9.1953519801348325</v>
      </c>
      <c r="Y1008">
        <f t="shared" si="130"/>
        <v>10.661480004017209</v>
      </c>
    </row>
    <row r="1009" spans="1:26" x14ac:dyDescent="0.25">
      <c r="A1009" t="s">
        <v>12</v>
      </c>
      <c r="B1009">
        <v>18104</v>
      </c>
      <c r="C1009" t="s">
        <v>13</v>
      </c>
      <c r="D1009">
        <v>8</v>
      </c>
      <c r="E1009">
        <v>2014</v>
      </c>
      <c r="F1009" s="1">
        <v>41885</v>
      </c>
      <c r="G1009" t="s">
        <v>17</v>
      </c>
      <c r="H1009" t="s">
        <v>27</v>
      </c>
      <c r="I1009">
        <v>1.9217754058085601</v>
      </c>
      <c r="J1009">
        <v>20</v>
      </c>
      <c r="K1009">
        <v>143</v>
      </c>
      <c r="L1009">
        <f t="shared" si="123"/>
        <v>143</v>
      </c>
      <c r="M1009">
        <f t="shared" si="127"/>
        <v>4.9698132995760007</v>
      </c>
      <c r="N1009">
        <f>'vessel calibrations'!$B$18</f>
        <v>0.66168199563289887</v>
      </c>
      <c r="O1009" s="16">
        <f>'vessel calibrations'!$C$18</f>
        <v>0.66168199563289887</v>
      </c>
      <c r="P1009">
        <f>'vessel calibrations'!$D$18</f>
        <v>0.69681555292314135</v>
      </c>
      <c r="Q1009">
        <f>'vessel calibrations'!$E$18</f>
        <v>0.73713696004717688</v>
      </c>
      <c r="R1009">
        <f t="shared" si="124"/>
        <v>3.2884359819863702</v>
      </c>
      <c r="S1009">
        <f t="shared" si="128"/>
        <v>3.2884359819863702</v>
      </c>
      <c r="T1009">
        <f t="shared" si="125"/>
        <v>3.4630432022688322</v>
      </c>
      <c r="U1009">
        <f t="shared" si="126"/>
        <v>3.6634330676514826</v>
      </c>
      <c r="V1009">
        <f t="shared" si="129"/>
        <v>25.800913747360966</v>
      </c>
      <c r="W1009">
        <f t="shared" si="129"/>
        <v>25.800913747360966</v>
      </c>
      <c r="X1009">
        <f t="shared" si="130"/>
        <v>30.913949489132936</v>
      </c>
      <c r="Y1009">
        <f t="shared" si="130"/>
        <v>37.994985761720081</v>
      </c>
    </row>
    <row r="1010" spans="1:26" x14ac:dyDescent="0.25">
      <c r="A1010" t="s">
        <v>12</v>
      </c>
      <c r="B1010">
        <v>18105</v>
      </c>
      <c r="C1010" t="s">
        <v>13</v>
      </c>
      <c r="D1010">
        <v>8</v>
      </c>
      <c r="E1010">
        <v>2014</v>
      </c>
      <c r="F1010" s="1">
        <v>41885</v>
      </c>
      <c r="G1010" t="s">
        <v>16</v>
      </c>
      <c r="H1010" t="s">
        <v>27</v>
      </c>
      <c r="I1010">
        <v>1.9320041456439701</v>
      </c>
      <c r="J1010">
        <v>20</v>
      </c>
      <c r="K1010">
        <v>127</v>
      </c>
      <c r="L1010">
        <f t="shared" si="123"/>
        <v>127</v>
      </c>
      <c r="M1010">
        <f t="shared" si="127"/>
        <v>4.8520302639196169</v>
      </c>
      <c r="N1010">
        <f>'vessel calibrations'!$B$18</f>
        <v>0.66168199563289887</v>
      </c>
      <c r="O1010" s="16">
        <f>'vessel calibrations'!$C$18</f>
        <v>0.66168199563289887</v>
      </c>
      <c r="P1010">
        <f>'vessel calibrations'!$D$18</f>
        <v>0.69681555292314135</v>
      </c>
      <c r="Q1010">
        <f>'vessel calibrations'!$E$18</f>
        <v>0.73713696004717688</v>
      </c>
      <c r="R1010">
        <f t="shared" si="124"/>
        <v>3.2105010679015531</v>
      </c>
      <c r="S1010">
        <f t="shared" si="128"/>
        <v>3.2105010679015531</v>
      </c>
      <c r="T1010">
        <f t="shared" si="125"/>
        <v>3.3809701511529631</v>
      </c>
      <c r="U1010">
        <f t="shared" si="126"/>
        <v>3.5766108388026079</v>
      </c>
      <c r="V1010">
        <f t="shared" si="129"/>
        <v>23.791505340474984</v>
      </c>
      <c r="W1010">
        <f t="shared" si="129"/>
        <v>23.791505340474984</v>
      </c>
      <c r="X1010">
        <f t="shared" si="130"/>
        <v>28.399279027005132</v>
      </c>
      <c r="Y1010">
        <f t="shared" si="130"/>
        <v>34.752165431016685</v>
      </c>
    </row>
    <row r="1011" spans="1:26" x14ac:dyDescent="0.25">
      <c r="A1011" t="s">
        <v>12</v>
      </c>
      <c r="B1011">
        <v>18106</v>
      </c>
      <c r="C1011" t="s">
        <v>13</v>
      </c>
      <c r="D1011">
        <v>8</v>
      </c>
      <c r="E1011">
        <v>2014</v>
      </c>
      <c r="F1011" s="1">
        <v>41885</v>
      </c>
      <c r="G1011" t="s">
        <v>14</v>
      </c>
      <c r="H1011" t="s">
        <v>27</v>
      </c>
      <c r="I1011">
        <v>2.0271979988370901</v>
      </c>
      <c r="J1011">
        <v>20</v>
      </c>
      <c r="K1011">
        <v>68</v>
      </c>
      <c r="L1011">
        <f t="shared" si="123"/>
        <v>68</v>
      </c>
      <c r="M1011">
        <f t="shared" si="127"/>
        <v>4.2341065045972597</v>
      </c>
      <c r="N1011">
        <f>'vessel calibrations'!$B$18</f>
        <v>0.66168199563289887</v>
      </c>
      <c r="O1011" s="16">
        <f>'vessel calibrations'!$C$18</f>
        <v>0.66168199563289887</v>
      </c>
      <c r="P1011">
        <f>'vessel calibrations'!$D$18</f>
        <v>0.69681555292314135</v>
      </c>
      <c r="Q1011">
        <f>'vessel calibrations'!$E$18</f>
        <v>0.73713696004717688</v>
      </c>
      <c r="R1011">
        <f t="shared" si="124"/>
        <v>2.8016320416841527</v>
      </c>
      <c r="S1011">
        <f t="shared" si="128"/>
        <v>2.8016320416841527</v>
      </c>
      <c r="T1011">
        <f t="shared" si="125"/>
        <v>2.950391265136409</v>
      </c>
      <c r="U1011">
        <f t="shared" si="126"/>
        <v>3.1211163973148022</v>
      </c>
      <c r="V1011">
        <f t="shared" si="129"/>
        <v>15.471507032679931</v>
      </c>
      <c r="W1011">
        <f t="shared" si="129"/>
        <v>15.471507032679931</v>
      </c>
      <c r="X1011">
        <f t="shared" si="130"/>
        <v>18.113430684464113</v>
      </c>
      <c r="Y1011">
        <f t="shared" si="130"/>
        <v>21.671676118430213</v>
      </c>
    </row>
    <row r="1012" spans="1:26" x14ac:dyDescent="0.25">
      <c r="A1012" t="s">
        <v>12</v>
      </c>
      <c r="B1012">
        <v>18107</v>
      </c>
      <c r="C1012" t="s">
        <v>13</v>
      </c>
      <c r="D1012">
        <v>8</v>
      </c>
      <c r="E1012">
        <v>2014</v>
      </c>
      <c r="F1012" s="1">
        <v>41885</v>
      </c>
      <c r="G1012" t="s">
        <v>16</v>
      </c>
      <c r="H1012" t="s">
        <v>27</v>
      </c>
      <c r="I1012">
        <v>1.66214273116984</v>
      </c>
      <c r="J1012">
        <v>20</v>
      </c>
      <c r="K1012">
        <v>51</v>
      </c>
      <c r="L1012">
        <f t="shared" si="123"/>
        <v>51</v>
      </c>
      <c r="M1012">
        <f t="shared" si="127"/>
        <v>3.9512437185814275</v>
      </c>
      <c r="N1012">
        <f>'vessel calibrations'!$B$18</f>
        <v>0.66168199563289887</v>
      </c>
      <c r="O1012" s="16">
        <f>'vessel calibrations'!$C$18</f>
        <v>0.66168199563289887</v>
      </c>
      <c r="P1012">
        <f>'vessel calibrations'!$D$18</f>
        <v>0.69681555292314135</v>
      </c>
      <c r="Q1012">
        <f>'vessel calibrations'!$E$18</f>
        <v>0.73713696004717688</v>
      </c>
      <c r="R1012">
        <f t="shared" si="124"/>
        <v>2.6144668289429154</v>
      </c>
      <c r="S1012">
        <f t="shared" si="128"/>
        <v>2.6144668289429154</v>
      </c>
      <c r="T1012">
        <f t="shared" si="125"/>
        <v>2.7532880764974066</v>
      </c>
      <c r="U1012">
        <f t="shared" si="126"/>
        <v>2.9126077831206163</v>
      </c>
      <c r="V1012">
        <f t="shared" si="129"/>
        <v>12.659931355944183</v>
      </c>
      <c r="W1012">
        <f t="shared" si="129"/>
        <v>12.659931355944183</v>
      </c>
      <c r="X1012">
        <f t="shared" si="130"/>
        <v>14.694150706943214</v>
      </c>
      <c r="Y1012">
        <f t="shared" si="130"/>
        <v>17.404731588767895</v>
      </c>
    </row>
    <row r="1013" spans="1:26" x14ac:dyDescent="0.25">
      <c r="A1013" t="s">
        <v>12</v>
      </c>
      <c r="B1013">
        <v>18108</v>
      </c>
      <c r="C1013" t="s">
        <v>13</v>
      </c>
      <c r="D1013">
        <v>8</v>
      </c>
      <c r="E1013">
        <v>2014</v>
      </c>
      <c r="F1013" s="1">
        <v>41885</v>
      </c>
      <c r="G1013" t="s">
        <v>14</v>
      </c>
      <c r="H1013" t="s">
        <v>27</v>
      </c>
      <c r="I1013">
        <v>1.0150974555939201</v>
      </c>
      <c r="J1013">
        <v>20</v>
      </c>
      <c r="K1013">
        <v>48</v>
      </c>
      <c r="L1013">
        <f t="shared" si="123"/>
        <v>48</v>
      </c>
      <c r="M1013">
        <f t="shared" si="127"/>
        <v>3.8918202981106265</v>
      </c>
      <c r="N1013">
        <f>'vessel calibrations'!$B$18</f>
        <v>0.66168199563289887</v>
      </c>
      <c r="O1013" s="16">
        <f>'vessel calibrations'!$C$18</f>
        <v>0.66168199563289887</v>
      </c>
      <c r="P1013">
        <f>'vessel calibrations'!$D$18</f>
        <v>0.69681555292314135</v>
      </c>
      <c r="Q1013">
        <f>'vessel calibrations'!$E$18</f>
        <v>0.73713696004717688</v>
      </c>
      <c r="R1013">
        <f t="shared" si="124"/>
        <v>2.5751474214984627</v>
      </c>
      <c r="S1013">
        <f t="shared" si="128"/>
        <v>2.5751474214984627</v>
      </c>
      <c r="T1013">
        <f t="shared" si="125"/>
        <v>2.7118809129054608</v>
      </c>
      <c r="U1013">
        <f t="shared" si="126"/>
        <v>2.8688045835991649</v>
      </c>
      <c r="V1013">
        <f t="shared" si="129"/>
        <v>12.133253139641424</v>
      </c>
      <c r="W1013">
        <f t="shared" si="129"/>
        <v>12.133253139641424</v>
      </c>
      <c r="X1013">
        <f t="shared" si="130"/>
        <v>14.057570875363389</v>
      </c>
      <c r="Y1013">
        <f t="shared" si="130"/>
        <v>16.61594721582858</v>
      </c>
    </row>
    <row r="1014" spans="1:26" x14ac:dyDescent="0.25">
      <c r="A1014" t="s">
        <v>12</v>
      </c>
      <c r="B1014">
        <v>19010</v>
      </c>
      <c r="C1014" t="s">
        <v>19</v>
      </c>
      <c r="D1014">
        <v>6</v>
      </c>
      <c r="E1014">
        <v>2015</v>
      </c>
      <c r="F1014" s="1">
        <v>42182</v>
      </c>
      <c r="G1014" t="s">
        <v>20</v>
      </c>
      <c r="H1014" t="s">
        <v>27</v>
      </c>
      <c r="I1014">
        <v>1.77158764683671</v>
      </c>
      <c r="J1014">
        <v>20</v>
      </c>
      <c r="K1014">
        <v>0</v>
      </c>
      <c r="L1014">
        <f t="shared" si="123"/>
        <v>0</v>
      </c>
      <c r="M1014">
        <f t="shared" si="127"/>
        <v>0</v>
      </c>
      <c r="N1014">
        <f>'vessel calibrations'!$B$18</f>
        <v>0.66168199563289887</v>
      </c>
      <c r="O1014" s="16">
        <f>'vessel calibrations'!$C$18</f>
        <v>0.66168199563289887</v>
      </c>
      <c r="P1014">
        <f>'vessel calibrations'!$D$18</f>
        <v>0.69681555292314135</v>
      </c>
      <c r="Q1014">
        <f>'vessel calibrations'!$E$18</f>
        <v>0.73713696004717688</v>
      </c>
      <c r="R1014">
        <f t="shared" si="124"/>
        <v>0</v>
      </c>
      <c r="S1014">
        <f t="shared" si="128"/>
        <v>0</v>
      </c>
      <c r="T1014">
        <f t="shared" si="125"/>
        <v>0</v>
      </c>
      <c r="U1014">
        <f t="shared" si="126"/>
        <v>0</v>
      </c>
      <c r="V1014">
        <f t="shared" si="129"/>
        <v>0</v>
      </c>
      <c r="W1014">
        <f t="shared" si="129"/>
        <v>0</v>
      </c>
      <c r="X1014">
        <f t="shared" si="130"/>
        <v>0</v>
      </c>
      <c r="Y1014">
        <f t="shared" si="130"/>
        <v>0</v>
      </c>
      <c r="Z1014" t="s">
        <v>34</v>
      </c>
    </row>
    <row r="1015" spans="1:26" x14ac:dyDescent="0.25">
      <c r="A1015" t="s">
        <v>12</v>
      </c>
      <c r="B1015">
        <v>19011</v>
      </c>
      <c r="C1015" t="s">
        <v>19</v>
      </c>
      <c r="D1015">
        <v>6</v>
      </c>
      <c r="E1015">
        <v>2015</v>
      </c>
      <c r="F1015" s="1">
        <v>42182</v>
      </c>
      <c r="G1015" t="s">
        <v>21</v>
      </c>
      <c r="H1015" t="s">
        <v>27</v>
      </c>
      <c r="I1015">
        <v>1.4998345024041</v>
      </c>
      <c r="J1015">
        <v>20</v>
      </c>
      <c r="K1015">
        <v>791</v>
      </c>
      <c r="L1015">
        <f t="shared" si="123"/>
        <v>791</v>
      </c>
      <c r="M1015">
        <f t="shared" si="127"/>
        <v>6.674561391814426</v>
      </c>
      <c r="N1015">
        <f>'vessel calibrations'!$B$18</f>
        <v>0.66168199563289887</v>
      </c>
      <c r="O1015" s="16">
        <f>'vessel calibrations'!$C$18</f>
        <v>0.66168199563289887</v>
      </c>
      <c r="P1015">
        <f>'vessel calibrations'!$D$18</f>
        <v>0.69681555292314135</v>
      </c>
      <c r="Q1015">
        <f>'vessel calibrations'!$E$18</f>
        <v>0.73713696004717688</v>
      </c>
      <c r="R1015">
        <f t="shared" si="124"/>
        <v>4.4164371017100681</v>
      </c>
      <c r="S1015">
        <f t="shared" si="128"/>
        <v>4.4164371017100681</v>
      </c>
      <c r="T1015">
        <f t="shared" si="125"/>
        <v>4.6509381867566209</v>
      </c>
      <c r="U1015">
        <f t="shared" si="126"/>
        <v>4.9200658940103397</v>
      </c>
      <c r="V1015">
        <f t="shared" si="129"/>
        <v>81.800748541784642</v>
      </c>
      <c r="W1015">
        <f t="shared" si="129"/>
        <v>81.800748541784642</v>
      </c>
      <c r="X1015">
        <f t="shared" si="130"/>
        <v>103.68315186748036</v>
      </c>
      <c r="Y1015">
        <f t="shared" si="130"/>
        <v>136.01164113551948</v>
      </c>
      <c r="Z1015" t="s">
        <v>34</v>
      </c>
    </row>
    <row r="1016" spans="1:26" x14ac:dyDescent="0.25">
      <c r="A1016" t="s">
        <v>12</v>
      </c>
      <c r="B1016">
        <v>19012</v>
      </c>
      <c r="C1016" t="s">
        <v>19</v>
      </c>
      <c r="D1016">
        <v>6</v>
      </c>
      <c r="E1016">
        <v>2015</v>
      </c>
      <c r="F1016" s="1">
        <v>42182</v>
      </c>
      <c r="G1016" t="s">
        <v>22</v>
      </c>
      <c r="H1016" t="s">
        <v>27</v>
      </c>
      <c r="I1016">
        <v>1.93542255516405</v>
      </c>
      <c r="J1016">
        <v>20</v>
      </c>
      <c r="K1016">
        <v>50</v>
      </c>
      <c r="L1016">
        <f t="shared" si="123"/>
        <v>50</v>
      </c>
      <c r="M1016">
        <f t="shared" si="127"/>
        <v>3.9318256327243257</v>
      </c>
      <c r="N1016">
        <f>'vessel calibrations'!$B$18</f>
        <v>0.66168199563289887</v>
      </c>
      <c r="O1016" s="16">
        <f>'vessel calibrations'!$C$18</f>
        <v>0.66168199563289887</v>
      </c>
      <c r="P1016">
        <f>'vessel calibrations'!$D$18</f>
        <v>0.69681555292314135</v>
      </c>
      <c r="Q1016">
        <f>'vessel calibrations'!$E$18</f>
        <v>0.73713696004717688</v>
      </c>
      <c r="R1016">
        <f t="shared" si="124"/>
        <v>2.6016182311416172</v>
      </c>
      <c r="S1016">
        <f t="shared" si="128"/>
        <v>2.6016182311416172</v>
      </c>
      <c r="T1016">
        <f t="shared" si="125"/>
        <v>2.7397572522641811</v>
      </c>
      <c r="U1016">
        <f t="shared" si="126"/>
        <v>2.8982939943419774</v>
      </c>
      <c r="V1016">
        <f t="shared" si="129"/>
        <v>12.485543113242471</v>
      </c>
      <c r="W1016">
        <f t="shared" si="129"/>
        <v>12.485543113242471</v>
      </c>
      <c r="X1016">
        <f t="shared" si="130"/>
        <v>14.483226122032846</v>
      </c>
      <c r="Y1016">
        <f t="shared" si="130"/>
        <v>17.143166607098511</v>
      </c>
      <c r="Z1016" t="s">
        <v>34</v>
      </c>
    </row>
    <row r="1017" spans="1:26" x14ac:dyDescent="0.25">
      <c r="A1017" t="s">
        <v>12</v>
      </c>
      <c r="B1017">
        <v>19013</v>
      </c>
      <c r="C1017" t="s">
        <v>19</v>
      </c>
      <c r="D1017">
        <v>6</v>
      </c>
      <c r="E1017">
        <v>2015</v>
      </c>
      <c r="F1017" s="1">
        <v>42182</v>
      </c>
      <c r="G1017" t="s">
        <v>23</v>
      </c>
      <c r="H1017" t="s">
        <v>27</v>
      </c>
      <c r="I1017">
        <v>1.7172739902721199</v>
      </c>
      <c r="J1017">
        <v>20</v>
      </c>
      <c r="K1017">
        <v>4</v>
      </c>
      <c r="L1017">
        <f t="shared" si="123"/>
        <v>4</v>
      </c>
      <c r="M1017">
        <f t="shared" si="127"/>
        <v>1.6094379124341003</v>
      </c>
      <c r="N1017">
        <f>'vessel calibrations'!$B$18</f>
        <v>0.66168199563289887</v>
      </c>
      <c r="O1017" s="16">
        <f>'vessel calibrations'!$C$18</f>
        <v>0.66168199563289887</v>
      </c>
      <c r="P1017">
        <f>'vessel calibrations'!$D$18</f>
        <v>0.69681555292314135</v>
      </c>
      <c r="Q1017">
        <f>'vessel calibrations'!$E$18</f>
        <v>0.73713696004717688</v>
      </c>
      <c r="R1017">
        <f t="shared" si="124"/>
        <v>1.0649360897466422</v>
      </c>
      <c r="S1017">
        <f t="shared" si="128"/>
        <v>1.0649360897466422</v>
      </c>
      <c r="T1017">
        <f t="shared" si="125"/>
        <v>1.1214813688482339</v>
      </c>
      <c r="U1017">
        <f t="shared" si="126"/>
        <v>1.1863761701563471</v>
      </c>
      <c r="V1017">
        <f t="shared" si="129"/>
        <v>1.9006535966293545</v>
      </c>
      <c r="W1017">
        <f t="shared" si="129"/>
        <v>1.9006535966293545</v>
      </c>
      <c r="X1017">
        <f t="shared" si="130"/>
        <v>2.0693977473355587</v>
      </c>
      <c r="Y1017">
        <f t="shared" si="130"/>
        <v>2.2751909415674016</v>
      </c>
      <c r="Z1017" t="s">
        <v>34</v>
      </c>
    </row>
    <row r="1018" spans="1:26" x14ac:dyDescent="0.25">
      <c r="A1018" t="s">
        <v>12</v>
      </c>
      <c r="B1018">
        <v>19014</v>
      </c>
      <c r="C1018" t="s">
        <v>19</v>
      </c>
      <c r="D1018">
        <v>6</v>
      </c>
      <c r="E1018">
        <v>2015</v>
      </c>
      <c r="F1018" s="1">
        <v>42183</v>
      </c>
      <c r="G1018" t="s">
        <v>20</v>
      </c>
      <c r="H1018" t="s">
        <v>27</v>
      </c>
      <c r="I1018">
        <v>2.14188197089655</v>
      </c>
      <c r="J1018">
        <v>20</v>
      </c>
      <c r="K1018">
        <v>11</v>
      </c>
      <c r="L1018">
        <f t="shared" si="123"/>
        <v>11</v>
      </c>
      <c r="M1018">
        <f t="shared" si="127"/>
        <v>2.4849066497880004</v>
      </c>
      <c r="N1018">
        <f>'vessel calibrations'!$B$18</f>
        <v>0.66168199563289887</v>
      </c>
      <c r="O1018" s="16">
        <f>'vessel calibrations'!$C$18</f>
        <v>0.66168199563289887</v>
      </c>
      <c r="P1018">
        <f>'vessel calibrations'!$D$18</f>
        <v>0.69681555292314135</v>
      </c>
      <c r="Q1018">
        <f>'vessel calibrations'!$E$18</f>
        <v>0.73713696004717688</v>
      </c>
      <c r="R1018">
        <f t="shared" si="124"/>
        <v>1.6442179909931851</v>
      </c>
      <c r="S1018">
        <f t="shared" si="128"/>
        <v>1.6442179909931851</v>
      </c>
      <c r="T1018">
        <f t="shared" si="125"/>
        <v>1.7315216011344161</v>
      </c>
      <c r="U1018">
        <f t="shared" si="126"/>
        <v>1.8317165338257413</v>
      </c>
      <c r="V1018">
        <f t="shared" si="129"/>
        <v>4.1769598943164477</v>
      </c>
      <c r="W1018">
        <f t="shared" si="129"/>
        <v>4.1769598943164477</v>
      </c>
      <c r="X1018">
        <f t="shared" si="130"/>
        <v>4.6492432669458426</v>
      </c>
      <c r="Y1018">
        <f t="shared" si="130"/>
        <v>5.2445965251343569</v>
      </c>
      <c r="Z1018" t="s">
        <v>34</v>
      </c>
    </row>
    <row r="1019" spans="1:26" x14ac:dyDescent="0.25">
      <c r="A1019" t="s">
        <v>12</v>
      </c>
      <c r="B1019">
        <v>19015</v>
      </c>
      <c r="C1019" t="s">
        <v>19</v>
      </c>
      <c r="D1019">
        <v>6</v>
      </c>
      <c r="E1019">
        <v>2015</v>
      </c>
      <c r="F1019" s="1">
        <v>42183</v>
      </c>
      <c r="G1019" t="s">
        <v>21</v>
      </c>
      <c r="H1019" t="s">
        <v>27</v>
      </c>
      <c r="I1019">
        <v>1.88987606074749</v>
      </c>
      <c r="J1019">
        <v>20</v>
      </c>
      <c r="K1019">
        <v>352</v>
      </c>
      <c r="L1019">
        <f t="shared" si="123"/>
        <v>352</v>
      </c>
      <c r="M1019">
        <f t="shared" si="127"/>
        <v>5.8664680569332965</v>
      </c>
      <c r="N1019">
        <f>'vessel calibrations'!$B$18</f>
        <v>0.66168199563289887</v>
      </c>
      <c r="O1019" s="16">
        <f>'vessel calibrations'!$C$18</f>
        <v>0.66168199563289887</v>
      </c>
      <c r="P1019">
        <f>'vessel calibrations'!$D$18</f>
        <v>0.69681555292314135</v>
      </c>
      <c r="Q1019">
        <f>'vessel calibrations'!$E$18</f>
        <v>0.73713696004717688</v>
      </c>
      <c r="R1019">
        <f t="shared" si="124"/>
        <v>3.881736291228278</v>
      </c>
      <c r="S1019">
        <f t="shared" si="128"/>
        <v>3.881736291228278</v>
      </c>
      <c r="T1019">
        <f t="shared" si="125"/>
        <v>4.0878461827979216</v>
      </c>
      <c r="U1019">
        <f t="shared" si="126"/>
        <v>4.3243904297016789</v>
      </c>
      <c r="V1019">
        <f t="shared" si="129"/>
        <v>47.508366645889133</v>
      </c>
      <c r="W1019">
        <f t="shared" si="129"/>
        <v>47.508366645889133</v>
      </c>
      <c r="X1019">
        <f t="shared" si="130"/>
        <v>58.611361362859455</v>
      </c>
      <c r="Y1019">
        <f t="shared" si="130"/>
        <v>74.519464403821289</v>
      </c>
      <c r="Z1019" t="s">
        <v>34</v>
      </c>
    </row>
    <row r="1020" spans="1:26" x14ac:dyDescent="0.25">
      <c r="A1020" t="s">
        <v>12</v>
      </c>
      <c r="B1020">
        <v>19016</v>
      </c>
      <c r="C1020" t="s">
        <v>19</v>
      </c>
      <c r="D1020">
        <v>6</v>
      </c>
      <c r="E1020">
        <v>2015</v>
      </c>
      <c r="F1020" s="1">
        <v>42183</v>
      </c>
      <c r="G1020" t="s">
        <v>22</v>
      </c>
      <c r="H1020" t="s">
        <v>27</v>
      </c>
      <c r="I1020">
        <v>1.73177203189786</v>
      </c>
      <c r="J1020">
        <v>20</v>
      </c>
      <c r="K1020">
        <v>25</v>
      </c>
      <c r="L1020">
        <f t="shared" si="123"/>
        <v>25</v>
      </c>
      <c r="M1020">
        <f t="shared" si="127"/>
        <v>3.2580965380214821</v>
      </c>
      <c r="N1020">
        <f>'vessel calibrations'!$B$18</f>
        <v>0.66168199563289887</v>
      </c>
      <c r="O1020" s="16">
        <f>'vessel calibrations'!$C$18</f>
        <v>0.66168199563289887</v>
      </c>
      <c r="P1020">
        <f>'vessel calibrations'!$D$18</f>
        <v>0.69681555292314135</v>
      </c>
      <c r="Q1020">
        <f>'vessel calibrations'!$E$18</f>
        <v>0.73713696004717688</v>
      </c>
      <c r="R1020">
        <f t="shared" si="124"/>
        <v>2.1558238192426931</v>
      </c>
      <c r="S1020">
        <f t="shared" si="128"/>
        <v>2.1558238192426931</v>
      </c>
      <c r="T1020">
        <f t="shared" si="125"/>
        <v>2.2702923406184117</v>
      </c>
      <c r="U1020">
        <f t="shared" si="126"/>
        <v>2.4016633775773868</v>
      </c>
      <c r="V1020">
        <f t="shared" si="129"/>
        <v>7.6350009295064307</v>
      </c>
      <c r="W1020">
        <f t="shared" si="129"/>
        <v>7.6350009295064307</v>
      </c>
      <c r="X1020">
        <f t="shared" si="130"/>
        <v>8.6822309097484851</v>
      </c>
      <c r="Y1020">
        <f t="shared" si="130"/>
        <v>10.04152734312334</v>
      </c>
      <c r="Z1020" t="s">
        <v>34</v>
      </c>
    </row>
    <row r="1021" spans="1:26" x14ac:dyDescent="0.25">
      <c r="A1021" t="s">
        <v>12</v>
      </c>
      <c r="B1021">
        <v>19017</v>
      </c>
      <c r="C1021" t="s">
        <v>19</v>
      </c>
      <c r="D1021">
        <v>6</v>
      </c>
      <c r="E1021">
        <v>2015</v>
      </c>
      <c r="F1021" s="1">
        <v>42183</v>
      </c>
      <c r="G1021" t="s">
        <v>23</v>
      </c>
      <c r="H1021" t="s">
        <v>27</v>
      </c>
      <c r="I1021">
        <v>1.6726567460127799</v>
      </c>
      <c r="J1021">
        <v>20</v>
      </c>
      <c r="K1021">
        <v>8</v>
      </c>
      <c r="L1021">
        <f t="shared" si="123"/>
        <v>8</v>
      </c>
      <c r="M1021">
        <f t="shared" si="127"/>
        <v>2.1972245773362196</v>
      </c>
      <c r="N1021">
        <f>'vessel calibrations'!$B$18</f>
        <v>0.66168199563289887</v>
      </c>
      <c r="O1021" s="16">
        <f>'vessel calibrations'!$C$18</f>
        <v>0.66168199563289887</v>
      </c>
      <c r="P1021">
        <f>'vessel calibrations'!$D$18</f>
        <v>0.69681555292314135</v>
      </c>
      <c r="Q1021">
        <f>'vessel calibrations'!$E$18</f>
        <v>0.73713696004717688</v>
      </c>
      <c r="R1021">
        <f t="shared" si="124"/>
        <v>1.4538639431854825</v>
      </c>
      <c r="S1021">
        <f t="shared" si="128"/>
        <v>1.4538639431854825</v>
      </c>
      <c r="T1021">
        <f t="shared" si="125"/>
        <v>1.5310602587528535</v>
      </c>
      <c r="U1021">
        <f t="shared" si="126"/>
        <v>1.6196554454785639</v>
      </c>
      <c r="V1021">
        <f t="shared" si="129"/>
        <v>3.2796188127485477</v>
      </c>
      <c r="W1021">
        <f t="shared" si="129"/>
        <v>3.2796188127485477</v>
      </c>
      <c r="X1021">
        <f t="shared" si="130"/>
        <v>3.6230758813740422</v>
      </c>
      <c r="Y1021">
        <f t="shared" si="130"/>
        <v>4.0513495513595528</v>
      </c>
      <c r="Z1021" t="s">
        <v>34</v>
      </c>
    </row>
    <row r="1022" spans="1:26" x14ac:dyDescent="0.25">
      <c r="A1022" t="s">
        <v>12</v>
      </c>
      <c r="B1022">
        <v>19018</v>
      </c>
      <c r="C1022" t="s">
        <v>19</v>
      </c>
      <c r="D1022">
        <v>6</v>
      </c>
      <c r="E1022">
        <v>2015</v>
      </c>
      <c r="F1022" s="1">
        <v>42183</v>
      </c>
      <c r="G1022" t="s">
        <v>22</v>
      </c>
      <c r="H1022" t="s">
        <v>27</v>
      </c>
      <c r="I1022">
        <v>1.73586624896986</v>
      </c>
      <c r="J1022">
        <v>20</v>
      </c>
      <c r="K1022">
        <v>26</v>
      </c>
      <c r="L1022">
        <f t="shared" si="123"/>
        <v>26</v>
      </c>
      <c r="M1022">
        <f t="shared" si="127"/>
        <v>3.2958368660043291</v>
      </c>
      <c r="N1022">
        <f>'vessel calibrations'!$B$18</f>
        <v>0.66168199563289887</v>
      </c>
      <c r="O1022" s="16">
        <f>'vessel calibrations'!$C$18</f>
        <v>0.66168199563289887</v>
      </c>
      <c r="P1022">
        <f>'vessel calibrations'!$D$18</f>
        <v>0.69681555292314135</v>
      </c>
      <c r="Q1022">
        <f>'vessel calibrations'!$E$18</f>
        <v>0.73713696004717688</v>
      </c>
      <c r="R1022">
        <f t="shared" si="124"/>
        <v>2.1807959147782237</v>
      </c>
      <c r="S1022">
        <f t="shared" si="128"/>
        <v>2.1807959147782237</v>
      </c>
      <c r="T1022">
        <f t="shared" si="125"/>
        <v>2.29659038812928</v>
      </c>
      <c r="U1022">
        <f t="shared" si="126"/>
        <v>2.4294831682178457</v>
      </c>
      <c r="V1022">
        <f t="shared" si="129"/>
        <v>7.8533499673289402</v>
      </c>
      <c r="W1022">
        <f t="shared" si="129"/>
        <v>7.8533499673289402</v>
      </c>
      <c r="X1022">
        <f t="shared" si="130"/>
        <v>8.9402322752741554</v>
      </c>
      <c r="Y1022">
        <f t="shared" si="130"/>
        <v>10.353012965535857</v>
      </c>
      <c r="Z1022" t="s">
        <v>34</v>
      </c>
    </row>
    <row r="1023" spans="1:26" x14ac:dyDescent="0.25">
      <c r="A1023" t="s">
        <v>12</v>
      </c>
      <c r="B1023">
        <v>19019</v>
      </c>
      <c r="C1023" t="s">
        <v>19</v>
      </c>
      <c r="D1023">
        <v>6</v>
      </c>
      <c r="E1023">
        <v>2015</v>
      </c>
      <c r="F1023" s="1">
        <v>42183</v>
      </c>
      <c r="G1023" t="s">
        <v>23</v>
      </c>
      <c r="H1023" t="s">
        <v>27</v>
      </c>
      <c r="I1023">
        <v>1.6960557297860099</v>
      </c>
      <c r="J1023">
        <v>20</v>
      </c>
      <c r="K1023">
        <v>24</v>
      </c>
      <c r="L1023">
        <f t="shared" si="123"/>
        <v>24</v>
      </c>
      <c r="M1023">
        <f t="shared" si="127"/>
        <v>3.2188758248682006</v>
      </c>
      <c r="N1023">
        <f>'vessel calibrations'!$B$18</f>
        <v>0.66168199563289887</v>
      </c>
      <c r="O1023" s="16">
        <f>'vessel calibrations'!$C$18</f>
        <v>0.66168199563289887</v>
      </c>
      <c r="P1023">
        <f>'vessel calibrations'!$D$18</f>
        <v>0.69681555292314135</v>
      </c>
      <c r="Q1023">
        <f>'vessel calibrations'!$E$18</f>
        <v>0.73713696004717688</v>
      </c>
      <c r="R1023">
        <f t="shared" si="124"/>
        <v>2.1298721794932844</v>
      </c>
      <c r="S1023">
        <f t="shared" si="128"/>
        <v>2.1298721794932844</v>
      </c>
      <c r="T1023">
        <f t="shared" si="125"/>
        <v>2.2429627376964678</v>
      </c>
      <c r="U1023">
        <f t="shared" si="126"/>
        <v>2.3727523403126942</v>
      </c>
      <c r="V1023">
        <f t="shared" si="129"/>
        <v>7.4137912876388103</v>
      </c>
      <c r="W1023">
        <f t="shared" si="129"/>
        <v>7.4137912876388103</v>
      </c>
      <c r="X1023">
        <f t="shared" si="130"/>
        <v>8.4212025313486016</v>
      </c>
      <c r="Y1023">
        <f t="shared" si="130"/>
        <v>9.7268757037251614</v>
      </c>
      <c r="Z1023" t="s">
        <v>34</v>
      </c>
    </row>
    <row r="1024" spans="1:26" x14ac:dyDescent="0.25">
      <c r="A1024" t="s">
        <v>12</v>
      </c>
      <c r="B1024">
        <v>19024</v>
      </c>
      <c r="C1024" t="s">
        <v>19</v>
      </c>
      <c r="D1024">
        <v>6</v>
      </c>
      <c r="E1024">
        <v>2015</v>
      </c>
      <c r="F1024" s="1">
        <v>42185</v>
      </c>
      <c r="G1024" t="s">
        <v>23</v>
      </c>
      <c r="H1024" t="s">
        <v>27</v>
      </c>
      <c r="I1024">
        <v>2.0033315874417399</v>
      </c>
      <c r="J1024">
        <v>20</v>
      </c>
      <c r="K1024">
        <v>149</v>
      </c>
      <c r="L1024">
        <f t="shared" si="123"/>
        <v>149</v>
      </c>
      <c r="M1024">
        <f t="shared" si="127"/>
        <v>5.0106352940962555</v>
      </c>
      <c r="N1024">
        <f>'vessel calibrations'!$B$18</f>
        <v>0.66168199563289887</v>
      </c>
      <c r="O1024" s="16">
        <f>'vessel calibrations'!$C$18</f>
        <v>0.66168199563289887</v>
      </c>
      <c r="P1024">
        <f>'vessel calibrations'!$D$18</f>
        <v>0.69681555292314135</v>
      </c>
      <c r="Q1024">
        <f>'vessel calibrations'!$E$18</f>
        <v>0.73713696004717688</v>
      </c>
      <c r="R1024">
        <f t="shared" si="124"/>
        <v>3.3154471607862477</v>
      </c>
      <c r="S1024">
        <f t="shared" si="128"/>
        <v>3.3154471607862477</v>
      </c>
      <c r="T1024">
        <f t="shared" si="125"/>
        <v>3.4914886029518892</v>
      </c>
      <c r="U1024">
        <f t="shared" si="126"/>
        <v>3.6935244685952058</v>
      </c>
      <c r="V1024">
        <f t="shared" si="129"/>
        <v>26.534703671901624</v>
      </c>
      <c r="W1024">
        <f t="shared" si="129"/>
        <v>26.534703671901624</v>
      </c>
      <c r="X1024">
        <f t="shared" si="130"/>
        <v>31.834789308625453</v>
      </c>
      <c r="Y1024">
        <f t="shared" si="130"/>
        <v>39.18623277136183</v>
      </c>
      <c r="Z1024" t="s">
        <v>34</v>
      </c>
    </row>
    <row r="1025" spans="1:26" x14ac:dyDescent="0.25">
      <c r="A1025" t="s">
        <v>12</v>
      </c>
      <c r="B1025">
        <v>19025</v>
      </c>
      <c r="C1025" t="s">
        <v>19</v>
      </c>
      <c r="D1025">
        <v>6</v>
      </c>
      <c r="E1025">
        <v>2015</v>
      </c>
      <c r="F1025" s="1">
        <v>42185</v>
      </c>
      <c r="G1025" t="s">
        <v>22</v>
      </c>
      <c r="H1025" t="s">
        <v>27</v>
      </c>
      <c r="I1025">
        <v>1.49599639912889</v>
      </c>
      <c r="J1025">
        <v>20</v>
      </c>
      <c r="K1025">
        <v>828</v>
      </c>
      <c r="L1025">
        <f t="shared" si="123"/>
        <v>828</v>
      </c>
      <c r="M1025">
        <f t="shared" si="127"/>
        <v>6.7202201551352951</v>
      </c>
      <c r="N1025">
        <f>'vessel calibrations'!$B$18</f>
        <v>0.66168199563289887</v>
      </c>
      <c r="O1025" s="16">
        <f>'vessel calibrations'!$C$18</f>
        <v>0.66168199563289887</v>
      </c>
      <c r="P1025">
        <f>'vessel calibrations'!$D$18</f>
        <v>0.69681555292314135</v>
      </c>
      <c r="Q1025">
        <f>'vessel calibrations'!$E$18</f>
        <v>0.73713696004717688</v>
      </c>
      <c r="R1025">
        <f t="shared" si="124"/>
        <v>4.4466486833423513</v>
      </c>
      <c r="S1025">
        <f t="shared" si="128"/>
        <v>4.4466486833423513</v>
      </c>
      <c r="T1025">
        <f t="shared" si="125"/>
        <v>4.6827539231658397</v>
      </c>
      <c r="U1025">
        <f t="shared" si="126"/>
        <v>4.9537226560041985</v>
      </c>
      <c r="V1025">
        <f t="shared" si="129"/>
        <v>84.340461313657158</v>
      </c>
      <c r="W1025">
        <f t="shared" si="129"/>
        <v>84.340461313657158</v>
      </c>
      <c r="X1025">
        <f t="shared" si="130"/>
        <v>107.06727211536121</v>
      </c>
      <c r="Y1025">
        <f t="shared" si="130"/>
        <v>140.70148917670687</v>
      </c>
      <c r="Z1025" t="s">
        <v>34</v>
      </c>
    </row>
    <row r="1026" spans="1:26" x14ac:dyDescent="0.25">
      <c r="A1026" t="s">
        <v>12</v>
      </c>
      <c r="B1026">
        <v>19026</v>
      </c>
      <c r="C1026" t="s">
        <v>19</v>
      </c>
      <c r="D1026">
        <v>6</v>
      </c>
      <c r="E1026">
        <v>2015</v>
      </c>
      <c r="F1026" s="1">
        <v>42185</v>
      </c>
      <c r="G1026" t="s">
        <v>21</v>
      </c>
      <c r="H1026" t="s">
        <v>27</v>
      </c>
      <c r="I1026">
        <v>1.74578566681866</v>
      </c>
      <c r="J1026">
        <v>20</v>
      </c>
      <c r="K1026">
        <v>48</v>
      </c>
      <c r="L1026">
        <f t="shared" ref="L1026:L1089" si="131">K1026*20/J1026</f>
        <v>48</v>
      </c>
      <c r="M1026">
        <f t="shared" si="127"/>
        <v>3.8918202981106265</v>
      </c>
      <c r="N1026">
        <f>'vessel calibrations'!$B$18</f>
        <v>0.66168199563289887</v>
      </c>
      <c r="O1026" s="16">
        <f>'vessel calibrations'!$C$18</f>
        <v>0.66168199563289887</v>
      </c>
      <c r="P1026">
        <f>'vessel calibrations'!$D$18</f>
        <v>0.69681555292314135</v>
      </c>
      <c r="Q1026">
        <f>'vessel calibrations'!$E$18</f>
        <v>0.73713696004717688</v>
      </c>
      <c r="R1026">
        <f t="shared" ref="R1026:R1089" si="132">N1026*M1026</f>
        <v>2.5751474214984627</v>
      </c>
      <c r="S1026">
        <f t="shared" si="128"/>
        <v>2.5751474214984627</v>
      </c>
      <c r="T1026">
        <f t="shared" ref="T1026:T1089" si="133">M1026*P1026</f>
        <v>2.7118809129054608</v>
      </c>
      <c r="U1026">
        <f t="shared" ref="U1026:U1089" si="134">M1026*Q1026</f>
        <v>2.8688045835991649</v>
      </c>
      <c r="V1026">
        <f t="shared" si="129"/>
        <v>12.133253139641424</v>
      </c>
      <c r="W1026">
        <f t="shared" si="129"/>
        <v>12.133253139641424</v>
      </c>
      <c r="X1026">
        <f t="shared" si="130"/>
        <v>14.057570875363389</v>
      </c>
      <c r="Y1026">
        <f t="shared" si="130"/>
        <v>16.61594721582858</v>
      </c>
      <c r="Z1026" t="s">
        <v>34</v>
      </c>
    </row>
    <row r="1027" spans="1:26" x14ac:dyDescent="0.25">
      <c r="A1027" t="s">
        <v>12</v>
      </c>
      <c r="B1027">
        <v>19027</v>
      </c>
      <c r="C1027" t="s">
        <v>19</v>
      </c>
      <c r="D1027">
        <v>6</v>
      </c>
      <c r="E1027">
        <v>2015</v>
      </c>
      <c r="F1027" s="1">
        <v>42185</v>
      </c>
      <c r="G1027" t="s">
        <v>20</v>
      </c>
      <c r="H1027" t="s">
        <v>27</v>
      </c>
      <c r="I1027">
        <v>1.67018142249643</v>
      </c>
      <c r="J1027">
        <v>20</v>
      </c>
      <c r="K1027">
        <v>63</v>
      </c>
      <c r="L1027">
        <f t="shared" si="131"/>
        <v>63</v>
      </c>
      <c r="M1027">
        <f t="shared" ref="M1027:M1090" si="135">LN(L1027+1)</f>
        <v>4.1588830833596715</v>
      </c>
      <c r="N1027">
        <f>'vessel calibrations'!$B$18</f>
        <v>0.66168199563289887</v>
      </c>
      <c r="O1027" s="16">
        <f>'vessel calibrations'!$C$18</f>
        <v>0.66168199563289887</v>
      </c>
      <c r="P1027">
        <f>'vessel calibrations'!$D$18</f>
        <v>0.69681555292314135</v>
      </c>
      <c r="Q1027">
        <f>'vessel calibrations'!$E$18</f>
        <v>0.73713696004717688</v>
      </c>
      <c r="R1027">
        <f t="shared" si="132"/>
        <v>2.7518580582013312</v>
      </c>
      <c r="S1027">
        <f t="shared" ref="S1027:S1090" si="136">O1027*M1027</f>
        <v>2.7518580582013312</v>
      </c>
      <c r="T1027">
        <f t="shared" si="133"/>
        <v>2.8979744152739686</v>
      </c>
      <c r="U1027">
        <f t="shared" si="134"/>
        <v>3.0656664332593779</v>
      </c>
      <c r="V1027">
        <f t="shared" ref="V1027:W1090" si="137">EXP(R1027)-1</f>
        <v>14.671723823539542</v>
      </c>
      <c r="W1027">
        <f t="shared" si="137"/>
        <v>14.671723823539542</v>
      </c>
      <c r="X1027">
        <f t="shared" ref="X1027:Y1090" si="138">EXP(T1027)-1</f>
        <v>17.137369357212684</v>
      </c>
      <c r="Y1027">
        <f t="shared" si="138"/>
        <v>20.448751386483369</v>
      </c>
      <c r="Z1027" t="s">
        <v>34</v>
      </c>
    </row>
    <row r="1028" spans="1:26" x14ac:dyDescent="0.25">
      <c r="A1028" t="s">
        <v>12</v>
      </c>
      <c r="B1028">
        <v>19028</v>
      </c>
      <c r="C1028" t="s">
        <v>19</v>
      </c>
      <c r="D1028">
        <v>6</v>
      </c>
      <c r="E1028">
        <v>2015</v>
      </c>
      <c r="F1028" s="1">
        <v>42185</v>
      </c>
      <c r="G1028" t="s">
        <v>21</v>
      </c>
      <c r="H1028" t="s">
        <v>27</v>
      </c>
      <c r="I1028">
        <v>1.91487413944246</v>
      </c>
      <c r="J1028">
        <v>20</v>
      </c>
      <c r="K1028">
        <v>139</v>
      </c>
      <c r="L1028">
        <f t="shared" si="131"/>
        <v>139</v>
      </c>
      <c r="M1028">
        <f t="shared" si="135"/>
        <v>4.9416424226093039</v>
      </c>
      <c r="N1028">
        <f>'vessel calibrations'!$B$18</f>
        <v>0.66168199563289887</v>
      </c>
      <c r="O1028" s="16">
        <f>'vessel calibrations'!$C$18</f>
        <v>0.66168199563289887</v>
      </c>
      <c r="P1028">
        <f>'vessel calibrations'!$D$18</f>
        <v>0.69681555292314135</v>
      </c>
      <c r="Q1028">
        <f>'vessel calibrations'!$E$18</f>
        <v>0.73713696004717688</v>
      </c>
      <c r="R1028">
        <f t="shared" si="132"/>
        <v>3.2697958198963173</v>
      </c>
      <c r="S1028">
        <f t="shared" si="136"/>
        <v>3.2697958198963173</v>
      </c>
      <c r="T1028">
        <f t="shared" si="133"/>
        <v>3.4434132970589539</v>
      </c>
      <c r="U1028">
        <f t="shared" si="134"/>
        <v>3.6426672730423886</v>
      </c>
      <c r="V1028">
        <f t="shared" si="137"/>
        <v>25.305967639686912</v>
      </c>
      <c r="W1028">
        <f t="shared" si="137"/>
        <v>25.305967639686912</v>
      </c>
      <c r="X1028">
        <f t="shared" si="138"/>
        <v>30.293590401118983</v>
      </c>
      <c r="Y1028">
        <f t="shared" si="138"/>
        <v>37.193573674426538</v>
      </c>
      <c r="Z1028" t="s">
        <v>34</v>
      </c>
    </row>
    <row r="1029" spans="1:26" x14ac:dyDescent="0.25">
      <c r="A1029" t="s">
        <v>12</v>
      </c>
      <c r="B1029">
        <v>19029</v>
      </c>
      <c r="C1029" t="s">
        <v>19</v>
      </c>
      <c r="D1029">
        <v>6</v>
      </c>
      <c r="E1029">
        <v>2015</v>
      </c>
      <c r="F1029" s="1">
        <v>42185</v>
      </c>
      <c r="G1029" t="s">
        <v>20</v>
      </c>
      <c r="H1029" t="s">
        <v>27</v>
      </c>
      <c r="I1029">
        <v>1.88642055903203</v>
      </c>
      <c r="J1029">
        <v>20</v>
      </c>
      <c r="K1029">
        <v>202</v>
      </c>
      <c r="L1029">
        <f t="shared" si="131"/>
        <v>202</v>
      </c>
      <c r="M1029">
        <f t="shared" si="135"/>
        <v>5.3132059790417872</v>
      </c>
      <c r="N1029">
        <f>'vessel calibrations'!$B$18</f>
        <v>0.66168199563289887</v>
      </c>
      <c r="O1029" s="16">
        <f>'vessel calibrations'!$C$18</f>
        <v>0.66168199563289887</v>
      </c>
      <c r="P1029">
        <f>'vessel calibrations'!$D$18</f>
        <v>0.69681555292314135</v>
      </c>
      <c r="Q1029">
        <f>'vessel calibrations'!$E$18</f>
        <v>0.73713696004717688</v>
      </c>
      <c r="R1029">
        <f t="shared" si="132"/>
        <v>3.5156527354210199</v>
      </c>
      <c r="S1029">
        <f t="shared" si="136"/>
        <v>3.5156527354210199</v>
      </c>
      <c r="T1029">
        <f t="shared" si="133"/>
        <v>3.7023245620805434</v>
      </c>
      <c r="U1029">
        <f t="shared" si="134"/>
        <v>3.9165605034953472</v>
      </c>
      <c r="V1029">
        <f t="shared" si="137"/>
        <v>32.637877393608008</v>
      </c>
      <c r="W1029">
        <f t="shared" si="137"/>
        <v>32.637877393608008</v>
      </c>
      <c r="X1029">
        <f t="shared" si="138"/>
        <v>39.541435995070273</v>
      </c>
      <c r="Y1029">
        <f t="shared" si="138"/>
        <v>49.227390404978763</v>
      </c>
      <c r="Z1029" t="s">
        <v>34</v>
      </c>
    </row>
    <row r="1030" spans="1:26" x14ac:dyDescent="0.25">
      <c r="A1030" t="s">
        <v>12</v>
      </c>
      <c r="B1030">
        <v>19030</v>
      </c>
      <c r="C1030" t="s">
        <v>13</v>
      </c>
      <c r="D1030">
        <v>6</v>
      </c>
      <c r="E1030">
        <v>2015</v>
      </c>
      <c r="F1030" s="1">
        <v>42186</v>
      </c>
      <c r="G1030" t="s">
        <v>14</v>
      </c>
      <c r="H1030" t="s">
        <v>27</v>
      </c>
      <c r="I1030">
        <v>1.67673026012418</v>
      </c>
      <c r="J1030">
        <v>20</v>
      </c>
      <c r="K1030">
        <v>3</v>
      </c>
      <c r="L1030">
        <f t="shared" si="131"/>
        <v>3</v>
      </c>
      <c r="M1030">
        <f t="shared" si="135"/>
        <v>1.3862943611198906</v>
      </c>
      <c r="N1030">
        <f>'vessel calibrations'!$B$18</f>
        <v>0.66168199563289887</v>
      </c>
      <c r="O1030" s="16">
        <f>'vessel calibrations'!$C$18</f>
        <v>0.66168199563289887</v>
      </c>
      <c r="P1030">
        <f>'vessel calibrations'!$D$18</f>
        <v>0.69681555292314135</v>
      </c>
      <c r="Q1030">
        <f>'vessel calibrations'!$E$18</f>
        <v>0.73713696004717688</v>
      </c>
      <c r="R1030">
        <f t="shared" si="132"/>
        <v>0.91728601940044374</v>
      </c>
      <c r="S1030">
        <f t="shared" si="136"/>
        <v>0.91728601940044374</v>
      </c>
      <c r="T1030">
        <f t="shared" si="133"/>
        <v>0.96599147175798949</v>
      </c>
      <c r="U1030">
        <f t="shared" si="134"/>
        <v>1.0218888110864595</v>
      </c>
      <c r="V1030">
        <f t="shared" si="137"/>
        <v>1.5024894574732026</v>
      </c>
      <c r="W1030">
        <f t="shared" si="137"/>
        <v>1.5024894574732026</v>
      </c>
      <c r="X1030">
        <f t="shared" si="138"/>
        <v>1.6273913498376178</v>
      </c>
      <c r="Y1030">
        <f t="shared" si="138"/>
        <v>1.7784377549303723</v>
      </c>
      <c r="Z1030" t="s">
        <v>34</v>
      </c>
    </row>
    <row r="1031" spans="1:26" x14ac:dyDescent="0.25">
      <c r="A1031" t="s">
        <v>12</v>
      </c>
      <c r="B1031">
        <v>19031</v>
      </c>
      <c r="C1031" t="s">
        <v>13</v>
      </c>
      <c r="D1031">
        <v>6</v>
      </c>
      <c r="E1031">
        <v>2015</v>
      </c>
      <c r="F1031" s="1">
        <v>42186</v>
      </c>
      <c r="G1031" t="s">
        <v>16</v>
      </c>
      <c r="H1031" t="s">
        <v>27</v>
      </c>
      <c r="I1031">
        <v>2.0169391605241902</v>
      </c>
      <c r="J1031">
        <v>20</v>
      </c>
      <c r="K1031">
        <v>62</v>
      </c>
      <c r="L1031">
        <f t="shared" si="131"/>
        <v>62</v>
      </c>
      <c r="M1031">
        <f t="shared" si="135"/>
        <v>4.1431347263915326</v>
      </c>
      <c r="N1031">
        <f>'vessel calibrations'!$B$18</f>
        <v>0.66168199563289887</v>
      </c>
      <c r="O1031" s="16">
        <f>'vessel calibrations'!$C$18</f>
        <v>0.66168199563289887</v>
      </c>
      <c r="P1031">
        <f>'vessel calibrations'!$D$18</f>
        <v>0.69681555292314135</v>
      </c>
      <c r="Q1031">
        <f>'vessel calibrations'!$E$18</f>
        <v>0.73713696004717688</v>
      </c>
      <c r="R1031">
        <f t="shared" si="132"/>
        <v>2.7414376539347138</v>
      </c>
      <c r="S1031">
        <f t="shared" si="136"/>
        <v>2.7414376539347138</v>
      </c>
      <c r="T1031">
        <f t="shared" si="133"/>
        <v>2.8870007152055837</v>
      </c>
      <c r="U1031">
        <f t="shared" si="134"/>
        <v>3.0540577372781463</v>
      </c>
      <c r="V1031">
        <f t="shared" si="137"/>
        <v>14.509266033701564</v>
      </c>
      <c r="W1031">
        <f t="shared" si="137"/>
        <v>14.509266033701564</v>
      </c>
      <c r="X1031">
        <f t="shared" si="138"/>
        <v>16.93942339210086</v>
      </c>
      <c r="Y1031">
        <f t="shared" si="138"/>
        <v>20.201199012628926</v>
      </c>
      <c r="Z1031" t="s">
        <v>34</v>
      </c>
    </row>
    <row r="1032" spans="1:26" x14ac:dyDescent="0.25">
      <c r="A1032" t="s">
        <v>12</v>
      </c>
      <c r="B1032">
        <v>19032</v>
      </c>
      <c r="C1032" t="s">
        <v>13</v>
      </c>
      <c r="D1032">
        <v>6</v>
      </c>
      <c r="E1032">
        <v>2015</v>
      </c>
      <c r="F1032" s="1">
        <v>42186</v>
      </c>
      <c r="G1032" t="s">
        <v>17</v>
      </c>
      <c r="H1032" t="s">
        <v>27</v>
      </c>
      <c r="I1032">
        <v>1.80576197033371</v>
      </c>
      <c r="J1032">
        <v>20</v>
      </c>
      <c r="K1032">
        <v>34</v>
      </c>
      <c r="L1032">
        <f t="shared" si="131"/>
        <v>34</v>
      </c>
      <c r="M1032">
        <f t="shared" si="135"/>
        <v>3.5553480614894135</v>
      </c>
      <c r="N1032">
        <f>'vessel calibrations'!$B$18</f>
        <v>0.66168199563289887</v>
      </c>
      <c r="O1032" s="16">
        <f>'vessel calibrations'!$C$18</f>
        <v>0.66168199563289887</v>
      </c>
      <c r="P1032">
        <f>'vessel calibrations'!$D$18</f>
        <v>0.69681555292314135</v>
      </c>
      <c r="Q1032">
        <f>'vessel calibrations'!$E$18</f>
        <v>0.73713696004717688</v>
      </c>
      <c r="R1032">
        <f t="shared" si="132"/>
        <v>2.3525098004958735</v>
      </c>
      <c r="S1032">
        <f t="shared" si="136"/>
        <v>2.3525098004958735</v>
      </c>
      <c r="T1032">
        <f t="shared" si="133"/>
        <v>2.4774218253009646</v>
      </c>
      <c r="U1032">
        <f t="shared" si="134"/>
        <v>2.6207784619559296</v>
      </c>
      <c r="V1032">
        <f t="shared" si="137"/>
        <v>9.5119194652865406</v>
      </c>
      <c r="W1032">
        <f t="shared" si="137"/>
        <v>9.5119194652865406</v>
      </c>
      <c r="X1032">
        <f t="shared" si="138"/>
        <v>10.910517404669481</v>
      </c>
      <c r="Y1032">
        <f t="shared" si="138"/>
        <v>12.746420486351219</v>
      </c>
      <c r="Z1032" t="s">
        <v>34</v>
      </c>
    </row>
    <row r="1033" spans="1:26" x14ac:dyDescent="0.25">
      <c r="A1033" t="s">
        <v>12</v>
      </c>
      <c r="B1033">
        <v>19033</v>
      </c>
      <c r="C1033" t="s">
        <v>13</v>
      </c>
      <c r="D1033">
        <v>6</v>
      </c>
      <c r="E1033">
        <v>2015</v>
      </c>
      <c r="F1033" s="1">
        <v>42186</v>
      </c>
      <c r="G1033" t="s">
        <v>18</v>
      </c>
      <c r="H1033" t="s">
        <v>27</v>
      </c>
      <c r="I1033">
        <v>1.88880346911329</v>
      </c>
      <c r="J1033">
        <v>20</v>
      </c>
      <c r="K1033">
        <v>1</v>
      </c>
      <c r="L1033">
        <f t="shared" si="131"/>
        <v>1</v>
      </c>
      <c r="M1033">
        <f t="shared" si="135"/>
        <v>0.69314718055994529</v>
      </c>
      <c r="N1033">
        <f>'vessel calibrations'!$B$18</f>
        <v>0.66168199563289887</v>
      </c>
      <c r="O1033" s="16">
        <f>'vessel calibrations'!$C$18</f>
        <v>0.66168199563289887</v>
      </c>
      <c r="P1033">
        <f>'vessel calibrations'!$D$18</f>
        <v>0.69681555292314135</v>
      </c>
      <c r="Q1033">
        <f>'vessel calibrations'!$E$18</f>
        <v>0.73713696004717688</v>
      </c>
      <c r="R1033">
        <f t="shared" si="132"/>
        <v>0.45864300970022187</v>
      </c>
      <c r="S1033">
        <f t="shared" si="136"/>
        <v>0.45864300970022187</v>
      </c>
      <c r="T1033">
        <f t="shared" si="133"/>
        <v>0.48299573587899475</v>
      </c>
      <c r="U1033">
        <f t="shared" si="134"/>
        <v>0.51094440554322973</v>
      </c>
      <c r="V1033">
        <f t="shared" si="137"/>
        <v>0.58192586977810135</v>
      </c>
      <c r="W1033">
        <f t="shared" si="137"/>
        <v>0.58192586977810135</v>
      </c>
      <c r="X1033">
        <f t="shared" si="138"/>
        <v>0.62092299318555466</v>
      </c>
      <c r="Y1033">
        <f t="shared" si="138"/>
        <v>0.66686464805345613</v>
      </c>
      <c r="Z1033" t="s">
        <v>34</v>
      </c>
    </row>
    <row r="1034" spans="1:26" x14ac:dyDescent="0.25">
      <c r="A1034" t="s">
        <v>12</v>
      </c>
      <c r="B1034">
        <v>19034</v>
      </c>
      <c r="C1034" t="s">
        <v>13</v>
      </c>
      <c r="D1034">
        <v>6</v>
      </c>
      <c r="E1034">
        <v>2015</v>
      </c>
      <c r="F1034" s="1">
        <v>42186</v>
      </c>
      <c r="G1034" t="s">
        <v>17</v>
      </c>
      <c r="H1034" t="s">
        <v>27</v>
      </c>
      <c r="I1034">
        <v>2.1166453314010401</v>
      </c>
      <c r="J1034">
        <v>20</v>
      </c>
      <c r="K1034">
        <v>308</v>
      </c>
      <c r="L1034">
        <f t="shared" si="131"/>
        <v>308</v>
      </c>
      <c r="M1034">
        <f t="shared" si="135"/>
        <v>5.7333412768977459</v>
      </c>
      <c r="N1034">
        <f>'vessel calibrations'!$B$18</f>
        <v>0.66168199563289887</v>
      </c>
      <c r="O1034" s="16">
        <f>'vessel calibrations'!$C$18</f>
        <v>0.66168199563289887</v>
      </c>
      <c r="P1034">
        <f>'vessel calibrations'!$D$18</f>
        <v>0.69681555292314135</v>
      </c>
      <c r="Q1034">
        <f>'vessel calibrations'!$E$18</f>
        <v>0.73713696004717688</v>
      </c>
      <c r="R1034">
        <f t="shared" si="132"/>
        <v>3.7936486977421731</v>
      </c>
      <c r="S1034">
        <f t="shared" si="136"/>
        <v>3.7936486977421731</v>
      </c>
      <c r="T1034">
        <f t="shared" si="133"/>
        <v>3.9950813719585718</v>
      </c>
      <c r="U1034">
        <f t="shared" si="134"/>
        <v>4.2262577597654039</v>
      </c>
      <c r="V1034">
        <f t="shared" si="137"/>
        <v>43.418173454989791</v>
      </c>
      <c r="W1034">
        <f t="shared" si="137"/>
        <v>43.418173454989791</v>
      </c>
      <c r="X1034">
        <f t="shared" si="138"/>
        <v>53.330261403726823</v>
      </c>
      <c r="Y1034">
        <f t="shared" si="138"/>
        <v>67.460556353634587</v>
      </c>
      <c r="Z1034" t="s">
        <v>34</v>
      </c>
    </row>
    <row r="1035" spans="1:26" x14ac:dyDescent="0.25">
      <c r="A1035" t="s">
        <v>12</v>
      </c>
      <c r="B1035">
        <v>19035</v>
      </c>
      <c r="C1035" t="s">
        <v>13</v>
      </c>
      <c r="D1035">
        <v>6</v>
      </c>
      <c r="E1035">
        <v>2015</v>
      </c>
      <c r="F1035" s="1">
        <v>42186</v>
      </c>
      <c r="G1035" t="s">
        <v>18</v>
      </c>
      <c r="H1035" t="s">
        <v>27</v>
      </c>
      <c r="I1035">
        <v>2.1096727328014802</v>
      </c>
      <c r="J1035">
        <v>20</v>
      </c>
      <c r="K1035">
        <v>22</v>
      </c>
      <c r="L1035">
        <f t="shared" si="131"/>
        <v>22</v>
      </c>
      <c r="M1035">
        <f t="shared" si="135"/>
        <v>3.1354942159291497</v>
      </c>
      <c r="N1035">
        <f>'vessel calibrations'!$B$18</f>
        <v>0.66168199563289887</v>
      </c>
      <c r="O1035" s="16">
        <f>'vessel calibrations'!$C$18</f>
        <v>0.66168199563289887</v>
      </c>
      <c r="P1035">
        <f>'vessel calibrations'!$D$18</f>
        <v>0.69681555292314135</v>
      </c>
      <c r="Q1035">
        <f>'vessel calibrations'!$E$18</f>
        <v>0.73713696004717688</v>
      </c>
      <c r="R1035">
        <f t="shared" si="132"/>
        <v>2.0747000700914113</v>
      </c>
      <c r="S1035">
        <f t="shared" si="136"/>
        <v>2.0747000700914113</v>
      </c>
      <c r="T1035">
        <f t="shared" si="133"/>
        <v>2.1848611357599821</v>
      </c>
      <c r="U1035">
        <f t="shared" si="134"/>
        <v>2.3112886745755197</v>
      </c>
      <c r="V1035">
        <f t="shared" si="137"/>
        <v>6.9621580115446866</v>
      </c>
      <c r="W1035">
        <f t="shared" si="137"/>
        <v>6.9621580115446866</v>
      </c>
      <c r="X1035">
        <f t="shared" si="138"/>
        <v>7.8894140459331936</v>
      </c>
      <c r="Y1035">
        <f t="shared" si="138"/>
        <v>9.0874156787326488</v>
      </c>
      <c r="Z1035" t="s">
        <v>34</v>
      </c>
    </row>
    <row r="1036" spans="1:26" x14ac:dyDescent="0.25">
      <c r="A1036" t="s">
        <v>12</v>
      </c>
      <c r="B1036">
        <v>19036</v>
      </c>
      <c r="C1036" t="s">
        <v>13</v>
      </c>
      <c r="D1036">
        <v>6</v>
      </c>
      <c r="E1036">
        <v>2015</v>
      </c>
      <c r="F1036" s="1">
        <v>42187</v>
      </c>
      <c r="G1036" t="s">
        <v>18</v>
      </c>
      <c r="H1036" t="s">
        <v>27</v>
      </c>
      <c r="I1036">
        <v>2.0526120052868699</v>
      </c>
      <c r="J1036">
        <v>20</v>
      </c>
      <c r="K1036">
        <v>0</v>
      </c>
      <c r="L1036">
        <f t="shared" si="131"/>
        <v>0</v>
      </c>
      <c r="M1036">
        <f t="shared" si="135"/>
        <v>0</v>
      </c>
      <c r="N1036">
        <f>'vessel calibrations'!$B$18</f>
        <v>0.66168199563289887</v>
      </c>
      <c r="O1036" s="16">
        <f>'vessel calibrations'!$C$18</f>
        <v>0.66168199563289887</v>
      </c>
      <c r="P1036">
        <f>'vessel calibrations'!$D$18</f>
        <v>0.69681555292314135</v>
      </c>
      <c r="Q1036">
        <f>'vessel calibrations'!$E$18</f>
        <v>0.73713696004717688</v>
      </c>
      <c r="R1036">
        <f t="shared" si="132"/>
        <v>0</v>
      </c>
      <c r="S1036">
        <f t="shared" si="136"/>
        <v>0</v>
      </c>
      <c r="T1036">
        <f t="shared" si="133"/>
        <v>0</v>
      </c>
      <c r="U1036">
        <f t="shared" si="134"/>
        <v>0</v>
      </c>
      <c r="V1036">
        <f t="shared" si="137"/>
        <v>0</v>
      </c>
      <c r="W1036">
        <f t="shared" si="137"/>
        <v>0</v>
      </c>
      <c r="X1036">
        <f t="shared" si="138"/>
        <v>0</v>
      </c>
      <c r="Y1036">
        <f t="shared" si="138"/>
        <v>0</v>
      </c>
      <c r="Z1036" t="s">
        <v>34</v>
      </c>
    </row>
    <row r="1037" spans="1:26" x14ac:dyDescent="0.25">
      <c r="A1037" t="s">
        <v>12</v>
      </c>
      <c r="B1037">
        <v>19037</v>
      </c>
      <c r="C1037" t="s">
        <v>13</v>
      </c>
      <c r="D1037">
        <v>6</v>
      </c>
      <c r="E1037">
        <v>2015</v>
      </c>
      <c r="F1037" s="1">
        <v>42187</v>
      </c>
      <c r="G1037" t="s">
        <v>17</v>
      </c>
      <c r="H1037" t="s">
        <v>27</v>
      </c>
      <c r="I1037">
        <v>2.0115715567499102</v>
      </c>
      <c r="J1037">
        <v>20</v>
      </c>
      <c r="K1037">
        <v>19</v>
      </c>
      <c r="L1037">
        <f t="shared" si="131"/>
        <v>19</v>
      </c>
      <c r="M1037">
        <f t="shared" si="135"/>
        <v>2.9957322735539909</v>
      </c>
      <c r="N1037">
        <f>'vessel calibrations'!$B$18</f>
        <v>0.66168199563289887</v>
      </c>
      <c r="O1037" s="16">
        <f>'vessel calibrations'!$C$18</f>
        <v>0.66168199563289887</v>
      </c>
      <c r="P1037">
        <f>'vessel calibrations'!$D$18</f>
        <v>0.69681555292314135</v>
      </c>
      <c r="Q1037">
        <f>'vessel calibrations'!$E$18</f>
        <v>0.73713696004717688</v>
      </c>
      <c r="R1037">
        <f t="shared" si="132"/>
        <v>1.982222109147086</v>
      </c>
      <c r="S1037">
        <f t="shared" si="136"/>
        <v>1.982222109147086</v>
      </c>
      <c r="T1037">
        <f t="shared" si="133"/>
        <v>2.0874728406062233</v>
      </c>
      <c r="U1037">
        <f t="shared" si="134"/>
        <v>2.2082649812428063</v>
      </c>
      <c r="V1037">
        <f t="shared" si="137"/>
        <v>6.2588550453466878</v>
      </c>
      <c r="W1037">
        <f t="shared" si="137"/>
        <v>6.2588550453466878</v>
      </c>
      <c r="X1037">
        <f t="shared" si="138"/>
        <v>7.0645090905605166</v>
      </c>
      <c r="Y1037">
        <f t="shared" si="138"/>
        <v>8.09991416665682</v>
      </c>
      <c r="Z1037" t="s">
        <v>34</v>
      </c>
    </row>
    <row r="1038" spans="1:26" x14ac:dyDescent="0.25">
      <c r="A1038" t="s">
        <v>12</v>
      </c>
      <c r="B1038">
        <v>19038</v>
      </c>
      <c r="C1038" t="s">
        <v>13</v>
      </c>
      <c r="D1038">
        <v>6</v>
      </c>
      <c r="E1038">
        <v>2015</v>
      </c>
      <c r="F1038" s="1">
        <v>42187</v>
      </c>
      <c r="G1038" t="s">
        <v>16</v>
      </c>
      <c r="H1038" t="s">
        <v>27</v>
      </c>
      <c r="I1038">
        <v>1.6232462100321601</v>
      </c>
      <c r="J1038">
        <v>20</v>
      </c>
      <c r="K1038">
        <v>41</v>
      </c>
      <c r="L1038">
        <f t="shared" si="131"/>
        <v>41</v>
      </c>
      <c r="M1038">
        <f t="shared" si="135"/>
        <v>3.7376696182833684</v>
      </c>
      <c r="N1038">
        <f>'vessel calibrations'!$B$18</f>
        <v>0.66168199563289887</v>
      </c>
      <c r="O1038" s="16">
        <f>'vessel calibrations'!$C$18</f>
        <v>0.66168199563289887</v>
      </c>
      <c r="P1038">
        <f>'vessel calibrations'!$D$18</f>
        <v>0.69681555292314135</v>
      </c>
      <c r="Q1038">
        <f>'vessel calibrations'!$E$18</f>
        <v>0.73713696004717688</v>
      </c>
      <c r="R1038">
        <f t="shared" si="132"/>
        <v>2.4731486920421943</v>
      </c>
      <c r="S1038">
        <f t="shared" si="136"/>
        <v>2.4731486920421943</v>
      </c>
      <c r="T1038">
        <f t="shared" si="133"/>
        <v>2.6044663217081521</v>
      </c>
      <c r="U1038">
        <f t="shared" si="134"/>
        <v>2.7551744200820942</v>
      </c>
      <c r="V1038">
        <f t="shared" si="137"/>
        <v>10.859730762941272</v>
      </c>
      <c r="W1038">
        <f t="shared" si="137"/>
        <v>10.859730762941272</v>
      </c>
      <c r="X1038">
        <f t="shared" si="138"/>
        <v>12.52400590812991</v>
      </c>
      <c r="Y1038">
        <f t="shared" si="138"/>
        <v>14.723783207197997</v>
      </c>
      <c r="Z1038" t="s">
        <v>34</v>
      </c>
    </row>
    <row r="1039" spans="1:26" x14ac:dyDescent="0.25">
      <c r="A1039" t="s">
        <v>12</v>
      </c>
      <c r="B1039">
        <v>19039</v>
      </c>
      <c r="C1039" t="s">
        <v>13</v>
      </c>
      <c r="D1039">
        <v>6</v>
      </c>
      <c r="E1039">
        <v>2015</v>
      </c>
      <c r="F1039" s="1">
        <v>38535</v>
      </c>
      <c r="G1039" t="s">
        <v>14</v>
      </c>
      <c r="H1039" t="s">
        <v>27</v>
      </c>
      <c r="I1039">
        <v>1.95127181766428</v>
      </c>
      <c r="J1039">
        <v>20</v>
      </c>
      <c r="K1039">
        <v>182</v>
      </c>
      <c r="L1039">
        <f t="shared" si="131"/>
        <v>182</v>
      </c>
      <c r="M1039">
        <f t="shared" si="135"/>
        <v>5.2094861528414214</v>
      </c>
      <c r="N1039">
        <f>'vessel calibrations'!$B$18</f>
        <v>0.66168199563289887</v>
      </c>
      <c r="O1039" s="16">
        <f>'vessel calibrations'!$C$18</f>
        <v>0.66168199563289887</v>
      </c>
      <c r="P1039">
        <f>'vessel calibrations'!$D$18</f>
        <v>0.69681555292314135</v>
      </c>
      <c r="Q1039">
        <f>'vessel calibrations'!$E$18</f>
        <v>0.73713696004717688</v>
      </c>
      <c r="R1039">
        <f t="shared" si="132"/>
        <v>3.4470231938340645</v>
      </c>
      <c r="S1039">
        <f t="shared" si="136"/>
        <v>3.4470231938340645</v>
      </c>
      <c r="T1039">
        <f t="shared" si="133"/>
        <v>3.6300509740376437</v>
      </c>
      <c r="U1039">
        <f t="shared" si="134"/>
        <v>3.8401047861133879</v>
      </c>
      <c r="V1039">
        <f t="shared" si="137"/>
        <v>30.406761176701171</v>
      </c>
      <c r="W1039">
        <f t="shared" si="137"/>
        <v>30.406761176701171</v>
      </c>
      <c r="X1039">
        <f t="shared" si="138"/>
        <v>36.714739040712068</v>
      </c>
      <c r="Y1039">
        <f t="shared" si="138"/>
        <v>45.530349918866072</v>
      </c>
      <c r="Z1039" t="s">
        <v>34</v>
      </c>
    </row>
    <row r="1040" spans="1:26" x14ac:dyDescent="0.25">
      <c r="A1040" t="s">
        <v>12</v>
      </c>
      <c r="B1040">
        <v>19040</v>
      </c>
      <c r="C1040" t="s">
        <v>13</v>
      </c>
      <c r="D1040">
        <v>6</v>
      </c>
      <c r="E1040">
        <v>2015</v>
      </c>
      <c r="F1040" s="1">
        <v>42187</v>
      </c>
      <c r="G1040" t="s">
        <v>16</v>
      </c>
      <c r="H1040" t="s">
        <v>27</v>
      </c>
      <c r="I1040">
        <v>2.4003789206060202</v>
      </c>
      <c r="J1040">
        <v>20</v>
      </c>
      <c r="K1040">
        <v>0</v>
      </c>
      <c r="L1040">
        <f t="shared" si="131"/>
        <v>0</v>
      </c>
      <c r="M1040">
        <f t="shared" si="135"/>
        <v>0</v>
      </c>
      <c r="N1040">
        <f>'vessel calibrations'!$B$18</f>
        <v>0.66168199563289887</v>
      </c>
      <c r="O1040" s="16">
        <f>'vessel calibrations'!$C$18</f>
        <v>0.66168199563289887</v>
      </c>
      <c r="P1040">
        <f>'vessel calibrations'!$D$18</f>
        <v>0.69681555292314135</v>
      </c>
      <c r="Q1040">
        <f>'vessel calibrations'!$E$18</f>
        <v>0.73713696004717688</v>
      </c>
      <c r="R1040">
        <f t="shared" si="132"/>
        <v>0</v>
      </c>
      <c r="S1040">
        <f t="shared" si="136"/>
        <v>0</v>
      </c>
      <c r="T1040">
        <f t="shared" si="133"/>
        <v>0</v>
      </c>
      <c r="U1040">
        <f t="shared" si="134"/>
        <v>0</v>
      </c>
      <c r="V1040">
        <f t="shared" si="137"/>
        <v>0</v>
      </c>
      <c r="W1040">
        <f t="shared" si="137"/>
        <v>0</v>
      </c>
      <c r="X1040">
        <f t="shared" si="138"/>
        <v>0</v>
      </c>
      <c r="Y1040">
        <f t="shared" si="138"/>
        <v>0</v>
      </c>
      <c r="Z1040" t="s">
        <v>34</v>
      </c>
    </row>
    <row r="1041" spans="1:26" x14ac:dyDescent="0.25">
      <c r="A1041" t="s">
        <v>12</v>
      </c>
      <c r="B1041">
        <v>19041</v>
      </c>
      <c r="C1041" t="s">
        <v>13</v>
      </c>
      <c r="D1041">
        <v>6</v>
      </c>
      <c r="E1041">
        <v>2015</v>
      </c>
      <c r="F1041" s="1">
        <v>42187</v>
      </c>
      <c r="G1041" t="s">
        <v>14</v>
      </c>
      <c r="H1041" t="s">
        <v>27</v>
      </c>
      <c r="I1041">
        <v>2.1164397465051201</v>
      </c>
      <c r="J1041">
        <v>20</v>
      </c>
      <c r="K1041">
        <v>0</v>
      </c>
      <c r="L1041">
        <f t="shared" si="131"/>
        <v>0</v>
      </c>
      <c r="M1041">
        <f t="shared" si="135"/>
        <v>0</v>
      </c>
      <c r="N1041">
        <f>'vessel calibrations'!$B$18</f>
        <v>0.66168199563289887</v>
      </c>
      <c r="O1041" s="16">
        <f>'vessel calibrations'!$C$18</f>
        <v>0.66168199563289887</v>
      </c>
      <c r="P1041">
        <f>'vessel calibrations'!$D$18</f>
        <v>0.69681555292314135</v>
      </c>
      <c r="Q1041">
        <f>'vessel calibrations'!$E$18</f>
        <v>0.73713696004717688</v>
      </c>
      <c r="R1041">
        <f t="shared" si="132"/>
        <v>0</v>
      </c>
      <c r="S1041">
        <f t="shared" si="136"/>
        <v>0</v>
      </c>
      <c r="T1041">
        <f t="shared" si="133"/>
        <v>0</v>
      </c>
      <c r="U1041">
        <f t="shared" si="134"/>
        <v>0</v>
      </c>
      <c r="V1041">
        <f t="shared" si="137"/>
        <v>0</v>
      </c>
      <c r="W1041">
        <f t="shared" si="137"/>
        <v>0</v>
      </c>
      <c r="X1041">
        <f t="shared" si="138"/>
        <v>0</v>
      </c>
      <c r="Y1041">
        <f t="shared" si="138"/>
        <v>0</v>
      </c>
      <c r="Z1041" t="s">
        <v>34</v>
      </c>
    </row>
    <row r="1042" spans="1:26" x14ac:dyDescent="0.25">
      <c r="A1042" t="s">
        <v>12</v>
      </c>
      <c r="B1042">
        <v>19043</v>
      </c>
      <c r="C1042" t="s">
        <v>19</v>
      </c>
      <c r="D1042">
        <v>7</v>
      </c>
      <c r="E1042">
        <v>2015</v>
      </c>
      <c r="F1042" s="1">
        <v>42212</v>
      </c>
      <c r="G1042" t="s">
        <v>20</v>
      </c>
      <c r="H1042" t="s">
        <v>27</v>
      </c>
      <c r="I1042">
        <v>1.88843937375113</v>
      </c>
      <c r="J1042">
        <v>20</v>
      </c>
      <c r="K1042">
        <v>0</v>
      </c>
      <c r="L1042">
        <f t="shared" si="131"/>
        <v>0</v>
      </c>
      <c r="M1042">
        <f t="shared" si="135"/>
        <v>0</v>
      </c>
      <c r="N1042">
        <f>'vessel calibrations'!$B$18</f>
        <v>0.66168199563289887</v>
      </c>
      <c r="O1042" s="16">
        <f>'vessel calibrations'!$C$18</f>
        <v>0.66168199563289887</v>
      </c>
      <c r="P1042">
        <f>'vessel calibrations'!$D$18</f>
        <v>0.69681555292314135</v>
      </c>
      <c r="Q1042">
        <f>'vessel calibrations'!$E$18</f>
        <v>0.73713696004717688</v>
      </c>
      <c r="R1042">
        <f t="shared" si="132"/>
        <v>0</v>
      </c>
      <c r="S1042">
        <f t="shared" si="136"/>
        <v>0</v>
      </c>
      <c r="T1042">
        <f t="shared" si="133"/>
        <v>0</v>
      </c>
      <c r="U1042">
        <f t="shared" si="134"/>
        <v>0</v>
      </c>
      <c r="V1042">
        <f t="shared" si="137"/>
        <v>0</v>
      </c>
      <c r="W1042">
        <f t="shared" si="137"/>
        <v>0</v>
      </c>
      <c r="X1042">
        <f t="shared" si="138"/>
        <v>0</v>
      </c>
      <c r="Y1042">
        <f t="shared" si="138"/>
        <v>0</v>
      </c>
    </row>
    <row r="1043" spans="1:26" x14ac:dyDescent="0.25">
      <c r="A1043" t="s">
        <v>12</v>
      </c>
      <c r="B1043">
        <v>19044</v>
      </c>
      <c r="C1043" t="s">
        <v>19</v>
      </c>
      <c r="D1043">
        <v>7</v>
      </c>
      <c r="E1043">
        <v>2015</v>
      </c>
      <c r="F1043" s="1">
        <v>42212</v>
      </c>
      <c r="G1043" t="s">
        <v>21</v>
      </c>
      <c r="H1043" t="s">
        <v>27</v>
      </c>
      <c r="I1043">
        <v>2.1196640648338101</v>
      </c>
      <c r="J1043">
        <v>20</v>
      </c>
      <c r="K1043">
        <v>2</v>
      </c>
      <c r="L1043">
        <f t="shared" si="131"/>
        <v>2</v>
      </c>
      <c r="M1043">
        <f t="shared" si="135"/>
        <v>1.0986122886681098</v>
      </c>
      <c r="N1043">
        <f>'vessel calibrations'!$B$18</f>
        <v>0.66168199563289887</v>
      </c>
      <c r="O1043" s="16">
        <f>'vessel calibrations'!$C$18</f>
        <v>0.66168199563289887</v>
      </c>
      <c r="P1043">
        <f>'vessel calibrations'!$D$18</f>
        <v>0.69681555292314135</v>
      </c>
      <c r="Q1043">
        <f>'vessel calibrations'!$E$18</f>
        <v>0.73713696004717688</v>
      </c>
      <c r="R1043">
        <f t="shared" si="132"/>
        <v>0.72693197159274126</v>
      </c>
      <c r="S1043">
        <f t="shared" si="136"/>
        <v>0.72693197159274126</v>
      </c>
      <c r="T1043">
        <f t="shared" si="133"/>
        <v>0.76553012937642673</v>
      </c>
      <c r="U1043">
        <f t="shared" si="134"/>
        <v>0.80982772273928194</v>
      </c>
      <c r="V1043">
        <f t="shared" si="137"/>
        <v>1.0687239576000822</v>
      </c>
      <c r="W1043">
        <f t="shared" si="137"/>
        <v>1.0687239576000822</v>
      </c>
      <c r="X1043">
        <f t="shared" si="138"/>
        <v>1.1501339217300028</v>
      </c>
      <c r="Y1043">
        <f t="shared" si="138"/>
        <v>1.2475207566026065</v>
      </c>
    </row>
    <row r="1044" spans="1:26" x14ac:dyDescent="0.25">
      <c r="A1044" t="s">
        <v>12</v>
      </c>
      <c r="B1044">
        <v>19045</v>
      </c>
      <c r="C1044" t="s">
        <v>19</v>
      </c>
      <c r="D1044">
        <v>7</v>
      </c>
      <c r="E1044">
        <v>2015</v>
      </c>
      <c r="F1044" s="1">
        <v>42212</v>
      </c>
      <c r="G1044" t="s">
        <v>22</v>
      </c>
      <c r="H1044" t="s">
        <v>27</v>
      </c>
      <c r="I1044">
        <v>2.2659388687167099</v>
      </c>
      <c r="J1044">
        <v>20</v>
      </c>
      <c r="K1044">
        <v>4</v>
      </c>
      <c r="L1044">
        <f t="shared" si="131"/>
        <v>4</v>
      </c>
      <c r="M1044">
        <f t="shared" si="135"/>
        <v>1.6094379124341003</v>
      </c>
      <c r="N1044">
        <f>'vessel calibrations'!$B$18</f>
        <v>0.66168199563289887</v>
      </c>
      <c r="O1044" s="16">
        <f>'vessel calibrations'!$C$18</f>
        <v>0.66168199563289887</v>
      </c>
      <c r="P1044">
        <f>'vessel calibrations'!$D$18</f>
        <v>0.69681555292314135</v>
      </c>
      <c r="Q1044">
        <f>'vessel calibrations'!$E$18</f>
        <v>0.73713696004717688</v>
      </c>
      <c r="R1044">
        <f t="shared" si="132"/>
        <v>1.0649360897466422</v>
      </c>
      <c r="S1044">
        <f t="shared" si="136"/>
        <v>1.0649360897466422</v>
      </c>
      <c r="T1044">
        <f t="shared" si="133"/>
        <v>1.1214813688482339</v>
      </c>
      <c r="U1044">
        <f t="shared" si="134"/>
        <v>1.1863761701563471</v>
      </c>
      <c r="V1044">
        <f t="shared" si="137"/>
        <v>1.9006535966293545</v>
      </c>
      <c r="W1044">
        <f t="shared" si="137"/>
        <v>1.9006535966293545</v>
      </c>
      <c r="X1044">
        <f t="shared" si="138"/>
        <v>2.0693977473355587</v>
      </c>
      <c r="Y1044">
        <f t="shared" si="138"/>
        <v>2.2751909415674016</v>
      </c>
    </row>
    <row r="1045" spans="1:26" x14ac:dyDescent="0.25">
      <c r="A1045" t="s">
        <v>12</v>
      </c>
      <c r="B1045">
        <v>19046</v>
      </c>
      <c r="C1045" t="s">
        <v>19</v>
      </c>
      <c r="D1045">
        <v>7</v>
      </c>
      <c r="E1045">
        <v>2015</v>
      </c>
      <c r="F1045" s="1">
        <v>42212</v>
      </c>
      <c r="G1045" t="s">
        <v>23</v>
      </c>
      <c r="H1045" t="s">
        <v>27</v>
      </c>
      <c r="I1045">
        <v>2.0276117983628201</v>
      </c>
      <c r="J1045">
        <v>20</v>
      </c>
      <c r="K1045">
        <v>9</v>
      </c>
      <c r="L1045">
        <f t="shared" si="131"/>
        <v>9</v>
      </c>
      <c r="M1045">
        <f t="shared" si="135"/>
        <v>2.3025850929940459</v>
      </c>
      <c r="N1045">
        <f>'vessel calibrations'!$B$18</f>
        <v>0.66168199563289887</v>
      </c>
      <c r="O1045" s="16">
        <f>'vessel calibrations'!$C$18</f>
        <v>0.66168199563289887</v>
      </c>
      <c r="P1045">
        <f>'vessel calibrations'!$D$18</f>
        <v>0.69681555292314135</v>
      </c>
      <c r="Q1045">
        <f>'vessel calibrations'!$E$18</f>
        <v>0.73713696004717688</v>
      </c>
      <c r="R1045">
        <f t="shared" si="132"/>
        <v>1.5235790994468643</v>
      </c>
      <c r="S1045">
        <f t="shared" si="136"/>
        <v>1.5235790994468643</v>
      </c>
      <c r="T1045">
        <f t="shared" si="133"/>
        <v>1.6044771047272288</v>
      </c>
      <c r="U1045">
        <f t="shared" si="134"/>
        <v>1.6973205756995771</v>
      </c>
      <c r="V1045">
        <f t="shared" si="137"/>
        <v>3.5886189637728707</v>
      </c>
      <c r="W1045">
        <f t="shared" si="137"/>
        <v>3.5886189637728707</v>
      </c>
      <c r="X1045">
        <f t="shared" si="138"/>
        <v>3.9752573838881533</v>
      </c>
      <c r="Y1045">
        <f t="shared" si="138"/>
        <v>4.4592999961236153</v>
      </c>
    </row>
    <row r="1046" spans="1:26" x14ac:dyDescent="0.25">
      <c r="A1046" t="s">
        <v>12</v>
      </c>
      <c r="B1046">
        <v>19047</v>
      </c>
      <c r="C1046" t="s">
        <v>19</v>
      </c>
      <c r="D1046">
        <v>7</v>
      </c>
      <c r="E1046">
        <v>2015</v>
      </c>
      <c r="F1046" s="1">
        <v>42212</v>
      </c>
      <c r="G1046" t="s">
        <v>22</v>
      </c>
      <c r="H1046" t="s">
        <v>27</v>
      </c>
      <c r="I1046">
        <v>1.97994456327545</v>
      </c>
      <c r="J1046">
        <v>20</v>
      </c>
      <c r="K1046">
        <v>0</v>
      </c>
      <c r="L1046">
        <f t="shared" si="131"/>
        <v>0</v>
      </c>
      <c r="M1046">
        <f t="shared" si="135"/>
        <v>0</v>
      </c>
      <c r="N1046">
        <f>'vessel calibrations'!$B$18</f>
        <v>0.66168199563289887</v>
      </c>
      <c r="O1046" s="16">
        <f>'vessel calibrations'!$C$18</f>
        <v>0.66168199563289887</v>
      </c>
      <c r="P1046">
        <f>'vessel calibrations'!$D$18</f>
        <v>0.69681555292314135</v>
      </c>
      <c r="Q1046">
        <f>'vessel calibrations'!$E$18</f>
        <v>0.73713696004717688</v>
      </c>
      <c r="R1046">
        <f t="shared" si="132"/>
        <v>0</v>
      </c>
      <c r="S1046">
        <f t="shared" si="136"/>
        <v>0</v>
      </c>
      <c r="T1046">
        <f t="shared" si="133"/>
        <v>0</v>
      </c>
      <c r="U1046">
        <f t="shared" si="134"/>
        <v>0</v>
      </c>
      <c r="V1046">
        <f t="shared" si="137"/>
        <v>0</v>
      </c>
      <c r="W1046">
        <f t="shared" si="137"/>
        <v>0</v>
      </c>
      <c r="X1046">
        <f t="shared" si="138"/>
        <v>0</v>
      </c>
      <c r="Y1046">
        <f t="shared" si="138"/>
        <v>0</v>
      </c>
    </row>
    <row r="1047" spans="1:26" x14ac:dyDescent="0.25">
      <c r="A1047" t="s">
        <v>12</v>
      </c>
      <c r="B1047">
        <v>19048</v>
      </c>
      <c r="C1047" t="s">
        <v>19</v>
      </c>
      <c r="D1047">
        <v>7</v>
      </c>
      <c r="E1047">
        <v>2015</v>
      </c>
      <c r="F1047" s="1">
        <v>42213</v>
      </c>
      <c r="G1047" t="s">
        <v>23</v>
      </c>
      <c r="H1047" t="s">
        <v>27</v>
      </c>
      <c r="I1047">
        <v>1.57431291749043</v>
      </c>
      <c r="J1047">
        <v>20</v>
      </c>
      <c r="K1047">
        <v>83</v>
      </c>
      <c r="L1047">
        <f t="shared" si="131"/>
        <v>83</v>
      </c>
      <c r="M1047">
        <f t="shared" si="135"/>
        <v>4.4308167988433134</v>
      </c>
      <c r="N1047">
        <f>'vessel calibrations'!$B$18</f>
        <v>0.66168199563289887</v>
      </c>
      <c r="O1047" s="16">
        <f>'vessel calibrations'!$C$18</f>
        <v>0.66168199563289887</v>
      </c>
      <c r="P1047">
        <f>'vessel calibrations'!$D$18</f>
        <v>0.69681555292314135</v>
      </c>
      <c r="Q1047">
        <f>'vessel calibrations'!$E$18</f>
        <v>0.73713696004717688</v>
      </c>
      <c r="R1047">
        <f t="shared" si="132"/>
        <v>2.9317917017424162</v>
      </c>
      <c r="S1047">
        <f t="shared" si="136"/>
        <v>2.9317917017424162</v>
      </c>
      <c r="T1047">
        <f t="shared" si="133"/>
        <v>3.0874620575871465</v>
      </c>
      <c r="U1047">
        <f t="shared" si="134"/>
        <v>3.2661188256253237</v>
      </c>
      <c r="V1047">
        <f t="shared" si="137"/>
        <v>17.761214902499976</v>
      </c>
      <c r="W1047">
        <f t="shared" si="137"/>
        <v>17.761214902499976</v>
      </c>
      <c r="X1047">
        <f t="shared" si="138"/>
        <v>20.921372136465052</v>
      </c>
      <c r="Y1047">
        <f t="shared" si="138"/>
        <v>25.209418361734926</v>
      </c>
    </row>
    <row r="1048" spans="1:26" x14ac:dyDescent="0.25">
      <c r="A1048" t="s">
        <v>12</v>
      </c>
      <c r="B1048">
        <v>19049</v>
      </c>
      <c r="C1048" t="s">
        <v>19</v>
      </c>
      <c r="D1048">
        <v>7</v>
      </c>
      <c r="E1048">
        <v>2015</v>
      </c>
      <c r="F1048" s="1">
        <v>42213</v>
      </c>
      <c r="G1048" t="s">
        <v>22</v>
      </c>
      <c r="H1048" t="s">
        <v>27</v>
      </c>
      <c r="I1048">
        <v>1.7796502013388</v>
      </c>
      <c r="J1048">
        <v>20</v>
      </c>
      <c r="K1048">
        <v>53</v>
      </c>
      <c r="L1048">
        <f t="shared" si="131"/>
        <v>53</v>
      </c>
      <c r="M1048">
        <f t="shared" si="135"/>
        <v>3.9889840465642745</v>
      </c>
      <c r="N1048">
        <f>'vessel calibrations'!$B$18</f>
        <v>0.66168199563289887</v>
      </c>
      <c r="O1048" s="16">
        <f>'vessel calibrations'!$C$18</f>
        <v>0.66168199563289887</v>
      </c>
      <c r="P1048">
        <f>'vessel calibrations'!$D$18</f>
        <v>0.69681555292314135</v>
      </c>
      <c r="Q1048">
        <f>'vessel calibrations'!$E$18</f>
        <v>0.73713696004717688</v>
      </c>
      <c r="R1048">
        <f t="shared" si="132"/>
        <v>2.6394389244784455</v>
      </c>
      <c r="S1048">
        <f t="shared" si="136"/>
        <v>2.6394389244784455</v>
      </c>
      <c r="T1048">
        <f t="shared" si="133"/>
        <v>2.7795861240082749</v>
      </c>
      <c r="U1048">
        <f t="shared" si="134"/>
        <v>2.9404275737610757</v>
      </c>
      <c r="V1048">
        <f t="shared" si="137"/>
        <v>13.00534334751676</v>
      </c>
      <c r="W1048">
        <f t="shared" si="137"/>
        <v>13.00534334751676</v>
      </c>
      <c r="X1048">
        <f t="shared" si="138"/>
        <v>15.112351052597045</v>
      </c>
      <c r="Y1048">
        <f t="shared" si="138"/>
        <v>17.923935961144256</v>
      </c>
    </row>
    <row r="1049" spans="1:26" x14ac:dyDescent="0.25">
      <c r="A1049" t="s">
        <v>12</v>
      </c>
      <c r="B1049">
        <v>19050</v>
      </c>
      <c r="C1049" t="s">
        <v>19</v>
      </c>
      <c r="D1049">
        <v>7</v>
      </c>
      <c r="E1049">
        <v>2015</v>
      </c>
      <c r="F1049" s="1">
        <v>42213</v>
      </c>
      <c r="G1049" t="s">
        <v>21</v>
      </c>
      <c r="H1049" t="s">
        <v>27</v>
      </c>
      <c r="I1049">
        <v>2.06817238895426</v>
      </c>
      <c r="J1049">
        <v>20</v>
      </c>
      <c r="K1049">
        <v>0</v>
      </c>
      <c r="L1049">
        <f t="shared" si="131"/>
        <v>0</v>
      </c>
      <c r="M1049">
        <f t="shared" si="135"/>
        <v>0</v>
      </c>
      <c r="N1049">
        <f>'vessel calibrations'!$B$18</f>
        <v>0.66168199563289887</v>
      </c>
      <c r="O1049" s="16">
        <f>'vessel calibrations'!$C$18</f>
        <v>0.66168199563289887</v>
      </c>
      <c r="P1049">
        <f>'vessel calibrations'!$D$18</f>
        <v>0.69681555292314135</v>
      </c>
      <c r="Q1049">
        <f>'vessel calibrations'!$E$18</f>
        <v>0.73713696004717688</v>
      </c>
      <c r="R1049">
        <f t="shared" si="132"/>
        <v>0</v>
      </c>
      <c r="S1049">
        <f t="shared" si="136"/>
        <v>0</v>
      </c>
      <c r="T1049">
        <f t="shared" si="133"/>
        <v>0</v>
      </c>
      <c r="U1049">
        <f t="shared" si="134"/>
        <v>0</v>
      </c>
      <c r="V1049">
        <f t="shared" si="137"/>
        <v>0</v>
      </c>
      <c r="W1049">
        <f t="shared" si="137"/>
        <v>0</v>
      </c>
      <c r="X1049">
        <f t="shared" si="138"/>
        <v>0</v>
      </c>
      <c r="Y1049">
        <f t="shared" si="138"/>
        <v>0</v>
      </c>
    </row>
    <row r="1050" spans="1:26" x14ac:dyDescent="0.25">
      <c r="A1050" t="s">
        <v>12</v>
      </c>
      <c r="B1050">
        <v>19051</v>
      </c>
      <c r="C1050" t="s">
        <v>19</v>
      </c>
      <c r="D1050">
        <v>7</v>
      </c>
      <c r="E1050">
        <v>2015</v>
      </c>
      <c r="F1050" s="1">
        <v>42213</v>
      </c>
      <c r="G1050" t="s">
        <v>20</v>
      </c>
      <c r="H1050" t="s">
        <v>27</v>
      </c>
      <c r="I1050">
        <v>1.9986051565813101</v>
      </c>
      <c r="J1050">
        <v>20</v>
      </c>
      <c r="K1050">
        <v>0</v>
      </c>
      <c r="L1050">
        <f t="shared" si="131"/>
        <v>0</v>
      </c>
      <c r="M1050">
        <f t="shared" si="135"/>
        <v>0</v>
      </c>
      <c r="N1050">
        <f>'vessel calibrations'!$B$18</f>
        <v>0.66168199563289887</v>
      </c>
      <c r="O1050" s="16">
        <f>'vessel calibrations'!$C$18</f>
        <v>0.66168199563289887</v>
      </c>
      <c r="P1050">
        <f>'vessel calibrations'!$D$18</f>
        <v>0.69681555292314135</v>
      </c>
      <c r="Q1050">
        <f>'vessel calibrations'!$E$18</f>
        <v>0.73713696004717688</v>
      </c>
      <c r="R1050">
        <f t="shared" si="132"/>
        <v>0</v>
      </c>
      <c r="S1050">
        <f t="shared" si="136"/>
        <v>0</v>
      </c>
      <c r="T1050">
        <f t="shared" si="133"/>
        <v>0</v>
      </c>
      <c r="U1050">
        <f t="shared" si="134"/>
        <v>0</v>
      </c>
      <c r="V1050">
        <f t="shared" si="137"/>
        <v>0</v>
      </c>
      <c r="W1050">
        <f t="shared" si="137"/>
        <v>0</v>
      </c>
      <c r="X1050">
        <f t="shared" si="138"/>
        <v>0</v>
      </c>
      <c r="Y1050">
        <f t="shared" si="138"/>
        <v>0</v>
      </c>
    </row>
    <row r="1051" spans="1:26" x14ac:dyDescent="0.25">
      <c r="A1051" t="s">
        <v>12</v>
      </c>
      <c r="B1051">
        <v>19052</v>
      </c>
      <c r="C1051" t="s">
        <v>19</v>
      </c>
      <c r="D1051">
        <v>7</v>
      </c>
      <c r="E1051">
        <v>2015</v>
      </c>
      <c r="F1051" s="1">
        <v>42213</v>
      </c>
      <c r="G1051" t="s">
        <v>21</v>
      </c>
      <c r="H1051" t="s">
        <v>27</v>
      </c>
      <c r="I1051">
        <v>2.1763561915192602</v>
      </c>
      <c r="J1051">
        <v>20</v>
      </c>
      <c r="K1051">
        <v>0</v>
      </c>
      <c r="L1051">
        <f t="shared" si="131"/>
        <v>0</v>
      </c>
      <c r="M1051">
        <f t="shared" si="135"/>
        <v>0</v>
      </c>
      <c r="N1051">
        <f>'vessel calibrations'!$B$18</f>
        <v>0.66168199563289887</v>
      </c>
      <c r="O1051" s="16">
        <f>'vessel calibrations'!$C$18</f>
        <v>0.66168199563289887</v>
      </c>
      <c r="P1051">
        <f>'vessel calibrations'!$D$18</f>
        <v>0.69681555292314135</v>
      </c>
      <c r="Q1051">
        <f>'vessel calibrations'!$E$18</f>
        <v>0.73713696004717688</v>
      </c>
      <c r="R1051">
        <f t="shared" si="132"/>
        <v>0</v>
      </c>
      <c r="S1051">
        <f t="shared" si="136"/>
        <v>0</v>
      </c>
      <c r="T1051">
        <f t="shared" si="133"/>
        <v>0</v>
      </c>
      <c r="U1051">
        <f t="shared" si="134"/>
        <v>0</v>
      </c>
      <c r="V1051">
        <f t="shared" si="137"/>
        <v>0</v>
      </c>
      <c r="W1051">
        <f t="shared" si="137"/>
        <v>0</v>
      </c>
      <c r="X1051">
        <f t="shared" si="138"/>
        <v>0</v>
      </c>
      <c r="Y1051">
        <f t="shared" si="138"/>
        <v>0</v>
      </c>
    </row>
    <row r="1052" spans="1:26" x14ac:dyDescent="0.25">
      <c r="A1052" t="s">
        <v>12</v>
      </c>
      <c r="B1052">
        <v>19053</v>
      </c>
      <c r="C1052" t="s">
        <v>19</v>
      </c>
      <c r="D1052">
        <v>7</v>
      </c>
      <c r="E1052">
        <v>2015</v>
      </c>
      <c r="F1052" s="1">
        <v>42213</v>
      </c>
      <c r="G1052" t="s">
        <v>20</v>
      </c>
      <c r="H1052" t="s">
        <v>27</v>
      </c>
      <c r="I1052">
        <v>1.82769197601072</v>
      </c>
      <c r="J1052">
        <v>20</v>
      </c>
      <c r="K1052">
        <v>1</v>
      </c>
      <c r="L1052">
        <f t="shared" si="131"/>
        <v>1</v>
      </c>
      <c r="M1052">
        <f t="shared" si="135"/>
        <v>0.69314718055994529</v>
      </c>
      <c r="N1052">
        <f>'vessel calibrations'!$B$18</f>
        <v>0.66168199563289887</v>
      </c>
      <c r="O1052" s="16">
        <f>'vessel calibrations'!$C$18</f>
        <v>0.66168199563289887</v>
      </c>
      <c r="P1052">
        <f>'vessel calibrations'!$D$18</f>
        <v>0.69681555292314135</v>
      </c>
      <c r="Q1052">
        <f>'vessel calibrations'!$E$18</f>
        <v>0.73713696004717688</v>
      </c>
      <c r="R1052">
        <f t="shared" si="132"/>
        <v>0.45864300970022187</v>
      </c>
      <c r="S1052">
        <f t="shared" si="136"/>
        <v>0.45864300970022187</v>
      </c>
      <c r="T1052">
        <f t="shared" si="133"/>
        <v>0.48299573587899475</v>
      </c>
      <c r="U1052">
        <f t="shared" si="134"/>
        <v>0.51094440554322973</v>
      </c>
      <c r="V1052">
        <f t="shared" si="137"/>
        <v>0.58192586977810135</v>
      </c>
      <c r="W1052">
        <f t="shared" si="137"/>
        <v>0.58192586977810135</v>
      </c>
      <c r="X1052">
        <f t="shared" si="138"/>
        <v>0.62092299318555466</v>
      </c>
      <c r="Y1052">
        <f t="shared" si="138"/>
        <v>0.66686464805345613</v>
      </c>
    </row>
    <row r="1053" spans="1:26" x14ac:dyDescent="0.25">
      <c r="A1053" t="s">
        <v>12</v>
      </c>
      <c r="B1053">
        <v>19054</v>
      </c>
      <c r="C1053" t="s">
        <v>19</v>
      </c>
      <c r="D1053">
        <v>7</v>
      </c>
      <c r="E1053">
        <v>2015</v>
      </c>
      <c r="F1053" s="1">
        <v>42214</v>
      </c>
      <c r="G1053" t="s">
        <v>20</v>
      </c>
      <c r="H1053" t="s">
        <v>27</v>
      </c>
      <c r="I1053">
        <v>1.28168896247839</v>
      </c>
      <c r="J1053">
        <v>20</v>
      </c>
      <c r="K1053">
        <v>0</v>
      </c>
      <c r="L1053">
        <f t="shared" si="131"/>
        <v>0</v>
      </c>
      <c r="M1053">
        <f t="shared" si="135"/>
        <v>0</v>
      </c>
      <c r="N1053">
        <f>'vessel calibrations'!$B$18</f>
        <v>0.66168199563289887</v>
      </c>
      <c r="O1053" s="16">
        <f>'vessel calibrations'!$C$18</f>
        <v>0.66168199563289887</v>
      </c>
      <c r="P1053">
        <f>'vessel calibrations'!$D$18</f>
        <v>0.69681555292314135</v>
      </c>
      <c r="Q1053">
        <f>'vessel calibrations'!$E$18</f>
        <v>0.73713696004717688</v>
      </c>
      <c r="R1053">
        <f t="shared" si="132"/>
        <v>0</v>
      </c>
      <c r="S1053">
        <f t="shared" si="136"/>
        <v>0</v>
      </c>
      <c r="T1053">
        <f t="shared" si="133"/>
        <v>0</v>
      </c>
      <c r="U1053">
        <f t="shared" si="134"/>
        <v>0</v>
      </c>
      <c r="V1053">
        <f t="shared" si="137"/>
        <v>0</v>
      </c>
      <c r="W1053">
        <f t="shared" si="137"/>
        <v>0</v>
      </c>
      <c r="X1053">
        <f t="shared" si="138"/>
        <v>0</v>
      </c>
      <c r="Y1053">
        <f t="shared" si="138"/>
        <v>0</v>
      </c>
    </row>
    <row r="1054" spans="1:26" x14ac:dyDescent="0.25">
      <c r="A1054" t="s">
        <v>12</v>
      </c>
      <c r="B1054">
        <v>19055</v>
      </c>
      <c r="C1054" t="s">
        <v>19</v>
      </c>
      <c r="D1054">
        <v>7</v>
      </c>
      <c r="E1054">
        <v>2015</v>
      </c>
      <c r="F1054" s="1">
        <v>42214</v>
      </c>
      <c r="G1054" t="s">
        <v>21</v>
      </c>
      <c r="H1054" t="s">
        <v>27</v>
      </c>
      <c r="I1054">
        <v>2.6547081191797401</v>
      </c>
      <c r="J1054">
        <v>20</v>
      </c>
      <c r="K1054">
        <v>45</v>
      </c>
      <c r="L1054">
        <f t="shared" si="131"/>
        <v>45</v>
      </c>
      <c r="M1054">
        <f t="shared" si="135"/>
        <v>3.8286413964890951</v>
      </c>
      <c r="N1054">
        <f>'vessel calibrations'!$B$18</f>
        <v>0.66168199563289887</v>
      </c>
      <c r="O1054" s="16">
        <f>'vessel calibrations'!$C$18</f>
        <v>0.66168199563289887</v>
      </c>
      <c r="P1054">
        <f>'vessel calibrations'!$D$18</f>
        <v>0.69681555292314135</v>
      </c>
      <c r="Q1054">
        <f>'vessel calibrations'!$E$18</f>
        <v>0.73713696004717688</v>
      </c>
      <c r="R1054">
        <f t="shared" si="132"/>
        <v>2.5333430797916332</v>
      </c>
      <c r="S1054">
        <f t="shared" si="136"/>
        <v>2.5333430797916332</v>
      </c>
      <c r="T1054">
        <f t="shared" si="133"/>
        <v>2.667856871638977</v>
      </c>
      <c r="U1054">
        <f t="shared" si="134"/>
        <v>2.8222330801187496</v>
      </c>
      <c r="V1054">
        <f t="shared" si="137"/>
        <v>11.595543737723508</v>
      </c>
      <c r="W1054">
        <f t="shared" si="137"/>
        <v>11.595543737723508</v>
      </c>
      <c r="X1054">
        <f t="shared" si="138"/>
        <v>13.409055622999746</v>
      </c>
      <c r="Y1054">
        <f t="shared" si="138"/>
        <v>15.814356585099617</v>
      </c>
    </row>
    <row r="1055" spans="1:26" x14ac:dyDescent="0.25">
      <c r="A1055" t="s">
        <v>12</v>
      </c>
      <c r="B1055">
        <v>19056</v>
      </c>
      <c r="C1055" t="s">
        <v>19</v>
      </c>
      <c r="D1055">
        <v>7</v>
      </c>
      <c r="E1055">
        <v>2015</v>
      </c>
      <c r="F1055" s="1">
        <v>42214</v>
      </c>
      <c r="G1055" t="s">
        <v>22</v>
      </c>
      <c r="H1055" t="s">
        <v>27</v>
      </c>
      <c r="I1055">
        <v>1.9823725734184801</v>
      </c>
      <c r="J1055">
        <v>20</v>
      </c>
      <c r="K1055">
        <v>19</v>
      </c>
      <c r="L1055">
        <f t="shared" si="131"/>
        <v>19</v>
      </c>
      <c r="M1055">
        <f t="shared" si="135"/>
        <v>2.9957322735539909</v>
      </c>
      <c r="N1055">
        <f>'vessel calibrations'!$B$18</f>
        <v>0.66168199563289887</v>
      </c>
      <c r="O1055" s="16">
        <f>'vessel calibrations'!$C$18</f>
        <v>0.66168199563289887</v>
      </c>
      <c r="P1055">
        <f>'vessel calibrations'!$D$18</f>
        <v>0.69681555292314135</v>
      </c>
      <c r="Q1055">
        <f>'vessel calibrations'!$E$18</f>
        <v>0.73713696004717688</v>
      </c>
      <c r="R1055">
        <f t="shared" si="132"/>
        <v>1.982222109147086</v>
      </c>
      <c r="S1055">
        <f t="shared" si="136"/>
        <v>1.982222109147086</v>
      </c>
      <c r="T1055">
        <f t="shared" si="133"/>
        <v>2.0874728406062233</v>
      </c>
      <c r="U1055">
        <f t="shared" si="134"/>
        <v>2.2082649812428063</v>
      </c>
      <c r="V1055">
        <f t="shared" si="137"/>
        <v>6.2588550453466878</v>
      </c>
      <c r="W1055">
        <f t="shared" si="137"/>
        <v>6.2588550453466878</v>
      </c>
      <c r="X1055">
        <f t="shared" si="138"/>
        <v>7.0645090905605166</v>
      </c>
      <c r="Y1055">
        <f t="shared" si="138"/>
        <v>8.09991416665682</v>
      </c>
    </row>
    <row r="1056" spans="1:26" x14ac:dyDescent="0.25">
      <c r="A1056" t="s">
        <v>12</v>
      </c>
      <c r="B1056">
        <v>19057</v>
      </c>
      <c r="C1056" t="s">
        <v>19</v>
      </c>
      <c r="D1056">
        <v>7</v>
      </c>
      <c r="E1056">
        <v>2015</v>
      </c>
      <c r="F1056" s="1">
        <v>42214</v>
      </c>
      <c r="G1056" t="s">
        <v>23</v>
      </c>
      <c r="H1056" t="s">
        <v>27</v>
      </c>
      <c r="I1056">
        <v>2.0745310560768502</v>
      </c>
      <c r="J1056">
        <v>20</v>
      </c>
      <c r="K1056">
        <v>0</v>
      </c>
      <c r="L1056">
        <f t="shared" si="131"/>
        <v>0</v>
      </c>
      <c r="M1056">
        <f t="shared" si="135"/>
        <v>0</v>
      </c>
      <c r="N1056">
        <f>'vessel calibrations'!$B$18</f>
        <v>0.66168199563289887</v>
      </c>
      <c r="O1056" s="16">
        <f>'vessel calibrations'!$C$18</f>
        <v>0.66168199563289887</v>
      </c>
      <c r="P1056">
        <f>'vessel calibrations'!$D$18</f>
        <v>0.69681555292314135</v>
      </c>
      <c r="Q1056">
        <f>'vessel calibrations'!$E$18</f>
        <v>0.73713696004717688</v>
      </c>
      <c r="R1056">
        <f t="shared" si="132"/>
        <v>0</v>
      </c>
      <c r="S1056">
        <f t="shared" si="136"/>
        <v>0</v>
      </c>
      <c r="T1056">
        <f t="shared" si="133"/>
        <v>0</v>
      </c>
      <c r="U1056">
        <f t="shared" si="134"/>
        <v>0</v>
      </c>
      <c r="V1056">
        <f t="shared" si="137"/>
        <v>0</v>
      </c>
      <c r="W1056">
        <f t="shared" si="137"/>
        <v>0</v>
      </c>
      <c r="X1056">
        <f t="shared" si="138"/>
        <v>0</v>
      </c>
      <c r="Y1056">
        <f t="shared" si="138"/>
        <v>0</v>
      </c>
    </row>
    <row r="1057" spans="1:25" x14ac:dyDescent="0.25">
      <c r="A1057" t="s">
        <v>12</v>
      </c>
      <c r="B1057">
        <v>19058</v>
      </c>
      <c r="C1057" t="s">
        <v>19</v>
      </c>
      <c r="D1057">
        <v>7</v>
      </c>
      <c r="E1057">
        <v>2015</v>
      </c>
      <c r="F1057" s="1">
        <v>42214</v>
      </c>
      <c r="G1057" t="s">
        <v>23</v>
      </c>
      <c r="H1057" t="s">
        <v>27</v>
      </c>
      <c r="I1057">
        <v>1.93398065537618</v>
      </c>
      <c r="J1057">
        <v>20</v>
      </c>
      <c r="K1057">
        <v>0</v>
      </c>
      <c r="L1057">
        <f t="shared" si="131"/>
        <v>0</v>
      </c>
      <c r="M1057">
        <f t="shared" si="135"/>
        <v>0</v>
      </c>
      <c r="N1057">
        <f>'vessel calibrations'!$B$18</f>
        <v>0.66168199563289887</v>
      </c>
      <c r="O1057" s="16">
        <f>'vessel calibrations'!$C$18</f>
        <v>0.66168199563289887</v>
      </c>
      <c r="P1057">
        <f>'vessel calibrations'!$D$18</f>
        <v>0.69681555292314135</v>
      </c>
      <c r="Q1057">
        <f>'vessel calibrations'!$E$18</f>
        <v>0.73713696004717688</v>
      </c>
      <c r="R1057">
        <f t="shared" si="132"/>
        <v>0</v>
      </c>
      <c r="S1057">
        <f t="shared" si="136"/>
        <v>0</v>
      </c>
      <c r="T1057">
        <f t="shared" si="133"/>
        <v>0</v>
      </c>
      <c r="U1057">
        <f t="shared" si="134"/>
        <v>0</v>
      </c>
      <c r="V1057">
        <f t="shared" si="137"/>
        <v>0</v>
      </c>
      <c r="W1057">
        <f t="shared" si="137"/>
        <v>0</v>
      </c>
      <c r="X1057">
        <f t="shared" si="138"/>
        <v>0</v>
      </c>
      <c r="Y1057">
        <f t="shared" si="138"/>
        <v>0</v>
      </c>
    </row>
    <row r="1058" spans="1:25" x14ac:dyDescent="0.25">
      <c r="A1058" t="s">
        <v>12</v>
      </c>
      <c r="B1058">
        <v>19059</v>
      </c>
      <c r="C1058" t="s">
        <v>13</v>
      </c>
      <c r="D1058">
        <v>7</v>
      </c>
      <c r="E1058">
        <v>2015</v>
      </c>
      <c r="F1058" s="1">
        <v>42215</v>
      </c>
      <c r="G1058" t="s">
        <v>14</v>
      </c>
      <c r="H1058" t="s">
        <v>27</v>
      </c>
      <c r="I1058">
        <v>2.01739967941473</v>
      </c>
      <c r="J1058">
        <v>20</v>
      </c>
      <c r="K1058">
        <v>0</v>
      </c>
      <c r="L1058">
        <f t="shared" si="131"/>
        <v>0</v>
      </c>
      <c r="M1058">
        <f t="shared" si="135"/>
        <v>0</v>
      </c>
      <c r="N1058">
        <f>'vessel calibrations'!$B$18</f>
        <v>0.66168199563289887</v>
      </c>
      <c r="O1058" s="16">
        <f>'vessel calibrations'!$C$18</f>
        <v>0.66168199563289887</v>
      </c>
      <c r="P1058">
        <f>'vessel calibrations'!$D$18</f>
        <v>0.69681555292314135</v>
      </c>
      <c r="Q1058">
        <f>'vessel calibrations'!$E$18</f>
        <v>0.73713696004717688</v>
      </c>
      <c r="R1058">
        <f t="shared" si="132"/>
        <v>0</v>
      </c>
      <c r="S1058">
        <f t="shared" si="136"/>
        <v>0</v>
      </c>
      <c r="T1058">
        <f t="shared" si="133"/>
        <v>0</v>
      </c>
      <c r="U1058">
        <f t="shared" si="134"/>
        <v>0</v>
      </c>
      <c r="V1058">
        <f t="shared" si="137"/>
        <v>0</v>
      </c>
      <c r="W1058">
        <f t="shared" si="137"/>
        <v>0</v>
      </c>
      <c r="X1058">
        <f t="shared" si="138"/>
        <v>0</v>
      </c>
      <c r="Y1058">
        <f t="shared" si="138"/>
        <v>0</v>
      </c>
    </row>
    <row r="1059" spans="1:25" x14ac:dyDescent="0.25">
      <c r="A1059" t="s">
        <v>12</v>
      </c>
      <c r="B1059">
        <v>19060</v>
      </c>
      <c r="C1059" t="s">
        <v>13</v>
      </c>
      <c r="D1059">
        <v>7</v>
      </c>
      <c r="E1059">
        <v>2015</v>
      </c>
      <c r="F1059" s="1">
        <v>42215</v>
      </c>
      <c r="G1059" t="s">
        <v>16</v>
      </c>
      <c r="H1059" t="s">
        <v>27</v>
      </c>
      <c r="I1059">
        <v>1.7430451531794799</v>
      </c>
      <c r="J1059">
        <v>20</v>
      </c>
      <c r="K1059">
        <v>0</v>
      </c>
      <c r="L1059">
        <f t="shared" si="131"/>
        <v>0</v>
      </c>
      <c r="M1059">
        <f t="shared" si="135"/>
        <v>0</v>
      </c>
      <c r="N1059">
        <f>'vessel calibrations'!$B$18</f>
        <v>0.66168199563289887</v>
      </c>
      <c r="O1059" s="16">
        <f>'vessel calibrations'!$C$18</f>
        <v>0.66168199563289887</v>
      </c>
      <c r="P1059">
        <f>'vessel calibrations'!$D$18</f>
        <v>0.69681555292314135</v>
      </c>
      <c r="Q1059">
        <f>'vessel calibrations'!$E$18</f>
        <v>0.73713696004717688</v>
      </c>
      <c r="R1059">
        <f t="shared" si="132"/>
        <v>0</v>
      </c>
      <c r="S1059">
        <f t="shared" si="136"/>
        <v>0</v>
      </c>
      <c r="T1059">
        <f t="shared" si="133"/>
        <v>0</v>
      </c>
      <c r="U1059">
        <f t="shared" si="134"/>
        <v>0</v>
      </c>
      <c r="V1059">
        <f t="shared" si="137"/>
        <v>0</v>
      </c>
      <c r="W1059">
        <f t="shared" si="137"/>
        <v>0</v>
      </c>
      <c r="X1059">
        <f t="shared" si="138"/>
        <v>0</v>
      </c>
      <c r="Y1059">
        <f t="shared" si="138"/>
        <v>0</v>
      </c>
    </row>
    <row r="1060" spans="1:25" x14ac:dyDescent="0.25">
      <c r="A1060" t="s">
        <v>12</v>
      </c>
      <c r="B1060">
        <v>19061</v>
      </c>
      <c r="C1060" t="s">
        <v>13</v>
      </c>
      <c r="D1060">
        <v>7</v>
      </c>
      <c r="E1060">
        <v>2015</v>
      </c>
      <c r="F1060" s="1">
        <v>42215</v>
      </c>
      <c r="G1060" t="s">
        <v>17</v>
      </c>
      <c r="H1060" t="s">
        <v>27</v>
      </c>
      <c r="I1060">
        <v>1.70665569851093</v>
      </c>
      <c r="J1060">
        <v>20</v>
      </c>
      <c r="K1060">
        <v>0</v>
      </c>
      <c r="L1060">
        <f t="shared" si="131"/>
        <v>0</v>
      </c>
      <c r="M1060">
        <f t="shared" si="135"/>
        <v>0</v>
      </c>
      <c r="N1060">
        <f>'vessel calibrations'!$B$18</f>
        <v>0.66168199563289887</v>
      </c>
      <c r="O1060" s="16">
        <f>'vessel calibrations'!$C$18</f>
        <v>0.66168199563289887</v>
      </c>
      <c r="P1060">
        <f>'vessel calibrations'!$D$18</f>
        <v>0.69681555292314135</v>
      </c>
      <c r="Q1060">
        <f>'vessel calibrations'!$E$18</f>
        <v>0.73713696004717688</v>
      </c>
      <c r="R1060">
        <f t="shared" si="132"/>
        <v>0</v>
      </c>
      <c r="S1060">
        <f t="shared" si="136"/>
        <v>0</v>
      </c>
      <c r="T1060">
        <f t="shared" si="133"/>
        <v>0</v>
      </c>
      <c r="U1060">
        <f t="shared" si="134"/>
        <v>0</v>
      </c>
      <c r="V1060">
        <f t="shared" si="137"/>
        <v>0</v>
      </c>
      <c r="W1060">
        <f t="shared" si="137"/>
        <v>0</v>
      </c>
      <c r="X1060">
        <f t="shared" si="138"/>
        <v>0</v>
      </c>
      <c r="Y1060">
        <f t="shared" si="138"/>
        <v>0</v>
      </c>
    </row>
    <row r="1061" spans="1:25" x14ac:dyDescent="0.25">
      <c r="A1061" t="s">
        <v>12</v>
      </c>
      <c r="B1061">
        <v>19062</v>
      </c>
      <c r="C1061" t="s">
        <v>13</v>
      </c>
      <c r="D1061">
        <v>7</v>
      </c>
      <c r="E1061">
        <v>2015</v>
      </c>
      <c r="F1061" s="1">
        <v>42215</v>
      </c>
      <c r="G1061" t="s">
        <v>18</v>
      </c>
      <c r="H1061" t="s">
        <v>27</v>
      </c>
      <c r="I1061">
        <v>2.2729159388968498</v>
      </c>
      <c r="J1061">
        <v>20</v>
      </c>
      <c r="K1061">
        <v>0</v>
      </c>
      <c r="L1061">
        <f t="shared" si="131"/>
        <v>0</v>
      </c>
      <c r="M1061">
        <f t="shared" si="135"/>
        <v>0</v>
      </c>
      <c r="N1061">
        <f>'vessel calibrations'!$B$18</f>
        <v>0.66168199563289887</v>
      </c>
      <c r="O1061" s="16">
        <f>'vessel calibrations'!$C$18</f>
        <v>0.66168199563289887</v>
      </c>
      <c r="P1061">
        <f>'vessel calibrations'!$D$18</f>
        <v>0.69681555292314135</v>
      </c>
      <c r="Q1061">
        <f>'vessel calibrations'!$E$18</f>
        <v>0.73713696004717688</v>
      </c>
      <c r="R1061">
        <f t="shared" si="132"/>
        <v>0</v>
      </c>
      <c r="S1061">
        <f t="shared" si="136"/>
        <v>0</v>
      </c>
      <c r="T1061">
        <f t="shared" si="133"/>
        <v>0</v>
      </c>
      <c r="U1061">
        <f t="shared" si="134"/>
        <v>0</v>
      </c>
      <c r="V1061">
        <f t="shared" si="137"/>
        <v>0</v>
      </c>
      <c r="W1061">
        <f t="shared" si="137"/>
        <v>0</v>
      </c>
      <c r="X1061">
        <f t="shared" si="138"/>
        <v>0</v>
      </c>
      <c r="Y1061">
        <f t="shared" si="138"/>
        <v>0</v>
      </c>
    </row>
    <row r="1062" spans="1:25" x14ac:dyDescent="0.25">
      <c r="A1062" t="s">
        <v>12</v>
      </c>
      <c r="B1062">
        <v>19063</v>
      </c>
      <c r="C1062" t="s">
        <v>13</v>
      </c>
      <c r="D1062">
        <v>7</v>
      </c>
      <c r="E1062">
        <v>2015</v>
      </c>
      <c r="F1062" s="1">
        <v>42215</v>
      </c>
      <c r="G1062" t="s">
        <v>17</v>
      </c>
      <c r="H1062" t="s">
        <v>27</v>
      </c>
      <c r="I1062">
        <v>1.8338549372039299</v>
      </c>
      <c r="J1062">
        <v>20</v>
      </c>
      <c r="K1062">
        <v>0</v>
      </c>
      <c r="L1062">
        <f t="shared" si="131"/>
        <v>0</v>
      </c>
      <c r="M1062">
        <f t="shared" si="135"/>
        <v>0</v>
      </c>
      <c r="N1062">
        <f>'vessel calibrations'!$B$18</f>
        <v>0.66168199563289887</v>
      </c>
      <c r="O1062" s="16">
        <f>'vessel calibrations'!$C$18</f>
        <v>0.66168199563289887</v>
      </c>
      <c r="P1062">
        <f>'vessel calibrations'!$D$18</f>
        <v>0.69681555292314135</v>
      </c>
      <c r="Q1062">
        <f>'vessel calibrations'!$E$18</f>
        <v>0.73713696004717688</v>
      </c>
      <c r="R1062">
        <f t="shared" si="132"/>
        <v>0</v>
      </c>
      <c r="S1062">
        <f t="shared" si="136"/>
        <v>0</v>
      </c>
      <c r="T1062">
        <f t="shared" si="133"/>
        <v>0</v>
      </c>
      <c r="U1062">
        <f t="shared" si="134"/>
        <v>0</v>
      </c>
      <c r="V1062">
        <f t="shared" si="137"/>
        <v>0</v>
      </c>
      <c r="W1062">
        <f t="shared" si="137"/>
        <v>0</v>
      </c>
      <c r="X1062">
        <f t="shared" si="138"/>
        <v>0</v>
      </c>
      <c r="Y1062">
        <f t="shared" si="138"/>
        <v>0</v>
      </c>
    </row>
    <row r="1063" spans="1:25" x14ac:dyDescent="0.25">
      <c r="A1063" t="s">
        <v>12</v>
      </c>
      <c r="B1063">
        <v>19064</v>
      </c>
      <c r="C1063" t="s">
        <v>13</v>
      </c>
      <c r="D1063">
        <v>7</v>
      </c>
      <c r="E1063">
        <v>2015</v>
      </c>
      <c r="F1063" s="1">
        <v>42215</v>
      </c>
      <c r="G1063" t="s">
        <v>16</v>
      </c>
      <c r="H1063" t="s">
        <v>27</v>
      </c>
      <c r="I1063">
        <v>2.4690091288105198</v>
      </c>
      <c r="J1063">
        <v>20</v>
      </c>
      <c r="K1063">
        <v>0</v>
      </c>
      <c r="L1063">
        <f t="shared" si="131"/>
        <v>0</v>
      </c>
      <c r="M1063">
        <f t="shared" si="135"/>
        <v>0</v>
      </c>
      <c r="N1063">
        <f>'vessel calibrations'!$B$18</f>
        <v>0.66168199563289887</v>
      </c>
      <c r="O1063" s="16">
        <f>'vessel calibrations'!$C$18</f>
        <v>0.66168199563289887</v>
      </c>
      <c r="P1063">
        <f>'vessel calibrations'!$D$18</f>
        <v>0.69681555292314135</v>
      </c>
      <c r="Q1063">
        <f>'vessel calibrations'!$E$18</f>
        <v>0.73713696004717688</v>
      </c>
      <c r="R1063">
        <f t="shared" si="132"/>
        <v>0</v>
      </c>
      <c r="S1063">
        <f t="shared" si="136"/>
        <v>0</v>
      </c>
      <c r="T1063">
        <f t="shared" si="133"/>
        <v>0</v>
      </c>
      <c r="U1063">
        <f t="shared" si="134"/>
        <v>0</v>
      </c>
      <c r="V1063">
        <f t="shared" si="137"/>
        <v>0</v>
      </c>
      <c r="W1063">
        <f t="shared" si="137"/>
        <v>0</v>
      </c>
      <c r="X1063">
        <f t="shared" si="138"/>
        <v>0</v>
      </c>
      <c r="Y1063">
        <f t="shared" si="138"/>
        <v>0</v>
      </c>
    </row>
    <row r="1064" spans="1:25" x14ac:dyDescent="0.25">
      <c r="A1064" t="s">
        <v>12</v>
      </c>
      <c r="B1064">
        <v>19069</v>
      </c>
      <c r="C1064" t="s">
        <v>13</v>
      </c>
      <c r="D1064">
        <v>7</v>
      </c>
      <c r="E1064">
        <v>2015</v>
      </c>
      <c r="F1064" s="1">
        <v>42217</v>
      </c>
      <c r="G1064" t="s">
        <v>18</v>
      </c>
      <c r="H1064" t="s">
        <v>27</v>
      </c>
      <c r="I1064">
        <v>1.31060640628444</v>
      </c>
      <c r="J1064">
        <v>20</v>
      </c>
      <c r="K1064">
        <v>6</v>
      </c>
      <c r="L1064">
        <f t="shared" si="131"/>
        <v>6</v>
      </c>
      <c r="M1064">
        <f t="shared" si="135"/>
        <v>1.9459101490553132</v>
      </c>
      <c r="N1064">
        <f>'vessel calibrations'!$B$18</f>
        <v>0.66168199563289887</v>
      </c>
      <c r="O1064" s="16">
        <f>'vessel calibrations'!$C$18</f>
        <v>0.66168199563289887</v>
      </c>
      <c r="P1064">
        <f>'vessel calibrations'!$D$18</f>
        <v>0.69681555292314135</v>
      </c>
      <c r="Q1064">
        <f>'vessel calibrations'!$E$18</f>
        <v>0.73713696004717688</v>
      </c>
      <c r="R1064">
        <f t="shared" si="132"/>
        <v>1.2875737107492313</v>
      </c>
      <c r="S1064">
        <f t="shared" si="136"/>
        <v>1.2875737107492313</v>
      </c>
      <c r="T1064">
        <f t="shared" si="133"/>
        <v>1.3559404564527304</v>
      </c>
      <c r="U1064">
        <f t="shared" si="134"/>
        <v>1.4344022917995825</v>
      </c>
      <c r="V1064">
        <f t="shared" si="137"/>
        <v>2.6239830490278817</v>
      </c>
      <c r="W1064">
        <f t="shared" si="137"/>
        <v>2.6239830490278817</v>
      </c>
      <c r="X1064">
        <f t="shared" si="138"/>
        <v>2.8804085964448887</v>
      </c>
      <c r="Y1064">
        <f t="shared" si="138"/>
        <v>3.1971355965501731</v>
      </c>
    </row>
    <row r="1065" spans="1:25" x14ac:dyDescent="0.25">
      <c r="A1065" t="s">
        <v>12</v>
      </c>
      <c r="B1065">
        <v>19070</v>
      </c>
      <c r="C1065" t="s">
        <v>13</v>
      </c>
      <c r="D1065">
        <v>7</v>
      </c>
      <c r="E1065">
        <v>2015</v>
      </c>
      <c r="F1065" s="1">
        <v>42217</v>
      </c>
      <c r="G1065" t="s">
        <v>17</v>
      </c>
      <c r="H1065" t="s">
        <v>27</v>
      </c>
      <c r="I1065">
        <v>1.9163369364020599</v>
      </c>
      <c r="J1065">
        <v>20</v>
      </c>
      <c r="K1065">
        <v>1</v>
      </c>
      <c r="L1065">
        <f t="shared" si="131"/>
        <v>1</v>
      </c>
      <c r="M1065">
        <f t="shared" si="135"/>
        <v>0.69314718055994529</v>
      </c>
      <c r="N1065">
        <f>'vessel calibrations'!$B$18</f>
        <v>0.66168199563289887</v>
      </c>
      <c r="O1065" s="16">
        <f>'vessel calibrations'!$C$18</f>
        <v>0.66168199563289887</v>
      </c>
      <c r="P1065">
        <f>'vessel calibrations'!$D$18</f>
        <v>0.69681555292314135</v>
      </c>
      <c r="Q1065">
        <f>'vessel calibrations'!$E$18</f>
        <v>0.73713696004717688</v>
      </c>
      <c r="R1065">
        <f t="shared" si="132"/>
        <v>0.45864300970022187</v>
      </c>
      <c r="S1065">
        <f t="shared" si="136"/>
        <v>0.45864300970022187</v>
      </c>
      <c r="T1065">
        <f t="shared" si="133"/>
        <v>0.48299573587899475</v>
      </c>
      <c r="U1065">
        <f t="shared" si="134"/>
        <v>0.51094440554322973</v>
      </c>
      <c r="V1065">
        <f t="shared" si="137"/>
        <v>0.58192586977810135</v>
      </c>
      <c r="W1065">
        <f t="shared" si="137"/>
        <v>0.58192586977810135</v>
      </c>
      <c r="X1065">
        <f t="shared" si="138"/>
        <v>0.62092299318555466</v>
      </c>
      <c r="Y1065">
        <f t="shared" si="138"/>
        <v>0.66686464805345613</v>
      </c>
    </row>
    <row r="1066" spans="1:25" x14ac:dyDescent="0.25">
      <c r="A1066" t="s">
        <v>12</v>
      </c>
      <c r="B1066">
        <v>19071</v>
      </c>
      <c r="C1066" t="s">
        <v>13</v>
      </c>
      <c r="D1066">
        <v>7</v>
      </c>
      <c r="E1066">
        <v>2015</v>
      </c>
      <c r="F1066" s="1">
        <v>42217</v>
      </c>
      <c r="G1066" t="s">
        <v>18</v>
      </c>
      <c r="H1066" t="s">
        <v>27</v>
      </c>
      <c r="I1066">
        <v>1.5547191043250499</v>
      </c>
      <c r="J1066">
        <v>20</v>
      </c>
      <c r="K1066">
        <v>1</v>
      </c>
      <c r="L1066">
        <f t="shared" si="131"/>
        <v>1</v>
      </c>
      <c r="M1066">
        <f t="shared" si="135"/>
        <v>0.69314718055994529</v>
      </c>
      <c r="N1066">
        <f>'vessel calibrations'!$B$18</f>
        <v>0.66168199563289887</v>
      </c>
      <c r="O1066" s="16">
        <f>'vessel calibrations'!$C$18</f>
        <v>0.66168199563289887</v>
      </c>
      <c r="P1066">
        <f>'vessel calibrations'!$D$18</f>
        <v>0.69681555292314135</v>
      </c>
      <c r="Q1066">
        <f>'vessel calibrations'!$E$18</f>
        <v>0.73713696004717688</v>
      </c>
      <c r="R1066">
        <f t="shared" si="132"/>
        <v>0.45864300970022187</v>
      </c>
      <c r="S1066">
        <f t="shared" si="136"/>
        <v>0.45864300970022187</v>
      </c>
      <c r="T1066">
        <f t="shared" si="133"/>
        <v>0.48299573587899475</v>
      </c>
      <c r="U1066">
        <f t="shared" si="134"/>
        <v>0.51094440554322973</v>
      </c>
      <c r="V1066">
        <f t="shared" si="137"/>
        <v>0.58192586977810135</v>
      </c>
      <c r="W1066">
        <f t="shared" si="137"/>
        <v>0.58192586977810135</v>
      </c>
      <c r="X1066">
        <f t="shared" si="138"/>
        <v>0.62092299318555466</v>
      </c>
      <c r="Y1066">
        <f t="shared" si="138"/>
        <v>0.66686464805345613</v>
      </c>
    </row>
    <row r="1067" spans="1:25" x14ac:dyDescent="0.25">
      <c r="A1067" t="s">
        <v>12</v>
      </c>
      <c r="B1067">
        <v>19072</v>
      </c>
      <c r="C1067" t="s">
        <v>13</v>
      </c>
      <c r="D1067">
        <v>7</v>
      </c>
      <c r="E1067">
        <v>2015</v>
      </c>
      <c r="F1067" s="1">
        <v>42231</v>
      </c>
      <c r="G1067" t="s">
        <v>14</v>
      </c>
      <c r="H1067" t="s">
        <v>27</v>
      </c>
      <c r="I1067">
        <v>1.71994422378557</v>
      </c>
      <c r="J1067">
        <v>20</v>
      </c>
      <c r="K1067">
        <v>22</v>
      </c>
      <c r="L1067">
        <f t="shared" si="131"/>
        <v>22</v>
      </c>
      <c r="M1067">
        <f t="shared" si="135"/>
        <v>3.1354942159291497</v>
      </c>
      <c r="N1067">
        <f>'vessel calibrations'!$B$18</f>
        <v>0.66168199563289887</v>
      </c>
      <c r="O1067" s="16">
        <f>'vessel calibrations'!$C$18</f>
        <v>0.66168199563289887</v>
      </c>
      <c r="P1067">
        <f>'vessel calibrations'!$D$18</f>
        <v>0.69681555292314135</v>
      </c>
      <c r="Q1067">
        <f>'vessel calibrations'!$E$18</f>
        <v>0.73713696004717688</v>
      </c>
      <c r="R1067">
        <f t="shared" si="132"/>
        <v>2.0747000700914113</v>
      </c>
      <c r="S1067">
        <f t="shared" si="136"/>
        <v>2.0747000700914113</v>
      </c>
      <c r="T1067">
        <f t="shared" si="133"/>
        <v>2.1848611357599821</v>
      </c>
      <c r="U1067">
        <f t="shared" si="134"/>
        <v>2.3112886745755197</v>
      </c>
      <c r="V1067">
        <f t="shared" si="137"/>
        <v>6.9621580115446866</v>
      </c>
      <c r="W1067">
        <f t="shared" si="137"/>
        <v>6.9621580115446866</v>
      </c>
      <c r="X1067">
        <f t="shared" si="138"/>
        <v>7.8894140459331936</v>
      </c>
      <c r="Y1067">
        <f t="shared" si="138"/>
        <v>9.0874156787326488</v>
      </c>
    </row>
    <row r="1068" spans="1:25" x14ac:dyDescent="0.25">
      <c r="A1068" t="s">
        <v>12</v>
      </c>
      <c r="B1068">
        <v>19073</v>
      </c>
      <c r="C1068" t="s">
        <v>13</v>
      </c>
      <c r="D1068">
        <v>7</v>
      </c>
      <c r="E1068">
        <v>2015</v>
      </c>
      <c r="F1068" s="1">
        <v>42217</v>
      </c>
      <c r="G1068" t="s">
        <v>16</v>
      </c>
      <c r="H1068" t="s">
        <v>27</v>
      </c>
      <c r="I1068">
        <v>2.1492565542322302</v>
      </c>
      <c r="J1068">
        <v>20</v>
      </c>
      <c r="K1068">
        <v>10</v>
      </c>
      <c r="L1068">
        <f t="shared" si="131"/>
        <v>10</v>
      </c>
      <c r="M1068">
        <f t="shared" si="135"/>
        <v>2.3978952727983707</v>
      </c>
      <c r="N1068">
        <f>'vessel calibrations'!$B$18</f>
        <v>0.66168199563289887</v>
      </c>
      <c r="O1068" s="16">
        <f>'vessel calibrations'!$C$18</f>
        <v>0.66168199563289887</v>
      </c>
      <c r="P1068">
        <f>'vessel calibrations'!$D$18</f>
        <v>0.69681555292314135</v>
      </c>
      <c r="Q1068">
        <f>'vessel calibrations'!$E$18</f>
        <v>0.73713696004717688</v>
      </c>
      <c r="R1068">
        <f t="shared" si="132"/>
        <v>1.5866441294239204</v>
      </c>
      <c r="S1068">
        <f t="shared" si="136"/>
        <v>1.5866441294239204</v>
      </c>
      <c r="T1068">
        <f t="shared" si="133"/>
        <v>1.6708907203667835</v>
      </c>
      <c r="U1068">
        <f t="shared" si="134"/>
        <v>1.7675772319020868</v>
      </c>
      <c r="V1068">
        <f t="shared" si="137"/>
        <v>3.8873201634081758</v>
      </c>
      <c r="W1068">
        <f t="shared" si="137"/>
        <v>3.8873201634081758</v>
      </c>
      <c r="X1068">
        <f t="shared" si="138"/>
        <v>4.3169015611469019</v>
      </c>
      <c r="Y1068">
        <f t="shared" si="138"/>
        <v>4.8566468616274268</v>
      </c>
    </row>
    <row r="1069" spans="1:25" x14ac:dyDescent="0.25">
      <c r="A1069" t="s">
        <v>12</v>
      </c>
      <c r="B1069">
        <v>19074</v>
      </c>
      <c r="C1069" t="s">
        <v>13</v>
      </c>
      <c r="D1069">
        <v>7</v>
      </c>
      <c r="E1069">
        <v>2015</v>
      </c>
      <c r="F1069" s="1">
        <v>42217</v>
      </c>
      <c r="G1069" t="s">
        <v>14</v>
      </c>
      <c r="H1069" t="s">
        <v>27</v>
      </c>
      <c r="I1069">
        <v>2.9649067399642002</v>
      </c>
      <c r="J1069">
        <v>20</v>
      </c>
      <c r="K1069">
        <v>176</v>
      </c>
      <c r="L1069">
        <f t="shared" si="131"/>
        <v>176</v>
      </c>
      <c r="M1069">
        <f t="shared" si="135"/>
        <v>5.1761497325738288</v>
      </c>
      <c r="N1069">
        <f>'vessel calibrations'!$B$18</f>
        <v>0.66168199563289887</v>
      </c>
      <c r="O1069" s="16">
        <f>'vessel calibrations'!$C$18</f>
        <v>0.66168199563289887</v>
      </c>
      <c r="P1069">
        <f>'vessel calibrations'!$D$18</f>
        <v>0.69681555292314135</v>
      </c>
      <c r="Q1069">
        <f>'vessel calibrations'!$E$18</f>
        <v>0.73713696004717688</v>
      </c>
      <c r="R1069">
        <f t="shared" si="132"/>
        <v>3.4249650847441466</v>
      </c>
      <c r="S1069">
        <f t="shared" si="136"/>
        <v>3.4249650847441466</v>
      </c>
      <c r="T1069">
        <f t="shared" si="133"/>
        <v>3.6068216379164029</v>
      </c>
      <c r="U1069">
        <f t="shared" si="134"/>
        <v>3.8155312786184798</v>
      </c>
      <c r="V1069">
        <f t="shared" si="137"/>
        <v>29.721572181223817</v>
      </c>
      <c r="W1069">
        <f t="shared" si="137"/>
        <v>29.721572181223817</v>
      </c>
      <c r="X1069">
        <f t="shared" si="138"/>
        <v>35.848747831781871</v>
      </c>
      <c r="Y1069">
        <f t="shared" si="138"/>
        <v>44.40087048847662</v>
      </c>
    </row>
    <row r="1070" spans="1:25" x14ac:dyDescent="0.25">
      <c r="A1070" t="s">
        <v>12</v>
      </c>
      <c r="B1070">
        <v>19076</v>
      </c>
      <c r="C1070" t="s">
        <v>19</v>
      </c>
      <c r="D1070">
        <v>8</v>
      </c>
      <c r="E1070">
        <v>2015</v>
      </c>
      <c r="F1070" s="1">
        <v>42245</v>
      </c>
      <c r="G1070" t="s">
        <v>20</v>
      </c>
      <c r="H1070" t="s">
        <v>27</v>
      </c>
      <c r="I1070">
        <v>2.41200936143838</v>
      </c>
      <c r="J1070">
        <v>20</v>
      </c>
      <c r="K1070">
        <v>3</v>
      </c>
      <c r="L1070">
        <f t="shared" si="131"/>
        <v>3</v>
      </c>
      <c r="M1070">
        <f t="shared" si="135"/>
        <v>1.3862943611198906</v>
      </c>
      <c r="N1070">
        <f>'vessel calibrations'!$B$18</f>
        <v>0.66168199563289887</v>
      </c>
      <c r="O1070" s="16">
        <f>'vessel calibrations'!$C$18</f>
        <v>0.66168199563289887</v>
      </c>
      <c r="P1070">
        <f>'vessel calibrations'!$D$18</f>
        <v>0.69681555292314135</v>
      </c>
      <c r="Q1070">
        <f>'vessel calibrations'!$E$18</f>
        <v>0.73713696004717688</v>
      </c>
      <c r="R1070">
        <f t="shared" si="132"/>
        <v>0.91728601940044374</v>
      </c>
      <c r="S1070">
        <f t="shared" si="136"/>
        <v>0.91728601940044374</v>
      </c>
      <c r="T1070">
        <f t="shared" si="133"/>
        <v>0.96599147175798949</v>
      </c>
      <c r="U1070">
        <f t="shared" si="134"/>
        <v>1.0218888110864595</v>
      </c>
      <c r="V1070">
        <f t="shared" si="137"/>
        <v>1.5024894574732026</v>
      </c>
      <c r="W1070">
        <f t="shared" si="137"/>
        <v>1.5024894574732026</v>
      </c>
      <c r="X1070">
        <f t="shared" si="138"/>
        <v>1.6273913498376178</v>
      </c>
      <c r="Y1070">
        <f t="shared" si="138"/>
        <v>1.7784377549303723</v>
      </c>
    </row>
    <row r="1071" spans="1:25" x14ac:dyDescent="0.25">
      <c r="A1071" t="s">
        <v>12</v>
      </c>
      <c r="B1071">
        <v>19077</v>
      </c>
      <c r="C1071" t="s">
        <v>19</v>
      </c>
      <c r="D1071">
        <v>8</v>
      </c>
      <c r="E1071">
        <v>2015</v>
      </c>
      <c r="F1071" s="1">
        <v>42245</v>
      </c>
      <c r="G1071" t="s">
        <v>21</v>
      </c>
      <c r="H1071" t="s">
        <v>27</v>
      </c>
      <c r="I1071">
        <v>1.84720617391623</v>
      </c>
      <c r="J1071">
        <v>20</v>
      </c>
      <c r="K1071">
        <v>0</v>
      </c>
      <c r="L1071">
        <f t="shared" si="131"/>
        <v>0</v>
      </c>
      <c r="M1071">
        <f t="shared" si="135"/>
        <v>0</v>
      </c>
      <c r="N1071">
        <f>'vessel calibrations'!$B$18</f>
        <v>0.66168199563289887</v>
      </c>
      <c r="O1071" s="16">
        <f>'vessel calibrations'!$C$18</f>
        <v>0.66168199563289887</v>
      </c>
      <c r="P1071">
        <f>'vessel calibrations'!$D$18</f>
        <v>0.69681555292314135</v>
      </c>
      <c r="Q1071">
        <f>'vessel calibrations'!$E$18</f>
        <v>0.73713696004717688</v>
      </c>
      <c r="R1071">
        <f t="shared" si="132"/>
        <v>0</v>
      </c>
      <c r="S1071">
        <f t="shared" si="136"/>
        <v>0</v>
      </c>
      <c r="T1071">
        <f t="shared" si="133"/>
        <v>0</v>
      </c>
      <c r="U1071">
        <f t="shared" si="134"/>
        <v>0</v>
      </c>
      <c r="V1071">
        <f t="shared" si="137"/>
        <v>0</v>
      </c>
      <c r="W1071">
        <f t="shared" si="137"/>
        <v>0</v>
      </c>
      <c r="X1071">
        <f t="shared" si="138"/>
        <v>0</v>
      </c>
      <c r="Y1071">
        <f t="shared" si="138"/>
        <v>0</v>
      </c>
    </row>
    <row r="1072" spans="1:25" x14ac:dyDescent="0.25">
      <c r="A1072" t="s">
        <v>12</v>
      </c>
      <c r="B1072">
        <v>19078</v>
      </c>
      <c r="C1072" t="s">
        <v>19</v>
      </c>
      <c r="D1072">
        <v>8</v>
      </c>
      <c r="E1072">
        <v>2015</v>
      </c>
      <c r="F1072" s="1">
        <v>42245</v>
      </c>
      <c r="G1072" t="s">
        <v>22</v>
      </c>
      <c r="H1072" t="s">
        <v>27</v>
      </c>
      <c r="I1072">
        <v>2.8758449044111201</v>
      </c>
      <c r="J1072">
        <v>20</v>
      </c>
      <c r="K1072">
        <v>0</v>
      </c>
      <c r="L1072">
        <f t="shared" si="131"/>
        <v>0</v>
      </c>
      <c r="M1072">
        <f t="shared" si="135"/>
        <v>0</v>
      </c>
      <c r="N1072">
        <f>'vessel calibrations'!$B$18</f>
        <v>0.66168199563289887</v>
      </c>
      <c r="O1072" s="16">
        <f>'vessel calibrations'!$C$18</f>
        <v>0.66168199563289887</v>
      </c>
      <c r="P1072">
        <f>'vessel calibrations'!$D$18</f>
        <v>0.69681555292314135</v>
      </c>
      <c r="Q1072">
        <f>'vessel calibrations'!$E$18</f>
        <v>0.73713696004717688</v>
      </c>
      <c r="R1072">
        <f t="shared" si="132"/>
        <v>0</v>
      </c>
      <c r="S1072">
        <f t="shared" si="136"/>
        <v>0</v>
      </c>
      <c r="T1072">
        <f t="shared" si="133"/>
        <v>0</v>
      </c>
      <c r="U1072">
        <f t="shared" si="134"/>
        <v>0</v>
      </c>
      <c r="V1072">
        <f t="shared" si="137"/>
        <v>0</v>
      </c>
      <c r="W1072">
        <f t="shared" si="137"/>
        <v>0</v>
      </c>
      <c r="X1072">
        <f t="shared" si="138"/>
        <v>0</v>
      </c>
      <c r="Y1072">
        <f t="shared" si="138"/>
        <v>0</v>
      </c>
    </row>
    <row r="1073" spans="1:25" x14ac:dyDescent="0.25">
      <c r="A1073" t="s">
        <v>12</v>
      </c>
      <c r="B1073">
        <v>19079</v>
      </c>
      <c r="C1073" t="s">
        <v>19</v>
      </c>
      <c r="D1073">
        <v>8</v>
      </c>
      <c r="E1073">
        <v>2015</v>
      </c>
      <c r="F1073" s="1">
        <v>42245</v>
      </c>
      <c r="G1073" t="s">
        <v>23</v>
      </c>
      <c r="H1073" t="s">
        <v>27</v>
      </c>
      <c r="I1073">
        <v>2.47143610977299</v>
      </c>
      <c r="J1073">
        <v>20</v>
      </c>
      <c r="K1073">
        <v>1</v>
      </c>
      <c r="L1073">
        <f t="shared" si="131"/>
        <v>1</v>
      </c>
      <c r="M1073">
        <f t="shared" si="135"/>
        <v>0.69314718055994529</v>
      </c>
      <c r="N1073">
        <f>'vessel calibrations'!$B$18</f>
        <v>0.66168199563289887</v>
      </c>
      <c r="O1073" s="16">
        <f>'vessel calibrations'!$C$18</f>
        <v>0.66168199563289887</v>
      </c>
      <c r="P1073">
        <f>'vessel calibrations'!$D$18</f>
        <v>0.69681555292314135</v>
      </c>
      <c r="Q1073">
        <f>'vessel calibrations'!$E$18</f>
        <v>0.73713696004717688</v>
      </c>
      <c r="R1073">
        <f t="shared" si="132"/>
        <v>0.45864300970022187</v>
      </c>
      <c r="S1073">
        <f t="shared" si="136"/>
        <v>0.45864300970022187</v>
      </c>
      <c r="T1073">
        <f t="shared" si="133"/>
        <v>0.48299573587899475</v>
      </c>
      <c r="U1073">
        <f t="shared" si="134"/>
        <v>0.51094440554322973</v>
      </c>
      <c r="V1073">
        <f t="shared" si="137"/>
        <v>0.58192586977810135</v>
      </c>
      <c r="W1073">
        <f t="shared" si="137"/>
        <v>0.58192586977810135</v>
      </c>
      <c r="X1073">
        <f t="shared" si="138"/>
        <v>0.62092299318555466</v>
      </c>
      <c r="Y1073">
        <f t="shared" si="138"/>
        <v>0.66686464805345613</v>
      </c>
    </row>
    <row r="1074" spans="1:25" x14ac:dyDescent="0.25">
      <c r="A1074" t="s">
        <v>12</v>
      </c>
      <c r="B1074">
        <v>19080</v>
      </c>
      <c r="C1074" t="s">
        <v>19</v>
      </c>
      <c r="D1074">
        <v>8</v>
      </c>
      <c r="E1074">
        <v>2015</v>
      </c>
      <c r="F1074" s="1">
        <v>42245</v>
      </c>
      <c r="G1074" t="s">
        <v>22</v>
      </c>
      <c r="H1074" t="s">
        <v>27</v>
      </c>
      <c r="I1074">
        <v>2.6320558688715701</v>
      </c>
      <c r="J1074">
        <v>20</v>
      </c>
      <c r="K1074">
        <v>0</v>
      </c>
      <c r="L1074">
        <f t="shared" si="131"/>
        <v>0</v>
      </c>
      <c r="M1074">
        <f t="shared" si="135"/>
        <v>0</v>
      </c>
      <c r="N1074">
        <f>'vessel calibrations'!$B$18</f>
        <v>0.66168199563289887</v>
      </c>
      <c r="O1074" s="16">
        <f>'vessel calibrations'!$C$18</f>
        <v>0.66168199563289887</v>
      </c>
      <c r="P1074">
        <f>'vessel calibrations'!$D$18</f>
        <v>0.69681555292314135</v>
      </c>
      <c r="Q1074">
        <f>'vessel calibrations'!$E$18</f>
        <v>0.73713696004717688</v>
      </c>
      <c r="R1074">
        <f t="shared" si="132"/>
        <v>0</v>
      </c>
      <c r="S1074">
        <f t="shared" si="136"/>
        <v>0</v>
      </c>
      <c r="T1074">
        <f t="shared" si="133"/>
        <v>0</v>
      </c>
      <c r="U1074">
        <f t="shared" si="134"/>
        <v>0</v>
      </c>
      <c r="V1074">
        <f t="shared" si="137"/>
        <v>0</v>
      </c>
      <c r="W1074">
        <f t="shared" si="137"/>
        <v>0</v>
      </c>
      <c r="X1074">
        <f t="shared" si="138"/>
        <v>0</v>
      </c>
      <c r="Y1074">
        <f t="shared" si="138"/>
        <v>0</v>
      </c>
    </row>
    <row r="1075" spans="1:25" x14ac:dyDescent="0.25">
      <c r="A1075" t="s">
        <v>12</v>
      </c>
      <c r="B1075">
        <v>19081</v>
      </c>
      <c r="C1075" t="s">
        <v>19</v>
      </c>
      <c r="D1075">
        <v>8</v>
      </c>
      <c r="E1075">
        <v>2015</v>
      </c>
      <c r="F1075" s="1">
        <v>42245</v>
      </c>
      <c r="G1075" t="s">
        <v>23</v>
      </c>
      <c r="H1075" t="s">
        <v>27</v>
      </c>
      <c r="I1075">
        <v>2.6428792530776199</v>
      </c>
      <c r="J1075">
        <v>20</v>
      </c>
      <c r="K1075">
        <v>0</v>
      </c>
      <c r="L1075">
        <f t="shared" si="131"/>
        <v>0</v>
      </c>
      <c r="M1075">
        <f t="shared" si="135"/>
        <v>0</v>
      </c>
      <c r="N1075">
        <f>'vessel calibrations'!$B$18</f>
        <v>0.66168199563289887</v>
      </c>
      <c r="O1075" s="16">
        <f>'vessel calibrations'!$C$18</f>
        <v>0.66168199563289887</v>
      </c>
      <c r="P1075">
        <f>'vessel calibrations'!$D$18</f>
        <v>0.69681555292314135</v>
      </c>
      <c r="Q1075">
        <f>'vessel calibrations'!$E$18</f>
        <v>0.73713696004717688</v>
      </c>
      <c r="R1075">
        <f t="shared" si="132"/>
        <v>0</v>
      </c>
      <c r="S1075">
        <f t="shared" si="136"/>
        <v>0</v>
      </c>
      <c r="T1075">
        <f t="shared" si="133"/>
        <v>0</v>
      </c>
      <c r="U1075">
        <f t="shared" si="134"/>
        <v>0</v>
      </c>
      <c r="V1075">
        <f t="shared" si="137"/>
        <v>0</v>
      </c>
      <c r="W1075">
        <f t="shared" si="137"/>
        <v>0</v>
      </c>
      <c r="X1075">
        <f t="shared" si="138"/>
        <v>0</v>
      </c>
      <c r="Y1075">
        <f t="shared" si="138"/>
        <v>0</v>
      </c>
    </row>
    <row r="1076" spans="1:25" x14ac:dyDescent="0.25">
      <c r="A1076" t="s">
        <v>12</v>
      </c>
      <c r="B1076">
        <v>19082</v>
      </c>
      <c r="C1076" t="s">
        <v>19</v>
      </c>
      <c r="D1076">
        <v>8</v>
      </c>
      <c r="E1076">
        <v>2015</v>
      </c>
      <c r="F1076" s="1">
        <v>42246</v>
      </c>
      <c r="G1076" t="s">
        <v>23</v>
      </c>
      <c r="H1076" t="s">
        <v>27</v>
      </c>
      <c r="I1076">
        <v>1.9134717937021199</v>
      </c>
      <c r="J1076">
        <v>20</v>
      </c>
      <c r="K1076">
        <v>138</v>
      </c>
      <c r="L1076">
        <f t="shared" si="131"/>
        <v>138</v>
      </c>
      <c r="M1076">
        <f t="shared" si="135"/>
        <v>4.9344739331306915</v>
      </c>
      <c r="N1076">
        <f>'vessel calibrations'!$B$18</f>
        <v>0.66168199563289887</v>
      </c>
      <c r="O1076" s="16">
        <f>'vessel calibrations'!$C$18</f>
        <v>0.66168199563289887</v>
      </c>
      <c r="P1076">
        <f>'vessel calibrations'!$D$18</f>
        <v>0.69681555292314135</v>
      </c>
      <c r="Q1076">
        <f>'vessel calibrations'!$E$18</f>
        <v>0.73713696004717688</v>
      </c>
      <c r="R1076">
        <f t="shared" si="132"/>
        <v>3.2650525594724353</v>
      </c>
      <c r="S1076">
        <f t="shared" si="136"/>
        <v>3.2650525594724353</v>
      </c>
      <c r="T1076">
        <f t="shared" si="133"/>
        <v>3.4384181820992907</v>
      </c>
      <c r="U1076">
        <f t="shared" si="134"/>
        <v>3.6373831144999942</v>
      </c>
      <c r="V1076">
        <f t="shared" si="137"/>
        <v>25.181487039806822</v>
      </c>
      <c r="W1076">
        <f t="shared" si="137"/>
        <v>25.181487039806822</v>
      </c>
      <c r="X1076">
        <f t="shared" si="138"/>
        <v>30.137665076236086</v>
      </c>
      <c r="Y1076">
        <f t="shared" si="138"/>
        <v>36.992285064664024</v>
      </c>
    </row>
    <row r="1077" spans="1:25" x14ac:dyDescent="0.25">
      <c r="A1077" t="s">
        <v>12</v>
      </c>
      <c r="B1077">
        <v>19083</v>
      </c>
      <c r="C1077" t="s">
        <v>19</v>
      </c>
      <c r="D1077">
        <v>8</v>
      </c>
      <c r="E1077">
        <v>2015</v>
      </c>
      <c r="F1077" s="1">
        <v>42246</v>
      </c>
      <c r="G1077" t="s">
        <v>22</v>
      </c>
      <c r="H1077" t="s">
        <v>27</v>
      </c>
      <c r="I1077">
        <v>1.8663684046315101</v>
      </c>
      <c r="J1077">
        <v>20</v>
      </c>
      <c r="K1077">
        <v>47</v>
      </c>
      <c r="L1077">
        <f t="shared" si="131"/>
        <v>47</v>
      </c>
      <c r="M1077">
        <f t="shared" si="135"/>
        <v>3.8712010109078911</v>
      </c>
      <c r="N1077">
        <f>'vessel calibrations'!$B$18</f>
        <v>0.66168199563289887</v>
      </c>
      <c r="O1077" s="16">
        <f>'vessel calibrations'!$C$18</f>
        <v>0.66168199563289887</v>
      </c>
      <c r="P1077">
        <f>'vessel calibrations'!$D$18</f>
        <v>0.69681555292314135</v>
      </c>
      <c r="Q1077">
        <f>'vessel calibrations'!$E$18</f>
        <v>0.73713696004717688</v>
      </c>
      <c r="R1077">
        <f t="shared" si="132"/>
        <v>2.5615040103936288</v>
      </c>
      <c r="S1077">
        <f t="shared" si="136"/>
        <v>2.5615040103936288</v>
      </c>
      <c r="T1077">
        <f t="shared" si="133"/>
        <v>2.6975130728924057</v>
      </c>
      <c r="U1077">
        <f t="shared" si="134"/>
        <v>2.853605344912201</v>
      </c>
      <c r="V1077">
        <f t="shared" si="137"/>
        <v>11.955287557288496</v>
      </c>
      <c r="W1077">
        <f t="shared" si="137"/>
        <v>11.955287557288496</v>
      </c>
      <c r="X1077">
        <f t="shared" si="138"/>
        <v>13.842772892701912</v>
      </c>
      <c r="Y1077">
        <f t="shared" si="138"/>
        <v>16.350222749740308</v>
      </c>
    </row>
    <row r="1078" spans="1:25" x14ac:dyDescent="0.25">
      <c r="A1078" t="s">
        <v>12</v>
      </c>
      <c r="B1078">
        <v>19084</v>
      </c>
      <c r="C1078" t="s">
        <v>19</v>
      </c>
      <c r="D1078">
        <v>8</v>
      </c>
      <c r="E1078">
        <v>2015</v>
      </c>
      <c r="F1078" s="1">
        <v>42246</v>
      </c>
      <c r="G1078" t="s">
        <v>21</v>
      </c>
      <c r="H1078" t="s">
        <v>27</v>
      </c>
      <c r="I1078">
        <v>2.0070526736140502</v>
      </c>
      <c r="J1078">
        <v>20</v>
      </c>
      <c r="K1078">
        <v>1</v>
      </c>
      <c r="L1078">
        <f t="shared" si="131"/>
        <v>1</v>
      </c>
      <c r="M1078">
        <f t="shared" si="135"/>
        <v>0.69314718055994529</v>
      </c>
      <c r="N1078">
        <f>'vessel calibrations'!$B$18</f>
        <v>0.66168199563289887</v>
      </c>
      <c r="O1078" s="16">
        <f>'vessel calibrations'!$C$18</f>
        <v>0.66168199563289887</v>
      </c>
      <c r="P1078">
        <f>'vessel calibrations'!$D$18</f>
        <v>0.69681555292314135</v>
      </c>
      <c r="Q1078">
        <f>'vessel calibrations'!$E$18</f>
        <v>0.73713696004717688</v>
      </c>
      <c r="R1078">
        <f t="shared" si="132"/>
        <v>0.45864300970022187</v>
      </c>
      <c r="S1078">
        <f t="shared" si="136"/>
        <v>0.45864300970022187</v>
      </c>
      <c r="T1078">
        <f t="shared" si="133"/>
        <v>0.48299573587899475</v>
      </c>
      <c r="U1078">
        <f t="shared" si="134"/>
        <v>0.51094440554322973</v>
      </c>
      <c r="V1078">
        <f t="shared" si="137"/>
        <v>0.58192586977810135</v>
      </c>
      <c r="W1078">
        <f t="shared" si="137"/>
        <v>0.58192586977810135</v>
      </c>
      <c r="X1078">
        <f t="shared" si="138"/>
        <v>0.62092299318555466</v>
      </c>
      <c r="Y1078">
        <f t="shared" si="138"/>
        <v>0.66686464805345613</v>
      </c>
    </row>
    <row r="1079" spans="1:25" x14ac:dyDescent="0.25">
      <c r="A1079" t="s">
        <v>12</v>
      </c>
      <c r="B1079">
        <v>19085</v>
      </c>
      <c r="C1079" t="s">
        <v>19</v>
      </c>
      <c r="D1079">
        <v>8</v>
      </c>
      <c r="E1079">
        <v>2015</v>
      </c>
      <c r="F1079" s="1">
        <v>42246</v>
      </c>
      <c r="G1079" t="s">
        <v>20</v>
      </c>
      <c r="H1079" t="s">
        <v>27</v>
      </c>
      <c r="I1079">
        <v>1.5347789554070901</v>
      </c>
      <c r="J1079">
        <v>20</v>
      </c>
      <c r="K1079">
        <v>0</v>
      </c>
      <c r="L1079">
        <f t="shared" si="131"/>
        <v>0</v>
      </c>
      <c r="M1079">
        <f t="shared" si="135"/>
        <v>0</v>
      </c>
      <c r="N1079">
        <f>'vessel calibrations'!$B$18</f>
        <v>0.66168199563289887</v>
      </c>
      <c r="O1079" s="16">
        <f>'vessel calibrations'!$C$18</f>
        <v>0.66168199563289887</v>
      </c>
      <c r="P1079">
        <f>'vessel calibrations'!$D$18</f>
        <v>0.69681555292314135</v>
      </c>
      <c r="Q1079">
        <f>'vessel calibrations'!$E$18</f>
        <v>0.73713696004717688</v>
      </c>
      <c r="R1079">
        <f t="shared" si="132"/>
        <v>0</v>
      </c>
      <c r="S1079">
        <f t="shared" si="136"/>
        <v>0</v>
      </c>
      <c r="T1079">
        <f t="shared" si="133"/>
        <v>0</v>
      </c>
      <c r="U1079">
        <f t="shared" si="134"/>
        <v>0</v>
      </c>
      <c r="V1079">
        <f t="shared" si="137"/>
        <v>0</v>
      </c>
      <c r="W1079">
        <f t="shared" si="137"/>
        <v>0</v>
      </c>
      <c r="X1079">
        <f t="shared" si="138"/>
        <v>0</v>
      </c>
      <c r="Y1079">
        <f t="shared" si="138"/>
        <v>0</v>
      </c>
    </row>
    <row r="1080" spans="1:25" x14ac:dyDescent="0.25">
      <c r="A1080" t="s">
        <v>12</v>
      </c>
      <c r="B1080">
        <v>19086</v>
      </c>
      <c r="C1080" t="s">
        <v>19</v>
      </c>
      <c r="D1080">
        <v>8</v>
      </c>
      <c r="E1080">
        <v>2015</v>
      </c>
      <c r="F1080" s="1">
        <v>42246</v>
      </c>
      <c r="G1080" t="s">
        <v>21</v>
      </c>
      <c r="H1080" t="s">
        <v>27</v>
      </c>
      <c r="I1080">
        <v>2.0659571148114901</v>
      </c>
      <c r="J1080">
        <v>20</v>
      </c>
      <c r="K1080">
        <v>0</v>
      </c>
      <c r="L1080">
        <f t="shared" si="131"/>
        <v>0</v>
      </c>
      <c r="M1080">
        <f t="shared" si="135"/>
        <v>0</v>
      </c>
      <c r="N1080">
        <f>'vessel calibrations'!$B$18</f>
        <v>0.66168199563289887</v>
      </c>
      <c r="O1080" s="16">
        <f>'vessel calibrations'!$C$18</f>
        <v>0.66168199563289887</v>
      </c>
      <c r="P1080">
        <f>'vessel calibrations'!$D$18</f>
        <v>0.69681555292314135</v>
      </c>
      <c r="Q1080">
        <f>'vessel calibrations'!$E$18</f>
        <v>0.73713696004717688</v>
      </c>
      <c r="R1080">
        <f t="shared" si="132"/>
        <v>0</v>
      </c>
      <c r="S1080">
        <f t="shared" si="136"/>
        <v>0</v>
      </c>
      <c r="T1080">
        <f t="shared" si="133"/>
        <v>0</v>
      </c>
      <c r="U1080">
        <f t="shared" si="134"/>
        <v>0</v>
      </c>
      <c r="V1080">
        <f t="shared" si="137"/>
        <v>0</v>
      </c>
      <c r="W1080">
        <f t="shared" si="137"/>
        <v>0</v>
      </c>
      <c r="X1080">
        <f t="shared" si="138"/>
        <v>0</v>
      </c>
      <c r="Y1080">
        <f t="shared" si="138"/>
        <v>0</v>
      </c>
    </row>
    <row r="1081" spans="1:25" x14ac:dyDescent="0.25">
      <c r="A1081" t="s">
        <v>12</v>
      </c>
      <c r="B1081">
        <v>19087</v>
      </c>
      <c r="C1081" t="s">
        <v>19</v>
      </c>
      <c r="D1081">
        <v>8</v>
      </c>
      <c r="E1081">
        <v>2015</v>
      </c>
      <c r="F1081" s="1">
        <v>42246</v>
      </c>
      <c r="G1081" t="s">
        <v>20</v>
      </c>
      <c r="H1081" t="s">
        <v>27</v>
      </c>
      <c r="I1081">
        <v>1.98392198105905</v>
      </c>
      <c r="J1081">
        <v>20</v>
      </c>
      <c r="K1081">
        <v>0</v>
      </c>
      <c r="L1081">
        <f t="shared" si="131"/>
        <v>0</v>
      </c>
      <c r="M1081">
        <f t="shared" si="135"/>
        <v>0</v>
      </c>
      <c r="N1081">
        <f>'vessel calibrations'!$B$18</f>
        <v>0.66168199563289887</v>
      </c>
      <c r="O1081" s="16">
        <f>'vessel calibrations'!$C$18</f>
        <v>0.66168199563289887</v>
      </c>
      <c r="P1081">
        <f>'vessel calibrations'!$D$18</f>
        <v>0.69681555292314135</v>
      </c>
      <c r="Q1081">
        <f>'vessel calibrations'!$E$18</f>
        <v>0.73713696004717688</v>
      </c>
      <c r="R1081">
        <f t="shared" si="132"/>
        <v>0</v>
      </c>
      <c r="S1081">
        <f t="shared" si="136"/>
        <v>0</v>
      </c>
      <c r="T1081">
        <f t="shared" si="133"/>
        <v>0</v>
      </c>
      <c r="U1081">
        <f t="shared" si="134"/>
        <v>0</v>
      </c>
      <c r="V1081">
        <f t="shared" si="137"/>
        <v>0</v>
      </c>
      <c r="W1081">
        <f t="shared" si="137"/>
        <v>0</v>
      </c>
      <c r="X1081">
        <f t="shared" si="138"/>
        <v>0</v>
      </c>
      <c r="Y1081">
        <f t="shared" si="138"/>
        <v>0</v>
      </c>
    </row>
    <row r="1082" spans="1:25" x14ac:dyDescent="0.25">
      <c r="A1082" t="s">
        <v>12</v>
      </c>
      <c r="B1082">
        <v>19092</v>
      </c>
      <c r="C1082" t="s">
        <v>13</v>
      </c>
      <c r="D1082">
        <v>8</v>
      </c>
      <c r="E1082">
        <v>2015</v>
      </c>
      <c r="F1082" s="1">
        <v>42247</v>
      </c>
      <c r="G1082" t="s">
        <v>16</v>
      </c>
      <c r="H1082" t="s">
        <v>27</v>
      </c>
      <c r="I1082">
        <v>1.9445461426267601</v>
      </c>
      <c r="J1082">
        <v>20</v>
      </c>
      <c r="K1082">
        <v>55</v>
      </c>
      <c r="L1082">
        <f t="shared" si="131"/>
        <v>55</v>
      </c>
      <c r="M1082">
        <f t="shared" si="135"/>
        <v>4.0253516907351496</v>
      </c>
      <c r="N1082">
        <f>'vessel calibrations'!$B$18</f>
        <v>0.66168199563289887</v>
      </c>
      <c r="O1082" s="16">
        <f>'vessel calibrations'!$C$18</f>
        <v>0.66168199563289887</v>
      </c>
      <c r="P1082">
        <f>'vessel calibrations'!$D$18</f>
        <v>0.69681555292314135</v>
      </c>
      <c r="Q1082">
        <f>'vessel calibrations'!$E$18</f>
        <v>0.73713696004717688</v>
      </c>
      <c r="R1082">
        <f t="shared" si="132"/>
        <v>2.6635027398498972</v>
      </c>
      <c r="S1082">
        <f t="shared" si="136"/>
        <v>2.6635027398498972</v>
      </c>
      <c r="T1082">
        <f t="shared" si="133"/>
        <v>2.8049276640897149</v>
      </c>
      <c r="U1082">
        <f t="shared" si="134"/>
        <v>2.9672355084292721</v>
      </c>
      <c r="V1082">
        <f t="shared" si="137"/>
        <v>13.346453084616213</v>
      </c>
      <c r="W1082">
        <f t="shared" si="137"/>
        <v>13.346453084616213</v>
      </c>
      <c r="X1082">
        <f t="shared" si="138"/>
        <v>15.525880448220427</v>
      </c>
      <c r="Y1082">
        <f t="shared" si="138"/>
        <v>18.438108762678574</v>
      </c>
    </row>
    <row r="1083" spans="1:25" x14ac:dyDescent="0.25">
      <c r="A1083" t="s">
        <v>12</v>
      </c>
      <c r="B1083">
        <v>19093</v>
      </c>
      <c r="C1083" t="s">
        <v>13</v>
      </c>
      <c r="D1083">
        <v>8</v>
      </c>
      <c r="E1083">
        <v>2015</v>
      </c>
      <c r="F1083" s="1">
        <v>42247</v>
      </c>
      <c r="G1083" t="s">
        <v>14</v>
      </c>
      <c r="H1083" t="s">
        <v>27</v>
      </c>
      <c r="I1083">
        <v>1.4554098421523101</v>
      </c>
      <c r="J1083">
        <v>20</v>
      </c>
      <c r="K1083">
        <v>9</v>
      </c>
      <c r="L1083">
        <f t="shared" si="131"/>
        <v>9</v>
      </c>
      <c r="M1083">
        <f t="shared" si="135"/>
        <v>2.3025850929940459</v>
      </c>
      <c r="N1083">
        <f>'vessel calibrations'!$B$18</f>
        <v>0.66168199563289887</v>
      </c>
      <c r="O1083" s="16">
        <f>'vessel calibrations'!$C$18</f>
        <v>0.66168199563289887</v>
      </c>
      <c r="P1083">
        <f>'vessel calibrations'!$D$18</f>
        <v>0.69681555292314135</v>
      </c>
      <c r="Q1083">
        <f>'vessel calibrations'!$E$18</f>
        <v>0.73713696004717688</v>
      </c>
      <c r="R1083">
        <f t="shared" si="132"/>
        <v>1.5235790994468643</v>
      </c>
      <c r="S1083">
        <f t="shared" si="136"/>
        <v>1.5235790994468643</v>
      </c>
      <c r="T1083">
        <f t="shared" si="133"/>
        <v>1.6044771047272288</v>
      </c>
      <c r="U1083">
        <f t="shared" si="134"/>
        <v>1.6973205756995771</v>
      </c>
      <c r="V1083">
        <f t="shared" si="137"/>
        <v>3.5886189637728707</v>
      </c>
      <c r="W1083">
        <f t="shared" si="137"/>
        <v>3.5886189637728707</v>
      </c>
      <c r="X1083">
        <f t="shared" si="138"/>
        <v>3.9752573838881533</v>
      </c>
      <c r="Y1083">
        <f t="shared" si="138"/>
        <v>4.4592999961236153</v>
      </c>
    </row>
    <row r="1084" spans="1:25" x14ac:dyDescent="0.25">
      <c r="A1084" t="s">
        <v>12</v>
      </c>
      <c r="B1084">
        <v>19094</v>
      </c>
      <c r="C1084" t="s">
        <v>19</v>
      </c>
      <c r="D1084">
        <v>8</v>
      </c>
      <c r="E1084">
        <v>2015</v>
      </c>
      <c r="F1084" s="1">
        <v>42247</v>
      </c>
      <c r="G1084" t="s">
        <v>23</v>
      </c>
      <c r="H1084" t="s">
        <v>27</v>
      </c>
      <c r="I1084">
        <v>1.64020199947292</v>
      </c>
      <c r="J1084">
        <v>20</v>
      </c>
      <c r="K1084">
        <v>2</v>
      </c>
      <c r="L1084">
        <f t="shared" si="131"/>
        <v>2</v>
      </c>
      <c r="M1084">
        <f t="shared" si="135"/>
        <v>1.0986122886681098</v>
      </c>
      <c r="N1084">
        <f>'vessel calibrations'!$B$18</f>
        <v>0.66168199563289887</v>
      </c>
      <c r="O1084" s="16">
        <f>'vessel calibrations'!$C$18</f>
        <v>0.66168199563289887</v>
      </c>
      <c r="P1084">
        <f>'vessel calibrations'!$D$18</f>
        <v>0.69681555292314135</v>
      </c>
      <c r="Q1084">
        <f>'vessel calibrations'!$E$18</f>
        <v>0.73713696004717688</v>
      </c>
      <c r="R1084">
        <f t="shared" si="132"/>
        <v>0.72693197159274126</v>
      </c>
      <c r="S1084">
        <f t="shared" si="136"/>
        <v>0.72693197159274126</v>
      </c>
      <c r="T1084">
        <f t="shared" si="133"/>
        <v>0.76553012937642673</v>
      </c>
      <c r="U1084">
        <f t="shared" si="134"/>
        <v>0.80982772273928194</v>
      </c>
      <c r="V1084">
        <f t="shared" si="137"/>
        <v>1.0687239576000822</v>
      </c>
      <c r="W1084">
        <f t="shared" si="137"/>
        <v>1.0687239576000822</v>
      </c>
      <c r="X1084">
        <f t="shared" si="138"/>
        <v>1.1501339217300028</v>
      </c>
      <c r="Y1084">
        <f t="shared" si="138"/>
        <v>1.2475207566026065</v>
      </c>
    </row>
    <row r="1085" spans="1:25" x14ac:dyDescent="0.25">
      <c r="A1085" t="s">
        <v>12</v>
      </c>
      <c r="B1085">
        <v>19095</v>
      </c>
      <c r="C1085" t="s">
        <v>19</v>
      </c>
      <c r="D1085">
        <v>8</v>
      </c>
      <c r="E1085">
        <v>2015</v>
      </c>
      <c r="F1085" s="1">
        <v>42247</v>
      </c>
      <c r="G1085" t="s">
        <v>22</v>
      </c>
      <c r="H1085" t="s">
        <v>27</v>
      </c>
      <c r="I1085">
        <v>2.0716359556029502</v>
      </c>
      <c r="J1085">
        <v>20</v>
      </c>
      <c r="K1085">
        <v>20</v>
      </c>
      <c r="L1085">
        <f t="shared" si="131"/>
        <v>20</v>
      </c>
      <c r="M1085">
        <f t="shared" si="135"/>
        <v>3.044522437723423</v>
      </c>
      <c r="N1085">
        <f>'vessel calibrations'!$B$18</f>
        <v>0.66168199563289887</v>
      </c>
      <c r="O1085" s="16">
        <f>'vessel calibrations'!$C$18</f>
        <v>0.66168199563289887</v>
      </c>
      <c r="P1085">
        <f>'vessel calibrations'!$D$18</f>
        <v>0.69681555292314135</v>
      </c>
      <c r="Q1085">
        <f>'vessel calibrations'!$E$18</f>
        <v>0.73713696004717688</v>
      </c>
      <c r="R1085">
        <f t="shared" si="132"/>
        <v>2.0145056823419725</v>
      </c>
      <c r="S1085">
        <f t="shared" si="136"/>
        <v>2.0145056823419725</v>
      </c>
      <c r="T1085">
        <f t="shared" si="133"/>
        <v>2.1214705858291572</v>
      </c>
      <c r="U1085">
        <f t="shared" si="134"/>
        <v>2.2442300145388643</v>
      </c>
      <c r="V1085">
        <f t="shared" si="137"/>
        <v>6.4970205554605727</v>
      </c>
      <c r="W1085">
        <f t="shared" si="137"/>
        <v>6.4970205554605727</v>
      </c>
      <c r="X1085">
        <f t="shared" si="138"/>
        <v>7.3433981533888648</v>
      </c>
      <c r="Y1085">
        <f t="shared" si="138"/>
        <v>8.4331493715221768</v>
      </c>
    </row>
    <row r="1086" spans="1:25" x14ac:dyDescent="0.25">
      <c r="A1086" t="s">
        <v>12</v>
      </c>
      <c r="B1086">
        <v>19096</v>
      </c>
      <c r="C1086" t="s">
        <v>19</v>
      </c>
      <c r="D1086">
        <v>8</v>
      </c>
      <c r="E1086">
        <v>2015</v>
      </c>
      <c r="F1086" s="1">
        <v>42247</v>
      </c>
      <c r="G1086" t="s">
        <v>21</v>
      </c>
      <c r="H1086" t="s">
        <v>27</v>
      </c>
      <c r="I1086">
        <v>2.11105148794742</v>
      </c>
      <c r="J1086">
        <v>20</v>
      </c>
      <c r="K1086">
        <v>0</v>
      </c>
      <c r="L1086">
        <f t="shared" si="131"/>
        <v>0</v>
      </c>
      <c r="M1086">
        <f t="shared" si="135"/>
        <v>0</v>
      </c>
      <c r="N1086">
        <f>'vessel calibrations'!$B$18</f>
        <v>0.66168199563289887</v>
      </c>
      <c r="O1086" s="16">
        <f>'vessel calibrations'!$C$18</f>
        <v>0.66168199563289887</v>
      </c>
      <c r="P1086">
        <f>'vessel calibrations'!$D$18</f>
        <v>0.69681555292314135</v>
      </c>
      <c r="Q1086">
        <f>'vessel calibrations'!$E$18</f>
        <v>0.73713696004717688</v>
      </c>
      <c r="R1086">
        <f t="shared" si="132"/>
        <v>0</v>
      </c>
      <c r="S1086">
        <f t="shared" si="136"/>
        <v>0</v>
      </c>
      <c r="T1086">
        <f t="shared" si="133"/>
        <v>0</v>
      </c>
      <c r="U1086">
        <f t="shared" si="134"/>
        <v>0</v>
      </c>
      <c r="V1086">
        <f t="shared" si="137"/>
        <v>0</v>
      </c>
      <c r="W1086">
        <f t="shared" si="137"/>
        <v>0</v>
      </c>
      <c r="X1086">
        <f t="shared" si="138"/>
        <v>0</v>
      </c>
      <c r="Y1086">
        <f t="shared" si="138"/>
        <v>0</v>
      </c>
    </row>
    <row r="1087" spans="1:25" x14ac:dyDescent="0.25">
      <c r="A1087" t="s">
        <v>12</v>
      </c>
      <c r="B1087">
        <v>19097</v>
      </c>
      <c r="C1087" t="s">
        <v>19</v>
      </c>
      <c r="D1087">
        <v>8</v>
      </c>
      <c r="E1087">
        <v>2015</v>
      </c>
      <c r="F1087" s="1">
        <v>42247</v>
      </c>
      <c r="G1087" t="s">
        <v>20</v>
      </c>
      <c r="H1087" t="s">
        <v>27</v>
      </c>
      <c r="I1087">
        <v>2.1131281381993401</v>
      </c>
      <c r="J1087">
        <v>20</v>
      </c>
      <c r="K1087">
        <v>0</v>
      </c>
      <c r="L1087">
        <f t="shared" si="131"/>
        <v>0</v>
      </c>
      <c r="M1087">
        <f t="shared" si="135"/>
        <v>0</v>
      </c>
      <c r="N1087">
        <f>'vessel calibrations'!$B$18</f>
        <v>0.66168199563289887</v>
      </c>
      <c r="O1087" s="16">
        <f>'vessel calibrations'!$C$18</f>
        <v>0.66168199563289887</v>
      </c>
      <c r="P1087">
        <f>'vessel calibrations'!$D$18</f>
        <v>0.69681555292314135</v>
      </c>
      <c r="Q1087">
        <f>'vessel calibrations'!$E$18</f>
        <v>0.73713696004717688</v>
      </c>
      <c r="R1087">
        <f t="shared" si="132"/>
        <v>0</v>
      </c>
      <c r="S1087">
        <f t="shared" si="136"/>
        <v>0</v>
      </c>
      <c r="T1087">
        <f t="shared" si="133"/>
        <v>0</v>
      </c>
      <c r="U1087">
        <f t="shared" si="134"/>
        <v>0</v>
      </c>
      <c r="V1087">
        <f t="shared" si="137"/>
        <v>0</v>
      </c>
      <c r="W1087">
        <f t="shared" si="137"/>
        <v>0</v>
      </c>
      <c r="X1087">
        <f t="shared" si="138"/>
        <v>0</v>
      </c>
      <c r="Y1087">
        <f t="shared" si="138"/>
        <v>0</v>
      </c>
    </row>
    <row r="1088" spans="1:25" x14ac:dyDescent="0.25">
      <c r="A1088" t="s">
        <v>12</v>
      </c>
      <c r="B1088">
        <v>19098</v>
      </c>
      <c r="C1088" t="s">
        <v>13</v>
      </c>
      <c r="D1088">
        <v>8</v>
      </c>
      <c r="E1088">
        <v>2015</v>
      </c>
      <c r="F1088" s="1">
        <v>42249</v>
      </c>
      <c r="G1088" t="s">
        <v>14</v>
      </c>
      <c r="H1088" t="s">
        <v>27</v>
      </c>
      <c r="I1088">
        <v>2.0452006382689198</v>
      </c>
      <c r="J1088">
        <v>20</v>
      </c>
      <c r="K1088">
        <v>3</v>
      </c>
      <c r="L1088">
        <f t="shared" si="131"/>
        <v>3</v>
      </c>
      <c r="M1088">
        <f t="shared" si="135"/>
        <v>1.3862943611198906</v>
      </c>
      <c r="N1088">
        <f>'vessel calibrations'!$B$18</f>
        <v>0.66168199563289887</v>
      </c>
      <c r="O1088" s="16">
        <f>'vessel calibrations'!$C$18</f>
        <v>0.66168199563289887</v>
      </c>
      <c r="P1088">
        <f>'vessel calibrations'!$D$18</f>
        <v>0.69681555292314135</v>
      </c>
      <c r="Q1088">
        <f>'vessel calibrations'!$E$18</f>
        <v>0.73713696004717688</v>
      </c>
      <c r="R1088">
        <f t="shared" si="132"/>
        <v>0.91728601940044374</v>
      </c>
      <c r="S1088">
        <f t="shared" si="136"/>
        <v>0.91728601940044374</v>
      </c>
      <c r="T1088">
        <f t="shared" si="133"/>
        <v>0.96599147175798949</v>
      </c>
      <c r="U1088">
        <f t="shared" si="134"/>
        <v>1.0218888110864595</v>
      </c>
      <c r="V1088">
        <f t="shared" si="137"/>
        <v>1.5024894574732026</v>
      </c>
      <c r="W1088">
        <f t="shared" si="137"/>
        <v>1.5024894574732026</v>
      </c>
      <c r="X1088">
        <f t="shared" si="138"/>
        <v>1.6273913498376178</v>
      </c>
      <c r="Y1088">
        <f t="shared" si="138"/>
        <v>1.7784377549303723</v>
      </c>
    </row>
    <row r="1089" spans="1:26" x14ac:dyDescent="0.25">
      <c r="A1089" t="s">
        <v>12</v>
      </c>
      <c r="B1089">
        <v>19099</v>
      </c>
      <c r="C1089" t="s">
        <v>13</v>
      </c>
      <c r="D1089">
        <v>8</v>
      </c>
      <c r="E1089">
        <v>2015</v>
      </c>
      <c r="F1089" s="1">
        <v>42249</v>
      </c>
      <c r="G1089" t="s">
        <v>16</v>
      </c>
      <c r="H1089" t="s">
        <v>27</v>
      </c>
      <c r="I1089">
        <v>1.97395694246673</v>
      </c>
      <c r="J1089">
        <v>20</v>
      </c>
      <c r="K1089">
        <v>6</v>
      </c>
      <c r="L1089">
        <f t="shared" si="131"/>
        <v>6</v>
      </c>
      <c r="M1089">
        <f t="shared" si="135"/>
        <v>1.9459101490553132</v>
      </c>
      <c r="N1089">
        <f>'vessel calibrations'!$B$18</f>
        <v>0.66168199563289887</v>
      </c>
      <c r="O1089" s="16">
        <f>'vessel calibrations'!$C$18</f>
        <v>0.66168199563289887</v>
      </c>
      <c r="P1089">
        <f>'vessel calibrations'!$D$18</f>
        <v>0.69681555292314135</v>
      </c>
      <c r="Q1089">
        <f>'vessel calibrations'!$E$18</f>
        <v>0.73713696004717688</v>
      </c>
      <c r="R1089">
        <f t="shared" si="132"/>
        <v>1.2875737107492313</v>
      </c>
      <c r="S1089">
        <f t="shared" si="136"/>
        <v>1.2875737107492313</v>
      </c>
      <c r="T1089">
        <f t="shared" si="133"/>
        <v>1.3559404564527304</v>
      </c>
      <c r="U1089">
        <f t="shared" si="134"/>
        <v>1.4344022917995825</v>
      </c>
      <c r="V1089">
        <f t="shared" si="137"/>
        <v>2.6239830490278817</v>
      </c>
      <c r="W1089">
        <f t="shared" si="137"/>
        <v>2.6239830490278817</v>
      </c>
      <c r="X1089">
        <f t="shared" si="138"/>
        <v>2.8804085964448887</v>
      </c>
      <c r="Y1089">
        <f t="shared" si="138"/>
        <v>3.1971355965501731</v>
      </c>
    </row>
    <row r="1090" spans="1:26" x14ac:dyDescent="0.25">
      <c r="A1090" t="s">
        <v>12</v>
      </c>
      <c r="B1090">
        <v>19100</v>
      </c>
      <c r="C1090" t="s">
        <v>13</v>
      </c>
      <c r="D1090">
        <v>8</v>
      </c>
      <c r="E1090">
        <v>2015</v>
      </c>
      <c r="F1090" s="1">
        <v>42249</v>
      </c>
      <c r="G1090" t="s">
        <v>17</v>
      </c>
      <c r="H1090" t="s">
        <v>27</v>
      </c>
      <c r="I1090">
        <v>2.01791225419786</v>
      </c>
      <c r="J1090">
        <v>20</v>
      </c>
      <c r="K1090">
        <v>5</v>
      </c>
      <c r="L1090">
        <f t="shared" ref="L1090:L1153" si="139">K1090*20/J1090</f>
        <v>5</v>
      </c>
      <c r="M1090">
        <f t="shared" si="135"/>
        <v>1.791759469228055</v>
      </c>
      <c r="N1090">
        <f>'vessel calibrations'!$B$18</f>
        <v>0.66168199563289887</v>
      </c>
      <c r="O1090" s="16">
        <f>'vessel calibrations'!$C$18</f>
        <v>0.66168199563289887</v>
      </c>
      <c r="P1090">
        <f>'vessel calibrations'!$D$18</f>
        <v>0.69681555292314135</v>
      </c>
      <c r="Q1090">
        <f>'vessel calibrations'!$E$18</f>
        <v>0.73713696004717688</v>
      </c>
      <c r="R1090">
        <f t="shared" ref="R1090:R1153" si="140">N1090*M1090</f>
        <v>1.185574981292963</v>
      </c>
      <c r="S1090">
        <f t="shared" si="136"/>
        <v>1.185574981292963</v>
      </c>
      <c r="T1090">
        <f t="shared" ref="T1090:T1153" si="141">M1090*P1090</f>
        <v>1.2485258652554214</v>
      </c>
      <c r="U1090">
        <f t="shared" ref="U1090:U1153" si="142">M1090*Q1090</f>
        <v>1.3207721282825116</v>
      </c>
      <c r="V1090">
        <f t="shared" si="137"/>
        <v>2.2725679459573063</v>
      </c>
      <c r="W1090">
        <f t="shared" si="137"/>
        <v>2.2725679459573063</v>
      </c>
      <c r="X1090">
        <f t="shared" si="138"/>
        <v>2.4852015121603914</v>
      </c>
      <c r="Y1090">
        <f t="shared" si="138"/>
        <v>2.7463128949472408</v>
      </c>
    </row>
    <row r="1091" spans="1:26" x14ac:dyDescent="0.25">
      <c r="A1091" t="s">
        <v>12</v>
      </c>
      <c r="B1091">
        <v>19101</v>
      </c>
      <c r="C1091" t="s">
        <v>13</v>
      </c>
      <c r="D1091">
        <v>8</v>
      </c>
      <c r="E1091">
        <v>2015</v>
      </c>
      <c r="F1091" s="1">
        <v>42249</v>
      </c>
      <c r="G1091" t="s">
        <v>18</v>
      </c>
      <c r="H1091" t="s">
        <v>27</v>
      </c>
      <c r="I1091">
        <v>1.6251334420085299</v>
      </c>
      <c r="J1091">
        <v>20</v>
      </c>
      <c r="K1091">
        <v>6</v>
      </c>
      <c r="L1091">
        <f t="shared" si="139"/>
        <v>6</v>
      </c>
      <c r="M1091">
        <f t="shared" ref="M1091:M1154" si="143">LN(L1091+1)</f>
        <v>1.9459101490553132</v>
      </c>
      <c r="N1091">
        <f>'vessel calibrations'!$B$18</f>
        <v>0.66168199563289887</v>
      </c>
      <c r="O1091" s="16">
        <f>'vessel calibrations'!$C$18</f>
        <v>0.66168199563289887</v>
      </c>
      <c r="P1091">
        <f>'vessel calibrations'!$D$18</f>
        <v>0.69681555292314135</v>
      </c>
      <c r="Q1091">
        <f>'vessel calibrations'!$E$18</f>
        <v>0.73713696004717688</v>
      </c>
      <c r="R1091">
        <f t="shared" si="140"/>
        <v>1.2875737107492313</v>
      </c>
      <c r="S1091">
        <f t="shared" ref="S1091:S1154" si="144">O1091*M1091</f>
        <v>1.2875737107492313</v>
      </c>
      <c r="T1091">
        <f t="shared" si="141"/>
        <v>1.3559404564527304</v>
      </c>
      <c r="U1091">
        <f t="shared" si="142"/>
        <v>1.4344022917995825</v>
      </c>
      <c r="V1091">
        <f t="shared" ref="V1091:W1154" si="145">EXP(R1091)-1</f>
        <v>2.6239830490278817</v>
      </c>
      <c r="W1091">
        <f t="shared" si="145"/>
        <v>2.6239830490278817</v>
      </c>
      <c r="X1091">
        <f t="shared" ref="X1091:Y1154" si="146">EXP(T1091)-1</f>
        <v>2.8804085964448887</v>
      </c>
      <c r="Y1091">
        <f t="shared" si="146"/>
        <v>3.1971355965501731</v>
      </c>
    </row>
    <row r="1092" spans="1:26" x14ac:dyDescent="0.25">
      <c r="A1092" t="s">
        <v>12</v>
      </c>
      <c r="B1092">
        <v>19102</v>
      </c>
      <c r="C1092" t="s">
        <v>13</v>
      </c>
      <c r="D1092">
        <v>8</v>
      </c>
      <c r="E1092">
        <v>2015</v>
      </c>
      <c r="F1092" s="1">
        <v>42249</v>
      </c>
      <c r="G1092" t="s">
        <v>17</v>
      </c>
      <c r="H1092" t="s">
        <v>27</v>
      </c>
      <c r="I1092">
        <v>2.1068931035249299</v>
      </c>
      <c r="J1092">
        <v>20</v>
      </c>
      <c r="K1092">
        <v>13</v>
      </c>
      <c r="L1092">
        <f t="shared" si="139"/>
        <v>13</v>
      </c>
      <c r="M1092">
        <f t="shared" si="143"/>
        <v>2.6390573296152584</v>
      </c>
      <c r="N1092">
        <f>'vessel calibrations'!$B$18</f>
        <v>0.66168199563289887</v>
      </c>
      <c r="O1092" s="16">
        <f>'vessel calibrations'!$C$18</f>
        <v>0.66168199563289887</v>
      </c>
      <c r="P1092">
        <f>'vessel calibrations'!$D$18</f>
        <v>0.69681555292314135</v>
      </c>
      <c r="Q1092">
        <f>'vessel calibrations'!$E$18</f>
        <v>0.73713696004717688</v>
      </c>
      <c r="R1092">
        <f t="shared" si="140"/>
        <v>1.7462167204494532</v>
      </c>
      <c r="S1092">
        <f t="shared" si="144"/>
        <v>1.7462167204494532</v>
      </c>
      <c r="T1092">
        <f t="shared" si="141"/>
        <v>1.8389361923317251</v>
      </c>
      <c r="U1092">
        <f t="shared" si="142"/>
        <v>1.945346697342812</v>
      </c>
      <c r="V1092">
        <f t="shared" si="145"/>
        <v>4.7328725368945284</v>
      </c>
      <c r="W1092">
        <f t="shared" si="145"/>
        <v>4.7328725368945284</v>
      </c>
      <c r="X1092">
        <f t="shared" si="146"/>
        <v>5.2898435169324056</v>
      </c>
      <c r="Y1092">
        <f t="shared" si="146"/>
        <v>5.9960569489762356</v>
      </c>
    </row>
    <row r="1093" spans="1:26" x14ac:dyDescent="0.25">
      <c r="A1093" t="s">
        <v>12</v>
      </c>
      <c r="B1093">
        <v>19103</v>
      </c>
      <c r="C1093" t="s">
        <v>13</v>
      </c>
      <c r="D1093">
        <v>8</v>
      </c>
      <c r="E1093">
        <v>2015</v>
      </c>
      <c r="F1093" s="1">
        <v>42249</v>
      </c>
      <c r="G1093" t="s">
        <v>17</v>
      </c>
      <c r="H1093" t="s">
        <v>27</v>
      </c>
      <c r="I1093">
        <v>1.89569657705785</v>
      </c>
      <c r="J1093">
        <v>20</v>
      </c>
      <c r="K1093">
        <v>2</v>
      </c>
      <c r="L1093">
        <f t="shared" si="139"/>
        <v>2</v>
      </c>
      <c r="M1093">
        <f t="shared" si="143"/>
        <v>1.0986122886681098</v>
      </c>
      <c r="N1093">
        <f>'vessel calibrations'!$B$18</f>
        <v>0.66168199563289887</v>
      </c>
      <c r="O1093" s="16">
        <f>'vessel calibrations'!$C$18</f>
        <v>0.66168199563289887</v>
      </c>
      <c r="P1093">
        <f>'vessel calibrations'!$D$18</f>
        <v>0.69681555292314135</v>
      </c>
      <c r="Q1093">
        <f>'vessel calibrations'!$E$18</f>
        <v>0.73713696004717688</v>
      </c>
      <c r="R1093">
        <f t="shared" si="140"/>
        <v>0.72693197159274126</v>
      </c>
      <c r="S1093">
        <f t="shared" si="144"/>
        <v>0.72693197159274126</v>
      </c>
      <c r="T1093">
        <f t="shared" si="141"/>
        <v>0.76553012937642673</v>
      </c>
      <c r="U1093">
        <f t="shared" si="142"/>
        <v>0.80982772273928194</v>
      </c>
      <c r="V1093">
        <f t="shared" si="145"/>
        <v>1.0687239576000822</v>
      </c>
      <c r="W1093">
        <f t="shared" si="145"/>
        <v>1.0687239576000822</v>
      </c>
      <c r="X1093">
        <f t="shared" si="146"/>
        <v>1.1501339217300028</v>
      </c>
      <c r="Y1093">
        <f t="shared" si="146"/>
        <v>1.2475207566026065</v>
      </c>
    </row>
    <row r="1094" spans="1:26" x14ac:dyDescent="0.25">
      <c r="A1094" t="s">
        <v>12</v>
      </c>
      <c r="B1094">
        <v>20010</v>
      </c>
      <c r="C1094" t="s">
        <v>19</v>
      </c>
      <c r="D1094">
        <v>6</v>
      </c>
      <c r="E1094">
        <v>2016</v>
      </c>
      <c r="F1094" s="1">
        <v>42546</v>
      </c>
      <c r="G1094" t="s">
        <v>20</v>
      </c>
      <c r="H1094" t="s">
        <v>27</v>
      </c>
      <c r="I1094">
        <v>1.6333070537954599</v>
      </c>
      <c r="J1094">
        <v>20</v>
      </c>
      <c r="K1094">
        <v>38</v>
      </c>
      <c r="L1094">
        <f t="shared" si="139"/>
        <v>38</v>
      </c>
      <c r="M1094">
        <f t="shared" si="143"/>
        <v>3.6635616461296463</v>
      </c>
      <c r="N1094">
        <f>'vessel calibrations'!$B$18</f>
        <v>0.66168199563289887</v>
      </c>
      <c r="O1094" s="16">
        <f>'vessel calibrations'!$C$18</f>
        <v>0.66168199563289887</v>
      </c>
      <c r="P1094">
        <f>'vessel calibrations'!$D$18</f>
        <v>0.69681555292314135</v>
      </c>
      <c r="Q1094">
        <f>'vessel calibrations'!$E$18</f>
        <v>0.73713696004717688</v>
      </c>
      <c r="R1094">
        <f t="shared" si="140"/>
        <v>2.4241127811352126</v>
      </c>
      <c r="S1094">
        <f t="shared" si="144"/>
        <v>2.4241127811352126</v>
      </c>
      <c r="T1094">
        <f t="shared" si="141"/>
        <v>2.5528267341158433</v>
      </c>
      <c r="U1094">
        <f t="shared" si="142"/>
        <v>2.7005466947734384</v>
      </c>
      <c r="V1094">
        <f t="shared" si="145"/>
        <v>10.292206315125664</v>
      </c>
      <c r="W1094">
        <f t="shared" si="145"/>
        <v>10.292206315125664</v>
      </c>
      <c r="X1094">
        <f t="shared" si="146"/>
        <v>11.843357275202655</v>
      </c>
      <c r="Y1094">
        <f t="shared" si="146"/>
        <v>13.887868620433466</v>
      </c>
      <c r="Z1094" t="s">
        <v>34</v>
      </c>
    </row>
    <row r="1095" spans="1:26" x14ac:dyDescent="0.25">
      <c r="A1095" t="s">
        <v>12</v>
      </c>
      <c r="B1095">
        <v>20011</v>
      </c>
      <c r="C1095" t="s">
        <v>19</v>
      </c>
      <c r="D1095">
        <v>6</v>
      </c>
      <c r="E1095">
        <v>2016</v>
      </c>
      <c r="F1095" s="1">
        <v>42546</v>
      </c>
      <c r="G1095" t="s">
        <v>21</v>
      </c>
      <c r="H1095" t="s">
        <v>27</v>
      </c>
      <c r="I1095">
        <v>1.75790305218451</v>
      </c>
      <c r="J1095">
        <v>20</v>
      </c>
      <c r="K1095">
        <v>271</v>
      </c>
      <c r="L1095">
        <f t="shared" si="139"/>
        <v>271</v>
      </c>
      <c r="M1095">
        <f t="shared" si="143"/>
        <v>5.6058020662959978</v>
      </c>
      <c r="N1095">
        <f>'vessel calibrations'!$B$18</f>
        <v>0.66168199563289887</v>
      </c>
      <c r="O1095" s="16">
        <f>'vessel calibrations'!$C$18</f>
        <v>0.66168199563289887</v>
      </c>
      <c r="P1095">
        <f>'vessel calibrations'!$D$18</f>
        <v>0.69681555292314135</v>
      </c>
      <c r="Q1095">
        <f>'vessel calibrations'!$E$18</f>
        <v>0.73713696004717688</v>
      </c>
      <c r="R1095">
        <f t="shared" si="140"/>
        <v>3.7092582983497637</v>
      </c>
      <c r="S1095">
        <f t="shared" si="144"/>
        <v>3.7092582983497637</v>
      </c>
      <c r="T1095">
        <f t="shared" si="141"/>
        <v>3.9062100664037338</v>
      </c>
      <c r="U1095">
        <f t="shared" si="142"/>
        <v>4.1322438937756143</v>
      </c>
      <c r="V1095">
        <f t="shared" si="145"/>
        <v>39.823516425768396</v>
      </c>
      <c r="W1095">
        <f t="shared" si="145"/>
        <v>39.823516425768396</v>
      </c>
      <c r="X1095">
        <f t="shared" si="146"/>
        <v>48.710196170818527</v>
      </c>
      <c r="Y1095">
        <f t="shared" si="146"/>
        <v>61.31760024092673</v>
      </c>
      <c r="Z1095" t="s">
        <v>34</v>
      </c>
    </row>
    <row r="1096" spans="1:26" x14ac:dyDescent="0.25">
      <c r="A1096" t="s">
        <v>12</v>
      </c>
      <c r="B1096">
        <v>20012</v>
      </c>
      <c r="C1096" t="s">
        <v>19</v>
      </c>
      <c r="D1096">
        <v>6</v>
      </c>
      <c r="E1096">
        <v>2016</v>
      </c>
      <c r="F1096" s="1">
        <v>42547</v>
      </c>
      <c r="G1096" t="s">
        <v>22</v>
      </c>
      <c r="H1096" t="s">
        <v>27</v>
      </c>
      <c r="I1096">
        <v>2.0715727044805998</v>
      </c>
      <c r="J1096">
        <v>20</v>
      </c>
      <c r="K1096">
        <v>1135</v>
      </c>
      <c r="L1096">
        <f t="shared" si="139"/>
        <v>1135</v>
      </c>
      <c r="M1096">
        <f t="shared" si="143"/>
        <v>7.035268599281097</v>
      </c>
      <c r="N1096">
        <f>'vessel calibrations'!$B$18</f>
        <v>0.66168199563289887</v>
      </c>
      <c r="O1096" s="16">
        <f>'vessel calibrations'!$C$18</f>
        <v>0.66168199563289887</v>
      </c>
      <c r="P1096">
        <f>'vessel calibrations'!$D$18</f>
        <v>0.69681555292314135</v>
      </c>
      <c r="Q1096">
        <f>'vessel calibrations'!$E$18</f>
        <v>0.73713696004717688</v>
      </c>
      <c r="R1096">
        <f t="shared" si="140"/>
        <v>4.655110566585785</v>
      </c>
      <c r="S1096">
        <f t="shared" si="144"/>
        <v>4.655110566585785</v>
      </c>
      <c r="T1096">
        <f t="shared" si="141"/>
        <v>4.902284578970872</v>
      </c>
      <c r="U1096">
        <f t="shared" si="142"/>
        <v>5.1859565083894283</v>
      </c>
      <c r="V1096">
        <f t="shared" si="145"/>
        <v>104.12084220899165</v>
      </c>
      <c r="W1096">
        <f t="shared" si="145"/>
        <v>104.12084220899165</v>
      </c>
      <c r="X1096">
        <f t="shared" si="146"/>
        <v>133.59692600803135</v>
      </c>
      <c r="Y1096">
        <f t="shared" si="146"/>
        <v>177.74433850789612</v>
      </c>
      <c r="Z1096" t="s">
        <v>34</v>
      </c>
    </row>
    <row r="1097" spans="1:26" x14ac:dyDescent="0.25">
      <c r="A1097" t="s">
        <v>12</v>
      </c>
      <c r="B1097">
        <v>20013</v>
      </c>
      <c r="C1097" t="s">
        <v>19</v>
      </c>
      <c r="D1097">
        <v>6</v>
      </c>
      <c r="E1097">
        <v>2016</v>
      </c>
      <c r="F1097" s="1">
        <v>42547</v>
      </c>
      <c r="G1097" t="s">
        <v>23</v>
      </c>
      <c r="H1097" t="s">
        <v>27</v>
      </c>
      <c r="I1097">
        <v>1.8263325703782201</v>
      </c>
      <c r="J1097">
        <v>20</v>
      </c>
      <c r="K1097">
        <v>1308</v>
      </c>
      <c r="L1097">
        <f t="shared" si="139"/>
        <v>1308</v>
      </c>
      <c r="M1097">
        <f t="shared" si="143"/>
        <v>7.1770187659099003</v>
      </c>
      <c r="N1097">
        <f>'vessel calibrations'!$B$18</f>
        <v>0.66168199563289887</v>
      </c>
      <c r="O1097" s="16">
        <f>'vessel calibrations'!$C$18</f>
        <v>0.66168199563289887</v>
      </c>
      <c r="P1097">
        <f>'vessel calibrations'!$D$18</f>
        <v>0.69681555292314135</v>
      </c>
      <c r="Q1097">
        <f>'vessel calibrations'!$E$18</f>
        <v>0.73713696004717688</v>
      </c>
      <c r="R1097">
        <f t="shared" si="140"/>
        <v>4.7489040997220275</v>
      </c>
      <c r="S1097">
        <f t="shared" si="144"/>
        <v>4.7489040997220275</v>
      </c>
      <c r="T1097">
        <f t="shared" si="141"/>
        <v>5.0010582997072683</v>
      </c>
      <c r="U1097">
        <f t="shared" si="142"/>
        <v>5.2904457953043647</v>
      </c>
      <c r="V1097">
        <f t="shared" si="145"/>
        <v>114.4576850605109</v>
      </c>
      <c r="W1097">
        <f t="shared" si="145"/>
        <v>114.4576850605109</v>
      </c>
      <c r="X1097">
        <f t="shared" si="146"/>
        <v>147.570307845977</v>
      </c>
      <c r="Y1097">
        <f t="shared" si="146"/>
        <v>197.43186568874623</v>
      </c>
      <c r="Z1097" t="s">
        <v>34</v>
      </c>
    </row>
    <row r="1098" spans="1:26" x14ac:dyDescent="0.25">
      <c r="A1098" t="s">
        <v>12</v>
      </c>
      <c r="B1098">
        <v>20014</v>
      </c>
      <c r="C1098" t="s">
        <v>19</v>
      </c>
      <c r="D1098">
        <v>6</v>
      </c>
      <c r="E1098">
        <v>2016</v>
      </c>
      <c r="F1098" s="1">
        <v>42547</v>
      </c>
      <c r="G1098" t="s">
        <v>21</v>
      </c>
      <c r="H1098" t="s">
        <v>27</v>
      </c>
      <c r="I1098">
        <v>1.86389024044055</v>
      </c>
      <c r="J1098">
        <v>20</v>
      </c>
      <c r="K1098">
        <v>537</v>
      </c>
      <c r="L1098">
        <f t="shared" si="139"/>
        <v>537</v>
      </c>
      <c r="M1098">
        <f t="shared" si="143"/>
        <v>6.2878585601617845</v>
      </c>
      <c r="N1098">
        <f>'vessel calibrations'!$B$18</f>
        <v>0.66168199563289887</v>
      </c>
      <c r="O1098" s="16">
        <f>'vessel calibrations'!$C$18</f>
        <v>0.66168199563289887</v>
      </c>
      <c r="P1098">
        <f>'vessel calibrations'!$D$18</f>
        <v>0.69681555292314135</v>
      </c>
      <c r="Q1098">
        <f>'vessel calibrations'!$E$18</f>
        <v>0.73713696004717688</v>
      </c>
      <c r="R1098">
        <f t="shared" si="140"/>
        <v>4.1605628003452555</v>
      </c>
      <c r="S1098">
        <f t="shared" si="144"/>
        <v>4.1605628003452555</v>
      </c>
      <c r="T1098">
        <f t="shared" si="141"/>
        <v>4.3814776393016412</v>
      </c>
      <c r="U1098">
        <f t="shared" si="142"/>
        <v>4.6350129442442762</v>
      </c>
      <c r="V1098">
        <f t="shared" si="145"/>
        <v>63.107592224023293</v>
      </c>
      <c r="W1098">
        <f t="shared" si="145"/>
        <v>63.107592224023293</v>
      </c>
      <c r="X1098">
        <f t="shared" si="146"/>
        <v>78.956092423851629</v>
      </c>
      <c r="Y1098">
        <f t="shared" si="146"/>
        <v>102.02925162239848</v>
      </c>
      <c r="Z1098" t="s">
        <v>34</v>
      </c>
    </row>
    <row r="1099" spans="1:26" x14ac:dyDescent="0.25">
      <c r="A1099" t="s">
        <v>12</v>
      </c>
      <c r="B1099">
        <v>20015</v>
      </c>
      <c r="C1099" t="s">
        <v>19</v>
      </c>
      <c r="D1099">
        <v>6</v>
      </c>
      <c r="E1099">
        <v>2016</v>
      </c>
      <c r="F1099" s="1">
        <v>42547</v>
      </c>
      <c r="G1099" t="s">
        <v>20</v>
      </c>
      <c r="H1099" t="s">
        <v>27</v>
      </c>
      <c r="I1099">
        <v>1.8253965955942899</v>
      </c>
      <c r="J1099">
        <v>20</v>
      </c>
      <c r="K1099">
        <v>58</v>
      </c>
      <c r="L1099">
        <f t="shared" si="139"/>
        <v>58</v>
      </c>
      <c r="M1099">
        <f t="shared" si="143"/>
        <v>4.0775374439057197</v>
      </c>
      <c r="N1099">
        <f>'vessel calibrations'!$B$18</f>
        <v>0.66168199563289887</v>
      </c>
      <c r="O1099" s="16">
        <f>'vessel calibrations'!$C$18</f>
        <v>0.66168199563289887</v>
      </c>
      <c r="P1099">
        <f>'vessel calibrations'!$D$18</f>
        <v>0.69681555292314135</v>
      </c>
      <c r="Q1099">
        <f>'vessel calibrations'!$E$18</f>
        <v>0.73713696004717688</v>
      </c>
      <c r="R1099">
        <f t="shared" si="140"/>
        <v>2.6980331131514061</v>
      </c>
      <c r="S1099">
        <f t="shared" si="144"/>
        <v>2.6980331131514061</v>
      </c>
      <c r="T1099">
        <f t="shared" si="141"/>
        <v>2.8412915085399764</v>
      </c>
      <c r="U1099">
        <f t="shared" si="142"/>
        <v>3.0057035558791982</v>
      </c>
      <c r="V1099">
        <f t="shared" si="145"/>
        <v>13.850493739562916</v>
      </c>
      <c r="W1099">
        <f t="shared" si="145"/>
        <v>13.850493739562916</v>
      </c>
      <c r="X1099">
        <f t="shared" si="146"/>
        <v>16.137884975152286</v>
      </c>
      <c r="Y1099">
        <f t="shared" si="146"/>
        <v>19.200423224168759</v>
      </c>
      <c r="Z1099" t="s">
        <v>34</v>
      </c>
    </row>
    <row r="1100" spans="1:26" x14ac:dyDescent="0.25">
      <c r="A1100" t="s">
        <v>12</v>
      </c>
      <c r="B1100">
        <v>20016</v>
      </c>
      <c r="C1100" t="s">
        <v>19</v>
      </c>
      <c r="D1100">
        <v>6</v>
      </c>
      <c r="E1100">
        <v>2016</v>
      </c>
      <c r="F1100" s="1">
        <v>42548</v>
      </c>
      <c r="G1100" t="s">
        <v>22</v>
      </c>
      <c r="H1100" t="s">
        <v>27</v>
      </c>
      <c r="I1100">
        <v>2.15329274663888</v>
      </c>
      <c r="J1100">
        <v>20</v>
      </c>
      <c r="K1100">
        <v>1700</v>
      </c>
      <c r="L1100">
        <f t="shared" si="139"/>
        <v>1700</v>
      </c>
      <c r="M1100">
        <f t="shared" si="143"/>
        <v>7.4389715923958617</v>
      </c>
      <c r="N1100">
        <f>'vessel calibrations'!$B$18</f>
        <v>0.66168199563289887</v>
      </c>
      <c r="O1100" s="16">
        <f>'vessel calibrations'!$C$18</f>
        <v>0.66168199563289887</v>
      </c>
      <c r="P1100">
        <f>'vessel calibrations'!$D$18</f>
        <v>0.69681555292314135</v>
      </c>
      <c r="Q1100">
        <f>'vessel calibrations'!$E$18</f>
        <v>0.73713696004717688</v>
      </c>
      <c r="R1100">
        <f t="shared" si="140"/>
        <v>4.9222335687129375</v>
      </c>
      <c r="S1100">
        <f t="shared" si="144"/>
        <v>4.9222335687129375</v>
      </c>
      <c r="T1100">
        <f t="shared" si="141"/>
        <v>5.1835911033348641</v>
      </c>
      <c r="U1100">
        <f t="shared" si="142"/>
        <v>5.4835409054959925</v>
      </c>
      <c r="V1100">
        <f t="shared" si="145"/>
        <v>136.30895993276761</v>
      </c>
      <c r="W1100">
        <f t="shared" si="145"/>
        <v>136.30895993276761</v>
      </c>
      <c r="X1100">
        <f t="shared" si="146"/>
        <v>177.3220354019692</v>
      </c>
      <c r="Y1100">
        <f t="shared" si="146"/>
        <v>239.69748727528233</v>
      </c>
      <c r="Z1100" t="s">
        <v>34</v>
      </c>
    </row>
    <row r="1101" spans="1:26" x14ac:dyDescent="0.25">
      <c r="A1101" t="s">
        <v>12</v>
      </c>
      <c r="B1101">
        <v>20017</v>
      </c>
      <c r="C1101" t="s">
        <v>19</v>
      </c>
      <c r="D1101">
        <v>6</v>
      </c>
      <c r="E1101">
        <v>2016</v>
      </c>
      <c r="F1101" s="1">
        <v>42548</v>
      </c>
      <c r="G1101" t="s">
        <v>23</v>
      </c>
      <c r="H1101" t="s">
        <v>27</v>
      </c>
      <c r="I1101">
        <v>1.9328020006264</v>
      </c>
      <c r="J1101">
        <v>20</v>
      </c>
      <c r="K1101">
        <v>2800</v>
      </c>
      <c r="L1101">
        <f t="shared" si="139"/>
        <v>2800</v>
      </c>
      <c r="M1101">
        <f t="shared" si="143"/>
        <v>7.9377317752601089</v>
      </c>
      <c r="N1101">
        <f>'vessel calibrations'!$B$18</f>
        <v>0.66168199563289887</v>
      </c>
      <c r="O1101" s="16">
        <f>'vessel calibrations'!$C$18</f>
        <v>0.66168199563289887</v>
      </c>
      <c r="P1101">
        <f>'vessel calibrations'!$D$18</f>
        <v>0.69681555292314135</v>
      </c>
      <c r="Q1101">
        <f>'vessel calibrations'!$E$18</f>
        <v>0.73713696004717688</v>
      </c>
      <c r="R1101">
        <f t="shared" si="140"/>
        <v>5.2522542018527822</v>
      </c>
      <c r="S1101">
        <f t="shared" si="144"/>
        <v>5.2522542018527822</v>
      </c>
      <c r="T1101">
        <f t="shared" si="141"/>
        <v>5.5311349559334611</v>
      </c>
      <c r="U1101">
        <f t="shared" si="142"/>
        <v>5.8511954704851172</v>
      </c>
      <c r="V1101">
        <f t="shared" si="145"/>
        <v>189.99632783227611</v>
      </c>
      <c r="W1101">
        <f t="shared" si="145"/>
        <v>189.99632783227611</v>
      </c>
      <c r="X1101">
        <f t="shared" si="146"/>
        <v>251.43024570930402</v>
      </c>
      <c r="Y1101">
        <f t="shared" si="146"/>
        <v>346.64973715587178</v>
      </c>
      <c r="Z1101" t="s">
        <v>34</v>
      </c>
    </row>
    <row r="1102" spans="1:26" x14ac:dyDescent="0.25">
      <c r="A1102" t="s">
        <v>12</v>
      </c>
      <c r="B1102">
        <v>20018</v>
      </c>
      <c r="C1102" t="s">
        <v>19</v>
      </c>
      <c r="D1102">
        <v>6</v>
      </c>
      <c r="E1102">
        <v>2016</v>
      </c>
      <c r="F1102" s="1">
        <v>42548</v>
      </c>
      <c r="G1102" t="s">
        <v>20</v>
      </c>
      <c r="H1102" t="s">
        <v>27</v>
      </c>
      <c r="I1102">
        <v>2.0304457427275602</v>
      </c>
      <c r="J1102">
        <v>20</v>
      </c>
      <c r="K1102">
        <v>121</v>
      </c>
      <c r="L1102">
        <f t="shared" si="139"/>
        <v>121</v>
      </c>
      <c r="M1102">
        <f t="shared" si="143"/>
        <v>4.8040210447332568</v>
      </c>
      <c r="N1102">
        <f>'vessel calibrations'!$B$18</f>
        <v>0.66168199563289887</v>
      </c>
      <c r="O1102" s="16">
        <f>'vessel calibrations'!$C$18</f>
        <v>0.66168199563289887</v>
      </c>
      <c r="P1102">
        <f>'vessel calibrations'!$D$18</f>
        <v>0.69681555292314135</v>
      </c>
      <c r="Q1102">
        <f>'vessel calibrations'!$E$18</f>
        <v>0.73713696004717688</v>
      </c>
      <c r="R1102">
        <f t="shared" si="140"/>
        <v>3.178734231941545</v>
      </c>
      <c r="S1102">
        <f t="shared" si="144"/>
        <v>3.178734231941545</v>
      </c>
      <c r="T1102">
        <f t="shared" si="141"/>
        <v>3.3475165805402116</v>
      </c>
      <c r="U1102">
        <f t="shared" si="142"/>
        <v>3.5412214689173358</v>
      </c>
      <c r="V1102">
        <f t="shared" si="145"/>
        <v>23.016335194862499</v>
      </c>
      <c r="W1102">
        <f t="shared" si="145"/>
        <v>23.016335194862499</v>
      </c>
      <c r="X1102">
        <f t="shared" si="146"/>
        <v>27.432037221149272</v>
      </c>
      <c r="Y1102">
        <f t="shared" si="146"/>
        <v>33.509045183883273</v>
      </c>
      <c r="Z1102" t="s">
        <v>34</v>
      </c>
    </row>
    <row r="1103" spans="1:26" x14ac:dyDescent="0.25">
      <c r="A1103" t="s">
        <v>12</v>
      </c>
      <c r="B1103">
        <v>20019</v>
      </c>
      <c r="C1103" t="s">
        <v>19</v>
      </c>
      <c r="D1103">
        <v>6</v>
      </c>
      <c r="E1103">
        <v>2016</v>
      </c>
      <c r="F1103" s="1">
        <v>42548</v>
      </c>
      <c r="G1103" t="s">
        <v>21</v>
      </c>
      <c r="H1103" t="s">
        <v>27</v>
      </c>
      <c r="I1103">
        <v>1.99548797535767</v>
      </c>
      <c r="J1103">
        <v>20</v>
      </c>
      <c r="K1103">
        <v>336</v>
      </c>
      <c r="L1103">
        <f t="shared" si="139"/>
        <v>336</v>
      </c>
      <c r="M1103">
        <f t="shared" si="143"/>
        <v>5.8200829303523616</v>
      </c>
      <c r="N1103">
        <f>'vessel calibrations'!$B$18</f>
        <v>0.66168199563289887</v>
      </c>
      <c r="O1103" s="16">
        <f>'vessel calibrations'!$C$18</f>
        <v>0.66168199563289887</v>
      </c>
      <c r="P1103">
        <f>'vessel calibrations'!$D$18</f>
        <v>0.69681555292314135</v>
      </c>
      <c r="Q1103">
        <f>'vessel calibrations'!$E$18</f>
        <v>0.73713696004717688</v>
      </c>
      <c r="R1103">
        <f t="shared" si="140"/>
        <v>3.8510440881045205</v>
      </c>
      <c r="S1103">
        <f t="shared" si="144"/>
        <v>3.8510440881045205</v>
      </c>
      <c r="T1103">
        <f t="shared" si="141"/>
        <v>4.0555243051720176</v>
      </c>
      <c r="U1103">
        <f t="shared" si="142"/>
        <v>4.2901982385024047</v>
      </c>
      <c r="V1103">
        <f t="shared" si="145"/>
        <v>46.042153752849458</v>
      </c>
      <c r="W1103">
        <f t="shared" si="145"/>
        <v>46.042153752849458</v>
      </c>
      <c r="X1103">
        <f t="shared" si="146"/>
        <v>56.715415555564292</v>
      </c>
      <c r="Y1103">
        <f t="shared" si="146"/>
        <v>71.980934696905194</v>
      </c>
      <c r="Z1103" t="s">
        <v>34</v>
      </c>
    </row>
    <row r="1104" spans="1:26" x14ac:dyDescent="0.25">
      <c r="A1104" t="s">
        <v>12</v>
      </c>
      <c r="B1104">
        <v>20020</v>
      </c>
      <c r="C1104" t="s">
        <v>19</v>
      </c>
      <c r="D1104">
        <v>6</v>
      </c>
      <c r="E1104">
        <v>2016</v>
      </c>
      <c r="F1104" s="1">
        <v>42548</v>
      </c>
      <c r="G1104" t="s">
        <v>22</v>
      </c>
      <c r="H1104" t="s">
        <v>27</v>
      </c>
      <c r="I1104">
        <v>1.8307803648232699</v>
      </c>
      <c r="J1104">
        <v>20</v>
      </c>
      <c r="K1104">
        <v>859</v>
      </c>
      <c r="L1104">
        <f t="shared" si="139"/>
        <v>859</v>
      </c>
      <c r="M1104">
        <f t="shared" si="143"/>
        <v>6.7569323892475532</v>
      </c>
      <c r="N1104">
        <f>'vessel calibrations'!$B$18</f>
        <v>0.66168199563289887</v>
      </c>
      <c r="O1104" s="16">
        <f>'vessel calibrations'!$C$18</f>
        <v>0.66168199563289887</v>
      </c>
      <c r="P1104">
        <f>'vessel calibrations'!$D$18</f>
        <v>0.69681555292314135</v>
      </c>
      <c r="Q1104">
        <f>'vessel calibrations'!$E$18</f>
        <v>0.73713696004717688</v>
      </c>
      <c r="R1104">
        <f t="shared" si="140"/>
        <v>4.4709405076738928</v>
      </c>
      <c r="S1104">
        <f t="shared" si="144"/>
        <v>4.4709405076738928</v>
      </c>
      <c r="T1104">
        <f t="shared" si="141"/>
        <v>4.7083355788778167</v>
      </c>
      <c r="U1104">
        <f t="shared" si="142"/>
        <v>4.9807846006542489</v>
      </c>
      <c r="V1104">
        <f t="shared" si="145"/>
        <v>86.438921329815869</v>
      </c>
      <c r="W1104">
        <f t="shared" si="145"/>
        <v>86.438921329815869</v>
      </c>
      <c r="X1104">
        <f t="shared" si="146"/>
        <v>109.86747608355108</v>
      </c>
      <c r="Y1104">
        <f t="shared" si="146"/>
        <v>144.58856573722758</v>
      </c>
      <c r="Z1104" t="s">
        <v>34</v>
      </c>
    </row>
    <row r="1105" spans="1:26" x14ac:dyDescent="0.25">
      <c r="A1105" t="s">
        <v>12</v>
      </c>
      <c r="B1105">
        <v>20021</v>
      </c>
      <c r="C1105" t="s">
        <v>19</v>
      </c>
      <c r="D1105">
        <v>6</v>
      </c>
      <c r="E1105">
        <v>2016</v>
      </c>
      <c r="F1105" s="1">
        <v>42548</v>
      </c>
      <c r="G1105" t="s">
        <v>23</v>
      </c>
      <c r="H1105" t="s">
        <v>27</v>
      </c>
      <c r="I1105">
        <v>1.89069785229584</v>
      </c>
      <c r="J1105">
        <v>20</v>
      </c>
      <c r="K1105">
        <v>347</v>
      </c>
      <c r="L1105">
        <f t="shared" si="139"/>
        <v>347</v>
      </c>
      <c r="M1105">
        <f t="shared" si="143"/>
        <v>5.8522024797744745</v>
      </c>
      <c r="N1105">
        <f>'vessel calibrations'!$B$18</f>
        <v>0.66168199563289887</v>
      </c>
      <c r="O1105" s="16">
        <f>'vessel calibrations'!$C$18</f>
        <v>0.66168199563289887</v>
      </c>
      <c r="P1105">
        <f>'vessel calibrations'!$D$18</f>
        <v>0.69681555292314135</v>
      </c>
      <c r="Q1105">
        <f>'vessel calibrations'!$E$18</f>
        <v>0.73713696004717688</v>
      </c>
      <c r="R1105">
        <f t="shared" si="140"/>
        <v>3.8722970156649739</v>
      </c>
      <c r="S1105">
        <f t="shared" si="144"/>
        <v>3.8722970156649739</v>
      </c>
      <c r="T1105">
        <f t="shared" si="141"/>
        <v>4.0779057067622295</v>
      </c>
      <c r="U1105">
        <f t="shared" si="142"/>
        <v>4.3138747455215061</v>
      </c>
      <c r="V1105">
        <f t="shared" si="145"/>
        <v>47.052637068309529</v>
      </c>
      <c r="W1105">
        <f t="shared" si="145"/>
        <v>47.052637068309529</v>
      </c>
      <c r="X1105">
        <f t="shared" si="146"/>
        <v>58.021731509742423</v>
      </c>
      <c r="Y1105">
        <f t="shared" si="146"/>
        <v>73.729486425766382</v>
      </c>
      <c r="Z1105" t="s">
        <v>34</v>
      </c>
    </row>
    <row r="1106" spans="1:26" x14ac:dyDescent="0.25">
      <c r="A1106" t="s">
        <v>12</v>
      </c>
      <c r="B1106">
        <v>20022</v>
      </c>
      <c r="C1106" t="s">
        <v>13</v>
      </c>
      <c r="D1106">
        <v>6</v>
      </c>
      <c r="E1106">
        <v>2016</v>
      </c>
      <c r="F1106" s="1">
        <v>42549</v>
      </c>
      <c r="G1106" t="s">
        <v>14</v>
      </c>
      <c r="H1106" t="s">
        <v>27</v>
      </c>
      <c r="I1106">
        <v>2.30039867197998</v>
      </c>
      <c r="J1106">
        <v>20</v>
      </c>
      <c r="K1106">
        <v>378</v>
      </c>
      <c r="L1106">
        <f t="shared" si="139"/>
        <v>378</v>
      </c>
      <c r="M1106">
        <f t="shared" si="143"/>
        <v>5.9375362050824263</v>
      </c>
      <c r="N1106">
        <f>'vessel calibrations'!$B$18</f>
        <v>0.66168199563289887</v>
      </c>
      <c r="O1106" s="16">
        <f>'vessel calibrations'!$C$18</f>
        <v>0.66168199563289887</v>
      </c>
      <c r="P1106">
        <f>'vessel calibrations'!$D$18</f>
        <v>0.69681555292314135</v>
      </c>
      <c r="Q1106">
        <f>'vessel calibrations'!$E$18</f>
        <v>0.73713696004717688</v>
      </c>
      <c r="R1106">
        <f t="shared" si="140"/>
        <v>3.928760805321529</v>
      </c>
      <c r="S1106">
        <f t="shared" si="144"/>
        <v>3.928760805321529</v>
      </c>
      <c r="T1106">
        <f t="shared" si="141"/>
        <v>4.1373675737456814</v>
      </c>
      <c r="U1106">
        <f t="shared" si="142"/>
        <v>4.3767773883845109</v>
      </c>
      <c r="V1106">
        <f t="shared" si="145"/>
        <v>49.843933083701771</v>
      </c>
      <c r="W1106">
        <f t="shared" si="145"/>
        <v>49.843933083701771</v>
      </c>
      <c r="X1106">
        <f t="shared" si="146"/>
        <v>61.637715063709834</v>
      </c>
      <c r="Y1106">
        <f t="shared" si="146"/>
        <v>78.581160554298648</v>
      </c>
      <c r="Z1106" t="s">
        <v>34</v>
      </c>
    </row>
    <row r="1107" spans="1:26" x14ac:dyDescent="0.25">
      <c r="A1107" t="s">
        <v>12</v>
      </c>
      <c r="B1107">
        <v>20023</v>
      </c>
      <c r="C1107" t="s">
        <v>13</v>
      </c>
      <c r="D1107">
        <v>6</v>
      </c>
      <c r="E1107">
        <v>2016</v>
      </c>
      <c r="F1107" s="1">
        <v>42549</v>
      </c>
      <c r="G1107" t="s">
        <v>16</v>
      </c>
      <c r="H1107" t="s">
        <v>27</v>
      </c>
      <c r="I1107">
        <v>0.68161425744882398</v>
      </c>
      <c r="J1107">
        <v>20</v>
      </c>
      <c r="K1107">
        <v>387</v>
      </c>
      <c r="L1107">
        <f t="shared" si="139"/>
        <v>387</v>
      </c>
      <c r="M1107">
        <f t="shared" si="143"/>
        <v>5.9610053396232736</v>
      </c>
      <c r="N1107">
        <f>'vessel calibrations'!$B$18</f>
        <v>0.66168199563289887</v>
      </c>
      <c r="O1107" s="16">
        <f>'vessel calibrations'!$C$18</f>
        <v>0.66168199563289887</v>
      </c>
      <c r="P1107">
        <f>'vessel calibrations'!$D$18</f>
        <v>0.69681555292314135</v>
      </c>
      <c r="Q1107">
        <f>'vessel calibrations'!$E$18</f>
        <v>0.73713696004717688</v>
      </c>
      <c r="R1107">
        <f t="shared" si="140"/>
        <v>3.9442899091002936</v>
      </c>
      <c r="S1107">
        <f t="shared" si="144"/>
        <v>3.9442899091002936</v>
      </c>
      <c r="T1107">
        <f t="shared" si="141"/>
        <v>4.1537212317073893</v>
      </c>
      <c r="U1107">
        <f t="shared" si="142"/>
        <v>4.3940773548748888</v>
      </c>
      <c r="V1107">
        <f t="shared" si="145"/>
        <v>50.639656239956615</v>
      </c>
      <c r="W1107">
        <f t="shared" si="145"/>
        <v>50.639656239956615</v>
      </c>
      <c r="X1107">
        <f t="shared" si="146"/>
        <v>62.67049265989327</v>
      </c>
      <c r="Y1107">
        <f t="shared" si="146"/>
        <v>79.969889814225795</v>
      </c>
      <c r="Z1107" t="s">
        <v>34</v>
      </c>
    </row>
    <row r="1108" spans="1:26" x14ac:dyDescent="0.25">
      <c r="A1108" t="s">
        <v>12</v>
      </c>
      <c r="B1108">
        <v>20024</v>
      </c>
      <c r="C1108" t="s">
        <v>13</v>
      </c>
      <c r="D1108">
        <v>6</v>
      </c>
      <c r="E1108">
        <v>2016</v>
      </c>
      <c r="F1108" s="1">
        <v>42549</v>
      </c>
      <c r="G1108" t="s">
        <v>17</v>
      </c>
      <c r="H1108" t="s">
        <v>27</v>
      </c>
      <c r="I1108">
        <v>1.98952931465219</v>
      </c>
      <c r="J1108">
        <v>20</v>
      </c>
      <c r="K1108">
        <v>455</v>
      </c>
      <c r="L1108">
        <f t="shared" si="139"/>
        <v>455</v>
      </c>
      <c r="M1108">
        <f t="shared" si="143"/>
        <v>6.1224928095143865</v>
      </c>
      <c r="N1108">
        <f>'vessel calibrations'!$B$18</f>
        <v>0.66168199563289887</v>
      </c>
      <c r="O1108" s="16">
        <f>'vessel calibrations'!$C$18</f>
        <v>0.66168199563289887</v>
      </c>
      <c r="P1108">
        <f>'vessel calibrations'!$D$18</f>
        <v>0.69681555292314135</v>
      </c>
      <c r="Q1108">
        <f>'vessel calibrations'!$E$18</f>
        <v>0.73713696004717688</v>
      </c>
      <c r="R1108">
        <f t="shared" si="140"/>
        <v>4.051143260447553</v>
      </c>
      <c r="S1108">
        <f t="shared" si="144"/>
        <v>4.051143260447553</v>
      </c>
      <c r="T1108">
        <f t="shared" si="141"/>
        <v>4.2662482123297245</v>
      </c>
      <c r="U1108">
        <f t="shared" si="142"/>
        <v>4.5131157375161344</v>
      </c>
      <c r="V1108">
        <f t="shared" si="145"/>
        <v>56.463114812689092</v>
      </c>
      <c r="W1108">
        <f t="shared" si="145"/>
        <v>56.463114812689092</v>
      </c>
      <c r="X1108">
        <f t="shared" si="146"/>
        <v>70.253804365706415</v>
      </c>
      <c r="Y1108">
        <f t="shared" si="146"/>
        <v>90.205548816543896</v>
      </c>
      <c r="Z1108" t="s">
        <v>34</v>
      </c>
    </row>
    <row r="1109" spans="1:26" x14ac:dyDescent="0.25">
      <c r="A1109" t="s">
        <v>12</v>
      </c>
      <c r="B1109">
        <v>20025</v>
      </c>
      <c r="C1109" t="s">
        <v>13</v>
      </c>
      <c r="D1109">
        <v>6</v>
      </c>
      <c r="E1109">
        <v>2016</v>
      </c>
      <c r="F1109" s="1">
        <v>42549</v>
      </c>
      <c r="G1109" t="s">
        <v>18</v>
      </c>
      <c r="H1109" t="s">
        <v>27</v>
      </c>
      <c r="I1109">
        <v>1.62861919981571</v>
      </c>
      <c r="J1109">
        <v>20</v>
      </c>
      <c r="K1109">
        <v>577</v>
      </c>
      <c r="L1109">
        <f t="shared" si="139"/>
        <v>577</v>
      </c>
      <c r="M1109">
        <f t="shared" si="143"/>
        <v>6.3595738686723777</v>
      </c>
      <c r="N1109">
        <f>'vessel calibrations'!$B$18</f>
        <v>0.66168199563289887</v>
      </c>
      <c r="O1109" s="16">
        <f>'vessel calibrations'!$C$18</f>
        <v>0.66168199563289887</v>
      </c>
      <c r="P1109">
        <f>'vessel calibrations'!$D$18</f>
        <v>0.69681555292314135</v>
      </c>
      <c r="Q1109">
        <f>'vessel calibrations'!$E$18</f>
        <v>0.73713696004717688</v>
      </c>
      <c r="R1109">
        <f t="shared" si="140"/>
        <v>4.2080155287979739</v>
      </c>
      <c r="S1109">
        <f t="shared" si="144"/>
        <v>4.2080155287979739</v>
      </c>
      <c r="T1109">
        <f t="shared" si="141"/>
        <v>4.4314499816545041</v>
      </c>
      <c r="U1109">
        <f t="shared" si="142"/>
        <v>4.6878769487486203</v>
      </c>
      <c r="V1109">
        <f t="shared" si="145"/>
        <v>66.223005238174522</v>
      </c>
      <c r="W1109">
        <f t="shared" si="145"/>
        <v>66.223005238174522</v>
      </c>
      <c r="X1109">
        <f t="shared" si="146"/>
        <v>83.053204198354393</v>
      </c>
      <c r="Y1109">
        <f t="shared" si="146"/>
        <v>107.62232407379848</v>
      </c>
      <c r="Z1109" t="s">
        <v>34</v>
      </c>
    </row>
    <row r="1110" spans="1:26" x14ac:dyDescent="0.25">
      <c r="A1110" t="s">
        <v>12</v>
      </c>
      <c r="B1110">
        <v>20026</v>
      </c>
      <c r="C1110" t="s">
        <v>13</v>
      </c>
      <c r="D1110">
        <v>6</v>
      </c>
      <c r="E1110">
        <v>2016</v>
      </c>
      <c r="F1110" s="1">
        <v>42549</v>
      </c>
      <c r="G1110" t="s">
        <v>14</v>
      </c>
      <c r="H1110" t="s">
        <v>27</v>
      </c>
      <c r="I1110">
        <v>1.9363606628383101</v>
      </c>
      <c r="J1110">
        <v>20</v>
      </c>
      <c r="K1110">
        <v>541</v>
      </c>
      <c r="L1110">
        <f t="shared" si="139"/>
        <v>541</v>
      </c>
      <c r="M1110">
        <f t="shared" si="143"/>
        <v>6.2952660014396464</v>
      </c>
      <c r="N1110">
        <f>'vessel calibrations'!$B$18</f>
        <v>0.66168199563289887</v>
      </c>
      <c r="O1110" s="16">
        <f>'vessel calibrations'!$C$18</f>
        <v>0.66168199563289887</v>
      </c>
      <c r="P1110">
        <f>'vessel calibrations'!$D$18</f>
        <v>0.69681555292314135</v>
      </c>
      <c r="Q1110">
        <f>'vessel calibrations'!$E$18</f>
        <v>0.73713696004717688</v>
      </c>
      <c r="R1110">
        <f t="shared" si="140"/>
        <v>4.1654641708725251</v>
      </c>
      <c r="S1110">
        <f t="shared" si="144"/>
        <v>4.1654641708725251</v>
      </c>
      <c r="T1110">
        <f t="shared" si="141"/>
        <v>4.3866392595914201</v>
      </c>
      <c r="U1110">
        <f t="shared" si="142"/>
        <v>4.6404732429895672</v>
      </c>
      <c r="V1110">
        <f t="shared" si="145"/>
        <v>63.422578588979619</v>
      </c>
      <c r="W1110">
        <f t="shared" si="145"/>
        <v>63.422578588979619</v>
      </c>
      <c r="X1110">
        <f t="shared" si="146"/>
        <v>79.369862355787021</v>
      </c>
      <c r="Y1110">
        <f t="shared" si="146"/>
        <v>102.59336081655391</v>
      </c>
      <c r="Z1110" t="s">
        <v>34</v>
      </c>
    </row>
    <row r="1111" spans="1:26" x14ac:dyDescent="0.25">
      <c r="A1111" t="s">
        <v>12</v>
      </c>
      <c r="B1111">
        <v>20031</v>
      </c>
      <c r="C1111" t="s">
        <v>19</v>
      </c>
      <c r="D1111">
        <v>6</v>
      </c>
      <c r="E1111">
        <v>2016</v>
      </c>
      <c r="F1111" s="1">
        <v>42551</v>
      </c>
      <c r="G1111" t="s">
        <v>21</v>
      </c>
      <c r="H1111" t="s">
        <v>27</v>
      </c>
      <c r="I1111">
        <v>1.9790273136579499</v>
      </c>
      <c r="J1111">
        <v>20</v>
      </c>
      <c r="K1111">
        <v>91</v>
      </c>
      <c r="L1111">
        <f t="shared" si="139"/>
        <v>91</v>
      </c>
      <c r="M1111">
        <f t="shared" si="143"/>
        <v>4.5217885770490405</v>
      </c>
      <c r="N1111">
        <f>'vessel calibrations'!$B$18</f>
        <v>0.66168199563289887</v>
      </c>
      <c r="O1111" s="16">
        <f>'vessel calibrations'!$C$18</f>
        <v>0.66168199563289887</v>
      </c>
      <c r="P1111">
        <f>'vessel calibrations'!$D$18</f>
        <v>0.69681555292314135</v>
      </c>
      <c r="Q1111">
        <f>'vessel calibrations'!$E$18</f>
        <v>0.73713696004717688</v>
      </c>
      <c r="R1111">
        <f t="shared" si="140"/>
        <v>2.9919860894918551</v>
      </c>
      <c r="S1111">
        <f t="shared" si="144"/>
        <v>2.9919860894918551</v>
      </c>
      <c r="T1111">
        <f t="shared" si="141"/>
        <v>3.1508526075179715</v>
      </c>
      <c r="U1111">
        <f t="shared" si="142"/>
        <v>3.3331774856619791</v>
      </c>
      <c r="V1111">
        <f t="shared" si="145"/>
        <v>18.925216482626379</v>
      </c>
      <c r="W1111">
        <f t="shared" si="145"/>
        <v>18.925216482626379</v>
      </c>
      <c r="X1111">
        <f t="shared" si="146"/>
        <v>22.35596956940989</v>
      </c>
      <c r="Y1111">
        <f t="shared" si="146"/>
        <v>27.027256571467376</v>
      </c>
      <c r="Z1111" t="s">
        <v>34</v>
      </c>
    </row>
    <row r="1112" spans="1:26" x14ac:dyDescent="0.25">
      <c r="A1112" t="s">
        <v>12</v>
      </c>
      <c r="B1112">
        <v>20032</v>
      </c>
      <c r="C1112" t="s">
        <v>13</v>
      </c>
      <c r="D1112">
        <v>6</v>
      </c>
      <c r="E1112">
        <v>2016</v>
      </c>
      <c r="F1112" s="1">
        <v>42551</v>
      </c>
      <c r="G1112" t="s">
        <v>18</v>
      </c>
      <c r="H1112" t="s">
        <v>27</v>
      </c>
      <c r="I1112">
        <v>1.9209923783523399</v>
      </c>
      <c r="J1112">
        <v>20</v>
      </c>
      <c r="K1112">
        <v>1241</v>
      </c>
      <c r="L1112">
        <f t="shared" si="139"/>
        <v>1241</v>
      </c>
      <c r="M1112">
        <f t="shared" si="143"/>
        <v>7.1244782624934242</v>
      </c>
      <c r="N1112">
        <f>'vessel calibrations'!$B$18</f>
        <v>0.66168199563289887</v>
      </c>
      <c r="O1112" s="16">
        <f>'vessel calibrations'!$C$18</f>
        <v>0.66168199563289887</v>
      </c>
      <c r="P1112">
        <f>'vessel calibrations'!$D$18</f>
        <v>0.69681555292314135</v>
      </c>
      <c r="Q1112">
        <f>'vessel calibrations'!$E$18</f>
        <v>0.73713696004717688</v>
      </c>
      <c r="R1112">
        <f t="shared" si="140"/>
        <v>4.7141389945698569</v>
      </c>
      <c r="S1112">
        <f t="shared" si="144"/>
        <v>4.7141389945698569</v>
      </c>
      <c r="T1112">
        <f t="shared" si="141"/>
        <v>4.9644472597682565</v>
      </c>
      <c r="U1112">
        <f t="shared" si="142"/>
        <v>5.2517162483365958</v>
      </c>
      <c r="V1112">
        <f t="shared" si="145"/>
        <v>110.51275673886465</v>
      </c>
      <c r="W1112">
        <f t="shared" si="145"/>
        <v>110.51275673886465</v>
      </c>
      <c r="X1112">
        <f t="shared" si="146"/>
        <v>142.22935975996256</v>
      </c>
      <c r="Y1112">
        <f t="shared" si="146"/>
        <v>189.89360831777924</v>
      </c>
      <c r="Z1112" t="s">
        <v>34</v>
      </c>
    </row>
    <row r="1113" spans="1:26" x14ac:dyDescent="0.25">
      <c r="A1113" t="s">
        <v>12</v>
      </c>
      <c r="B1113">
        <v>20033</v>
      </c>
      <c r="C1113" t="s">
        <v>13</v>
      </c>
      <c r="D1113">
        <v>6</v>
      </c>
      <c r="E1113">
        <v>2016</v>
      </c>
      <c r="F1113" s="1">
        <v>42551</v>
      </c>
      <c r="G1113" t="s">
        <v>17</v>
      </c>
      <c r="H1113" t="s">
        <v>27</v>
      </c>
      <c r="I1113">
        <v>1.9691016114090201</v>
      </c>
      <c r="J1113">
        <v>20</v>
      </c>
      <c r="K1113">
        <v>163</v>
      </c>
      <c r="L1113">
        <f t="shared" si="139"/>
        <v>163</v>
      </c>
      <c r="M1113">
        <f t="shared" si="143"/>
        <v>5.0998664278241987</v>
      </c>
      <c r="N1113">
        <f>'vessel calibrations'!$B$18</f>
        <v>0.66168199563289887</v>
      </c>
      <c r="O1113" s="16">
        <f>'vessel calibrations'!$C$18</f>
        <v>0.66168199563289887</v>
      </c>
      <c r="P1113">
        <f>'vessel calibrations'!$D$18</f>
        <v>0.69681555292314135</v>
      </c>
      <c r="Q1113">
        <f>'vessel calibrations'!$E$18</f>
        <v>0.73713696004717688</v>
      </c>
      <c r="R1113">
        <f t="shared" si="140"/>
        <v>3.3744897954239392</v>
      </c>
      <c r="S1113">
        <f t="shared" si="144"/>
        <v>3.3744897954239392</v>
      </c>
      <c r="T1113">
        <f t="shared" si="141"/>
        <v>3.5536662447384848</v>
      </c>
      <c r="U1113">
        <f t="shared" si="142"/>
        <v>3.7593000352529851</v>
      </c>
      <c r="V1113">
        <f t="shared" si="145"/>
        <v>28.209377220938652</v>
      </c>
      <c r="W1113">
        <f t="shared" si="145"/>
        <v>28.209377220938652</v>
      </c>
      <c r="X1113">
        <f t="shared" si="146"/>
        <v>33.94118588486252</v>
      </c>
      <c r="Y1113">
        <f t="shared" si="146"/>
        <v>41.918374113488241</v>
      </c>
      <c r="Z1113" t="s">
        <v>34</v>
      </c>
    </row>
    <row r="1114" spans="1:26" x14ac:dyDescent="0.25">
      <c r="A1114" t="s">
        <v>12</v>
      </c>
      <c r="B1114">
        <v>20034</v>
      </c>
      <c r="C1114" t="s">
        <v>13</v>
      </c>
      <c r="D1114">
        <v>6</v>
      </c>
      <c r="E1114">
        <v>2016</v>
      </c>
      <c r="F1114" s="1">
        <v>42551</v>
      </c>
      <c r="G1114" t="s">
        <v>16</v>
      </c>
      <c r="H1114" t="s">
        <v>27</v>
      </c>
      <c r="I1114">
        <v>1.7499939863810701</v>
      </c>
      <c r="J1114">
        <v>20</v>
      </c>
      <c r="K1114">
        <v>58</v>
      </c>
      <c r="L1114">
        <f t="shared" si="139"/>
        <v>58</v>
      </c>
      <c r="M1114">
        <f t="shared" si="143"/>
        <v>4.0775374439057197</v>
      </c>
      <c r="N1114">
        <f>'vessel calibrations'!$B$18</f>
        <v>0.66168199563289887</v>
      </c>
      <c r="O1114" s="16">
        <f>'vessel calibrations'!$C$18</f>
        <v>0.66168199563289887</v>
      </c>
      <c r="P1114">
        <f>'vessel calibrations'!$D$18</f>
        <v>0.69681555292314135</v>
      </c>
      <c r="Q1114">
        <f>'vessel calibrations'!$E$18</f>
        <v>0.73713696004717688</v>
      </c>
      <c r="R1114">
        <f t="shared" si="140"/>
        <v>2.6980331131514061</v>
      </c>
      <c r="S1114">
        <f t="shared" si="144"/>
        <v>2.6980331131514061</v>
      </c>
      <c r="T1114">
        <f t="shared" si="141"/>
        <v>2.8412915085399764</v>
      </c>
      <c r="U1114">
        <f t="shared" si="142"/>
        <v>3.0057035558791982</v>
      </c>
      <c r="V1114">
        <f t="shared" si="145"/>
        <v>13.850493739562916</v>
      </c>
      <c r="W1114">
        <f t="shared" si="145"/>
        <v>13.850493739562916</v>
      </c>
      <c r="X1114">
        <f t="shared" si="146"/>
        <v>16.137884975152286</v>
      </c>
      <c r="Y1114">
        <f t="shared" si="146"/>
        <v>19.200423224168759</v>
      </c>
      <c r="Z1114" t="s">
        <v>34</v>
      </c>
    </row>
    <row r="1115" spans="1:26" x14ac:dyDescent="0.25">
      <c r="A1115" t="s">
        <v>12</v>
      </c>
      <c r="B1115">
        <v>20036</v>
      </c>
      <c r="C1115" t="s">
        <v>19</v>
      </c>
      <c r="D1115">
        <v>7</v>
      </c>
      <c r="E1115">
        <v>2016</v>
      </c>
      <c r="F1115" s="1">
        <v>42578</v>
      </c>
      <c r="G1115" t="s">
        <v>20</v>
      </c>
      <c r="H1115" t="s">
        <v>27</v>
      </c>
      <c r="I1115">
        <v>2.1378819364939599</v>
      </c>
      <c r="J1115">
        <v>20</v>
      </c>
      <c r="K1115">
        <v>0</v>
      </c>
      <c r="L1115">
        <f t="shared" si="139"/>
        <v>0</v>
      </c>
      <c r="M1115">
        <f t="shared" si="143"/>
        <v>0</v>
      </c>
      <c r="N1115">
        <f>'vessel calibrations'!$B$18</f>
        <v>0.66168199563289887</v>
      </c>
      <c r="O1115" s="16">
        <f>'vessel calibrations'!$C$18</f>
        <v>0.66168199563289887</v>
      </c>
      <c r="P1115">
        <f>'vessel calibrations'!$D$18</f>
        <v>0.69681555292314135</v>
      </c>
      <c r="Q1115">
        <f>'vessel calibrations'!$E$18</f>
        <v>0.73713696004717688</v>
      </c>
      <c r="R1115">
        <f t="shared" si="140"/>
        <v>0</v>
      </c>
      <c r="S1115">
        <f t="shared" si="144"/>
        <v>0</v>
      </c>
      <c r="T1115">
        <f t="shared" si="141"/>
        <v>0</v>
      </c>
      <c r="U1115">
        <f t="shared" si="142"/>
        <v>0</v>
      </c>
      <c r="V1115">
        <f t="shared" si="145"/>
        <v>0</v>
      </c>
      <c r="W1115">
        <f t="shared" si="145"/>
        <v>0</v>
      </c>
      <c r="X1115">
        <f t="shared" si="146"/>
        <v>0</v>
      </c>
      <c r="Y1115">
        <f t="shared" si="146"/>
        <v>0</v>
      </c>
    </row>
    <row r="1116" spans="1:26" x14ac:dyDescent="0.25">
      <c r="A1116" t="s">
        <v>12</v>
      </c>
      <c r="B1116">
        <v>20037</v>
      </c>
      <c r="C1116" t="s">
        <v>19</v>
      </c>
      <c r="D1116">
        <v>7</v>
      </c>
      <c r="E1116">
        <v>2016</v>
      </c>
      <c r="F1116" s="1">
        <v>42578</v>
      </c>
      <c r="G1116" t="s">
        <v>21</v>
      </c>
      <c r="H1116" t="s">
        <v>27</v>
      </c>
      <c r="I1116">
        <v>2.50764530699308</v>
      </c>
      <c r="J1116">
        <v>20</v>
      </c>
      <c r="K1116">
        <v>22</v>
      </c>
      <c r="L1116">
        <f t="shared" si="139"/>
        <v>22</v>
      </c>
      <c r="M1116">
        <f t="shared" si="143"/>
        <v>3.1354942159291497</v>
      </c>
      <c r="N1116">
        <f>'vessel calibrations'!$B$18</f>
        <v>0.66168199563289887</v>
      </c>
      <c r="O1116" s="16">
        <f>'vessel calibrations'!$C$18</f>
        <v>0.66168199563289887</v>
      </c>
      <c r="P1116">
        <f>'vessel calibrations'!$D$18</f>
        <v>0.69681555292314135</v>
      </c>
      <c r="Q1116">
        <f>'vessel calibrations'!$E$18</f>
        <v>0.73713696004717688</v>
      </c>
      <c r="R1116">
        <f t="shared" si="140"/>
        <v>2.0747000700914113</v>
      </c>
      <c r="S1116">
        <f t="shared" si="144"/>
        <v>2.0747000700914113</v>
      </c>
      <c r="T1116">
        <f t="shared" si="141"/>
        <v>2.1848611357599821</v>
      </c>
      <c r="U1116">
        <f t="shared" si="142"/>
        <v>2.3112886745755197</v>
      </c>
      <c r="V1116">
        <f t="shared" si="145"/>
        <v>6.9621580115446866</v>
      </c>
      <c r="W1116">
        <f t="shared" si="145"/>
        <v>6.9621580115446866</v>
      </c>
      <c r="X1116">
        <f t="shared" si="146"/>
        <v>7.8894140459331936</v>
      </c>
      <c r="Y1116">
        <f t="shared" si="146"/>
        <v>9.0874156787326488</v>
      </c>
    </row>
    <row r="1117" spans="1:26" x14ac:dyDescent="0.25">
      <c r="A1117" t="s">
        <v>12</v>
      </c>
      <c r="B1117">
        <v>20038</v>
      </c>
      <c r="C1117" t="s">
        <v>19</v>
      </c>
      <c r="D1117">
        <v>7</v>
      </c>
      <c r="E1117">
        <v>2016</v>
      </c>
      <c r="F1117" s="1">
        <v>42578</v>
      </c>
      <c r="G1117" t="s">
        <v>22</v>
      </c>
      <c r="H1117" t="s">
        <v>27</v>
      </c>
      <c r="I1117">
        <v>2.0102644004091199</v>
      </c>
      <c r="J1117">
        <v>20</v>
      </c>
      <c r="K1117">
        <v>248</v>
      </c>
      <c r="L1117">
        <f t="shared" si="139"/>
        <v>248</v>
      </c>
      <c r="M1117">
        <f t="shared" si="143"/>
        <v>5.5174528964647074</v>
      </c>
      <c r="N1117">
        <f>'vessel calibrations'!$B$18</f>
        <v>0.66168199563289887</v>
      </c>
      <c r="O1117" s="16">
        <f>'vessel calibrations'!$C$18</f>
        <v>0.66168199563289887</v>
      </c>
      <c r="P1117">
        <f>'vessel calibrations'!$D$18</f>
        <v>0.69681555292314135</v>
      </c>
      <c r="Q1117">
        <f>'vessel calibrations'!$E$18</f>
        <v>0.73713696004717688</v>
      </c>
      <c r="R1117">
        <f t="shared" si="140"/>
        <v>3.6507992433432856</v>
      </c>
      <c r="S1117">
        <f t="shared" si="144"/>
        <v>3.6507992433432856</v>
      </c>
      <c r="T1117">
        <f t="shared" si="141"/>
        <v>3.8446469907774428</v>
      </c>
      <c r="U1117">
        <f t="shared" si="142"/>
        <v>4.0671184553034854</v>
      </c>
      <c r="V1117">
        <f t="shared" si="145"/>
        <v>37.505428961645926</v>
      </c>
      <c r="W1117">
        <f t="shared" si="145"/>
        <v>37.505428961645926</v>
      </c>
      <c r="X1117">
        <f t="shared" si="146"/>
        <v>45.742181017187555</v>
      </c>
      <c r="Y1117">
        <f t="shared" si="146"/>
        <v>57.388470961559953</v>
      </c>
    </row>
    <row r="1118" spans="1:26" x14ac:dyDescent="0.25">
      <c r="A1118" t="s">
        <v>12</v>
      </c>
      <c r="B1118">
        <v>20039</v>
      </c>
      <c r="C1118" t="s">
        <v>19</v>
      </c>
      <c r="D1118">
        <v>7</v>
      </c>
      <c r="E1118">
        <v>2016</v>
      </c>
      <c r="F1118" s="1">
        <v>42578</v>
      </c>
      <c r="G1118" t="s">
        <v>23</v>
      </c>
      <c r="H1118" t="s">
        <v>27</v>
      </c>
      <c r="I1118">
        <v>2.0033361335359601</v>
      </c>
      <c r="J1118">
        <v>20</v>
      </c>
      <c r="K1118">
        <v>205</v>
      </c>
      <c r="L1118">
        <f t="shared" si="139"/>
        <v>205</v>
      </c>
      <c r="M1118">
        <f t="shared" si="143"/>
        <v>5.3278761687895813</v>
      </c>
      <c r="N1118">
        <f>'vessel calibrations'!$B$18</f>
        <v>0.66168199563289887</v>
      </c>
      <c r="O1118" s="16">
        <f>'vessel calibrations'!$C$18</f>
        <v>0.66168199563289887</v>
      </c>
      <c r="P1118">
        <f>'vessel calibrations'!$D$18</f>
        <v>0.69681555292314135</v>
      </c>
      <c r="Q1118">
        <f>'vessel calibrations'!$E$18</f>
        <v>0.73713696004717688</v>
      </c>
      <c r="R1118">
        <f t="shared" si="140"/>
        <v>3.5253597358496536</v>
      </c>
      <c r="S1118">
        <f t="shared" si="144"/>
        <v>3.5253597358496536</v>
      </c>
      <c r="T1118">
        <f t="shared" si="141"/>
        <v>3.7125469784611402</v>
      </c>
      <c r="U1118">
        <f t="shared" si="142"/>
        <v>3.9273744425693513</v>
      </c>
      <c r="V1118">
        <f t="shared" si="145"/>
        <v>32.965990203088708</v>
      </c>
      <c r="W1118">
        <f t="shared" si="145"/>
        <v>32.965990203088708</v>
      </c>
      <c r="X1118">
        <f t="shared" si="146"/>
        <v>39.957992916192438</v>
      </c>
      <c r="Y1118">
        <f t="shared" si="146"/>
        <v>49.77349378719083</v>
      </c>
    </row>
    <row r="1119" spans="1:26" x14ac:dyDescent="0.25">
      <c r="A1119" t="s">
        <v>12</v>
      </c>
      <c r="B1119">
        <v>20040</v>
      </c>
      <c r="C1119" t="s">
        <v>19</v>
      </c>
      <c r="D1119">
        <v>7</v>
      </c>
      <c r="E1119">
        <v>2016</v>
      </c>
      <c r="F1119" s="1">
        <v>42579</v>
      </c>
      <c r="G1119" t="s">
        <v>23</v>
      </c>
      <c r="H1119" t="s">
        <v>27</v>
      </c>
      <c r="I1119">
        <v>1.9498711305994101</v>
      </c>
      <c r="J1119">
        <v>20</v>
      </c>
      <c r="K1119">
        <v>739</v>
      </c>
      <c r="L1119">
        <f t="shared" si="139"/>
        <v>739</v>
      </c>
      <c r="M1119">
        <f t="shared" si="143"/>
        <v>6.6066501861982152</v>
      </c>
      <c r="N1119">
        <f>'vessel calibrations'!$B$18</f>
        <v>0.66168199563289887</v>
      </c>
      <c r="O1119" s="16">
        <f>'vessel calibrations'!$C$18</f>
        <v>0.66168199563289887</v>
      </c>
      <c r="P1119">
        <f>'vessel calibrations'!$D$18</f>
        <v>0.69681555292314135</v>
      </c>
      <c r="Q1119">
        <f>'vessel calibrations'!$E$18</f>
        <v>0.73713696004717688</v>
      </c>
      <c r="R1119">
        <f t="shared" si="140"/>
        <v>4.3715014796520979</v>
      </c>
      <c r="S1119">
        <f t="shared" si="144"/>
        <v>4.3715014796520979</v>
      </c>
      <c r="T1119">
        <f t="shared" si="141"/>
        <v>4.6036166024654843</v>
      </c>
      <c r="U1119">
        <f t="shared" si="142"/>
        <v>4.8700060343492675</v>
      </c>
      <c r="V1119">
        <f t="shared" si="145"/>
        <v>78.162403248407557</v>
      </c>
      <c r="W1119">
        <f t="shared" si="145"/>
        <v>78.162403248407557</v>
      </c>
      <c r="X1119">
        <f t="shared" si="146"/>
        <v>98.844762266355602</v>
      </c>
      <c r="Y1119">
        <f t="shared" si="146"/>
        <v>129.32170330076096</v>
      </c>
    </row>
    <row r="1120" spans="1:26" x14ac:dyDescent="0.25">
      <c r="A1120" t="s">
        <v>12</v>
      </c>
      <c r="B1120">
        <v>20041</v>
      </c>
      <c r="C1120" t="s">
        <v>19</v>
      </c>
      <c r="D1120">
        <v>7</v>
      </c>
      <c r="E1120">
        <v>2016</v>
      </c>
      <c r="F1120" s="1">
        <v>42579</v>
      </c>
      <c r="G1120" t="s">
        <v>22</v>
      </c>
      <c r="H1120" t="s">
        <v>27</v>
      </c>
      <c r="I1120">
        <v>2.1883423515555598</v>
      </c>
      <c r="J1120">
        <v>20</v>
      </c>
      <c r="K1120">
        <v>763</v>
      </c>
      <c r="L1120">
        <f t="shared" si="139"/>
        <v>763</v>
      </c>
      <c r="M1120">
        <f t="shared" si="143"/>
        <v>6.6385677891665207</v>
      </c>
      <c r="N1120">
        <f>'vessel calibrations'!$B$18</f>
        <v>0.66168199563289887</v>
      </c>
      <c r="O1120" s="16">
        <f>'vessel calibrations'!$C$18</f>
        <v>0.66168199563289887</v>
      </c>
      <c r="P1120">
        <f>'vessel calibrations'!$D$18</f>
        <v>0.69681555292314135</v>
      </c>
      <c r="Q1120">
        <f>'vessel calibrations'!$E$18</f>
        <v>0.73713696004717688</v>
      </c>
      <c r="R1120">
        <f t="shared" si="140"/>
        <v>4.3926207828799848</v>
      </c>
      <c r="S1120">
        <f t="shared" si="144"/>
        <v>4.3926207828799848</v>
      </c>
      <c r="T1120">
        <f t="shared" si="141"/>
        <v>4.625857284625825</v>
      </c>
      <c r="U1120">
        <f t="shared" si="142"/>
        <v>4.8935336791733173</v>
      </c>
      <c r="V1120">
        <f t="shared" si="145"/>
        <v>79.852037191543161</v>
      </c>
      <c r="W1120">
        <f t="shared" si="145"/>
        <v>79.852037191543161</v>
      </c>
      <c r="X1120">
        <f t="shared" si="146"/>
        <v>101.09025598537087</v>
      </c>
      <c r="Y1120">
        <f t="shared" si="146"/>
        <v>132.42422039377286</v>
      </c>
    </row>
    <row r="1121" spans="1:25" x14ac:dyDescent="0.25">
      <c r="A1121" t="s">
        <v>12</v>
      </c>
      <c r="B1121">
        <v>20042</v>
      </c>
      <c r="C1121" t="s">
        <v>19</v>
      </c>
      <c r="D1121">
        <v>7</v>
      </c>
      <c r="E1121">
        <v>2016</v>
      </c>
      <c r="F1121" s="1">
        <v>42579</v>
      </c>
      <c r="G1121" t="s">
        <v>21</v>
      </c>
      <c r="H1121" t="s">
        <v>27</v>
      </c>
      <c r="I1121">
        <v>2.4408181114471499</v>
      </c>
      <c r="J1121">
        <v>20</v>
      </c>
      <c r="K1121">
        <v>65</v>
      </c>
      <c r="L1121">
        <f t="shared" si="139"/>
        <v>65</v>
      </c>
      <c r="M1121">
        <f t="shared" si="143"/>
        <v>4.1896547420264252</v>
      </c>
      <c r="N1121">
        <f>'vessel calibrations'!$B$18</f>
        <v>0.66168199563289887</v>
      </c>
      <c r="O1121" s="16">
        <f>'vessel calibrations'!$C$18</f>
        <v>0.66168199563289887</v>
      </c>
      <c r="P1121">
        <f>'vessel calibrations'!$D$18</f>
        <v>0.69681555292314135</v>
      </c>
      <c r="Q1121">
        <f>'vessel calibrations'!$E$18</f>
        <v>0.73713696004717688</v>
      </c>
      <c r="R1121">
        <f t="shared" si="140"/>
        <v>2.772219110716883</v>
      </c>
      <c r="S1121">
        <f t="shared" si="144"/>
        <v>2.772219110716883</v>
      </c>
      <c r="T1121">
        <f t="shared" si="141"/>
        <v>2.9194165856222045</v>
      </c>
      <c r="U1121">
        <f t="shared" si="142"/>
        <v>3.0883493601845982</v>
      </c>
      <c r="V1121">
        <f t="shared" si="145"/>
        <v>14.994087308400413</v>
      </c>
      <c r="W1121">
        <f t="shared" si="145"/>
        <v>14.994087308400413</v>
      </c>
      <c r="X1121">
        <f t="shared" si="146"/>
        <v>17.530473360917121</v>
      </c>
      <c r="Y1121">
        <f t="shared" si="146"/>
        <v>20.940831658867111</v>
      </c>
    </row>
    <row r="1122" spans="1:25" x14ac:dyDescent="0.25">
      <c r="A1122" t="s">
        <v>12</v>
      </c>
      <c r="B1122">
        <v>20043</v>
      </c>
      <c r="C1122" t="s">
        <v>19</v>
      </c>
      <c r="D1122">
        <v>7</v>
      </c>
      <c r="E1122">
        <v>2016</v>
      </c>
      <c r="F1122" s="1">
        <v>42579</v>
      </c>
      <c r="G1122" t="s">
        <v>20</v>
      </c>
      <c r="H1122" t="s">
        <v>27</v>
      </c>
      <c r="I1122">
        <v>1.91501777739957</v>
      </c>
      <c r="J1122">
        <v>20</v>
      </c>
      <c r="K1122">
        <v>0</v>
      </c>
      <c r="L1122">
        <f t="shared" si="139"/>
        <v>0</v>
      </c>
      <c r="M1122">
        <f t="shared" si="143"/>
        <v>0</v>
      </c>
      <c r="N1122">
        <f>'vessel calibrations'!$B$18</f>
        <v>0.66168199563289887</v>
      </c>
      <c r="O1122" s="16">
        <f>'vessel calibrations'!$C$18</f>
        <v>0.66168199563289887</v>
      </c>
      <c r="P1122">
        <f>'vessel calibrations'!$D$18</f>
        <v>0.69681555292314135</v>
      </c>
      <c r="Q1122">
        <f>'vessel calibrations'!$E$18</f>
        <v>0.73713696004717688</v>
      </c>
      <c r="R1122">
        <f t="shared" si="140"/>
        <v>0</v>
      </c>
      <c r="S1122">
        <f t="shared" si="144"/>
        <v>0</v>
      </c>
      <c r="T1122">
        <f t="shared" si="141"/>
        <v>0</v>
      </c>
      <c r="U1122">
        <f t="shared" si="142"/>
        <v>0</v>
      </c>
      <c r="V1122">
        <f t="shared" si="145"/>
        <v>0</v>
      </c>
      <c r="W1122">
        <f t="shared" si="145"/>
        <v>0</v>
      </c>
      <c r="X1122">
        <f t="shared" si="146"/>
        <v>0</v>
      </c>
      <c r="Y1122">
        <f t="shared" si="146"/>
        <v>0</v>
      </c>
    </row>
    <row r="1123" spans="1:25" x14ac:dyDescent="0.25">
      <c r="A1123" t="s">
        <v>12</v>
      </c>
      <c r="B1123">
        <v>20044</v>
      </c>
      <c r="C1123" t="s">
        <v>19</v>
      </c>
      <c r="D1123">
        <v>7</v>
      </c>
      <c r="E1123">
        <v>2016</v>
      </c>
      <c r="F1123" s="1">
        <v>42579</v>
      </c>
      <c r="G1123" t="s">
        <v>21</v>
      </c>
      <c r="H1123" t="s">
        <v>27</v>
      </c>
      <c r="I1123">
        <v>2.07474664072606</v>
      </c>
      <c r="J1123">
        <v>20</v>
      </c>
      <c r="K1123">
        <v>84</v>
      </c>
      <c r="L1123">
        <f t="shared" si="139"/>
        <v>84</v>
      </c>
      <c r="M1123">
        <f t="shared" si="143"/>
        <v>4.4426512564903167</v>
      </c>
      <c r="N1123">
        <f>'vessel calibrations'!$B$18</f>
        <v>0.66168199563289887</v>
      </c>
      <c r="O1123" s="16">
        <f>'vessel calibrations'!$C$18</f>
        <v>0.66168199563289887</v>
      </c>
      <c r="P1123">
        <f>'vessel calibrations'!$D$18</f>
        <v>0.69681555292314135</v>
      </c>
      <c r="Q1123">
        <f>'vessel calibrations'!$E$18</f>
        <v>0.73713696004717688</v>
      </c>
      <c r="R1123">
        <f t="shared" si="140"/>
        <v>2.9396223492955182</v>
      </c>
      <c r="S1123">
        <f t="shared" si="144"/>
        <v>2.9396223492955182</v>
      </c>
      <c r="T1123">
        <f t="shared" si="141"/>
        <v>3.0957084917359885</v>
      </c>
      <c r="U1123">
        <f t="shared" si="142"/>
        <v>3.2748424417590427</v>
      </c>
      <c r="V1123">
        <f t="shared" si="145"/>
        <v>17.908704078289077</v>
      </c>
      <c r="W1123">
        <f t="shared" si="145"/>
        <v>17.908704078289077</v>
      </c>
      <c r="X1123">
        <f t="shared" si="146"/>
        <v>21.102892708290767</v>
      </c>
      <c r="Y1123">
        <f t="shared" si="146"/>
        <v>25.439059460674841</v>
      </c>
    </row>
    <row r="1124" spans="1:25" x14ac:dyDescent="0.25">
      <c r="A1124" t="s">
        <v>12</v>
      </c>
      <c r="B1124">
        <v>20045</v>
      </c>
      <c r="C1124" t="s">
        <v>19</v>
      </c>
      <c r="D1124">
        <v>7</v>
      </c>
      <c r="E1124">
        <v>2016</v>
      </c>
      <c r="F1124" s="1">
        <v>42579</v>
      </c>
      <c r="G1124" t="s">
        <v>20</v>
      </c>
      <c r="H1124" t="s">
        <v>27</v>
      </c>
      <c r="I1124">
        <v>1.6869842383918401</v>
      </c>
      <c r="J1124">
        <v>20</v>
      </c>
      <c r="K1124">
        <v>40</v>
      </c>
      <c r="L1124">
        <f t="shared" si="139"/>
        <v>40</v>
      </c>
      <c r="M1124">
        <f t="shared" si="143"/>
        <v>3.713572066704308</v>
      </c>
      <c r="N1124">
        <f>'vessel calibrations'!$B$18</f>
        <v>0.66168199563289887</v>
      </c>
      <c r="O1124" s="16">
        <f>'vessel calibrations'!$C$18</f>
        <v>0.66168199563289887</v>
      </c>
      <c r="P1124">
        <f>'vessel calibrations'!$D$18</f>
        <v>0.69681555292314135</v>
      </c>
      <c r="Q1124">
        <f>'vessel calibrations'!$E$18</f>
        <v>0.73713696004717688</v>
      </c>
      <c r="R1124">
        <f t="shared" si="140"/>
        <v>2.457203776023495</v>
      </c>
      <c r="S1124">
        <f t="shared" si="144"/>
        <v>2.457203776023495</v>
      </c>
      <c r="T1124">
        <f t="shared" si="141"/>
        <v>2.587674772980495</v>
      </c>
      <c r="U1124">
        <f t="shared" si="142"/>
        <v>2.7374112241665256</v>
      </c>
      <c r="V1124">
        <f t="shared" si="145"/>
        <v>10.672127981882385</v>
      </c>
      <c r="W1124">
        <f t="shared" si="145"/>
        <v>10.672127981882385</v>
      </c>
      <c r="X1124">
        <f t="shared" si="146"/>
        <v>12.298812865096018</v>
      </c>
      <c r="Y1124">
        <f t="shared" si="146"/>
        <v>14.446944613867652</v>
      </c>
    </row>
    <row r="1125" spans="1:25" x14ac:dyDescent="0.25">
      <c r="A1125" t="s">
        <v>12</v>
      </c>
      <c r="B1125">
        <v>20046</v>
      </c>
      <c r="C1125" t="s">
        <v>19</v>
      </c>
      <c r="D1125">
        <v>7</v>
      </c>
      <c r="E1125">
        <v>2016</v>
      </c>
      <c r="F1125" s="1">
        <v>42580</v>
      </c>
      <c r="G1125" t="s">
        <v>20</v>
      </c>
      <c r="H1125" t="s">
        <v>27</v>
      </c>
      <c r="I1125">
        <v>2.0163932694372102</v>
      </c>
      <c r="J1125">
        <v>20</v>
      </c>
      <c r="K1125">
        <v>0</v>
      </c>
      <c r="L1125">
        <f t="shared" si="139"/>
        <v>0</v>
      </c>
      <c r="M1125">
        <f t="shared" si="143"/>
        <v>0</v>
      </c>
      <c r="N1125">
        <f>'vessel calibrations'!$B$18</f>
        <v>0.66168199563289887</v>
      </c>
      <c r="O1125" s="16">
        <f>'vessel calibrations'!$C$18</f>
        <v>0.66168199563289887</v>
      </c>
      <c r="P1125">
        <f>'vessel calibrations'!$D$18</f>
        <v>0.69681555292314135</v>
      </c>
      <c r="Q1125">
        <f>'vessel calibrations'!$E$18</f>
        <v>0.73713696004717688</v>
      </c>
      <c r="R1125">
        <f t="shared" si="140"/>
        <v>0</v>
      </c>
      <c r="S1125">
        <f t="shared" si="144"/>
        <v>0</v>
      </c>
      <c r="T1125">
        <f t="shared" si="141"/>
        <v>0</v>
      </c>
      <c r="U1125">
        <f t="shared" si="142"/>
        <v>0</v>
      </c>
      <c r="V1125">
        <f t="shared" si="145"/>
        <v>0</v>
      </c>
      <c r="W1125">
        <f t="shared" si="145"/>
        <v>0</v>
      </c>
      <c r="X1125">
        <f t="shared" si="146"/>
        <v>0</v>
      </c>
      <c r="Y1125">
        <f t="shared" si="146"/>
        <v>0</v>
      </c>
    </row>
    <row r="1126" spans="1:25" x14ac:dyDescent="0.25">
      <c r="A1126" t="s">
        <v>12</v>
      </c>
      <c r="B1126">
        <v>20047</v>
      </c>
      <c r="C1126" t="s">
        <v>19</v>
      </c>
      <c r="D1126">
        <v>7</v>
      </c>
      <c r="E1126">
        <v>2016</v>
      </c>
      <c r="F1126" s="1">
        <v>42580</v>
      </c>
      <c r="G1126" t="s">
        <v>21</v>
      </c>
      <c r="H1126" t="s">
        <v>27</v>
      </c>
      <c r="I1126">
        <v>2.1831082029751601</v>
      </c>
      <c r="J1126">
        <v>20</v>
      </c>
      <c r="K1126">
        <v>1188</v>
      </c>
      <c r="L1126">
        <f t="shared" si="139"/>
        <v>1188</v>
      </c>
      <c r="M1126">
        <f t="shared" si="143"/>
        <v>7.0808678966907816</v>
      </c>
      <c r="N1126">
        <f>'vessel calibrations'!$B$18</f>
        <v>0.66168199563289887</v>
      </c>
      <c r="O1126" s="16">
        <f>'vessel calibrations'!$C$18</f>
        <v>0.66168199563289887</v>
      </c>
      <c r="P1126">
        <f>'vessel calibrations'!$D$18</f>
        <v>0.69681555292314135</v>
      </c>
      <c r="Q1126">
        <f>'vessel calibrations'!$E$18</f>
        <v>0.73713696004717688</v>
      </c>
      <c r="R1126">
        <f t="shared" si="140"/>
        <v>4.6852828006952834</v>
      </c>
      <c r="S1126">
        <f t="shared" si="144"/>
        <v>4.6852828006952834</v>
      </c>
      <c r="T1126">
        <f t="shared" si="141"/>
        <v>4.9340588786083082</v>
      </c>
      <c r="U1126">
        <f t="shared" si="142"/>
        <v>5.2195694358622902</v>
      </c>
      <c r="V1126">
        <f t="shared" si="145"/>
        <v>107.340906860031</v>
      </c>
      <c r="W1126">
        <f t="shared" si="145"/>
        <v>107.340906860031</v>
      </c>
      <c r="X1126">
        <f t="shared" si="146"/>
        <v>137.94231939251523</v>
      </c>
      <c r="Y1126">
        <f t="shared" si="146"/>
        <v>183.8545751827819</v>
      </c>
    </row>
    <row r="1127" spans="1:25" x14ac:dyDescent="0.25">
      <c r="A1127" t="s">
        <v>12</v>
      </c>
      <c r="B1127">
        <v>20048</v>
      </c>
      <c r="C1127" t="s">
        <v>19</v>
      </c>
      <c r="D1127">
        <v>7</v>
      </c>
      <c r="E1127">
        <v>2016</v>
      </c>
      <c r="F1127" s="1">
        <v>42580</v>
      </c>
      <c r="G1127" t="s">
        <v>22</v>
      </c>
      <c r="H1127" t="s">
        <v>27</v>
      </c>
      <c r="I1127">
        <v>1.9773491088134201</v>
      </c>
      <c r="J1127">
        <v>20</v>
      </c>
      <c r="K1127">
        <v>445</v>
      </c>
      <c r="L1127">
        <f t="shared" si="139"/>
        <v>445</v>
      </c>
      <c r="M1127">
        <f t="shared" si="143"/>
        <v>6.1003189520200642</v>
      </c>
      <c r="N1127">
        <f>'vessel calibrations'!$B$18</f>
        <v>0.66168199563289887</v>
      </c>
      <c r="O1127" s="16">
        <f>'vessel calibrations'!$C$18</f>
        <v>0.66168199563289887</v>
      </c>
      <c r="P1127">
        <f>'vessel calibrations'!$D$18</f>
        <v>0.69681555292314135</v>
      </c>
      <c r="Q1127">
        <f>'vessel calibrations'!$E$18</f>
        <v>0.73713696004717688</v>
      </c>
      <c r="R1127">
        <f t="shared" si="140"/>
        <v>4.0364712181698303</v>
      </c>
      <c r="S1127">
        <f t="shared" si="144"/>
        <v>4.0364712181698303</v>
      </c>
      <c r="T1127">
        <f t="shared" si="141"/>
        <v>4.2507971235593791</v>
      </c>
      <c r="U1127">
        <f t="shared" si="142"/>
        <v>4.4967705676102501</v>
      </c>
      <c r="V1127">
        <f t="shared" si="145"/>
        <v>55.626168433065445</v>
      </c>
      <c r="W1127">
        <f t="shared" si="145"/>
        <v>55.626168433065445</v>
      </c>
      <c r="X1127">
        <f t="shared" si="146"/>
        <v>69.161317301127326</v>
      </c>
      <c r="Y1127">
        <f t="shared" si="146"/>
        <v>88.726895961014861</v>
      </c>
    </row>
    <row r="1128" spans="1:25" x14ac:dyDescent="0.25">
      <c r="A1128" t="s">
        <v>12</v>
      </c>
      <c r="B1128">
        <v>20049</v>
      </c>
      <c r="C1128" t="s">
        <v>19</v>
      </c>
      <c r="D1128">
        <v>7</v>
      </c>
      <c r="E1128">
        <v>2016</v>
      </c>
      <c r="F1128" s="1">
        <v>42580</v>
      </c>
      <c r="G1128" t="s">
        <v>23</v>
      </c>
      <c r="H1128" t="s">
        <v>27</v>
      </c>
      <c r="I1128">
        <v>3.8818919633474498</v>
      </c>
      <c r="J1128">
        <v>20</v>
      </c>
      <c r="K1128">
        <v>316</v>
      </c>
      <c r="L1128">
        <f t="shared" si="139"/>
        <v>316</v>
      </c>
      <c r="M1128">
        <f t="shared" si="143"/>
        <v>5.7589017738772803</v>
      </c>
      <c r="N1128">
        <f>'vessel calibrations'!$B$18</f>
        <v>0.66168199563289887</v>
      </c>
      <c r="O1128" s="16">
        <f>'vessel calibrations'!$C$18</f>
        <v>0.66168199563289887</v>
      </c>
      <c r="P1128">
        <f>'vessel calibrations'!$D$18</f>
        <v>0.69681555292314135</v>
      </c>
      <c r="Q1128">
        <f>'vessel calibrations'!$E$18</f>
        <v>0.73713696004717688</v>
      </c>
      <c r="R1128">
        <f t="shared" si="140"/>
        <v>3.8105616183929603</v>
      </c>
      <c r="S1128">
        <f t="shared" si="144"/>
        <v>3.8105616183929603</v>
      </c>
      <c r="T1128">
        <f t="shared" si="141"/>
        <v>4.0128923237943566</v>
      </c>
      <c r="U1128">
        <f t="shared" si="142"/>
        <v>4.2450993468061933</v>
      </c>
      <c r="V1128">
        <f t="shared" si="145"/>
        <v>44.175803305137258</v>
      </c>
      <c r="W1128">
        <f t="shared" si="145"/>
        <v>44.175803305137258</v>
      </c>
      <c r="X1128">
        <f t="shared" si="146"/>
        <v>54.306604058518381</v>
      </c>
      <c r="Y1128">
        <f t="shared" si="146"/>
        <v>68.762690500135719</v>
      </c>
    </row>
    <row r="1129" spans="1:25" x14ac:dyDescent="0.25">
      <c r="A1129" t="s">
        <v>12</v>
      </c>
      <c r="B1129">
        <v>20050</v>
      </c>
      <c r="C1129" t="s">
        <v>19</v>
      </c>
      <c r="D1129">
        <v>7</v>
      </c>
      <c r="E1129">
        <v>2016</v>
      </c>
      <c r="F1129" s="1">
        <v>42580</v>
      </c>
      <c r="G1129" t="s">
        <v>22</v>
      </c>
      <c r="H1129" t="s">
        <v>27</v>
      </c>
      <c r="I1129">
        <v>1.96443552514314</v>
      </c>
      <c r="J1129">
        <v>20</v>
      </c>
      <c r="K1129">
        <v>655</v>
      </c>
      <c r="L1129">
        <f t="shared" si="139"/>
        <v>655</v>
      </c>
      <c r="M1129">
        <f t="shared" si="143"/>
        <v>6.4861607889440887</v>
      </c>
      <c r="N1129">
        <f>'vessel calibrations'!$B$18</f>
        <v>0.66168199563289887</v>
      </c>
      <c r="O1129" s="16">
        <f>'vessel calibrations'!$C$18</f>
        <v>0.66168199563289887</v>
      </c>
      <c r="P1129">
        <f>'vessel calibrations'!$D$18</f>
        <v>0.69681555292314135</v>
      </c>
      <c r="Q1129">
        <f>'vessel calibrations'!$E$18</f>
        <v>0.73713696004717688</v>
      </c>
      <c r="R1129">
        <f t="shared" si="140"/>
        <v>4.2917758148243825</v>
      </c>
      <c r="S1129">
        <f t="shared" si="144"/>
        <v>4.2917758148243825</v>
      </c>
      <c r="T1129">
        <f t="shared" si="141"/>
        <v>4.5196577164964742</v>
      </c>
      <c r="U1129">
        <f t="shared" si="142"/>
        <v>4.7811888463394441</v>
      </c>
      <c r="V1129">
        <f t="shared" si="145"/>
        <v>72.096158554756855</v>
      </c>
      <c r="W1129">
        <f t="shared" si="145"/>
        <v>72.096158554756855</v>
      </c>
      <c r="X1129">
        <f t="shared" si="146"/>
        <v>90.804169546956032</v>
      </c>
      <c r="Y1129">
        <f t="shared" si="146"/>
        <v>118.24603101714202</v>
      </c>
    </row>
    <row r="1130" spans="1:25" x14ac:dyDescent="0.25">
      <c r="A1130" t="s">
        <v>12</v>
      </c>
      <c r="B1130">
        <v>20051</v>
      </c>
      <c r="C1130" t="s">
        <v>19</v>
      </c>
      <c r="D1130">
        <v>7</v>
      </c>
      <c r="E1130">
        <v>2016</v>
      </c>
      <c r="F1130" s="1">
        <v>42580</v>
      </c>
      <c r="G1130" t="s">
        <v>23</v>
      </c>
      <c r="H1130" t="s">
        <v>27</v>
      </c>
      <c r="I1130">
        <v>1.9468429011575401</v>
      </c>
      <c r="J1130">
        <v>20</v>
      </c>
      <c r="K1130">
        <v>503</v>
      </c>
      <c r="L1130">
        <f t="shared" si="139"/>
        <v>503</v>
      </c>
      <c r="M1130">
        <f t="shared" si="143"/>
        <v>6.2225762680713688</v>
      </c>
      <c r="N1130">
        <f>'vessel calibrations'!$B$18</f>
        <v>0.66168199563289887</v>
      </c>
      <c r="O1130" s="16">
        <f>'vessel calibrations'!$C$18</f>
        <v>0.66168199563289887</v>
      </c>
      <c r="P1130">
        <f>'vessel calibrations'!$D$18</f>
        <v>0.69681555292314135</v>
      </c>
      <c r="Q1130">
        <f>'vessel calibrations'!$E$18</f>
        <v>0.73713696004717688</v>
      </c>
      <c r="R1130">
        <f t="shared" si="140"/>
        <v>4.1173666830353799</v>
      </c>
      <c r="S1130">
        <f t="shared" si="144"/>
        <v>4.1173666830353799</v>
      </c>
      <c r="T1130">
        <f t="shared" si="141"/>
        <v>4.335987922842568</v>
      </c>
      <c r="U1130">
        <f t="shared" si="142"/>
        <v>4.5868909539078357</v>
      </c>
      <c r="V1130">
        <f t="shared" si="145"/>
        <v>60.397350517137994</v>
      </c>
      <c r="W1130">
        <f t="shared" si="145"/>
        <v>60.397350517137994</v>
      </c>
      <c r="X1130">
        <f t="shared" si="146"/>
        <v>75.400399318638662</v>
      </c>
      <c r="Y1130">
        <f t="shared" si="146"/>
        <v>97.188681977634587</v>
      </c>
    </row>
    <row r="1131" spans="1:25" x14ac:dyDescent="0.25">
      <c r="A1131" t="s">
        <v>12</v>
      </c>
      <c r="B1131">
        <v>20056</v>
      </c>
      <c r="C1131" t="s">
        <v>13</v>
      </c>
      <c r="D1131">
        <v>7</v>
      </c>
      <c r="E1131">
        <v>2016</v>
      </c>
      <c r="F1131" s="1">
        <v>42582</v>
      </c>
      <c r="G1131" t="s">
        <v>14</v>
      </c>
      <c r="H1131" t="s">
        <v>27</v>
      </c>
      <c r="I1131">
        <v>2.8599187420827601</v>
      </c>
      <c r="J1131">
        <v>20</v>
      </c>
      <c r="K1131">
        <v>477</v>
      </c>
      <c r="L1131">
        <f t="shared" si="139"/>
        <v>477</v>
      </c>
      <c r="M1131">
        <f t="shared" si="143"/>
        <v>6.1696107324914564</v>
      </c>
      <c r="N1131">
        <f>'vessel calibrations'!$B$18</f>
        <v>0.66168199563289887</v>
      </c>
      <c r="O1131" s="16">
        <f>'vessel calibrations'!$C$18</f>
        <v>0.66168199563289887</v>
      </c>
      <c r="P1131">
        <f>'vessel calibrations'!$D$18</f>
        <v>0.69681555292314135</v>
      </c>
      <c r="Q1131">
        <f>'vessel calibrations'!$E$18</f>
        <v>0.73713696004717688</v>
      </c>
      <c r="R1131">
        <f t="shared" si="140"/>
        <v>4.082320341753098</v>
      </c>
      <c r="S1131">
        <f t="shared" si="144"/>
        <v>4.082320341753098</v>
      </c>
      <c r="T1131">
        <f t="shared" si="141"/>
        <v>4.2990807138815814</v>
      </c>
      <c r="U1131">
        <f t="shared" si="142"/>
        <v>4.5478481000231881</v>
      </c>
      <c r="V1131">
        <f t="shared" si="145"/>
        <v>58.282866895487075</v>
      </c>
      <c r="W1131">
        <f t="shared" si="145"/>
        <v>58.282866895487075</v>
      </c>
      <c r="X1131">
        <f t="shared" si="146"/>
        <v>72.632073634144618</v>
      </c>
      <c r="Y1131">
        <f t="shared" si="146"/>
        <v>93.428987786478586</v>
      </c>
    </row>
    <row r="1132" spans="1:25" x14ac:dyDescent="0.25">
      <c r="A1132" t="s">
        <v>12</v>
      </c>
      <c r="B1132">
        <v>20057</v>
      </c>
      <c r="C1132" t="s">
        <v>13</v>
      </c>
      <c r="D1132">
        <v>7</v>
      </c>
      <c r="E1132">
        <v>2016</v>
      </c>
      <c r="F1132" s="1">
        <v>42582</v>
      </c>
      <c r="G1132" t="s">
        <v>16</v>
      </c>
      <c r="H1132" t="s">
        <v>27</v>
      </c>
      <c r="I1132">
        <v>2.3141949531813499</v>
      </c>
      <c r="J1132">
        <v>20</v>
      </c>
      <c r="K1132">
        <v>287</v>
      </c>
      <c r="L1132">
        <f t="shared" si="139"/>
        <v>287</v>
      </c>
      <c r="M1132">
        <f t="shared" si="143"/>
        <v>5.6629604801359461</v>
      </c>
      <c r="N1132">
        <f>'vessel calibrations'!$B$18</f>
        <v>0.66168199563289887</v>
      </c>
      <c r="O1132" s="16">
        <f>'vessel calibrations'!$C$18</f>
        <v>0.66168199563289887</v>
      </c>
      <c r="P1132">
        <f>'vessel calibrations'!$D$18</f>
        <v>0.69681555292314135</v>
      </c>
      <c r="Q1132">
        <f>'vessel calibrations'!$E$18</f>
        <v>0.73713696004717688</v>
      </c>
      <c r="R1132">
        <f t="shared" si="140"/>
        <v>3.7470789916865921</v>
      </c>
      <c r="S1132">
        <f t="shared" si="144"/>
        <v>3.7470789916865921</v>
      </c>
      <c r="T1132">
        <f t="shared" si="141"/>
        <v>3.9460389381478271</v>
      </c>
      <c r="U1132">
        <f t="shared" si="142"/>
        <v>4.1743774731947125</v>
      </c>
      <c r="V1132">
        <f t="shared" si="145"/>
        <v>41.397058790641871</v>
      </c>
      <c r="W1132">
        <f t="shared" si="145"/>
        <v>41.397058790641871</v>
      </c>
      <c r="X1132">
        <f t="shared" si="146"/>
        <v>50.73005453029797</v>
      </c>
      <c r="Y1132">
        <f t="shared" si="146"/>
        <v>63.999363217559093</v>
      </c>
    </row>
    <row r="1133" spans="1:25" x14ac:dyDescent="0.25">
      <c r="A1133" t="s">
        <v>12</v>
      </c>
      <c r="B1133">
        <v>20058</v>
      </c>
      <c r="C1133" t="s">
        <v>13</v>
      </c>
      <c r="D1133">
        <v>7</v>
      </c>
      <c r="E1133">
        <v>2016</v>
      </c>
      <c r="F1133" s="1">
        <v>42582</v>
      </c>
      <c r="G1133" t="s">
        <v>17</v>
      </c>
      <c r="H1133" t="s">
        <v>27</v>
      </c>
      <c r="I1133">
        <v>2.1587935964671501</v>
      </c>
      <c r="J1133">
        <v>20</v>
      </c>
      <c r="K1133">
        <v>29</v>
      </c>
      <c r="L1133">
        <f t="shared" si="139"/>
        <v>29</v>
      </c>
      <c r="M1133">
        <f t="shared" si="143"/>
        <v>3.4011973816621555</v>
      </c>
      <c r="N1133">
        <f>'vessel calibrations'!$B$18</f>
        <v>0.66168199563289887</v>
      </c>
      <c r="O1133" s="16">
        <f>'vessel calibrations'!$C$18</f>
        <v>0.66168199563289887</v>
      </c>
      <c r="P1133">
        <f>'vessel calibrations'!$D$18</f>
        <v>0.69681555292314135</v>
      </c>
      <c r="Q1133">
        <f>'vessel calibrations'!$E$18</f>
        <v>0.73713696004717688</v>
      </c>
      <c r="R1133">
        <f t="shared" si="140"/>
        <v>2.2505110710396052</v>
      </c>
      <c r="S1133">
        <f t="shared" si="144"/>
        <v>2.2505110710396052</v>
      </c>
      <c r="T1133">
        <f t="shared" si="141"/>
        <v>2.3700072341036553</v>
      </c>
      <c r="U1133">
        <f t="shared" si="142"/>
        <v>2.5071482984388589</v>
      </c>
      <c r="V1133">
        <f t="shared" si="145"/>
        <v>8.4925859826549992</v>
      </c>
      <c r="W1133">
        <f t="shared" si="145"/>
        <v>8.4925859826549992</v>
      </c>
      <c r="X1133">
        <f t="shared" si="146"/>
        <v>9.6974696704355878</v>
      </c>
      <c r="Y1133">
        <f t="shared" si="146"/>
        <v>11.269890057808354</v>
      </c>
    </row>
    <row r="1134" spans="1:25" x14ac:dyDescent="0.25">
      <c r="A1134" t="s">
        <v>12</v>
      </c>
      <c r="B1134">
        <v>20059</v>
      </c>
      <c r="C1134" t="s">
        <v>13</v>
      </c>
      <c r="D1134">
        <v>7</v>
      </c>
      <c r="E1134">
        <v>2016</v>
      </c>
      <c r="F1134" s="1">
        <v>42582</v>
      </c>
      <c r="G1134" t="s">
        <v>18</v>
      </c>
      <c r="H1134" t="s">
        <v>27</v>
      </c>
      <c r="I1134">
        <v>1.82196904471124</v>
      </c>
      <c r="J1134">
        <v>20</v>
      </c>
      <c r="K1134">
        <v>32</v>
      </c>
      <c r="L1134">
        <f t="shared" si="139"/>
        <v>32</v>
      </c>
      <c r="M1134">
        <f t="shared" si="143"/>
        <v>3.4965075614664802</v>
      </c>
      <c r="N1134">
        <f>'vessel calibrations'!$B$18</f>
        <v>0.66168199563289887</v>
      </c>
      <c r="O1134" s="16">
        <f>'vessel calibrations'!$C$18</f>
        <v>0.66168199563289887</v>
      </c>
      <c r="P1134">
        <f>'vessel calibrations'!$D$18</f>
        <v>0.69681555292314135</v>
      </c>
      <c r="Q1134">
        <f>'vessel calibrations'!$E$18</f>
        <v>0.73713696004717688</v>
      </c>
      <c r="R1134">
        <f t="shared" si="140"/>
        <v>2.3135761010166616</v>
      </c>
      <c r="S1134">
        <f t="shared" si="144"/>
        <v>2.3135761010166616</v>
      </c>
      <c r="T1134">
        <f t="shared" si="141"/>
        <v>2.43642084974321</v>
      </c>
      <c r="U1134">
        <f t="shared" si="142"/>
        <v>2.5774049546413687</v>
      </c>
      <c r="V1134">
        <f t="shared" si="145"/>
        <v>9.1105163105044422</v>
      </c>
      <c r="W1134">
        <f t="shared" si="145"/>
        <v>9.1105163105044422</v>
      </c>
      <c r="X1134">
        <f t="shared" si="146"/>
        <v>10.43205040512116</v>
      </c>
      <c r="Y1134">
        <f t="shared" si="146"/>
        <v>12.162935385599154</v>
      </c>
    </row>
    <row r="1135" spans="1:25" x14ac:dyDescent="0.25">
      <c r="A1135" t="s">
        <v>12</v>
      </c>
      <c r="B1135">
        <v>20060</v>
      </c>
      <c r="C1135" t="s">
        <v>13</v>
      </c>
      <c r="D1135">
        <v>7</v>
      </c>
      <c r="E1135">
        <v>2016</v>
      </c>
      <c r="F1135" s="1">
        <v>42582</v>
      </c>
      <c r="G1135" t="s">
        <v>17</v>
      </c>
      <c r="H1135" t="s">
        <v>27</v>
      </c>
      <c r="I1135">
        <v>1.98389398311892</v>
      </c>
      <c r="J1135">
        <v>20</v>
      </c>
      <c r="K1135">
        <v>57</v>
      </c>
      <c r="L1135">
        <f t="shared" si="139"/>
        <v>57</v>
      </c>
      <c r="M1135">
        <f t="shared" si="143"/>
        <v>4.0604430105464191</v>
      </c>
      <c r="N1135">
        <f>'vessel calibrations'!$B$18</f>
        <v>0.66168199563289887</v>
      </c>
      <c r="O1135" s="16">
        <f>'vessel calibrations'!$C$18</f>
        <v>0.66168199563289887</v>
      </c>
      <c r="P1135">
        <f>'vessel calibrations'!$D$18</f>
        <v>0.69681555292314135</v>
      </c>
      <c r="Q1135">
        <f>'vessel calibrations'!$E$18</f>
        <v>0.73713696004717688</v>
      </c>
      <c r="R1135">
        <f t="shared" si="140"/>
        <v>2.6867220343720106</v>
      </c>
      <c r="S1135">
        <f t="shared" si="144"/>
        <v>2.6867220343720106</v>
      </c>
      <c r="T1135">
        <f t="shared" si="141"/>
        <v>2.8293798415068077</v>
      </c>
      <c r="U1135">
        <f t="shared" si="142"/>
        <v>2.9931026172389945</v>
      </c>
      <c r="V1135">
        <f t="shared" si="145"/>
        <v>13.68346505308477</v>
      </c>
      <c r="W1135">
        <f t="shared" si="145"/>
        <v>13.68346505308477</v>
      </c>
      <c r="X1135">
        <f t="shared" si="146"/>
        <v>15.934955210999053</v>
      </c>
      <c r="Y1135">
        <f t="shared" si="146"/>
        <v>18.947475964048859</v>
      </c>
    </row>
    <row r="1136" spans="1:25" x14ac:dyDescent="0.25">
      <c r="A1136" t="s">
        <v>12</v>
      </c>
      <c r="B1136">
        <v>20061</v>
      </c>
      <c r="C1136" t="s">
        <v>13</v>
      </c>
      <c r="D1136">
        <v>7</v>
      </c>
      <c r="E1136">
        <v>2016</v>
      </c>
      <c r="F1136" s="1">
        <v>42582</v>
      </c>
      <c r="G1136" t="s">
        <v>18</v>
      </c>
      <c r="H1136" t="s">
        <v>27</v>
      </c>
      <c r="I1136">
        <v>1.6781556574051499</v>
      </c>
      <c r="J1136">
        <v>20</v>
      </c>
      <c r="K1136">
        <v>64</v>
      </c>
      <c r="L1136">
        <f t="shared" si="139"/>
        <v>64</v>
      </c>
      <c r="M1136">
        <f t="shared" si="143"/>
        <v>4.1743872698956368</v>
      </c>
      <c r="N1136">
        <f>'vessel calibrations'!$B$18</f>
        <v>0.66168199563289887</v>
      </c>
      <c r="O1136" s="16">
        <f>'vessel calibrations'!$C$18</f>
        <v>0.66168199563289887</v>
      </c>
      <c r="P1136">
        <f>'vessel calibrations'!$D$18</f>
        <v>0.69681555292314135</v>
      </c>
      <c r="Q1136">
        <f>'vessel calibrations'!$E$18</f>
        <v>0.73713696004717688</v>
      </c>
      <c r="R1136">
        <f t="shared" si="140"/>
        <v>2.7621168992891132</v>
      </c>
      <c r="S1136">
        <f t="shared" si="144"/>
        <v>2.7621168992891132</v>
      </c>
      <c r="T1136">
        <f t="shared" si="141"/>
        <v>2.9087779735876507</v>
      </c>
      <c r="U1136">
        <f t="shared" si="142"/>
        <v>3.0770951421905037</v>
      </c>
      <c r="V1136">
        <f t="shared" si="145"/>
        <v>14.833325051182099</v>
      </c>
      <c r="W1136">
        <f t="shared" si="145"/>
        <v>14.833325051182099</v>
      </c>
      <c r="X1136">
        <f t="shared" si="146"/>
        <v>17.334379775290586</v>
      </c>
      <c r="Y1136">
        <f t="shared" si="146"/>
        <v>20.695289043112865</v>
      </c>
    </row>
    <row r="1137" spans="1:25" x14ac:dyDescent="0.25">
      <c r="A1137" t="s">
        <v>12</v>
      </c>
      <c r="B1137">
        <v>20062</v>
      </c>
      <c r="C1137" t="s">
        <v>13</v>
      </c>
      <c r="D1137">
        <v>7</v>
      </c>
      <c r="E1137">
        <v>2016</v>
      </c>
      <c r="F1137" s="1">
        <v>42583</v>
      </c>
      <c r="G1137" t="s">
        <v>18</v>
      </c>
      <c r="H1137" t="s">
        <v>27</v>
      </c>
      <c r="I1137">
        <v>1.8869362771519</v>
      </c>
      <c r="J1137">
        <v>20</v>
      </c>
      <c r="K1137">
        <v>307</v>
      </c>
      <c r="L1137">
        <f t="shared" si="139"/>
        <v>307</v>
      </c>
      <c r="M1137">
        <f t="shared" si="143"/>
        <v>5.730099782973574</v>
      </c>
      <c r="N1137">
        <f>'vessel calibrations'!$B$18</f>
        <v>0.66168199563289887</v>
      </c>
      <c r="O1137" s="16">
        <f>'vessel calibrations'!$C$18</f>
        <v>0.66168199563289887</v>
      </c>
      <c r="P1137">
        <f>'vessel calibrations'!$D$18</f>
        <v>0.69681555292314135</v>
      </c>
      <c r="Q1137">
        <f>'vessel calibrations'!$E$18</f>
        <v>0.73713696004717688</v>
      </c>
      <c r="R1137">
        <f t="shared" si="140"/>
        <v>3.791503859573595</v>
      </c>
      <c r="S1137">
        <f t="shared" si="144"/>
        <v>3.791503859573595</v>
      </c>
      <c r="T1137">
        <f t="shared" si="141"/>
        <v>3.9928226485775031</v>
      </c>
      <c r="U1137">
        <f t="shared" si="142"/>
        <v>4.2238683347881283</v>
      </c>
      <c r="V1137">
        <f t="shared" si="145"/>
        <v>43.32300575732377</v>
      </c>
      <c r="W1137">
        <f t="shared" si="145"/>
        <v>43.32300575732377</v>
      </c>
      <c r="X1137">
        <f t="shared" si="146"/>
        <v>53.207682859621023</v>
      </c>
      <c r="Y1137">
        <f t="shared" si="146"/>
        <v>67.29717026745837</v>
      </c>
    </row>
    <row r="1138" spans="1:25" x14ac:dyDescent="0.25">
      <c r="A1138" t="s">
        <v>12</v>
      </c>
      <c r="B1138">
        <v>20063</v>
      </c>
      <c r="C1138" t="s">
        <v>13</v>
      </c>
      <c r="D1138">
        <v>7</v>
      </c>
      <c r="E1138">
        <v>2016</v>
      </c>
      <c r="F1138" s="1">
        <v>42583</v>
      </c>
      <c r="G1138" t="s">
        <v>17</v>
      </c>
      <c r="H1138" t="s">
        <v>27</v>
      </c>
      <c r="I1138">
        <v>1.9676326418218999</v>
      </c>
      <c r="J1138">
        <v>20</v>
      </c>
      <c r="K1138">
        <v>360</v>
      </c>
      <c r="L1138">
        <f t="shared" si="139"/>
        <v>360</v>
      </c>
      <c r="M1138">
        <f t="shared" si="143"/>
        <v>5.8888779583328805</v>
      </c>
      <c r="N1138">
        <f>'vessel calibrations'!$B$18</f>
        <v>0.66168199563289887</v>
      </c>
      <c r="O1138" s="16">
        <f>'vessel calibrations'!$C$18</f>
        <v>0.66168199563289887</v>
      </c>
      <c r="P1138">
        <f>'vessel calibrations'!$D$18</f>
        <v>0.69681555292314135</v>
      </c>
      <c r="Q1138">
        <f>'vessel calibrations'!$E$18</f>
        <v>0.73713696004717688</v>
      </c>
      <c r="R1138">
        <f t="shared" si="140"/>
        <v>3.8965645195082916</v>
      </c>
      <c r="S1138">
        <f t="shared" si="144"/>
        <v>3.8965645195082916</v>
      </c>
      <c r="T1138">
        <f t="shared" si="141"/>
        <v>4.1034617506326256</v>
      </c>
      <c r="U1138">
        <f t="shared" si="142"/>
        <v>4.3409095962943249</v>
      </c>
      <c r="V1138">
        <f t="shared" si="145"/>
        <v>48.23301915866584</v>
      </c>
      <c r="W1138">
        <f t="shared" si="145"/>
        <v>48.23301915866584</v>
      </c>
      <c r="X1138">
        <f t="shared" si="146"/>
        <v>59.549532594163942</v>
      </c>
      <c r="Y1138">
        <f t="shared" si="146"/>
        <v>75.777343974030657</v>
      </c>
    </row>
    <row r="1139" spans="1:25" x14ac:dyDescent="0.25">
      <c r="A1139" t="s">
        <v>12</v>
      </c>
      <c r="B1139">
        <v>20064</v>
      </c>
      <c r="C1139" t="s">
        <v>13</v>
      </c>
      <c r="D1139">
        <v>7</v>
      </c>
      <c r="E1139">
        <v>2016</v>
      </c>
      <c r="F1139" s="1">
        <v>42583</v>
      </c>
      <c r="G1139" t="s">
        <v>16</v>
      </c>
      <c r="H1139" t="s">
        <v>27</v>
      </c>
      <c r="I1139">
        <v>1.9036222152219999</v>
      </c>
      <c r="J1139">
        <v>20</v>
      </c>
      <c r="K1139">
        <v>104</v>
      </c>
      <c r="L1139">
        <f t="shared" si="139"/>
        <v>104</v>
      </c>
      <c r="M1139">
        <f t="shared" si="143"/>
        <v>4.6539603501575231</v>
      </c>
      <c r="N1139">
        <f>'vessel calibrations'!$B$18</f>
        <v>0.66168199563289887</v>
      </c>
      <c r="O1139" s="16">
        <f>'vessel calibrations'!$C$18</f>
        <v>0.66168199563289887</v>
      </c>
      <c r="P1139">
        <f>'vessel calibrations'!$D$18</f>
        <v>0.69681555292314135</v>
      </c>
      <c r="Q1139">
        <f>'vessel calibrations'!$E$18</f>
        <v>0.73713696004717688</v>
      </c>
      <c r="R1139">
        <f t="shared" si="140"/>
        <v>3.0794417720886145</v>
      </c>
      <c r="S1139">
        <f t="shared" si="144"/>
        <v>3.0794417720886145</v>
      </c>
      <c r="T1139">
        <f t="shared" si="141"/>
        <v>3.2429519546773911</v>
      </c>
      <c r="U1139">
        <f t="shared" si="142"/>
        <v>3.4306061846952116</v>
      </c>
      <c r="V1139">
        <f t="shared" si="145"/>
        <v>20.746259638200907</v>
      </c>
      <c r="W1139">
        <f t="shared" si="145"/>
        <v>20.746259638200907</v>
      </c>
      <c r="X1139">
        <f t="shared" si="146"/>
        <v>24.60920749713544</v>
      </c>
      <c r="Y1139">
        <f t="shared" si="146"/>
        <v>29.895365372061665</v>
      </c>
    </row>
    <row r="1140" spans="1:25" x14ac:dyDescent="0.25">
      <c r="A1140" t="s">
        <v>12</v>
      </c>
      <c r="B1140">
        <v>20065</v>
      </c>
      <c r="C1140" t="s">
        <v>13</v>
      </c>
      <c r="D1140">
        <v>7</v>
      </c>
      <c r="E1140">
        <v>2016</v>
      </c>
      <c r="F1140" s="1">
        <v>42583</v>
      </c>
      <c r="G1140" t="s">
        <v>14</v>
      </c>
      <c r="H1140" t="s">
        <v>27</v>
      </c>
      <c r="I1140">
        <v>1.9295914082191199</v>
      </c>
      <c r="J1140">
        <v>20</v>
      </c>
      <c r="K1140">
        <v>316</v>
      </c>
      <c r="L1140">
        <f t="shared" si="139"/>
        <v>316</v>
      </c>
      <c r="M1140">
        <f t="shared" si="143"/>
        <v>5.7589017738772803</v>
      </c>
      <c r="N1140">
        <f>'vessel calibrations'!$B$18</f>
        <v>0.66168199563289887</v>
      </c>
      <c r="O1140" s="16">
        <f>'vessel calibrations'!$C$18</f>
        <v>0.66168199563289887</v>
      </c>
      <c r="P1140">
        <f>'vessel calibrations'!$D$18</f>
        <v>0.69681555292314135</v>
      </c>
      <c r="Q1140">
        <f>'vessel calibrations'!$E$18</f>
        <v>0.73713696004717688</v>
      </c>
      <c r="R1140">
        <f t="shared" si="140"/>
        <v>3.8105616183929603</v>
      </c>
      <c r="S1140">
        <f t="shared" si="144"/>
        <v>3.8105616183929603</v>
      </c>
      <c r="T1140">
        <f t="shared" si="141"/>
        <v>4.0128923237943566</v>
      </c>
      <c r="U1140">
        <f t="shared" si="142"/>
        <v>4.2450993468061933</v>
      </c>
      <c r="V1140">
        <f t="shared" si="145"/>
        <v>44.175803305137258</v>
      </c>
      <c r="W1140">
        <f t="shared" si="145"/>
        <v>44.175803305137258</v>
      </c>
      <c r="X1140">
        <f t="shared" si="146"/>
        <v>54.306604058518381</v>
      </c>
      <c r="Y1140">
        <f t="shared" si="146"/>
        <v>68.762690500135719</v>
      </c>
    </row>
    <row r="1141" spans="1:25" x14ac:dyDescent="0.25">
      <c r="A1141" t="s">
        <v>12</v>
      </c>
      <c r="B1141">
        <v>20066</v>
      </c>
      <c r="C1141" t="s">
        <v>13</v>
      </c>
      <c r="D1141">
        <v>7</v>
      </c>
      <c r="E1141">
        <v>2016</v>
      </c>
      <c r="F1141" s="1">
        <v>42583</v>
      </c>
      <c r="G1141" t="s">
        <v>16</v>
      </c>
      <c r="H1141" t="s">
        <v>27</v>
      </c>
      <c r="I1141">
        <v>1.3208946129646399</v>
      </c>
      <c r="J1141">
        <v>20</v>
      </c>
      <c r="K1141">
        <v>32</v>
      </c>
      <c r="L1141">
        <f t="shared" si="139"/>
        <v>32</v>
      </c>
      <c r="M1141">
        <f t="shared" si="143"/>
        <v>3.4965075614664802</v>
      </c>
      <c r="N1141">
        <f>'vessel calibrations'!$B$18</f>
        <v>0.66168199563289887</v>
      </c>
      <c r="O1141" s="16">
        <f>'vessel calibrations'!$C$18</f>
        <v>0.66168199563289887</v>
      </c>
      <c r="P1141">
        <f>'vessel calibrations'!$D$18</f>
        <v>0.69681555292314135</v>
      </c>
      <c r="Q1141">
        <f>'vessel calibrations'!$E$18</f>
        <v>0.73713696004717688</v>
      </c>
      <c r="R1141">
        <f t="shared" si="140"/>
        <v>2.3135761010166616</v>
      </c>
      <c r="S1141">
        <f t="shared" si="144"/>
        <v>2.3135761010166616</v>
      </c>
      <c r="T1141">
        <f t="shared" si="141"/>
        <v>2.43642084974321</v>
      </c>
      <c r="U1141">
        <f t="shared" si="142"/>
        <v>2.5774049546413687</v>
      </c>
      <c r="V1141">
        <f t="shared" si="145"/>
        <v>9.1105163105044422</v>
      </c>
      <c r="W1141">
        <f t="shared" si="145"/>
        <v>9.1105163105044422</v>
      </c>
      <c r="X1141">
        <f t="shared" si="146"/>
        <v>10.43205040512116</v>
      </c>
      <c r="Y1141">
        <f t="shared" si="146"/>
        <v>12.162935385599154</v>
      </c>
    </row>
    <row r="1142" spans="1:25" x14ac:dyDescent="0.25">
      <c r="A1142" t="s">
        <v>12</v>
      </c>
      <c r="B1142">
        <v>20067</v>
      </c>
      <c r="C1142" t="s">
        <v>13</v>
      </c>
      <c r="D1142">
        <v>7</v>
      </c>
      <c r="E1142">
        <v>2016</v>
      </c>
      <c r="F1142" s="1">
        <v>42583</v>
      </c>
      <c r="G1142" t="s">
        <v>14</v>
      </c>
      <c r="H1142" t="s">
        <v>27</v>
      </c>
      <c r="I1142">
        <v>1.90270709930967</v>
      </c>
      <c r="J1142">
        <v>20</v>
      </c>
      <c r="K1142">
        <v>302</v>
      </c>
      <c r="L1142">
        <f t="shared" si="139"/>
        <v>302</v>
      </c>
      <c r="M1142">
        <f t="shared" si="143"/>
        <v>5.7137328055093688</v>
      </c>
      <c r="N1142">
        <f>'vessel calibrations'!$B$18</f>
        <v>0.66168199563289887</v>
      </c>
      <c r="O1142" s="16">
        <f>'vessel calibrations'!$C$18</f>
        <v>0.66168199563289887</v>
      </c>
      <c r="P1142">
        <f>'vessel calibrations'!$D$18</f>
        <v>0.69681555292314135</v>
      </c>
      <c r="Q1142">
        <f>'vessel calibrations'!$E$18</f>
        <v>0.73713696004717688</v>
      </c>
      <c r="R1142">
        <f t="shared" si="140"/>
        <v>3.780674125262601</v>
      </c>
      <c r="S1142">
        <f t="shared" si="144"/>
        <v>3.780674125262601</v>
      </c>
      <c r="T1142">
        <f t="shared" si="141"/>
        <v>3.9814178841261025</v>
      </c>
      <c r="U1142">
        <f t="shared" si="142"/>
        <v>4.2118036307750035</v>
      </c>
      <c r="V1142">
        <f t="shared" si="145"/>
        <v>42.845589194440365</v>
      </c>
      <c r="W1142">
        <f t="shared" si="145"/>
        <v>42.845589194440365</v>
      </c>
      <c r="X1142">
        <f t="shared" si="146"/>
        <v>52.592969001432124</v>
      </c>
      <c r="Y1142">
        <f t="shared" si="146"/>
        <v>66.478135762353162</v>
      </c>
    </row>
    <row r="1143" spans="1:25" x14ac:dyDescent="0.25">
      <c r="A1143" t="s">
        <v>12</v>
      </c>
      <c r="B1143">
        <v>20070</v>
      </c>
      <c r="C1143" t="s">
        <v>19</v>
      </c>
      <c r="D1143">
        <v>8</v>
      </c>
      <c r="E1143">
        <v>2016</v>
      </c>
      <c r="F1143" s="1">
        <v>42605</v>
      </c>
      <c r="G1143" t="s">
        <v>21</v>
      </c>
      <c r="H1143" t="s">
        <v>27</v>
      </c>
      <c r="I1143">
        <v>1.83775276203947</v>
      </c>
      <c r="J1143">
        <v>20</v>
      </c>
      <c r="K1143">
        <v>25</v>
      </c>
      <c r="L1143">
        <f t="shared" si="139"/>
        <v>25</v>
      </c>
      <c r="M1143">
        <f t="shared" si="143"/>
        <v>3.2580965380214821</v>
      </c>
      <c r="N1143">
        <f>'vessel calibrations'!$B$18</f>
        <v>0.66168199563289887</v>
      </c>
      <c r="O1143" s="16">
        <f>'vessel calibrations'!$C$18</f>
        <v>0.66168199563289887</v>
      </c>
      <c r="P1143">
        <f>'vessel calibrations'!$D$18</f>
        <v>0.69681555292314135</v>
      </c>
      <c r="Q1143">
        <f>'vessel calibrations'!$E$18</f>
        <v>0.73713696004717688</v>
      </c>
      <c r="R1143">
        <f t="shared" si="140"/>
        <v>2.1558238192426931</v>
      </c>
      <c r="S1143">
        <f t="shared" si="144"/>
        <v>2.1558238192426931</v>
      </c>
      <c r="T1143">
        <f t="shared" si="141"/>
        <v>2.2702923406184117</v>
      </c>
      <c r="U1143">
        <f t="shared" si="142"/>
        <v>2.4016633775773868</v>
      </c>
      <c r="V1143">
        <f t="shared" si="145"/>
        <v>7.6350009295064307</v>
      </c>
      <c r="W1143">
        <f t="shared" si="145"/>
        <v>7.6350009295064307</v>
      </c>
      <c r="X1143">
        <f t="shared" si="146"/>
        <v>8.6822309097484851</v>
      </c>
      <c r="Y1143">
        <f t="shared" si="146"/>
        <v>10.04152734312334</v>
      </c>
    </row>
    <row r="1144" spans="1:25" x14ac:dyDescent="0.25">
      <c r="A1144" t="s">
        <v>12</v>
      </c>
      <c r="B1144">
        <v>20071</v>
      </c>
      <c r="C1144" t="s">
        <v>19</v>
      </c>
      <c r="D1144">
        <v>8</v>
      </c>
      <c r="E1144">
        <v>2016</v>
      </c>
      <c r="F1144" s="1">
        <v>42605</v>
      </c>
      <c r="G1144" t="s">
        <v>22</v>
      </c>
      <c r="H1144" t="s">
        <v>27</v>
      </c>
      <c r="I1144">
        <v>1.8535751276003001</v>
      </c>
      <c r="J1144">
        <v>20</v>
      </c>
      <c r="K1144">
        <v>14</v>
      </c>
      <c r="L1144">
        <f t="shared" si="139"/>
        <v>14</v>
      </c>
      <c r="M1144">
        <f t="shared" si="143"/>
        <v>2.7080502011022101</v>
      </c>
      <c r="N1144">
        <f>'vessel calibrations'!$B$18</f>
        <v>0.66168199563289887</v>
      </c>
      <c r="O1144" s="16">
        <f>'vessel calibrations'!$C$18</f>
        <v>0.66168199563289887</v>
      </c>
      <c r="P1144">
        <f>'vessel calibrations'!$D$18</f>
        <v>0.69681555292314135</v>
      </c>
      <c r="Q1144">
        <f>'vessel calibrations'!$E$18</f>
        <v>0.73713696004717688</v>
      </c>
      <c r="R1144">
        <f t="shared" si="140"/>
        <v>1.7918680613393834</v>
      </c>
      <c r="S1144">
        <f t="shared" si="144"/>
        <v>1.7918680613393834</v>
      </c>
      <c r="T1144">
        <f t="shared" si="141"/>
        <v>1.8870114982246606</v>
      </c>
      <c r="U1144">
        <f t="shared" si="142"/>
        <v>1.9962038928956292</v>
      </c>
      <c r="V1144">
        <f t="shared" si="145"/>
        <v>5.000651588045991</v>
      </c>
      <c r="W1144">
        <f t="shared" si="145"/>
        <v>5.000651588045991</v>
      </c>
      <c r="X1144">
        <f t="shared" si="146"/>
        <v>5.5996162158278411</v>
      </c>
      <c r="Y1144">
        <f t="shared" si="146"/>
        <v>6.3610596230095702</v>
      </c>
    </row>
    <row r="1145" spans="1:25" x14ac:dyDescent="0.25">
      <c r="A1145" t="s">
        <v>12</v>
      </c>
      <c r="B1145">
        <v>20072</v>
      </c>
      <c r="C1145" t="s">
        <v>19</v>
      </c>
      <c r="D1145">
        <v>8</v>
      </c>
      <c r="E1145">
        <v>2016</v>
      </c>
      <c r="F1145" s="1">
        <v>42605</v>
      </c>
      <c r="G1145" t="s">
        <v>23</v>
      </c>
      <c r="H1145" t="s">
        <v>27</v>
      </c>
      <c r="I1145">
        <v>1.72610190477797</v>
      </c>
      <c r="J1145">
        <v>20</v>
      </c>
      <c r="K1145">
        <v>106</v>
      </c>
      <c r="L1145">
        <f t="shared" si="139"/>
        <v>106</v>
      </c>
      <c r="M1145">
        <f t="shared" si="143"/>
        <v>4.6728288344619058</v>
      </c>
      <c r="N1145">
        <f>'vessel calibrations'!$B$18</f>
        <v>0.66168199563289887</v>
      </c>
      <c r="O1145" s="16">
        <f>'vessel calibrations'!$C$18</f>
        <v>0.66168199563289887</v>
      </c>
      <c r="P1145">
        <f>'vessel calibrations'!$D$18</f>
        <v>0.69681555292314135</v>
      </c>
      <c r="Q1145">
        <f>'vessel calibrations'!$E$18</f>
        <v>0.73713696004717688</v>
      </c>
      <c r="R1145">
        <f t="shared" si="140"/>
        <v>3.0919267084377067</v>
      </c>
      <c r="S1145">
        <f t="shared" si="144"/>
        <v>3.0919267084377067</v>
      </c>
      <c r="T1145">
        <f t="shared" si="141"/>
        <v>3.256099808000771</v>
      </c>
      <c r="U1145">
        <f t="shared" si="142"/>
        <v>3.4445148418560421</v>
      </c>
      <c r="V1145">
        <f t="shared" si="145"/>
        <v>21.019462215259811</v>
      </c>
      <c r="W1145">
        <f t="shared" si="145"/>
        <v>21.019462215259811</v>
      </c>
      <c r="X1145">
        <f t="shared" si="146"/>
        <v>24.948136815081906</v>
      </c>
      <c r="Y1145">
        <f t="shared" si="146"/>
        <v>30.328080685616715</v>
      </c>
    </row>
    <row r="1146" spans="1:25" x14ac:dyDescent="0.25">
      <c r="A1146" t="s">
        <v>12</v>
      </c>
      <c r="B1146">
        <v>20073</v>
      </c>
      <c r="C1146" t="s">
        <v>19</v>
      </c>
      <c r="D1146">
        <v>8</v>
      </c>
      <c r="E1146">
        <v>2016</v>
      </c>
      <c r="F1146" s="1">
        <v>42605</v>
      </c>
      <c r="G1146" t="s">
        <v>22</v>
      </c>
      <c r="H1146" t="s">
        <v>27</v>
      </c>
      <c r="I1146">
        <v>2.1840523689197799</v>
      </c>
      <c r="J1146">
        <v>20</v>
      </c>
      <c r="K1146">
        <v>95</v>
      </c>
      <c r="L1146">
        <f t="shared" si="139"/>
        <v>95</v>
      </c>
      <c r="M1146">
        <f t="shared" si="143"/>
        <v>4.5643481914678361</v>
      </c>
      <c r="N1146">
        <f>'vessel calibrations'!$B$18</f>
        <v>0.66168199563289887</v>
      </c>
      <c r="O1146" s="16">
        <f>'vessel calibrations'!$C$18</f>
        <v>0.66168199563289887</v>
      </c>
      <c r="P1146">
        <f>'vessel calibrations'!$D$18</f>
        <v>0.69681555292314135</v>
      </c>
      <c r="Q1146">
        <f>'vessel calibrations'!$E$18</f>
        <v>0.73713696004717688</v>
      </c>
      <c r="R1146">
        <f t="shared" si="140"/>
        <v>3.0201470200938507</v>
      </c>
      <c r="S1146">
        <f t="shared" si="144"/>
        <v>3.0201470200938507</v>
      </c>
      <c r="T1146">
        <f t="shared" si="141"/>
        <v>3.1805088087714006</v>
      </c>
      <c r="U1146">
        <f t="shared" si="142"/>
        <v>3.3645497504554305</v>
      </c>
      <c r="V1146">
        <f t="shared" si="145"/>
        <v>19.494304537289018</v>
      </c>
      <c r="W1146">
        <f t="shared" si="145"/>
        <v>19.494304537289018</v>
      </c>
      <c r="X1146">
        <f t="shared" si="146"/>
        <v>23.058991864411801</v>
      </c>
      <c r="Y1146">
        <f t="shared" si="146"/>
        <v>27.920472937394941</v>
      </c>
    </row>
    <row r="1147" spans="1:25" x14ac:dyDescent="0.25">
      <c r="A1147" t="s">
        <v>12</v>
      </c>
      <c r="B1147">
        <v>20078</v>
      </c>
      <c r="C1147" t="s">
        <v>19</v>
      </c>
      <c r="D1147">
        <v>8</v>
      </c>
      <c r="E1147">
        <v>2016</v>
      </c>
      <c r="F1147" s="1">
        <v>42607</v>
      </c>
      <c r="G1147" t="s">
        <v>20</v>
      </c>
      <c r="H1147" t="s">
        <v>27</v>
      </c>
      <c r="I1147">
        <v>2.0824667208838701</v>
      </c>
      <c r="J1147">
        <v>20</v>
      </c>
      <c r="K1147">
        <v>19</v>
      </c>
      <c r="L1147">
        <f t="shared" si="139"/>
        <v>19</v>
      </c>
      <c r="M1147">
        <f t="shared" si="143"/>
        <v>2.9957322735539909</v>
      </c>
      <c r="N1147">
        <f>'vessel calibrations'!$B$18</f>
        <v>0.66168199563289887</v>
      </c>
      <c r="O1147" s="16">
        <f>'vessel calibrations'!$C$18</f>
        <v>0.66168199563289887</v>
      </c>
      <c r="P1147">
        <f>'vessel calibrations'!$D$18</f>
        <v>0.69681555292314135</v>
      </c>
      <c r="Q1147">
        <f>'vessel calibrations'!$E$18</f>
        <v>0.73713696004717688</v>
      </c>
      <c r="R1147">
        <f t="shared" si="140"/>
        <v>1.982222109147086</v>
      </c>
      <c r="S1147">
        <f t="shared" si="144"/>
        <v>1.982222109147086</v>
      </c>
      <c r="T1147">
        <f t="shared" si="141"/>
        <v>2.0874728406062233</v>
      </c>
      <c r="U1147">
        <f t="shared" si="142"/>
        <v>2.2082649812428063</v>
      </c>
      <c r="V1147">
        <f t="shared" si="145"/>
        <v>6.2588550453466878</v>
      </c>
      <c r="W1147">
        <f t="shared" si="145"/>
        <v>6.2588550453466878</v>
      </c>
      <c r="X1147">
        <f t="shared" si="146"/>
        <v>7.0645090905605166</v>
      </c>
      <c r="Y1147">
        <f t="shared" si="146"/>
        <v>8.09991416665682</v>
      </c>
    </row>
    <row r="1148" spans="1:25" x14ac:dyDescent="0.25">
      <c r="A1148" t="s">
        <v>12</v>
      </c>
      <c r="B1148">
        <v>20079</v>
      </c>
      <c r="C1148" t="s">
        <v>19</v>
      </c>
      <c r="D1148">
        <v>8</v>
      </c>
      <c r="E1148">
        <v>2016</v>
      </c>
      <c r="F1148" s="1">
        <v>42607</v>
      </c>
      <c r="G1148" t="s">
        <v>21</v>
      </c>
      <c r="H1148" t="s">
        <v>27</v>
      </c>
      <c r="I1148">
        <v>2.0581797026825601</v>
      </c>
      <c r="J1148">
        <v>20</v>
      </c>
      <c r="K1148">
        <v>30</v>
      </c>
      <c r="L1148">
        <f t="shared" si="139"/>
        <v>30</v>
      </c>
      <c r="M1148">
        <f t="shared" si="143"/>
        <v>3.4339872044851463</v>
      </c>
      <c r="N1148">
        <f>'vessel calibrations'!$B$18</f>
        <v>0.66168199563289887</v>
      </c>
      <c r="O1148" s="16">
        <f>'vessel calibrations'!$C$18</f>
        <v>0.66168199563289887</v>
      </c>
      <c r="P1148">
        <f>'vessel calibrations'!$D$18</f>
        <v>0.69681555292314135</v>
      </c>
      <c r="Q1148">
        <f>'vessel calibrations'!$E$18</f>
        <v>0.73713696004717688</v>
      </c>
      <c r="R1148">
        <f t="shared" si="140"/>
        <v>2.2722075064415712</v>
      </c>
      <c r="S1148">
        <f t="shared" si="144"/>
        <v>2.2722075064415712</v>
      </c>
      <c r="T1148">
        <f t="shared" si="141"/>
        <v>2.3928556926243099</v>
      </c>
      <c r="U1148">
        <f t="shared" si="142"/>
        <v>2.5313188887550839</v>
      </c>
      <c r="V1148">
        <f t="shared" si="145"/>
        <v>8.7007917553541354</v>
      </c>
      <c r="W1148">
        <f t="shared" si="145"/>
        <v>8.7007917553541354</v>
      </c>
      <c r="X1148">
        <f t="shared" si="146"/>
        <v>9.9447040692543549</v>
      </c>
      <c r="Y1148">
        <f t="shared" si="146"/>
        <v>11.570073737758582</v>
      </c>
    </row>
    <row r="1149" spans="1:25" x14ac:dyDescent="0.25">
      <c r="A1149" t="s">
        <v>12</v>
      </c>
      <c r="B1149">
        <v>20080</v>
      </c>
      <c r="C1149" t="s">
        <v>19</v>
      </c>
      <c r="D1149">
        <v>8</v>
      </c>
      <c r="E1149">
        <v>2016</v>
      </c>
      <c r="F1149" s="1">
        <v>42607</v>
      </c>
      <c r="G1149" t="s">
        <v>20</v>
      </c>
      <c r="H1149" t="s">
        <v>27</v>
      </c>
      <c r="I1149">
        <v>1.9518914681511701</v>
      </c>
      <c r="J1149">
        <v>20</v>
      </c>
      <c r="K1149">
        <v>37</v>
      </c>
      <c r="L1149">
        <f t="shared" si="139"/>
        <v>37</v>
      </c>
      <c r="M1149">
        <f t="shared" si="143"/>
        <v>3.6375861597263857</v>
      </c>
      <c r="N1149">
        <f>'vessel calibrations'!$B$18</f>
        <v>0.66168199563289887</v>
      </c>
      <c r="O1149" s="16">
        <f>'vessel calibrations'!$C$18</f>
        <v>0.66168199563289887</v>
      </c>
      <c r="P1149">
        <f>'vessel calibrations'!$D$18</f>
        <v>0.69681555292314135</v>
      </c>
      <c r="Q1149">
        <f>'vessel calibrations'!$E$18</f>
        <v>0.73713696004717688</v>
      </c>
      <c r="R1149">
        <f t="shared" si="140"/>
        <v>2.4069252694543675</v>
      </c>
      <c r="S1149">
        <f t="shared" si="144"/>
        <v>2.4069252694543675</v>
      </c>
      <c r="T1149">
        <f t="shared" si="141"/>
        <v>2.5347266111953077</v>
      </c>
      <c r="U1149">
        <f t="shared" si="142"/>
        <v>2.6813992036903924</v>
      </c>
      <c r="V1149">
        <f t="shared" si="145"/>
        <v>10.099779790794834</v>
      </c>
      <c r="W1149">
        <f t="shared" si="145"/>
        <v>10.099779790794834</v>
      </c>
      <c r="X1149">
        <f t="shared" si="146"/>
        <v>11.612982128530005</v>
      </c>
      <c r="Y1149">
        <f t="shared" si="146"/>
        <v>13.605515096042412</v>
      </c>
    </row>
    <row r="1150" spans="1:25" x14ac:dyDescent="0.25">
      <c r="A1150" t="s">
        <v>12</v>
      </c>
      <c r="B1150">
        <v>20081</v>
      </c>
      <c r="C1150" t="s">
        <v>19</v>
      </c>
      <c r="D1150">
        <v>8</v>
      </c>
      <c r="E1150">
        <v>2016</v>
      </c>
      <c r="F1150" s="1">
        <v>42607</v>
      </c>
      <c r="G1150" t="s">
        <v>21</v>
      </c>
      <c r="H1150" t="s">
        <v>27</v>
      </c>
      <c r="I1150">
        <v>1.73385341294728</v>
      </c>
      <c r="J1150">
        <v>20</v>
      </c>
      <c r="K1150">
        <v>23</v>
      </c>
      <c r="L1150">
        <f t="shared" si="139"/>
        <v>23</v>
      </c>
      <c r="M1150">
        <f t="shared" si="143"/>
        <v>3.1780538303479458</v>
      </c>
      <c r="N1150">
        <f>'vessel calibrations'!$B$18</f>
        <v>0.66168199563289887</v>
      </c>
      <c r="O1150" s="16">
        <f>'vessel calibrations'!$C$18</f>
        <v>0.66168199563289887</v>
      </c>
      <c r="P1150">
        <f>'vessel calibrations'!$D$18</f>
        <v>0.69681555292314135</v>
      </c>
      <c r="Q1150">
        <f>'vessel calibrations'!$E$18</f>
        <v>0.73713696004717688</v>
      </c>
      <c r="R1150">
        <f t="shared" si="140"/>
        <v>2.102861000693407</v>
      </c>
      <c r="S1150">
        <f t="shared" si="144"/>
        <v>2.102861000693407</v>
      </c>
      <c r="T1150">
        <f t="shared" si="141"/>
        <v>2.2145173370134112</v>
      </c>
      <c r="U1150">
        <f t="shared" si="142"/>
        <v>2.342660939368971</v>
      </c>
      <c r="V1150">
        <f t="shared" si="145"/>
        <v>7.1895667836228938</v>
      </c>
      <c r="W1150">
        <f t="shared" si="145"/>
        <v>7.1895667836228938</v>
      </c>
      <c r="X1150">
        <f t="shared" si="146"/>
        <v>8.1569883054912005</v>
      </c>
      <c r="Y1150">
        <f t="shared" si="146"/>
        <v>9.4088971891039144</v>
      </c>
    </row>
    <row r="1151" spans="1:25" x14ac:dyDescent="0.25">
      <c r="A1151" t="s">
        <v>12</v>
      </c>
      <c r="B1151">
        <v>20082</v>
      </c>
      <c r="C1151" t="s">
        <v>19</v>
      </c>
      <c r="D1151">
        <v>8</v>
      </c>
      <c r="E1151">
        <v>2016</v>
      </c>
      <c r="F1151" s="1">
        <v>42607</v>
      </c>
      <c r="G1151" t="s">
        <v>22</v>
      </c>
      <c r="H1151" t="s">
        <v>27</v>
      </c>
      <c r="I1151">
        <v>1.66610369222591</v>
      </c>
      <c r="J1151">
        <v>20</v>
      </c>
      <c r="K1151">
        <v>128</v>
      </c>
      <c r="L1151">
        <f t="shared" si="139"/>
        <v>128</v>
      </c>
      <c r="M1151">
        <f t="shared" si="143"/>
        <v>4.8598124043616719</v>
      </c>
      <c r="N1151">
        <f>'vessel calibrations'!$B$18</f>
        <v>0.66168199563289887</v>
      </c>
      <c r="O1151" s="16">
        <f>'vessel calibrations'!$C$18</f>
        <v>0.66168199563289887</v>
      </c>
      <c r="P1151">
        <f>'vessel calibrations'!$D$18</f>
        <v>0.69681555292314135</v>
      </c>
      <c r="Q1151">
        <f>'vessel calibrations'!$E$18</f>
        <v>0.73713696004717688</v>
      </c>
      <c r="R1151">
        <f t="shared" si="140"/>
        <v>3.2156503701195476</v>
      </c>
      <c r="S1151">
        <f t="shared" si="144"/>
        <v>3.2156503701195476</v>
      </c>
      <c r="T1151">
        <f t="shared" si="141"/>
        <v>3.3863928676480195</v>
      </c>
      <c r="U1151">
        <f t="shared" si="142"/>
        <v>3.5823473421507246</v>
      </c>
      <c r="V1151">
        <f t="shared" si="145"/>
        <v>23.91949353605801</v>
      </c>
      <c r="W1151">
        <f t="shared" si="145"/>
        <v>23.91949353605801</v>
      </c>
      <c r="X1151">
        <f t="shared" si="146"/>
        <v>28.559136020177075</v>
      </c>
      <c r="Y1151">
        <f t="shared" si="146"/>
        <v>34.957847230842134</v>
      </c>
    </row>
    <row r="1152" spans="1:25" x14ac:dyDescent="0.25">
      <c r="A1152" t="s">
        <v>12</v>
      </c>
      <c r="B1152">
        <v>20083</v>
      </c>
      <c r="C1152" t="s">
        <v>19</v>
      </c>
      <c r="D1152">
        <v>8</v>
      </c>
      <c r="E1152">
        <v>2016</v>
      </c>
      <c r="F1152" s="1">
        <v>42607</v>
      </c>
      <c r="G1152" t="s">
        <v>23</v>
      </c>
      <c r="H1152" t="s">
        <v>27</v>
      </c>
      <c r="I1152">
        <v>1.48881189833426</v>
      </c>
      <c r="J1152">
        <v>20</v>
      </c>
      <c r="K1152">
        <v>26</v>
      </c>
      <c r="L1152">
        <f t="shared" si="139"/>
        <v>26</v>
      </c>
      <c r="M1152">
        <f t="shared" si="143"/>
        <v>3.2958368660043291</v>
      </c>
      <c r="N1152">
        <f>'vessel calibrations'!$B$18</f>
        <v>0.66168199563289887</v>
      </c>
      <c r="O1152" s="16">
        <f>'vessel calibrations'!$C$18</f>
        <v>0.66168199563289887</v>
      </c>
      <c r="P1152">
        <f>'vessel calibrations'!$D$18</f>
        <v>0.69681555292314135</v>
      </c>
      <c r="Q1152">
        <f>'vessel calibrations'!$E$18</f>
        <v>0.73713696004717688</v>
      </c>
      <c r="R1152">
        <f t="shared" si="140"/>
        <v>2.1807959147782237</v>
      </c>
      <c r="S1152">
        <f t="shared" si="144"/>
        <v>2.1807959147782237</v>
      </c>
      <c r="T1152">
        <f t="shared" si="141"/>
        <v>2.29659038812928</v>
      </c>
      <c r="U1152">
        <f t="shared" si="142"/>
        <v>2.4294831682178457</v>
      </c>
      <c r="V1152">
        <f t="shared" si="145"/>
        <v>7.8533499673289402</v>
      </c>
      <c r="W1152">
        <f t="shared" si="145"/>
        <v>7.8533499673289402</v>
      </c>
      <c r="X1152">
        <f t="shared" si="146"/>
        <v>8.9402322752741554</v>
      </c>
      <c r="Y1152">
        <f t="shared" si="146"/>
        <v>10.353012965535857</v>
      </c>
    </row>
    <row r="1153" spans="1:25" x14ac:dyDescent="0.25">
      <c r="A1153" t="s">
        <v>12</v>
      </c>
      <c r="B1153">
        <v>20084</v>
      </c>
      <c r="C1153" t="s">
        <v>19</v>
      </c>
      <c r="D1153">
        <v>8</v>
      </c>
      <c r="E1153">
        <v>2016</v>
      </c>
      <c r="F1153" s="1">
        <v>42608</v>
      </c>
      <c r="G1153" t="s">
        <v>23</v>
      </c>
      <c r="H1153" t="s">
        <v>27</v>
      </c>
      <c r="I1153">
        <v>2.082885619622</v>
      </c>
      <c r="J1153">
        <v>20</v>
      </c>
      <c r="K1153">
        <v>15</v>
      </c>
      <c r="L1153">
        <f t="shared" si="139"/>
        <v>15</v>
      </c>
      <c r="M1153">
        <f t="shared" si="143"/>
        <v>2.7725887222397811</v>
      </c>
      <c r="N1153">
        <f>'vessel calibrations'!$B$18</f>
        <v>0.66168199563289887</v>
      </c>
      <c r="O1153" s="16">
        <f>'vessel calibrations'!$C$18</f>
        <v>0.66168199563289887</v>
      </c>
      <c r="P1153">
        <f>'vessel calibrations'!$D$18</f>
        <v>0.69681555292314135</v>
      </c>
      <c r="Q1153">
        <f>'vessel calibrations'!$E$18</f>
        <v>0.73713696004717688</v>
      </c>
      <c r="R1153">
        <f t="shared" si="140"/>
        <v>1.8345720388008875</v>
      </c>
      <c r="S1153">
        <f t="shared" si="144"/>
        <v>1.8345720388008875</v>
      </c>
      <c r="T1153">
        <f t="shared" si="141"/>
        <v>1.931982943515979</v>
      </c>
      <c r="U1153">
        <f t="shared" si="142"/>
        <v>2.0437776221729189</v>
      </c>
      <c r="V1153">
        <f t="shared" si="145"/>
        <v>5.2624534847645243</v>
      </c>
      <c r="W1153">
        <f t="shared" si="145"/>
        <v>5.2624534847645243</v>
      </c>
      <c r="X1153">
        <f t="shared" si="146"/>
        <v>5.9031853052015393</v>
      </c>
      <c r="Y1153">
        <f t="shared" si="146"/>
        <v>6.7197163580225263</v>
      </c>
    </row>
    <row r="1154" spans="1:25" x14ac:dyDescent="0.25">
      <c r="A1154" t="s">
        <v>12</v>
      </c>
      <c r="B1154">
        <v>20085</v>
      </c>
      <c r="C1154" t="s">
        <v>19</v>
      </c>
      <c r="D1154">
        <v>8</v>
      </c>
      <c r="E1154">
        <v>2016</v>
      </c>
      <c r="F1154" s="1">
        <v>42608</v>
      </c>
      <c r="G1154" t="s">
        <v>22</v>
      </c>
      <c r="H1154" t="s">
        <v>27</v>
      </c>
      <c r="I1154">
        <v>1.5386510080445599</v>
      </c>
      <c r="J1154">
        <v>20</v>
      </c>
      <c r="K1154">
        <v>12</v>
      </c>
      <c r="L1154">
        <f t="shared" ref="L1154:L1217" si="147">K1154*20/J1154</f>
        <v>12</v>
      </c>
      <c r="M1154">
        <f t="shared" si="143"/>
        <v>2.5649493574615367</v>
      </c>
      <c r="N1154">
        <f>'vessel calibrations'!$B$18</f>
        <v>0.66168199563289887</v>
      </c>
      <c r="O1154" s="16">
        <f>'vessel calibrations'!$C$18</f>
        <v>0.66168199563289887</v>
      </c>
      <c r="P1154">
        <f>'vessel calibrations'!$D$18</f>
        <v>0.69681555292314135</v>
      </c>
      <c r="Q1154">
        <f>'vessel calibrations'!$E$18</f>
        <v>0.73713696004717688</v>
      </c>
      <c r="R1154">
        <f t="shared" ref="R1154:R1217" si="148">N1154*M1154</f>
        <v>1.6971808095424714</v>
      </c>
      <c r="S1154">
        <f t="shared" si="144"/>
        <v>1.6971808095424714</v>
      </c>
      <c r="T1154">
        <f t="shared" ref="T1154:T1217" si="149">M1154*P1154</f>
        <v>1.7872966047394168</v>
      </c>
      <c r="U1154">
        <f t="shared" ref="U1154:U1217" si="150">M1154*Q1154</f>
        <v>1.8907189720341568</v>
      </c>
      <c r="V1154">
        <f t="shared" si="145"/>
        <v>4.4585370240627489</v>
      </c>
      <c r="W1154">
        <f t="shared" si="145"/>
        <v>4.4585370240627489</v>
      </c>
      <c r="X1154">
        <f t="shared" si="146"/>
        <v>4.9732824757580039</v>
      </c>
      <c r="Y1154">
        <f t="shared" si="146"/>
        <v>5.6241295332632415</v>
      </c>
    </row>
    <row r="1155" spans="1:25" x14ac:dyDescent="0.25">
      <c r="A1155" t="s">
        <v>12</v>
      </c>
      <c r="B1155">
        <v>20086</v>
      </c>
      <c r="C1155" t="s">
        <v>19</v>
      </c>
      <c r="D1155">
        <v>8</v>
      </c>
      <c r="E1155">
        <v>2016</v>
      </c>
      <c r="F1155" s="1">
        <v>42608</v>
      </c>
      <c r="G1155" t="s">
        <v>23</v>
      </c>
      <c r="H1155" t="s">
        <v>27</v>
      </c>
      <c r="I1155">
        <v>2.0347503937800502</v>
      </c>
      <c r="J1155">
        <v>20</v>
      </c>
      <c r="K1155">
        <v>25</v>
      </c>
      <c r="L1155">
        <f t="shared" si="147"/>
        <v>25</v>
      </c>
      <c r="M1155">
        <f t="shared" ref="M1155:M1218" si="151">LN(L1155+1)</f>
        <v>3.2580965380214821</v>
      </c>
      <c r="N1155">
        <f>'vessel calibrations'!$B$18</f>
        <v>0.66168199563289887</v>
      </c>
      <c r="O1155" s="16">
        <f>'vessel calibrations'!$C$18</f>
        <v>0.66168199563289887</v>
      </c>
      <c r="P1155">
        <f>'vessel calibrations'!$D$18</f>
        <v>0.69681555292314135</v>
      </c>
      <c r="Q1155">
        <f>'vessel calibrations'!$E$18</f>
        <v>0.73713696004717688</v>
      </c>
      <c r="R1155">
        <f t="shared" si="148"/>
        <v>2.1558238192426931</v>
      </c>
      <c r="S1155">
        <f t="shared" ref="S1155:S1218" si="152">O1155*M1155</f>
        <v>2.1558238192426931</v>
      </c>
      <c r="T1155">
        <f t="shared" si="149"/>
        <v>2.2702923406184117</v>
      </c>
      <c r="U1155">
        <f t="shared" si="150"/>
        <v>2.4016633775773868</v>
      </c>
      <c r="V1155">
        <f t="shared" ref="V1155:W1218" si="153">EXP(R1155)-1</f>
        <v>7.6350009295064307</v>
      </c>
      <c r="W1155">
        <f t="shared" si="153"/>
        <v>7.6350009295064307</v>
      </c>
      <c r="X1155">
        <f t="shared" ref="X1155:Y1218" si="154">EXP(T1155)-1</f>
        <v>8.6822309097484851</v>
      </c>
      <c r="Y1155">
        <f t="shared" si="154"/>
        <v>10.04152734312334</v>
      </c>
    </row>
    <row r="1156" spans="1:25" x14ac:dyDescent="0.25">
      <c r="A1156" t="s">
        <v>12</v>
      </c>
      <c r="B1156">
        <v>20087</v>
      </c>
      <c r="C1156" t="s">
        <v>19</v>
      </c>
      <c r="D1156">
        <v>8</v>
      </c>
      <c r="E1156">
        <v>2016</v>
      </c>
      <c r="F1156" s="1">
        <v>42608</v>
      </c>
      <c r="G1156" t="s">
        <v>20</v>
      </c>
      <c r="H1156" t="s">
        <v>27</v>
      </c>
      <c r="I1156">
        <v>2.0230988198384399</v>
      </c>
      <c r="J1156">
        <v>20</v>
      </c>
      <c r="K1156">
        <v>59</v>
      </c>
      <c r="L1156">
        <f t="shared" si="147"/>
        <v>59</v>
      </c>
      <c r="M1156">
        <f t="shared" si="151"/>
        <v>4.0943445622221004</v>
      </c>
      <c r="N1156">
        <f>'vessel calibrations'!$B$18</f>
        <v>0.66168199563289887</v>
      </c>
      <c r="O1156" s="16">
        <f>'vessel calibrations'!$C$18</f>
        <v>0.66168199563289887</v>
      </c>
      <c r="P1156">
        <f>'vessel calibrations'!$D$18</f>
        <v>0.69681555292314135</v>
      </c>
      <c r="Q1156">
        <f>'vessel calibrations'!$E$18</f>
        <v>0.73713696004717688</v>
      </c>
      <c r="R1156">
        <f t="shared" si="148"/>
        <v>2.7091540807398271</v>
      </c>
      <c r="S1156">
        <f t="shared" si="152"/>
        <v>2.7091540807398271</v>
      </c>
      <c r="T1156">
        <f t="shared" si="149"/>
        <v>2.8530029699826498</v>
      </c>
      <c r="U1156">
        <f t="shared" si="150"/>
        <v>3.0180927039820884</v>
      </c>
      <c r="V1156">
        <f t="shared" si="153"/>
        <v>14.016567337054923</v>
      </c>
      <c r="W1156">
        <f t="shared" si="153"/>
        <v>14.016567337054923</v>
      </c>
      <c r="X1156">
        <f t="shared" si="154"/>
        <v>16.339774557714136</v>
      </c>
      <c r="Y1156">
        <f t="shared" si="154"/>
        <v>19.452245972863317</v>
      </c>
    </row>
    <row r="1157" spans="1:25" x14ac:dyDescent="0.25">
      <c r="A1157" t="s">
        <v>12</v>
      </c>
      <c r="B1157">
        <v>20088</v>
      </c>
      <c r="C1157" t="s">
        <v>19</v>
      </c>
      <c r="D1157">
        <v>8</v>
      </c>
      <c r="E1157">
        <v>2016</v>
      </c>
      <c r="F1157" s="1">
        <v>42608</v>
      </c>
      <c r="G1157" t="s">
        <v>21</v>
      </c>
      <c r="H1157" t="s">
        <v>27</v>
      </c>
      <c r="I1157">
        <v>2.0000671295406298</v>
      </c>
      <c r="J1157">
        <v>20</v>
      </c>
      <c r="K1157">
        <v>3</v>
      </c>
      <c r="L1157">
        <f t="shared" si="147"/>
        <v>3</v>
      </c>
      <c r="M1157">
        <f t="shared" si="151"/>
        <v>1.3862943611198906</v>
      </c>
      <c r="N1157">
        <f>'vessel calibrations'!$B$18</f>
        <v>0.66168199563289887</v>
      </c>
      <c r="O1157" s="16">
        <f>'vessel calibrations'!$C$18</f>
        <v>0.66168199563289887</v>
      </c>
      <c r="P1157">
        <f>'vessel calibrations'!$D$18</f>
        <v>0.69681555292314135</v>
      </c>
      <c r="Q1157">
        <f>'vessel calibrations'!$E$18</f>
        <v>0.73713696004717688</v>
      </c>
      <c r="R1157">
        <f t="shared" si="148"/>
        <v>0.91728601940044374</v>
      </c>
      <c r="S1157">
        <f t="shared" si="152"/>
        <v>0.91728601940044374</v>
      </c>
      <c r="T1157">
        <f t="shared" si="149"/>
        <v>0.96599147175798949</v>
      </c>
      <c r="U1157">
        <f t="shared" si="150"/>
        <v>1.0218888110864595</v>
      </c>
      <c r="V1157">
        <f t="shared" si="153"/>
        <v>1.5024894574732026</v>
      </c>
      <c r="W1157">
        <f t="shared" si="153"/>
        <v>1.5024894574732026</v>
      </c>
      <c r="X1157">
        <f t="shared" si="154"/>
        <v>1.6273913498376178</v>
      </c>
      <c r="Y1157">
        <f t="shared" si="154"/>
        <v>1.7784377549303723</v>
      </c>
    </row>
    <row r="1158" spans="1:25" x14ac:dyDescent="0.25">
      <c r="A1158" t="s">
        <v>12</v>
      </c>
      <c r="B1158">
        <v>20089</v>
      </c>
      <c r="C1158" t="s">
        <v>19</v>
      </c>
      <c r="D1158">
        <v>8</v>
      </c>
      <c r="E1158">
        <v>2016</v>
      </c>
      <c r="F1158" s="1">
        <v>42608</v>
      </c>
      <c r="G1158" t="s">
        <v>20</v>
      </c>
      <c r="H1158" t="s">
        <v>27</v>
      </c>
      <c r="I1158">
        <v>2.2816301537964598</v>
      </c>
      <c r="J1158">
        <v>20</v>
      </c>
      <c r="K1158">
        <v>76</v>
      </c>
      <c r="L1158">
        <f t="shared" si="147"/>
        <v>76</v>
      </c>
      <c r="M1158">
        <f t="shared" si="151"/>
        <v>4.3438054218536841</v>
      </c>
      <c r="N1158">
        <f>'vessel calibrations'!$B$18</f>
        <v>0.66168199563289887</v>
      </c>
      <c r="O1158" s="16">
        <f>'vessel calibrations'!$C$18</f>
        <v>0.66168199563289887</v>
      </c>
      <c r="P1158">
        <f>'vessel calibrations'!$D$18</f>
        <v>0.69681555292314135</v>
      </c>
      <c r="Q1158">
        <f>'vessel calibrations'!$E$18</f>
        <v>0.73713696004717688</v>
      </c>
      <c r="R1158">
        <f t="shared" si="148"/>
        <v>2.8742178401731517</v>
      </c>
      <c r="S1158">
        <f t="shared" si="152"/>
        <v>2.8742178401731517</v>
      </c>
      <c r="T1158">
        <f t="shared" si="149"/>
        <v>3.0268311768195142</v>
      </c>
      <c r="U1158">
        <f t="shared" si="150"/>
        <v>3.2019795237016693</v>
      </c>
      <c r="V1158">
        <f t="shared" si="153"/>
        <v>16.711565427363407</v>
      </c>
      <c r="W1158">
        <f t="shared" si="153"/>
        <v>16.711565427363407</v>
      </c>
      <c r="X1158">
        <f t="shared" si="154"/>
        <v>19.631750524325692</v>
      </c>
      <c r="Y1158">
        <f t="shared" si="154"/>
        <v>23.581141019360331</v>
      </c>
    </row>
    <row r="1159" spans="1:25" x14ac:dyDescent="0.25">
      <c r="A1159" t="s">
        <v>12</v>
      </c>
      <c r="B1159">
        <v>20090</v>
      </c>
      <c r="C1159" t="s">
        <v>13</v>
      </c>
      <c r="D1159">
        <v>8</v>
      </c>
      <c r="E1159">
        <v>2016</v>
      </c>
      <c r="F1159" s="1">
        <v>42609</v>
      </c>
      <c r="G1159" t="s">
        <v>18</v>
      </c>
      <c r="H1159" t="s">
        <v>27</v>
      </c>
      <c r="I1159">
        <v>1.9769351328346301</v>
      </c>
      <c r="J1159">
        <v>20</v>
      </c>
      <c r="K1159">
        <v>0</v>
      </c>
      <c r="L1159">
        <f t="shared" si="147"/>
        <v>0</v>
      </c>
      <c r="M1159">
        <f t="shared" si="151"/>
        <v>0</v>
      </c>
      <c r="N1159">
        <f>'vessel calibrations'!$B$18</f>
        <v>0.66168199563289887</v>
      </c>
      <c r="O1159" s="16">
        <f>'vessel calibrations'!$C$18</f>
        <v>0.66168199563289887</v>
      </c>
      <c r="P1159">
        <f>'vessel calibrations'!$D$18</f>
        <v>0.69681555292314135</v>
      </c>
      <c r="Q1159">
        <f>'vessel calibrations'!$E$18</f>
        <v>0.73713696004717688</v>
      </c>
      <c r="R1159">
        <f t="shared" si="148"/>
        <v>0</v>
      </c>
      <c r="S1159">
        <f t="shared" si="152"/>
        <v>0</v>
      </c>
      <c r="T1159">
        <f t="shared" si="149"/>
        <v>0</v>
      </c>
      <c r="U1159">
        <f t="shared" si="150"/>
        <v>0</v>
      </c>
      <c r="V1159">
        <f t="shared" si="153"/>
        <v>0</v>
      </c>
      <c r="W1159">
        <f t="shared" si="153"/>
        <v>0</v>
      </c>
      <c r="X1159">
        <f t="shared" si="154"/>
        <v>0</v>
      </c>
      <c r="Y1159">
        <f t="shared" si="154"/>
        <v>0</v>
      </c>
    </row>
    <row r="1160" spans="1:25" x14ac:dyDescent="0.25">
      <c r="A1160" t="s">
        <v>12</v>
      </c>
      <c r="B1160">
        <v>20091</v>
      </c>
      <c r="C1160" t="s">
        <v>13</v>
      </c>
      <c r="D1160">
        <v>8</v>
      </c>
      <c r="E1160">
        <v>2016</v>
      </c>
      <c r="F1160" s="1">
        <v>42609</v>
      </c>
      <c r="G1160" t="s">
        <v>17</v>
      </c>
      <c r="H1160" t="s">
        <v>27</v>
      </c>
      <c r="I1160">
        <v>1.9910828195324799</v>
      </c>
      <c r="J1160">
        <v>20</v>
      </c>
      <c r="K1160">
        <v>31</v>
      </c>
      <c r="L1160">
        <f t="shared" si="147"/>
        <v>31</v>
      </c>
      <c r="M1160">
        <f t="shared" si="151"/>
        <v>3.4657359027997265</v>
      </c>
      <c r="N1160">
        <f>'vessel calibrations'!$B$18</f>
        <v>0.66168199563289887</v>
      </c>
      <c r="O1160" s="16">
        <f>'vessel calibrations'!$C$18</f>
        <v>0.66168199563289887</v>
      </c>
      <c r="P1160">
        <f>'vessel calibrations'!$D$18</f>
        <v>0.69681555292314135</v>
      </c>
      <c r="Q1160">
        <f>'vessel calibrations'!$E$18</f>
        <v>0.73713696004717688</v>
      </c>
      <c r="R1160">
        <f t="shared" si="148"/>
        <v>2.2932150485011094</v>
      </c>
      <c r="S1160">
        <f t="shared" si="152"/>
        <v>2.2932150485011094</v>
      </c>
      <c r="T1160">
        <f t="shared" si="149"/>
        <v>2.4149786793949737</v>
      </c>
      <c r="U1160">
        <f t="shared" si="150"/>
        <v>2.5547220277161484</v>
      </c>
      <c r="V1160">
        <f t="shared" si="153"/>
        <v>8.9067371758310223</v>
      </c>
      <c r="W1160">
        <f t="shared" si="153"/>
        <v>8.9067371758310223</v>
      </c>
      <c r="X1160">
        <f t="shared" si="154"/>
        <v>10.189531787421815</v>
      </c>
      <c r="Y1160">
        <f t="shared" si="154"/>
        <v>11.867722290187725</v>
      </c>
    </row>
    <row r="1161" spans="1:25" x14ac:dyDescent="0.25">
      <c r="A1161" t="s">
        <v>12</v>
      </c>
      <c r="B1161">
        <v>20092</v>
      </c>
      <c r="C1161" t="s">
        <v>13</v>
      </c>
      <c r="D1161">
        <v>8</v>
      </c>
      <c r="E1161">
        <v>2016</v>
      </c>
      <c r="F1161" s="1">
        <v>42609</v>
      </c>
      <c r="G1161" t="s">
        <v>16</v>
      </c>
      <c r="H1161" t="s">
        <v>27</v>
      </c>
      <c r="I1161">
        <v>2.18252313656407</v>
      </c>
      <c r="J1161">
        <v>20</v>
      </c>
      <c r="K1161">
        <v>5</v>
      </c>
      <c r="L1161">
        <f t="shared" si="147"/>
        <v>5</v>
      </c>
      <c r="M1161">
        <f t="shared" si="151"/>
        <v>1.791759469228055</v>
      </c>
      <c r="N1161">
        <f>'vessel calibrations'!$B$18</f>
        <v>0.66168199563289887</v>
      </c>
      <c r="O1161" s="16">
        <f>'vessel calibrations'!$C$18</f>
        <v>0.66168199563289887</v>
      </c>
      <c r="P1161">
        <f>'vessel calibrations'!$D$18</f>
        <v>0.69681555292314135</v>
      </c>
      <c r="Q1161">
        <f>'vessel calibrations'!$E$18</f>
        <v>0.73713696004717688</v>
      </c>
      <c r="R1161">
        <f t="shared" si="148"/>
        <v>1.185574981292963</v>
      </c>
      <c r="S1161">
        <f t="shared" si="152"/>
        <v>1.185574981292963</v>
      </c>
      <c r="T1161">
        <f t="shared" si="149"/>
        <v>1.2485258652554214</v>
      </c>
      <c r="U1161">
        <f t="shared" si="150"/>
        <v>1.3207721282825116</v>
      </c>
      <c r="V1161">
        <f t="shared" si="153"/>
        <v>2.2725679459573063</v>
      </c>
      <c r="W1161">
        <f t="shared" si="153"/>
        <v>2.2725679459573063</v>
      </c>
      <c r="X1161">
        <f t="shared" si="154"/>
        <v>2.4852015121603914</v>
      </c>
      <c r="Y1161">
        <f t="shared" si="154"/>
        <v>2.7463128949472408</v>
      </c>
    </row>
    <row r="1162" spans="1:25" x14ac:dyDescent="0.25">
      <c r="A1162" t="s">
        <v>12</v>
      </c>
      <c r="B1162">
        <v>20093</v>
      </c>
      <c r="C1162" t="s">
        <v>13</v>
      </c>
      <c r="D1162">
        <v>8</v>
      </c>
      <c r="E1162">
        <v>2016</v>
      </c>
      <c r="F1162" s="1">
        <v>42609</v>
      </c>
      <c r="G1162" t="s">
        <v>14</v>
      </c>
      <c r="H1162" t="s">
        <v>27</v>
      </c>
      <c r="I1162">
        <v>2.1921891374112499</v>
      </c>
      <c r="J1162">
        <v>20</v>
      </c>
      <c r="K1162">
        <v>7</v>
      </c>
      <c r="L1162">
        <f t="shared" si="147"/>
        <v>7</v>
      </c>
      <c r="M1162">
        <f t="shared" si="151"/>
        <v>2.0794415416798357</v>
      </c>
      <c r="N1162">
        <f>'vessel calibrations'!$B$18</f>
        <v>0.66168199563289887</v>
      </c>
      <c r="O1162" s="16">
        <f>'vessel calibrations'!$C$18</f>
        <v>0.66168199563289887</v>
      </c>
      <c r="P1162">
        <f>'vessel calibrations'!$D$18</f>
        <v>0.69681555292314135</v>
      </c>
      <c r="Q1162">
        <f>'vessel calibrations'!$E$18</f>
        <v>0.73713696004717688</v>
      </c>
      <c r="R1162">
        <f t="shared" si="148"/>
        <v>1.3759290291006656</v>
      </c>
      <c r="S1162">
        <f t="shared" si="152"/>
        <v>1.3759290291006656</v>
      </c>
      <c r="T1162">
        <f t="shared" si="149"/>
        <v>1.4489872076369843</v>
      </c>
      <c r="U1162">
        <f t="shared" si="150"/>
        <v>1.532833216629689</v>
      </c>
      <c r="V1162">
        <f t="shared" si="153"/>
        <v>2.9587528116238255</v>
      </c>
      <c r="W1162">
        <f t="shared" si="153"/>
        <v>2.9587528116238255</v>
      </c>
      <c r="X1162">
        <f t="shared" si="154"/>
        <v>3.2587990510486264</v>
      </c>
      <c r="Y1162">
        <f t="shared" si="154"/>
        <v>3.6312796705104482</v>
      </c>
    </row>
    <row r="1163" spans="1:25" x14ac:dyDescent="0.25">
      <c r="A1163" t="s">
        <v>12</v>
      </c>
      <c r="B1163">
        <v>20094</v>
      </c>
      <c r="C1163" t="s">
        <v>13</v>
      </c>
      <c r="D1163">
        <v>8</v>
      </c>
      <c r="E1163">
        <v>2016</v>
      </c>
      <c r="F1163" s="1">
        <v>42609</v>
      </c>
      <c r="G1163" t="s">
        <v>16</v>
      </c>
      <c r="H1163" t="s">
        <v>27</v>
      </c>
      <c r="I1163">
        <v>2.1196864597494498</v>
      </c>
      <c r="J1163">
        <v>20</v>
      </c>
      <c r="K1163">
        <v>5</v>
      </c>
      <c r="L1163">
        <f t="shared" si="147"/>
        <v>5</v>
      </c>
      <c r="M1163">
        <f t="shared" si="151"/>
        <v>1.791759469228055</v>
      </c>
      <c r="N1163">
        <f>'vessel calibrations'!$B$18</f>
        <v>0.66168199563289887</v>
      </c>
      <c r="O1163" s="16">
        <f>'vessel calibrations'!$C$18</f>
        <v>0.66168199563289887</v>
      </c>
      <c r="P1163">
        <f>'vessel calibrations'!$D$18</f>
        <v>0.69681555292314135</v>
      </c>
      <c r="Q1163">
        <f>'vessel calibrations'!$E$18</f>
        <v>0.73713696004717688</v>
      </c>
      <c r="R1163">
        <f t="shared" si="148"/>
        <v>1.185574981292963</v>
      </c>
      <c r="S1163">
        <f t="shared" si="152"/>
        <v>1.185574981292963</v>
      </c>
      <c r="T1163">
        <f t="shared" si="149"/>
        <v>1.2485258652554214</v>
      </c>
      <c r="U1163">
        <f t="shared" si="150"/>
        <v>1.3207721282825116</v>
      </c>
      <c r="V1163">
        <f t="shared" si="153"/>
        <v>2.2725679459573063</v>
      </c>
      <c r="W1163">
        <f t="shared" si="153"/>
        <v>2.2725679459573063</v>
      </c>
      <c r="X1163">
        <f t="shared" si="154"/>
        <v>2.4852015121603914</v>
      </c>
      <c r="Y1163">
        <f t="shared" si="154"/>
        <v>2.7463128949472408</v>
      </c>
    </row>
    <row r="1164" spans="1:25" x14ac:dyDescent="0.25">
      <c r="A1164" t="s">
        <v>12</v>
      </c>
      <c r="B1164">
        <v>20095</v>
      </c>
      <c r="C1164" t="s">
        <v>13</v>
      </c>
      <c r="D1164">
        <v>8</v>
      </c>
      <c r="E1164">
        <v>2016</v>
      </c>
      <c r="F1164" s="1">
        <v>42609</v>
      </c>
      <c r="G1164" t="s">
        <v>14</v>
      </c>
      <c r="H1164" t="s">
        <v>27</v>
      </c>
      <c r="I1164">
        <v>2.0894240224913401</v>
      </c>
      <c r="J1164">
        <v>20</v>
      </c>
      <c r="K1164">
        <v>42</v>
      </c>
      <c r="L1164">
        <f t="shared" si="147"/>
        <v>42</v>
      </c>
      <c r="M1164">
        <f t="shared" si="151"/>
        <v>3.7612001156935624</v>
      </c>
      <c r="N1164">
        <f>'vessel calibrations'!$B$18</f>
        <v>0.66168199563289887</v>
      </c>
      <c r="O1164" s="16">
        <f>'vessel calibrations'!$C$18</f>
        <v>0.66168199563289887</v>
      </c>
      <c r="P1164">
        <f>'vessel calibrations'!$D$18</f>
        <v>0.69681555292314135</v>
      </c>
      <c r="Q1164">
        <f>'vessel calibrations'!$E$18</f>
        <v>0.73713696004717688</v>
      </c>
      <c r="R1164">
        <f t="shared" si="148"/>
        <v>2.4887183985268067</v>
      </c>
      <c r="S1164">
        <f t="shared" si="152"/>
        <v>2.4887183985268067</v>
      </c>
      <c r="T1164">
        <f t="shared" si="149"/>
        <v>2.620862738271593</v>
      </c>
      <c r="U1164">
        <f t="shared" si="150"/>
        <v>2.7725196194114425</v>
      </c>
      <c r="V1164">
        <f t="shared" si="153"/>
        <v>11.045828272307057</v>
      </c>
      <c r="W1164">
        <f t="shared" si="153"/>
        <v>11.045828272307057</v>
      </c>
      <c r="X1164">
        <f t="shared" si="154"/>
        <v>12.747579032841699</v>
      </c>
      <c r="Y1164">
        <f t="shared" si="154"/>
        <v>14.998894392947308</v>
      </c>
    </row>
    <row r="1165" spans="1:25" x14ac:dyDescent="0.25">
      <c r="A1165" t="s">
        <v>12</v>
      </c>
      <c r="B1165">
        <v>20096</v>
      </c>
      <c r="C1165" t="s">
        <v>13</v>
      </c>
      <c r="D1165">
        <v>8</v>
      </c>
      <c r="E1165">
        <v>2016</v>
      </c>
      <c r="F1165" s="1">
        <v>42610</v>
      </c>
      <c r="G1165" t="s">
        <v>14</v>
      </c>
      <c r="H1165" t="s">
        <v>27</v>
      </c>
      <c r="I1165">
        <v>2.0106405515755701</v>
      </c>
      <c r="J1165">
        <v>20</v>
      </c>
      <c r="K1165">
        <v>39</v>
      </c>
      <c r="L1165">
        <f t="shared" si="147"/>
        <v>39</v>
      </c>
      <c r="M1165">
        <f t="shared" si="151"/>
        <v>3.6888794541139363</v>
      </c>
      <c r="N1165">
        <f>'vessel calibrations'!$B$18</f>
        <v>0.66168199563289887</v>
      </c>
      <c r="O1165" s="16">
        <f>'vessel calibrations'!$C$18</f>
        <v>0.66168199563289887</v>
      </c>
      <c r="P1165">
        <f>'vessel calibrations'!$D$18</f>
        <v>0.69681555292314135</v>
      </c>
      <c r="Q1165">
        <f>'vessel calibrations'!$E$18</f>
        <v>0.73713696004717688</v>
      </c>
      <c r="R1165">
        <f t="shared" si="148"/>
        <v>2.4408651188473081</v>
      </c>
      <c r="S1165">
        <f t="shared" si="152"/>
        <v>2.4408651188473081</v>
      </c>
      <c r="T1165">
        <f t="shared" si="149"/>
        <v>2.5704685764852182</v>
      </c>
      <c r="U1165">
        <f t="shared" si="150"/>
        <v>2.7192093867860363</v>
      </c>
      <c r="V1165">
        <f t="shared" si="153"/>
        <v>10.482970581203221</v>
      </c>
      <c r="W1165">
        <f t="shared" si="153"/>
        <v>10.482970581203221</v>
      </c>
      <c r="X1165">
        <f t="shared" si="154"/>
        <v>12.07194821364347</v>
      </c>
      <c r="Y1165">
        <f t="shared" si="154"/>
        <v>14.168325224721084</v>
      </c>
    </row>
    <row r="1166" spans="1:25" x14ac:dyDescent="0.25">
      <c r="A1166" t="s">
        <v>12</v>
      </c>
      <c r="B1166">
        <v>20097</v>
      </c>
      <c r="C1166" t="s">
        <v>13</v>
      </c>
      <c r="D1166">
        <v>8</v>
      </c>
      <c r="E1166">
        <v>2016</v>
      </c>
      <c r="F1166" s="1">
        <v>42610</v>
      </c>
      <c r="G1166" t="s">
        <v>16</v>
      </c>
      <c r="H1166" t="s">
        <v>27</v>
      </c>
      <c r="I1166">
        <v>1.93486921410186</v>
      </c>
      <c r="J1166">
        <v>20</v>
      </c>
      <c r="K1166">
        <v>69</v>
      </c>
      <c r="L1166">
        <f t="shared" si="147"/>
        <v>69</v>
      </c>
      <c r="M1166">
        <f t="shared" si="151"/>
        <v>4.2484952420493594</v>
      </c>
      <c r="N1166">
        <f>'vessel calibrations'!$B$18</f>
        <v>0.66168199563289887</v>
      </c>
      <c r="O1166" s="16">
        <f>'vessel calibrations'!$C$18</f>
        <v>0.66168199563289887</v>
      </c>
      <c r="P1166">
        <f>'vessel calibrations'!$D$18</f>
        <v>0.69681555292314135</v>
      </c>
      <c r="Q1166">
        <f>'vessel calibrations'!$E$18</f>
        <v>0.73713696004717688</v>
      </c>
      <c r="R1166">
        <f t="shared" si="148"/>
        <v>2.8111528101960959</v>
      </c>
      <c r="S1166">
        <f t="shared" si="152"/>
        <v>2.8111528101960959</v>
      </c>
      <c r="T1166">
        <f t="shared" si="149"/>
        <v>2.9604175611799595</v>
      </c>
      <c r="U1166">
        <f t="shared" si="150"/>
        <v>3.1317228674991595</v>
      </c>
      <c r="V1166">
        <f t="shared" si="153"/>
        <v>15.629077343160773</v>
      </c>
      <c r="W1166">
        <f t="shared" si="153"/>
        <v>15.629077343160773</v>
      </c>
      <c r="X1166">
        <f t="shared" si="154"/>
        <v>18.306031521965501</v>
      </c>
      <c r="Y1166">
        <f t="shared" si="154"/>
        <v>21.913422345976649</v>
      </c>
    </row>
    <row r="1167" spans="1:25" x14ac:dyDescent="0.25">
      <c r="A1167" t="s">
        <v>12</v>
      </c>
      <c r="B1167">
        <v>20098</v>
      </c>
      <c r="C1167" t="s">
        <v>13</v>
      </c>
      <c r="D1167">
        <v>8</v>
      </c>
      <c r="E1167">
        <v>2016</v>
      </c>
      <c r="F1167" s="1">
        <v>42610</v>
      </c>
      <c r="G1167" t="s">
        <v>17</v>
      </c>
      <c r="H1167" t="s">
        <v>27</v>
      </c>
      <c r="I1167">
        <v>1.92832851384712</v>
      </c>
      <c r="J1167">
        <v>20</v>
      </c>
      <c r="K1167">
        <v>6</v>
      </c>
      <c r="L1167">
        <f t="shared" si="147"/>
        <v>6</v>
      </c>
      <c r="M1167">
        <f t="shared" si="151"/>
        <v>1.9459101490553132</v>
      </c>
      <c r="N1167">
        <f>'vessel calibrations'!$B$18</f>
        <v>0.66168199563289887</v>
      </c>
      <c r="O1167" s="16">
        <f>'vessel calibrations'!$C$18</f>
        <v>0.66168199563289887</v>
      </c>
      <c r="P1167">
        <f>'vessel calibrations'!$D$18</f>
        <v>0.69681555292314135</v>
      </c>
      <c r="Q1167">
        <f>'vessel calibrations'!$E$18</f>
        <v>0.73713696004717688</v>
      </c>
      <c r="R1167">
        <f t="shared" si="148"/>
        <v>1.2875737107492313</v>
      </c>
      <c r="S1167">
        <f t="shared" si="152"/>
        <v>1.2875737107492313</v>
      </c>
      <c r="T1167">
        <f t="shared" si="149"/>
        <v>1.3559404564527304</v>
      </c>
      <c r="U1167">
        <f t="shared" si="150"/>
        <v>1.4344022917995825</v>
      </c>
      <c r="V1167">
        <f t="shared" si="153"/>
        <v>2.6239830490278817</v>
      </c>
      <c r="W1167">
        <f t="shared" si="153"/>
        <v>2.6239830490278817</v>
      </c>
      <c r="X1167">
        <f t="shared" si="154"/>
        <v>2.8804085964448887</v>
      </c>
      <c r="Y1167">
        <f t="shared" si="154"/>
        <v>3.1971355965501731</v>
      </c>
    </row>
    <row r="1168" spans="1:25" x14ac:dyDescent="0.25">
      <c r="A1168" t="s">
        <v>12</v>
      </c>
      <c r="B1168">
        <v>20099</v>
      </c>
      <c r="C1168" t="s">
        <v>13</v>
      </c>
      <c r="D1168">
        <v>8</v>
      </c>
      <c r="E1168">
        <v>2016</v>
      </c>
      <c r="F1168" s="1">
        <v>42610</v>
      </c>
      <c r="G1168" t="s">
        <v>18</v>
      </c>
      <c r="H1168" t="s">
        <v>27</v>
      </c>
      <c r="I1168">
        <v>1.93578767934603</v>
      </c>
      <c r="J1168">
        <v>20</v>
      </c>
      <c r="K1168">
        <v>13</v>
      </c>
      <c r="L1168">
        <f t="shared" si="147"/>
        <v>13</v>
      </c>
      <c r="M1168">
        <f t="shared" si="151"/>
        <v>2.6390573296152584</v>
      </c>
      <c r="N1168">
        <f>'vessel calibrations'!$B$18</f>
        <v>0.66168199563289887</v>
      </c>
      <c r="O1168" s="16">
        <f>'vessel calibrations'!$C$18</f>
        <v>0.66168199563289887</v>
      </c>
      <c r="P1168">
        <f>'vessel calibrations'!$D$18</f>
        <v>0.69681555292314135</v>
      </c>
      <c r="Q1168">
        <f>'vessel calibrations'!$E$18</f>
        <v>0.73713696004717688</v>
      </c>
      <c r="R1168">
        <f t="shared" si="148"/>
        <v>1.7462167204494532</v>
      </c>
      <c r="S1168">
        <f t="shared" si="152"/>
        <v>1.7462167204494532</v>
      </c>
      <c r="T1168">
        <f t="shared" si="149"/>
        <v>1.8389361923317251</v>
      </c>
      <c r="U1168">
        <f t="shared" si="150"/>
        <v>1.945346697342812</v>
      </c>
      <c r="V1168">
        <f t="shared" si="153"/>
        <v>4.7328725368945284</v>
      </c>
      <c r="W1168">
        <f t="shared" si="153"/>
        <v>4.7328725368945284</v>
      </c>
      <c r="X1168">
        <f t="shared" si="154"/>
        <v>5.2898435169324056</v>
      </c>
      <c r="Y1168">
        <f t="shared" si="154"/>
        <v>5.9960569489762356</v>
      </c>
    </row>
    <row r="1169" spans="1:25" x14ac:dyDescent="0.25">
      <c r="A1169" t="s">
        <v>12</v>
      </c>
      <c r="B1169">
        <v>20100</v>
      </c>
      <c r="C1169" t="s">
        <v>13</v>
      </c>
      <c r="D1169">
        <v>8</v>
      </c>
      <c r="E1169">
        <v>2016</v>
      </c>
      <c r="F1169" s="1">
        <v>42610</v>
      </c>
      <c r="G1169" t="s">
        <v>17</v>
      </c>
      <c r="H1169" t="s">
        <v>27</v>
      </c>
      <c r="I1169">
        <v>1.92582307641523</v>
      </c>
      <c r="J1169">
        <v>20</v>
      </c>
      <c r="K1169">
        <v>18</v>
      </c>
      <c r="L1169">
        <f t="shared" si="147"/>
        <v>18</v>
      </c>
      <c r="M1169">
        <f t="shared" si="151"/>
        <v>2.9444389791664403</v>
      </c>
      <c r="N1169">
        <f>'vessel calibrations'!$B$18</f>
        <v>0.66168199563289887</v>
      </c>
      <c r="O1169" s="16">
        <f>'vessel calibrations'!$C$18</f>
        <v>0.66168199563289887</v>
      </c>
      <c r="P1169">
        <f>'vessel calibrations'!$D$18</f>
        <v>0.69681555292314135</v>
      </c>
      <c r="Q1169">
        <f>'vessel calibrations'!$E$18</f>
        <v>0.73713696004717688</v>
      </c>
      <c r="R1169">
        <f t="shared" si="148"/>
        <v>1.9482822597541458</v>
      </c>
      <c r="S1169">
        <f t="shared" si="152"/>
        <v>1.9482822597541458</v>
      </c>
      <c r="T1169">
        <f t="shared" si="149"/>
        <v>2.0517308753163128</v>
      </c>
      <c r="U1169">
        <f t="shared" si="150"/>
        <v>2.1704547981471625</v>
      </c>
      <c r="V1169">
        <f t="shared" si="153"/>
        <v>6.0166244846554129</v>
      </c>
      <c r="W1169">
        <f t="shared" si="153"/>
        <v>6.0166244846554129</v>
      </c>
      <c r="X1169">
        <f t="shared" si="154"/>
        <v>6.7813580173491532</v>
      </c>
      <c r="Y1169">
        <f t="shared" si="154"/>
        <v>7.7622681980198855</v>
      </c>
    </row>
    <row r="1170" spans="1:25" x14ac:dyDescent="0.25">
      <c r="A1170" t="s">
        <v>12</v>
      </c>
      <c r="B1170">
        <v>20101</v>
      </c>
      <c r="C1170" t="s">
        <v>13</v>
      </c>
      <c r="D1170">
        <v>8</v>
      </c>
      <c r="E1170">
        <v>2016</v>
      </c>
      <c r="F1170" s="1">
        <v>42610</v>
      </c>
      <c r="G1170" t="s">
        <v>18</v>
      </c>
      <c r="H1170" t="s">
        <v>27</v>
      </c>
      <c r="I1170">
        <v>2.0732782990324798</v>
      </c>
      <c r="J1170">
        <v>20</v>
      </c>
      <c r="K1170">
        <v>12</v>
      </c>
      <c r="L1170">
        <f t="shared" si="147"/>
        <v>12</v>
      </c>
      <c r="M1170">
        <f t="shared" si="151"/>
        <v>2.5649493574615367</v>
      </c>
      <c r="N1170">
        <f>'vessel calibrations'!$B$18</f>
        <v>0.66168199563289887</v>
      </c>
      <c r="O1170" s="16">
        <f>'vessel calibrations'!$C$18</f>
        <v>0.66168199563289887</v>
      </c>
      <c r="P1170">
        <f>'vessel calibrations'!$D$18</f>
        <v>0.69681555292314135</v>
      </c>
      <c r="Q1170">
        <f>'vessel calibrations'!$E$18</f>
        <v>0.73713696004717688</v>
      </c>
      <c r="R1170">
        <f t="shared" si="148"/>
        <v>1.6971808095424714</v>
      </c>
      <c r="S1170">
        <f t="shared" si="152"/>
        <v>1.6971808095424714</v>
      </c>
      <c r="T1170">
        <f t="shared" si="149"/>
        <v>1.7872966047394168</v>
      </c>
      <c r="U1170">
        <f t="shared" si="150"/>
        <v>1.8907189720341568</v>
      </c>
      <c r="V1170">
        <f t="shared" si="153"/>
        <v>4.4585370240627489</v>
      </c>
      <c r="W1170">
        <f t="shared" si="153"/>
        <v>4.4585370240627489</v>
      </c>
      <c r="X1170">
        <f t="shared" si="154"/>
        <v>4.9732824757580039</v>
      </c>
      <c r="Y1170">
        <f t="shared" si="154"/>
        <v>5.6241295332632415</v>
      </c>
    </row>
    <row r="1171" spans="1:25" x14ac:dyDescent="0.25">
      <c r="A1171" t="s">
        <v>12</v>
      </c>
      <c r="B1171">
        <v>21012</v>
      </c>
      <c r="C1171" t="s">
        <v>13</v>
      </c>
      <c r="D1171">
        <v>6</v>
      </c>
      <c r="E1171">
        <v>2017</v>
      </c>
      <c r="F1171" s="1">
        <v>42917</v>
      </c>
      <c r="G1171" t="s">
        <v>14</v>
      </c>
      <c r="H1171" t="s">
        <v>27</v>
      </c>
      <c r="I1171">
        <v>2.0543875512332401</v>
      </c>
      <c r="J1171">
        <v>20</v>
      </c>
      <c r="K1171">
        <v>0</v>
      </c>
      <c r="L1171">
        <f t="shared" si="147"/>
        <v>0</v>
      </c>
      <c r="M1171">
        <f t="shared" si="151"/>
        <v>0</v>
      </c>
      <c r="N1171">
        <f>'vessel calibrations'!$B$18</f>
        <v>0.66168199563289887</v>
      </c>
      <c r="O1171" s="16">
        <f>'vessel calibrations'!$C$18</f>
        <v>0.66168199563289887</v>
      </c>
      <c r="P1171">
        <f>'vessel calibrations'!$D$18</f>
        <v>0.69681555292314135</v>
      </c>
      <c r="Q1171">
        <f>'vessel calibrations'!$E$18</f>
        <v>0.73713696004717688</v>
      </c>
      <c r="R1171">
        <f t="shared" si="148"/>
        <v>0</v>
      </c>
      <c r="S1171">
        <f t="shared" si="152"/>
        <v>0</v>
      </c>
      <c r="T1171">
        <f t="shared" si="149"/>
        <v>0</v>
      </c>
      <c r="U1171">
        <f t="shared" si="150"/>
        <v>0</v>
      </c>
      <c r="V1171">
        <f t="shared" si="153"/>
        <v>0</v>
      </c>
      <c r="W1171">
        <f t="shared" si="153"/>
        <v>0</v>
      </c>
      <c r="X1171">
        <f t="shared" si="154"/>
        <v>0</v>
      </c>
      <c r="Y1171">
        <f t="shared" si="154"/>
        <v>0</v>
      </c>
    </row>
    <row r="1172" spans="1:25" x14ac:dyDescent="0.25">
      <c r="A1172" t="s">
        <v>12</v>
      </c>
      <c r="B1172">
        <v>21013</v>
      </c>
      <c r="C1172" t="s">
        <v>13</v>
      </c>
      <c r="D1172">
        <v>6</v>
      </c>
      <c r="E1172">
        <v>2017</v>
      </c>
      <c r="F1172" s="1">
        <v>42917</v>
      </c>
      <c r="G1172" t="s">
        <v>16</v>
      </c>
      <c r="H1172" t="s">
        <v>27</v>
      </c>
      <c r="I1172">
        <v>2.0333383689584101</v>
      </c>
      <c r="J1172">
        <v>20</v>
      </c>
      <c r="K1172">
        <v>0</v>
      </c>
      <c r="L1172">
        <f t="shared" si="147"/>
        <v>0</v>
      </c>
      <c r="M1172">
        <f t="shared" si="151"/>
        <v>0</v>
      </c>
      <c r="N1172">
        <f>'vessel calibrations'!$B$18</f>
        <v>0.66168199563289887</v>
      </c>
      <c r="O1172" s="16">
        <f>'vessel calibrations'!$C$18</f>
        <v>0.66168199563289887</v>
      </c>
      <c r="P1172">
        <f>'vessel calibrations'!$D$18</f>
        <v>0.69681555292314135</v>
      </c>
      <c r="Q1172">
        <f>'vessel calibrations'!$E$18</f>
        <v>0.73713696004717688</v>
      </c>
      <c r="R1172">
        <f t="shared" si="148"/>
        <v>0</v>
      </c>
      <c r="S1172">
        <f t="shared" si="152"/>
        <v>0</v>
      </c>
      <c r="T1172">
        <f t="shared" si="149"/>
        <v>0</v>
      </c>
      <c r="U1172">
        <f t="shared" si="150"/>
        <v>0</v>
      </c>
      <c r="V1172">
        <f t="shared" si="153"/>
        <v>0</v>
      </c>
      <c r="W1172">
        <f t="shared" si="153"/>
        <v>0</v>
      </c>
      <c r="X1172">
        <f t="shared" si="154"/>
        <v>0</v>
      </c>
      <c r="Y1172">
        <f t="shared" si="154"/>
        <v>0</v>
      </c>
    </row>
    <row r="1173" spans="1:25" x14ac:dyDescent="0.25">
      <c r="A1173" t="s">
        <v>12</v>
      </c>
      <c r="B1173">
        <v>21014</v>
      </c>
      <c r="C1173" t="s">
        <v>13</v>
      </c>
      <c r="D1173">
        <v>6</v>
      </c>
      <c r="E1173">
        <v>2017</v>
      </c>
      <c r="F1173" s="1">
        <v>42917</v>
      </c>
      <c r="G1173" t="s">
        <v>17</v>
      </c>
      <c r="H1173" t="s">
        <v>27</v>
      </c>
      <c r="I1173">
        <v>1.78141101586012</v>
      </c>
      <c r="J1173">
        <v>20</v>
      </c>
      <c r="K1173">
        <v>0</v>
      </c>
      <c r="L1173">
        <f t="shared" si="147"/>
        <v>0</v>
      </c>
      <c r="M1173">
        <f t="shared" si="151"/>
        <v>0</v>
      </c>
      <c r="N1173">
        <f>'vessel calibrations'!$B$18</f>
        <v>0.66168199563289887</v>
      </c>
      <c r="O1173" s="16">
        <f>'vessel calibrations'!$C$18</f>
        <v>0.66168199563289887</v>
      </c>
      <c r="P1173">
        <f>'vessel calibrations'!$D$18</f>
        <v>0.69681555292314135</v>
      </c>
      <c r="Q1173">
        <f>'vessel calibrations'!$E$18</f>
        <v>0.73713696004717688</v>
      </c>
      <c r="R1173">
        <f t="shared" si="148"/>
        <v>0</v>
      </c>
      <c r="S1173">
        <f t="shared" si="152"/>
        <v>0</v>
      </c>
      <c r="T1173">
        <f t="shared" si="149"/>
        <v>0</v>
      </c>
      <c r="U1173">
        <f t="shared" si="150"/>
        <v>0</v>
      </c>
      <c r="V1173">
        <f t="shared" si="153"/>
        <v>0</v>
      </c>
      <c r="W1173">
        <f t="shared" si="153"/>
        <v>0</v>
      </c>
      <c r="X1173">
        <f t="shared" si="154"/>
        <v>0</v>
      </c>
      <c r="Y1173">
        <f t="shared" si="154"/>
        <v>0</v>
      </c>
    </row>
    <row r="1174" spans="1:25" x14ac:dyDescent="0.25">
      <c r="A1174" t="s">
        <v>12</v>
      </c>
      <c r="B1174">
        <v>21015</v>
      </c>
      <c r="C1174" t="s">
        <v>13</v>
      </c>
      <c r="D1174">
        <v>6</v>
      </c>
      <c r="E1174">
        <v>2017</v>
      </c>
      <c r="F1174" s="1">
        <v>42917</v>
      </c>
      <c r="G1174" t="s">
        <v>18</v>
      </c>
      <c r="H1174" t="s">
        <v>27</v>
      </c>
      <c r="I1174">
        <v>1.8234788480348301</v>
      </c>
      <c r="J1174">
        <v>20</v>
      </c>
      <c r="K1174">
        <v>0</v>
      </c>
      <c r="L1174">
        <f t="shared" si="147"/>
        <v>0</v>
      </c>
      <c r="M1174">
        <f t="shared" si="151"/>
        <v>0</v>
      </c>
      <c r="N1174">
        <f>'vessel calibrations'!$B$18</f>
        <v>0.66168199563289887</v>
      </c>
      <c r="O1174" s="16">
        <f>'vessel calibrations'!$C$18</f>
        <v>0.66168199563289887</v>
      </c>
      <c r="P1174">
        <f>'vessel calibrations'!$D$18</f>
        <v>0.69681555292314135</v>
      </c>
      <c r="Q1174">
        <f>'vessel calibrations'!$E$18</f>
        <v>0.73713696004717688</v>
      </c>
      <c r="R1174">
        <f t="shared" si="148"/>
        <v>0</v>
      </c>
      <c r="S1174">
        <f t="shared" si="152"/>
        <v>0</v>
      </c>
      <c r="T1174">
        <f t="shared" si="149"/>
        <v>0</v>
      </c>
      <c r="U1174">
        <f t="shared" si="150"/>
        <v>0</v>
      </c>
      <c r="V1174">
        <f t="shared" si="153"/>
        <v>0</v>
      </c>
      <c r="W1174">
        <f t="shared" si="153"/>
        <v>0</v>
      </c>
      <c r="X1174">
        <f t="shared" si="154"/>
        <v>0</v>
      </c>
      <c r="Y1174">
        <f t="shared" si="154"/>
        <v>0</v>
      </c>
    </row>
    <row r="1175" spans="1:25" x14ac:dyDescent="0.25">
      <c r="A1175" t="s">
        <v>12</v>
      </c>
      <c r="B1175">
        <v>21016</v>
      </c>
      <c r="C1175" t="s">
        <v>19</v>
      </c>
      <c r="D1175">
        <v>6</v>
      </c>
      <c r="E1175">
        <v>2017</v>
      </c>
      <c r="F1175" s="1">
        <v>42918</v>
      </c>
      <c r="G1175" t="s">
        <v>20</v>
      </c>
      <c r="H1175" t="s">
        <v>27</v>
      </c>
      <c r="I1175">
        <v>1.8443927526964301</v>
      </c>
      <c r="J1175">
        <v>20</v>
      </c>
      <c r="K1175">
        <v>0</v>
      </c>
      <c r="L1175">
        <f t="shared" si="147"/>
        <v>0</v>
      </c>
      <c r="M1175">
        <f t="shared" si="151"/>
        <v>0</v>
      </c>
      <c r="N1175">
        <f>'vessel calibrations'!$B$18</f>
        <v>0.66168199563289887</v>
      </c>
      <c r="O1175" s="16">
        <f>'vessel calibrations'!$C$18</f>
        <v>0.66168199563289887</v>
      </c>
      <c r="P1175">
        <f>'vessel calibrations'!$D$18</f>
        <v>0.69681555292314135</v>
      </c>
      <c r="Q1175">
        <f>'vessel calibrations'!$E$18</f>
        <v>0.73713696004717688</v>
      </c>
      <c r="R1175">
        <f t="shared" si="148"/>
        <v>0</v>
      </c>
      <c r="S1175">
        <f t="shared" si="152"/>
        <v>0</v>
      </c>
      <c r="T1175">
        <f t="shared" si="149"/>
        <v>0</v>
      </c>
      <c r="U1175">
        <f t="shared" si="150"/>
        <v>0</v>
      </c>
      <c r="V1175">
        <f t="shared" si="153"/>
        <v>0</v>
      </c>
      <c r="W1175">
        <f t="shared" si="153"/>
        <v>0</v>
      </c>
      <c r="X1175">
        <f t="shared" si="154"/>
        <v>0</v>
      </c>
      <c r="Y1175">
        <f t="shared" si="154"/>
        <v>0</v>
      </c>
    </row>
    <row r="1176" spans="1:25" x14ac:dyDescent="0.25">
      <c r="A1176" t="s">
        <v>12</v>
      </c>
      <c r="B1176">
        <v>21017</v>
      </c>
      <c r="C1176" t="s">
        <v>19</v>
      </c>
      <c r="D1176">
        <v>6</v>
      </c>
      <c r="E1176">
        <v>2017</v>
      </c>
      <c r="F1176" s="1">
        <v>42918</v>
      </c>
      <c r="G1176" t="s">
        <v>20</v>
      </c>
      <c r="H1176" t="s">
        <v>27</v>
      </c>
      <c r="I1176">
        <v>1.77605231052012</v>
      </c>
      <c r="J1176">
        <v>20</v>
      </c>
      <c r="K1176">
        <v>0</v>
      </c>
      <c r="L1176">
        <f t="shared" si="147"/>
        <v>0</v>
      </c>
      <c r="M1176">
        <f t="shared" si="151"/>
        <v>0</v>
      </c>
      <c r="N1176">
        <f>'vessel calibrations'!$B$18</f>
        <v>0.66168199563289887</v>
      </c>
      <c r="O1176" s="16">
        <f>'vessel calibrations'!$C$18</f>
        <v>0.66168199563289887</v>
      </c>
      <c r="P1176">
        <f>'vessel calibrations'!$D$18</f>
        <v>0.69681555292314135</v>
      </c>
      <c r="Q1176">
        <f>'vessel calibrations'!$E$18</f>
        <v>0.73713696004717688</v>
      </c>
      <c r="R1176">
        <f t="shared" si="148"/>
        <v>0</v>
      </c>
      <c r="S1176">
        <f t="shared" si="152"/>
        <v>0</v>
      </c>
      <c r="T1176">
        <f t="shared" si="149"/>
        <v>0</v>
      </c>
      <c r="U1176">
        <f t="shared" si="150"/>
        <v>0</v>
      </c>
      <c r="V1176">
        <f t="shared" si="153"/>
        <v>0</v>
      </c>
      <c r="W1176">
        <f t="shared" si="153"/>
        <v>0</v>
      </c>
      <c r="X1176">
        <f t="shared" si="154"/>
        <v>0</v>
      </c>
      <c r="Y1176">
        <f t="shared" si="154"/>
        <v>0</v>
      </c>
    </row>
    <row r="1177" spans="1:25" x14ac:dyDescent="0.25">
      <c r="A1177" t="s">
        <v>12</v>
      </c>
      <c r="B1177">
        <v>21018</v>
      </c>
      <c r="C1177" t="s">
        <v>19</v>
      </c>
      <c r="D1177">
        <v>6</v>
      </c>
      <c r="E1177">
        <v>2017</v>
      </c>
      <c r="F1177" s="1">
        <v>42918</v>
      </c>
      <c r="G1177" t="s">
        <v>20</v>
      </c>
      <c r="H1177" t="s">
        <v>27</v>
      </c>
      <c r="I1177">
        <v>1.86383217085594</v>
      </c>
      <c r="J1177">
        <v>20</v>
      </c>
      <c r="K1177">
        <v>0</v>
      </c>
      <c r="L1177">
        <f t="shared" si="147"/>
        <v>0</v>
      </c>
      <c r="M1177">
        <f t="shared" si="151"/>
        <v>0</v>
      </c>
      <c r="N1177">
        <f>'vessel calibrations'!$B$18</f>
        <v>0.66168199563289887</v>
      </c>
      <c r="O1177" s="16">
        <f>'vessel calibrations'!$C$18</f>
        <v>0.66168199563289887</v>
      </c>
      <c r="P1177">
        <f>'vessel calibrations'!$D$18</f>
        <v>0.69681555292314135</v>
      </c>
      <c r="Q1177">
        <f>'vessel calibrations'!$E$18</f>
        <v>0.73713696004717688</v>
      </c>
      <c r="R1177">
        <f t="shared" si="148"/>
        <v>0</v>
      </c>
      <c r="S1177">
        <f t="shared" si="152"/>
        <v>0</v>
      </c>
      <c r="T1177">
        <f t="shared" si="149"/>
        <v>0</v>
      </c>
      <c r="U1177">
        <f t="shared" si="150"/>
        <v>0</v>
      </c>
      <c r="V1177">
        <f t="shared" si="153"/>
        <v>0</v>
      </c>
      <c r="W1177">
        <f t="shared" si="153"/>
        <v>0</v>
      </c>
      <c r="X1177">
        <f t="shared" si="154"/>
        <v>0</v>
      </c>
      <c r="Y1177">
        <f t="shared" si="154"/>
        <v>0</v>
      </c>
    </row>
    <row r="1178" spans="1:25" x14ac:dyDescent="0.25">
      <c r="A1178" t="s">
        <v>12</v>
      </c>
      <c r="B1178">
        <v>21019</v>
      </c>
      <c r="C1178" t="s">
        <v>19</v>
      </c>
      <c r="D1178">
        <v>6</v>
      </c>
      <c r="E1178">
        <v>2017</v>
      </c>
      <c r="F1178" s="1">
        <v>42918</v>
      </c>
      <c r="G1178" t="s">
        <v>21</v>
      </c>
      <c r="H1178" t="s">
        <v>27</v>
      </c>
      <c r="I1178">
        <v>1.9977350822917199</v>
      </c>
      <c r="J1178">
        <v>20</v>
      </c>
      <c r="K1178">
        <v>0</v>
      </c>
      <c r="L1178">
        <f t="shared" si="147"/>
        <v>0</v>
      </c>
      <c r="M1178">
        <f t="shared" si="151"/>
        <v>0</v>
      </c>
      <c r="N1178">
        <f>'vessel calibrations'!$B$18</f>
        <v>0.66168199563289887</v>
      </c>
      <c r="O1178" s="16">
        <f>'vessel calibrations'!$C$18</f>
        <v>0.66168199563289887</v>
      </c>
      <c r="P1178">
        <f>'vessel calibrations'!$D$18</f>
        <v>0.69681555292314135</v>
      </c>
      <c r="Q1178">
        <f>'vessel calibrations'!$E$18</f>
        <v>0.73713696004717688</v>
      </c>
      <c r="R1178">
        <f t="shared" si="148"/>
        <v>0</v>
      </c>
      <c r="S1178">
        <f t="shared" si="152"/>
        <v>0</v>
      </c>
      <c r="T1178">
        <f t="shared" si="149"/>
        <v>0</v>
      </c>
      <c r="U1178">
        <f t="shared" si="150"/>
        <v>0</v>
      </c>
      <c r="V1178">
        <f t="shared" si="153"/>
        <v>0</v>
      </c>
      <c r="W1178">
        <f t="shared" si="153"/>
        <v>0</v>
      </c>
      <c r="X1178">
        <f t="shared" si="154"/>
        <v>0</v>
      </c>
      <c r="Y1178">
        <f t="shared" si="154"/>
        <v>0</v>
      </c>
    </row>
    <row r="1179" spans="1:25" x14ac:dyDescent="0.25">
      <c r="A1179" t="s">
        <v>12</v>
      </c>
      <c r="B1179">
        <v>21020</v>
      </c>
      <c r="C1179" t="s">
        <v>19</v>
      </c>
      <c r="D1179">
        <v>6</v>
      </c>
      <c r="E1179">
        <v>2017</v>
      </c>
      <c r="F1179" s="1">
        <v>42918</v>
      </c>
      <c r="G1179" t="s">
        <v>21</v>
      </c>
      <c r="H1179" t="s">
        <v>27</v>
      </c>
      <c r="I1179">
        <v>1.97791649093918</v>
      </c>
      <c r="J1179">
        <v>20</v>
      </c>
      <c r="K1179">
        <v>0</v>
      </c>
      <c r="L1179">
        <f t="shared" si="147"/>
        <v>0</v>
      </c>
      <c r="M1179">
        <f t="shared" si="151"/>
        <v>0</v>
      </c>
      <c r="N1179">
        <f>'vessel calibrations'!$B$18</f>
        <v>0.66168199563289887</v>
      </c>
      <c r="O1179" s="16">
        <f>'vessel calibrations'!$C$18</f>
        <v>0.66168199563289887</v>
      </c>
      <c r="P1179">
        <f>'vessel calibrations'!$D$18</f>
        <v>0.69681555292314135</v>
      </c>
      <c r="Q1179">
        <f>'vessel calibrations'!$E$18</f>
        <v>0.73713696004717688</v>
      </c>
      <c r="R1179">
        <f t="shared" si="148"/>
        <v>0</v>
      </c>
      <c r="S1179">
        <f t="shared" si="152"/>
        <v>0</v>
      </c>
      <c r="T1179">
        <f t="shared" si="149"/>
        <v>0</v>
      </c>
      <c r="U1179">
        <f t="shared" si="150"/>
        <v>0</v>
      </c>
      <c r="V1179">
        <f t="shared" si="153"/>
        <v>0</v>
      </c>
      <c r="W1179">
        <f t="shared" si="153"/>
        <v>0</v>
      </c>
      <c r="X1179">
        <f t="shared" si="154"/>
        <v>0</v>
      </c>
      <c r="Y1179">
        <f t="shared" si="154"/>
        <v>0</v>
      </c>
    </row>
    <row r="1180" spans="1:25" x14ac:dyDescent="0.25">
      <c r="A1180" t="s">
        <v>12</v>
      </c>
      <c r="B1180">
        <v>21021</v>
      </c>
      <c r="C1180" t="s">
        <v>19</v>
      </c>
      <c r="D1180">
        <v>6</v>
      </c>
      <c r="E1180">
        <v>2017</v>
      </c>
      <c r="F1180" s="1">
        <v>42918</v>
      </c>
      <c r="G1180" t="s">
        <v>21</v>
      </c>
      <c r="H1180" t="s">
        <v>27</v>
      </c>
      <c r="I1180">
        <v>2.0013369352995101</v>
      </c>
      <c r="J1180">
        <v>20</v>
      </c>
      <c r="K1180">
        <v>0</v>
      </c>
      <c r="L1180">
        <f t="shared" si="147"/>
        <v>0</v>
      </c>
      <c r="M1180">
        <f t="shared" si="151"/>
        <v>0</v>
      </c>
      <c r="N1180">
        <f>'vessel calibrations'!$B$18</f>
        <v>0.66168199563289887</v>
      </c>
      <c r="O1180" s="16">
        <f>'vessel calibrations'!$C$18</f>
        <v>0.66168199563289887</v>
      </c>
      <c r="P1180">
        <f>'vessel calibrations'!$D$18</f>
        <v>0.69681555292314135</v>
      </c>
      <c r="Q1180">
        <f>'vessel calibrations'!$E$18</f>
        <v>0.73713696004717688</v>
      </c>
      <c r="R1180">
        <f t="shared" si="148"/>
        <v>0</v>
      </c>
      <c r="S1180">
        <f t="shared" si="152"/>
        <v>0</v>
      </c>
      <c r="T1180">
        <f t="shared" si="149"/>
        <v>0</v>
      </c>
      <c r="U1180">
        <f t="shared" si="150"/>
        <v>0</v>
      </c>
      <c r="V1180">
        <f t="shared" si="153"/>
        <v>0</v>
      </c>
      <c r="W1180">
        <f t="shared" si="153"/>
        <v>0</v>
      </c>
      <c r="X1180">
        <f t="shared" si="154"/>
        <v>0</v>
      </c>
      <c r="Y1180">
        <f t="shared" si="154"/>
        <v>0</v>
      </c>
    </row>
    <row r="1181" spans="1:25" x14ac:dyDescent="0.25">
      <c r="A1181" t="s">
        <v>12</v>
      </c>
      <c r="B1181">
        <v>21022</v>
      </c>
      <c r="C1181" t="s">
        <v>19</v>
      </c>
      <c r="D1181">
        <v>6</v>
      </c>
      <c r="E1181">
        <v>2017</v>
      </c>
      <c r="F1181" s="1">
        <v>42918</v>
      </c>
      <c r="G1181" t="s">
        <v>22</v>
      </c>
      <c r="H1181" t="s">
        <v>27</v>
      </c>
      <c r="I1181">
        <v>1.95965144349985</v>
      </c>
      <c r="J1181">
        <v>20</v>
      </c>
      <c r="K1181">
        <v>0</v>
      </c>
      <c r="L1181">
        <f t="shared" si="147"/>
        <v>0</v>
      </c>
      <c r="M1181">
        <f t="shared" si="151"/>
        <v>0</v>
      </c>
      <c r="N1181">
        <f>'vessel calibrations'!$B$18</f>
        <v>0.66168199563289887</v>
      </c>
      <c r="O1181" s="16">
        <f>'vessel calibrations'!$C$18</f>
        <v>0.66168199563289887</v>
      </c>
      <c r="P1181">
        <f>'vessel calibrations'!$D$18</f>
        <v>0.69681555292314135</v>
      </c>
      <c r="Q1181">
        <f>'vessel calibrations'!$E$18</f>
        <v>0.73713696004717688</v>
      </c>
      <c r="R1181">
        <f t="shared" si="148"/>
        <v>0</v>
      </c>
      <c r="S1181">
        <f t="shared" si="152"/>
        <v>0</v>
      </c>
      <c r="T1181">
        <f t="shared" si="149"/>
        <v>0</v>
      </c>
      <c r="U1181">
        <f t="shared" si="150"/>
        <v>0</v>
      </c>
      <c r="V1181">
        <f t="shared" si="153"/>
        <v>0</v>
      </c>
      <c r="W1181">
        <f t="shared" si="153"/>
        <v>0</v>
      </c>
      <c r="X1181">
        <f t="shared" si="154"/>
        <v>0</v>
      </c>
      <c r="Y1181">
        <f t="shared" si="154"/>
        <v>0</v>
      </c>
    </row>
    <row r="1182" spans="1:25" x14ac:dyDescent="0.25">
      <c r="A1182" t="s">
        <v>12</v>
      </c>
      <c r="B1182">
        <v>21023</v>
      </c>
      <c r="C1182" t="s">
        <v>19</v>
      </c>
      <c r="D1182">
        <v>6</v>
      </c>
      <c r="E1182">
        <v>2017</v>
      </c>
      <c r="F1182" s="1">
        <v>42918</v>
      </c>
      <c r="G1182" t="s">
        <v>22</v>
      </c>
      <c r="H1182" t="s">
        <v>27</v>
      </c>
      <c r="I1182">
        <v>1.90956594777608</v>
      </c>
      <c r="J1182">
        <v>20</v>
      </c>
      <c r="K1182">
        <v>0</v>
      </c>
      <c r="L1182">
        <f t="shared" si="147"/>
        <v>0</v>
      </c>
      <c r="M1182">
        <f t="shared" si="151"/>
        <v>0</v>
      </c>
      <c r="N1182">
        <f>'vessel calibrations'!$B$18</f>
        <v>0.66168199563289887</v>
      </c>
      <c r="O1182" s="16">
        <f>'vessel calibrations'!$C$18</f>
        <v>0.66168199563289887</v>
      </c>
      <c r="P1182">
        <f>'vessel calibrations'!$D$18</f>
        <v>0.69681555292314135</v>
      </c>
      <c r="Q1182">
        <f>'vessel calibrations'!$E$18</f>
        <v>0.73713696004717688</v>
      </c>
      <c r="R1182">
        <f t="shared" si="148"/>
        <v>0</v>
      </c>
      <c r="S1182">
        <f t="shared" si="152"/>
        <v>0</v>
      </c>
      <c r="T1182">
        <f t="shared" si="149"/>
        <v>0</v>
      </c>
      <c r="U1182">
        <f t="shared" si="150"/>
        <v>0</v>
      </c>
      <c r="V1182">
        <f t="shared" si="153"/>
        <v>0</v>
      </c>
      <c r="W1182">
        <f t="shared" si="153"/>
        <v>0</v>
      </c>
      <c r="X1182">
        <f t="shared" si="154"/>
        <v>0</v>
      </c>
      <c r="Y1182">
        <f t="shared" si="154"/>
        <v>0</v>
      </c>
    </row>
    <row r="1183" spans="1:25" x14ac:dyDescent="0.25">
      <c r="A1183" t="s">
        <v>12</v>
      </c>
      <c r="B1183">
        <v>21024</v>
      </c>
      <c r="C1183" t="s">
        <v>19</v>
      </c>
      <c r="D1183">
        <v>6</v>
      </c>
      <c r="E1183">
        <v>2017</v>
      </c>
      <c r="F1183" s="1">
        <v>42918</v>
      </c>
      <c r="G1183" t="s">
        <v>22</v>
      </c>
      <c r="H1183" t="s">
        <v>27</v>
      </c>
      <c r="I1183">
        <v>1.1601191469894701</v>
      </c>
      <c r="J1183">
        <v>14</v>
      </c>
      <c r="K1183">
        <v>0</v>
      </c>
      <c r="L1183">
        <f t="shared" si="147"/>
        <v>0</v>
      </c>
      <c r="M1183">
        <f t="shared" si="151"/>
        <v>0</v>
      </c>
      <c r="N1183">
        <f>'vessel calibrations'!$B$18</f>
        <v>0.66168199563289887</v>
      </c>
      <c r="O1183" s="16">
        <f>'vessel calibrations'!$C$18</f>
        <v>0.66168199563289887</v>
      </c>
      <c r="P1183">
        <f>'vessel calibrations'!$D$18</f>
        <v>0.69681555292314135</v>
      </c>
      <c r="Q1183">
        <f>'vessel calibrations'!$E$18</f>
        <v>0.73713696004717688</v>
      </c>
      <c r="R1183">
        <f t="shared" si="148"/>
        <v>0</v>
      </c>
      <c r="S1183">
        <f t="shared" si="152"/>
        <v>0</v>
      </c>
      <c r="T1183">
        <f t="shared" si="149"/>
        <v>0</v>
      </c>
      <c r="U1183">
        <f t="shared" si="150"/>
        <v>0</v>
      </c>
      <c r="V1183">
        <f t="shared" si="153"/>
        <v>0</v>
      </c>
      <c r="W1183">
        <f t="shared" si="153"/>
        <v>0</v>
      </c>
      <c r="X1183">
        <f t="shared" si="154"/>
        <v>0</v>
      </c>
      <c r="Y1183">
        <f t="shared" si="154"/>
        <v>0</v>
      </c>
    </row>
    <row r="1184" spans="1:25" x14ac:dyDescent="0.25">
      <c r="A1184" t="s">
        <v>12</v>
      </c>
      <c r="B1184">
        <v>21025</v>
      </c>
      <c r="C1184" t="s">
        <v>19</v>
      </c>
      <c r="D1184">
        <v>6</v>
      </c>
      <c r="E1184">
        <v>2017</v>
      </c>
      <c r="F1184" s="1">
        <v>42919</v>
      </c>
      <c r="G1184" t="s">
        <v>23</v>
      </c>
      <c r="H1184" t="s">
        <v>27</v>
      </c>
      <c r="I1184">
        <v>1.92583473641708</v>
      </c>
      <c r="J1184">
        <v>20</v>
      </c>
      <c r="K1184">
        <v>0</v>
      </c>
      <c r="L1184">
        <f t="shared" si="147"/>
        <v>0</v>
      </c>
      <c r="M1184">
        <f t="shared" si="151"/>
        <v>0</v>
      </c>
      <c r="N1184">
        <f>'vessel calibrations'!$B$18</f>
        <v>0.66168199563289887</v>
      </c>
      <c r="O1184" s="16">
        <f>'vessel calibrations'!$C$18</f>
        <v>0.66168199563289887</v>
      </c>
      <c r="P1184">
        <f>'vessel calibrations'!$D$18</f>
        <v>0.69681555292314135</v>
      </c>
      <c r="Q1184">
        <f>'vessel calibrations'!$E$18</f>
        <v>0.73713696004717688</v>
      </c>
      <c r="R1184">
        <f t="shared" si="148"/>
        <v>0</v>
      </c>
      <c r="S1184">
        <f t="shared" si="152"/>
        <v>0</v>
      </c>
      <c r="T1184">
        <f t="shared" si="149"/>
        <v>0</v>
      </c>
      <c r="U1184">
        <f t="shared" si="150"/>
        <v>0</v>
      </c>
      <c r="V1184">
        <f t="shared" si="153"/>
        <v>0</v>
      </c>
      <c r="W1184">
        <f t="shared" si="153"/>
        <v>0</v>
      </c>
      <c r="X1184">
        <f t="shared" si="154"/>
        <v>0</v>
      </c>
      <c r="Y1184">
        <f t="shared" si="154"/>
        <v>0</v>
      </c>
    </row>
    <row r="1185" spans="1:26" x14ac:dyDescent="0.25">
      <c r="A1185" t="s">
        <v>12</v>
      </c>
      <c r="B1185">
        <v>21026</v>
      </c>
      <c r="C1185" t="s">
        <v>19</v>
      </c>
      <c r="D1185">
        <v>6</v>
      </c>
      <c r="E1185">
        <v>2017</v>
      </c>
      <c r="F1185" s="1">
        <v>42919</v>
      </c>
      <c r="G1185" t="s">
        <v>23</v>
      </c>
      <c r="H1185" t="s">
        <v>27</v>
      </c>
      <c r="I1185">
        <v>2.0388084136750302</v>
      </c>
      <c r="J1185">
        <v>20</v>
      </c>
      <c r="K1185">
        <v>0</v>
      </c>
      <c r="L1185">
        <f t="shared" si="147"/>
        <v>0</v>
      </c>
      <c r="M1185">
        <f t="shared" si="151"/>
        <v>0</v>
      </c>
      <c r="N1185">
        <f>'vessel calibrations'!$B$18</f>
        <v>0.66168199563289887</v>
      </c>
      <c r="O1185" s="16">
        <f>'vessel calibrations'!$C$18</f>
        <v>0.66168199563289887</v>
      </c>
      <c r="P1185">
        <f>'vessel calibrations'!$D$18</f>
        <v>0.69681555292314135</v>
      </c>
      <c r="Q1185">
        <f>'vessel calibrations'!$E$18</f>
        <v>0.73713696004717688</v>
      </c>
      <c r="R1185">
        <f t="shared" si="148"/>
        <v>0</v>
      </c>
      <c r="S1185">
        <f t="shared" si="152"/>
        <v>0</v>
      </c>
      <c r="T1185">
        <f t="shared" si="149"/>
        <v>0</v>
      </c>
      <c r="U1185">
        <f t="shared" si="150"/>
        <v>0</v>
      </c>
      <c r="V1185">
        <f t="shared" si="153"/>
        <v>0</v>
      </c>
      <c r="W1185">
        <f t="shared" si="153"/>
        <v>0</v>
      </c>
      <c r="X1185">
        <f t="shared" si="154"/>
        <v>0</v>
      </c>
      <c r="Y1185">
        <f t="shared" si="154"/>
        <v>0</v>
      </c>
    </row>
    <row r="1186" spans="1:26" x14ac:dyDescent="0.25">
      <c r="A1186" t="s">
        <v>12</v>
      </c>
      <c r="B1186">
        <v>21027</v>
      </c>
      <c r="C1186" t="s">
        <v>19</v>
      </c>
      <c r="D1186">
        <v>6</v>
      </c>
      <c r="E1186">
        <v>2017</v>
      </c>
      <c r="F1186" s="1">
        <v>42919</v>
      </c>
      <c r="G1186" t="s">
        <v>23</v>
      </c>
      <c r="H1186" t="s">
        <v>27</v>
      </c>
      <c r="I1186">
        <v>1.9691353898763599</v>
      </c>
      <c r="J1186">
        <v>20</v>
      </c>
      <c r="K1186">
        <v>0</v>
      </c>
      <c r="L1186">
        <f t="shared" si="147"/>
        <v>0</v>
      </c>
      <c r="M1186">
        <f t="shared" si="151"/>
        <v>0</v>
      </c>
      <c r="N1186">
        <f>'vessel calibrations'!$B$18</f>
        <v>0.66168199563289887</v>
      </c>
      <c r="O1186" s="16">
        <f>'vessel calibrations'!$C$18</f>
        <v>0.66168199563289887</v>
      </c>
      <c r="P1186">
        <f>'vessel calibrations'!$D$18</f>
        <v>0.69681555292314135</v>
      </c>
      <c r="Q1186">
        <f>'vessel calibrations'!$E$18</f>
        <v>0.73713696004717688</v>
      </c>
      <c r="R1186">
        <f t="shared" si="148"/>
        <v>0</v>
      </c>
      <c r="S1186">
        <f t="shared" si="152"/>
        <v>0</v>
      </c>
      <c r="T1186">
        <f t="shared" si="149"/>
        <v>0</v>
      </c>
      <c r="U1186">
        <f t="shared" si="150"/>
        <v>0</v>
      </c>
      <c r="V1186">
        <f t="shared" si="153"/>
        <v>0</v>
      </c>
      <c r="W1186">
        <f t="shared" si="153"/>
        <v>0</v>
      </c>
      <c r="X1186">
        <f t="shared" si="154"/>
        <v>0</v>
      </c>
      <c r="Y1186">
        <f t="shared" si="154"/>
        <v>0</v>
      </c>
    </row>
    <row r="1187" spans="1:26" x14ac:dyDescent="0.25">
      <c r="A1187" t="s">
        <v>12</v>
      </c>
      <c r="B1187">
        <v>21028</v>
      </c>
      <c r="C1187" t="s">
        <v>19</v>
      </c>
      <c r="D1187">
        <v>7</v>
      </c>
      <c r="E1187">
        <v>2017</v>
      </c>
      <c r="F1187" s="1">
        <v>42944</v>
      </c>
      <c r="G1187" t="s">
        <v>23</v>
      </c>
      <c r="H1187" t="s">
        <v>27</v>
      </c>
      <c r="I1187">
        <v>1.9434179855990501</v>
      </c>
      <c r="J1187">
        <v>20</v>
      </c>
      <c r="K1187">
        <v>0</v>
      </c>
      <c r="L1187">
        <f t="shared" si="147"/>
        <v>0</v>
      </c>
      <c r="M1187">
        <f t="shared" si="151"/>
        <v>0</v>
      </c>
      <c r="N1187">
        <f>'vessel calibrations'!$B$18</f>
        <v>0.66168199563289887</v>
      </c>
      <c r="O1187" s="16">
        <f>'vessel calibrations'!$C$18</f>
        <v>0.66168199563289887</v>
      </c>
      <c r="P1187">
        <f>'vessel calibrations'!$D$18</f>
        <v>0.69681555292314135</v>
      </c>
      <c r="Q1187">
        <f>'vessel calibrations'!$E$18</f>
        <v>0.73713696004717688</v>
      </c>
      <c r="R1187">
        <f t="shared" si="148"/>
        <v>0</v>
      </c>
      <c r="S1187">
        <f t="shared" si="152"/>
        <v>0</v>
      </c>
      <c r="T1187">
        <f t="shared" si="149"/>
        <v>0</v>
      </c>
      <c r="U1187">
        <f t="shared" si="150"/>
        <v>0</v>
      </c>
      <c r="V1187">
        <f t="shared" si="153"/>
        <v>0</v>
      </c>
      <c r="W1187">
        <f t="shared" si="153"/>
        <v>0</v>
      </c>
      <c r="X1187">
        <f t="shared" si="154"/>
        <v>0</v>
      </c>
      <c r="Y1187">
        <f t="shared" si="154"/>
        <v>0</v>
      </c>
      <c r="Z1187" t="s">
        <v>34</v>
      </c>
    </row>
    <row r="1188" spans="1:26" x14ac:dyDescent="0.25">
      <c r="A1188" t="s">
        <v>12</v>
      </c>
      <c r="B1188">
        <v>21030</v>
      </c>
      <c r="C1188" t="s">
        <v>19</v>
      </c>
      <c r="D1188">
        <v>7</v>
      </c>
      <c r="E1188">
        <v>2017</v>
      </c>
      <c r="F1188" s="1">
        <v>42944</v>
      </c>
      <c r="G1188" t="s">
        <v>23</v>
      </c>
      <c r="H1188" t="s">
        <v>27</v>
      </c>
      <c r="I1188">
        <v>1.96693080473927</v>
      </c>
      <c r="J1188">
        <v>20</v>
      </c>
      <c r="K1188">
        <v>0</v>
      </c>
      <c r="L1188">
        <f t="shared" si="147"/>
        <v>0</v>
      </c>
      <c r="M1188">
        <f t="shared" si="151"/>
        <v>0</v>
      </c>
      <c r="N1188">
        <f>'vessel calibrations'!$B$18</f>
        <v>0.66168199563289887</v>
      </c>
      <c r="O1188" s="16">
        <f>'vessel calibrations'!$C$18</f>
        <v>0.66168199563289887</v>
      </c>
      <c r="P1188">
        <f>'vessel calibrations'!$D$18</f>
        <v>0.69681555292314135</v>
      </c>
      <c r="Q1188">
        <f>'vessel calibrations'!$E$18</f>
        <v>0.73713696004717688</v>
      </c>
      <c r="R1188">
        <f t="shared" si="148"/>
        <v>0</v>
      </c>
      <c r="S1188">
        <f t="shared" si="152"/>
        <v>0</v>
      </c>
      <c r="T1188">
        <f t="shared" si="149"/>
        <v>0</v>
      </c>
      <c r="U1188">
        <f t="shared" si="150"/>
        <v>0</v>
      </c>
      <c r="V1188">
        <f t="shared" si="153"/>
        <v>0</v>
      </c>
      <c r="W1188">
        <f t="shared" si="153"/>
        <v>0</v>
      </c>
      <c r="X1188">
        <f t="shared" si="154"/>
        <v>0</v>
      </c>
      <c r="Y1188">
        <f t="shared" si="154"/>
        <v>0</v>
      </c>
      <c r="Z1188" t="s">
        <v>34</v>
      </c>
    </row>
    <row r="1189" spans="1:26" x14ac:dyDescent="0.25">
      <c r="A1189" t="s">
        <v>12</v>
      </c>
      <c r="B1189">
        <v>21031</v>
      </c>
      <c r="C1189" t="s">
        <v>19</v>
      </c>
      <c r="D1189">
        <v>7</v>
      </c>
      <c r="E1189">
        <v>2017</v>
      </c>
      <c r="F1189" s="1">
        <v>42944</v>
      </c>
      <c r="G1189" t="s">
        <v>23</v>
      </c>
      <c r="H1189" t="s">
        <v>27</v>
      </c>
      <c r="I1189">
        <v>2.0476780621712898</v>
      </c>
      <c r="J1189">
        <v>20</v>
      </c>
      <c r="K1189">
        <v>0</v>
      </c>
      <c r="L1189">
        <f t="shared" si="147"/>
        <v>0</v>
      </c>
      <c r="M1189">
        <f t="shared" si="151"/>
        <v>0</v>
      </c>
      <c r="N1189">
        <f>'vessel calibrations'!$B$18</f>
        <v>0.66168199563289887</v>
      </c>
      <c r="O1189" s="16">
        <f>'vessel calibrations'!$C$18</f>
        <v>0.66168199563289887</v>
      </c>
      <c r="P1189">
        <f>'vessel calibrations'!$D$18</f>
        <v>0.69681555292314135</v>
      </c>
      <c r="Q1189">
        <f>'vessel calibrations'!$E$18</f>
        <v>0.73713696004717688</v>
      </c>
      <c r="R1189">
        <f t="shared" si="148"/>
        <v>0</v>
      </c>
      <c r="S1189">
        <f t="shared" si="152"/>
        <v>0</v>
      </c>
      <c r="T1189">
        <f t="shared" si="149"/>
        <v>0</v>
      </c>
      <c r="U1189">
        <f t="shared" si="150"/>
        <v>0</v>
      </c>
      <c r="V1189">
        <f t="shared" si="153"/>
        <v>0</v>
      </c>
      <c r="W1189">
        <f t="shared" si="153"/>
        <v>0</v>
      </c>
      <c r="X1189">
        <f t="shared" si="154"/>
        <v>0</v>
      </c>
      <c r="Y1189">
        <f t="shared" si="154"/>
        <v>0</v>
      </c>
      <c r="Z1189" t="s">
        <v>34</v>
      </c>
    </row>
    <row r="1190" spans="1:26" x14ac:dyDescent="0.25">
      <c r="A1190" t="s">
        <v>12</v>
      </c>
      <c r="B1190">
        <v>21032</v>
      </c>
      <c r="C1190" t="s">
        <v>19</v>
      </c>
      <c r="D1190">
        <v>7</v>
      </c>
      <c r="E1190">
        <v>2017</v>
      </c>
      <c r="F1190" s="1">
        <v>42944</v>
      </c>
      <c r="G1190" t="s">
        <v>22</v>
      </c>
      <c r="H1190" t="s">
        <v>27</v>
      </c>
      <c r="I1190">
        <v>1.83875509396411</v>
      </c>
      <c r="J1190">
        <v>20</v>
      </c>
      <c r="K1190">
        <v>0</v>
      </c>
      <c r="L1190">
        <f t="shared" si="147"/>
        <v>0</v>
      </c>
      <c r="M1190">
        <f t="shared" si="151"/>
        <v>0</v>
      </c>
      <c r="N1190">
        <f>'vessel calibrations'!$B$18</f>
        <v>0.66168199563289887</v>
      </c>
      <c r="O1190" s="16">
        <f>'vessel calibrations'!$C$18</f>
        <v>0.66168199563289887</v>
      </c>
      <c r="P1190">
        <f>'vessel calibrations'!$D$18</f>
        <v>0.69681555292314135</v>
      </c>
      <c r="Q1190">
        <f>'vessel calibrations'!$E$18</f>
        <v>0.73713696004717688</v>
      </c>
      <c r="R1190">
        <f t="shared" si="148"/>
        <v>0</v>
      </c>
      <c r="S1190">
        <f t="shared" si="152"/>
        <v>0</v>
      </c>
      <c r="T1190">
        <f t="shared" si="149"/>
        <v>0</v>
      </c>
      <c r="U1190">
        <f t="shared" si="150"/>
        <v>0</v>
      </c>
      <c r="V1190">
        <f t="shared" si="153"/>
        <v>0</v>
      </c>
      <c r="W1190">
        <f t="shared" si="153"/>
        <v>0</v>
      </c>
      <c r="X1190">
        <f t="shared" si="154"/>
        <v>0</v>
      </c>
      <c r="Y1190">
        <f t="shared" si="154"/>
        <v>0</v>
      </c>
      <c r="Z1190" t="s">
        <v>34</v>
      </c>
    </row>
    <row r="1191" spans="1:26" x14ac:dyDescent="0.25">
      <c r="A1191" t="s">
        <v>12</v>
      </c>
      <c r="B1191">
        <v>21033</v>
      </c>
      <c r="C1191" t="s">
        <v>19</v>
      </c>
      <c r="D1191">
        <v>7</v>
      </c>
      <c r="E1191">
        <v>2017</v>
      </c>
      <c r="F1191" s="1">
        <v>42944</v>
      </c>
      <c r="G1191" t="s">
        <v>22</v>
      </c>
      <c r="H1191" t="s">
        <v>27</v>
      </c>
      <c r="I1191">
        <v>1.8900076074577601</v>
      </c>
      <c r="J1191">
        <v>20</v>
      </c>
      <c r="K1191">
        <v>1</v>
      </c>
      <c r="L1191">
        <f t="shared" si="147"/>
        <v>1</v>
      </c>
      <c r="M1191">
        <f t="shared" si="151"/>
        <v>0.69314718055994529</v>
      </c>
      <c r="N1191">
        <f>'vessel calibrations'!$B$18</f>
        <v>0.66168199563289887</v>
      </c>
      <c r="O1191" s="16">
        <f>'vessel calibrations'!$C$18</f>
        <v>0.66168199563289887</v>
      </c>
      <c r="P1191">
        <f>'vessel calibrations'!$D$18</f>
        <v>0.69681555292314135</v>
      </c>
      <c r="Q1191">
        <f>'vessel calibrations'!$E$18</f>
        <v>0.73713696004717688</v>
      </c>
      <c r="R1191">
        <f t="shared" si="148"/>
        <v>0.45864300970022187</v>
      </c>
      <c r="S1191">
        <f t="shared" si="152"/>
        <v>0.45864300970022187</v>
      </c>
      <c r="T1191">
        <f t="shared" si="149"/>
        <v>0.48299573587899475</v>
      </c>
      <c r="U1191">
        <f t="shared" si="150"/>
        <v>0.51094440554322973</v>
      </c>
      <c r="V1191">
        <f t="shared" si="153"/>
        <v>0.58192586977810135</v>
      </c>
      <c r="W1191">
        <f t="shared" si="153"/>
        <v>0.58192586977810135</v>
      </c>
      <c r="X1191">
        <f t="shared" si="154"/>
        <v>0.62092299318555466</v>
      </c>
      <c r="Y1191">
        <f t="shared" si="154"/>
        <v>0.66686464805345613</v>
      </c>
      <c r="Z1191" t="s">
        <v>34</v>
      </c>
    </row>
    <row r="1192" spans="1:26" x14ac:dyDescent="0.25">
      <c r="A1192" t="s">
        <v>12</v>
      </c>
      <c r="B1192">
        <v>21034</v>
      </c>
      <c r="C1192" t="s">
        <v>19</v>
      </c>
      <c r="D1192">
        <v>7</v>
      </c>
      <c r="E1192">
        <v>2017</v>
      </c>
      <c r="F1192" s="1">
        <v>42944</v>
      </c>
      <c r="G1192" t="s">
        <v>22</v>
      </c>
      <c r="H1192" t="s">
        <v>27</v>
      </c>
      <c r="I1192">
        <v>1.81226332784661</v>
      </c>
      <c r="J1192">
        <v>20</v>
      </c>
      <c r="K1192">
        <v>0</v>
      </c>
      <c r="L1192">
        <f t="shared" si="147"/>
        <v>0</v>
      </c>
      <c r="M1192">
        <f t="shared" si="151"/>
        <v>0</v>
      </c>
      <c r="N1192">
        <f>'vessel calibrations'!$B$18</f>
        <v>0.66168199563289887</v>
      </c>
      <c r="O1192" s="16">
        <f>'vessel calibrations'!$C$18</f>
        <v>0.66168199563289887</v>
      </c>
      <c r="P1192">
        <f>'vessel calibrations'!$D$18</f>
        <v>0.69681555292314135</v>
      </c>
      <c r="Q1192">
        <f>'vessel calibrations'!$E$18</f>
        <v>0.73713696004717688</v>
      </c>
      <c r="R1192">
        <f t="shared" si="148"/>
        <v>0</v>
      </c>
      <c r="S1192">
        <f t="shared" si="152"/>
        <v>0</v>
      </c>
      <c r="T1192">
        <f t="shared" si="149"/>
        <v>0</v>
      </c>
      <c r="U1192">
        <f t="shared" si="150"/>
        <v>0</v>
      </c>
      <c r="V1192">
        <f t="shared" si="153"/>
        <v>0</v>
      </c>
      <c r="W1192">
        <f t="shared" si="153"/>
        <v>0</v>
      </c>
      <c r="X1192">
        <f t="shared" si="154"/>
        <v>0</v>
      </c>
      <c r="Y1192">
        <f t="shared" si="154"/>
        <v>0</v>
      </c>
      <c r="Z1192" t="s">
        <v>34</v>
      </c>
    </row>
    <row r="1193" spans="1:26" x14ac:dyDescent="0.25">
      <c r="A1193" t="s">
        <v>12</v>
      </c>
      <c r="B1193">
        <v>21035</v>
      </c>
      <c r="C1193" t="s">
        <v>19</v>
      </c>
      <c r="D1193">
        <v>7</v>
      </c>
      <c r="E1193">
        <v>2017</v>
      </c>
      <c r="F1193" s="1">
        <v>42945</v>
      </c>
      <c r="G1193" t="s">
        <v>21</v>
      </c>
      <c r="H1193" t="s">
        <v>27</v>
      </c>
      <c r="I1193">
        <v>2.0724216425501298</v>
      </c>
      <c r="J1193">
        <v>20</v>
      </c>
      <c r="K1193">
        <v>0</v>
      </c>
      <c r="L1193">
        <f t="shared" si="147"/>
        <v>0</v>
      </c>
      <c r="M1193">
        <f t="shared" si="151"/>
        <v>0</v>
      </c>
      <c r="N1193">
        <f>'vessel calibrations'!$B$18</f>
        <v>0.66168199563289887</v>
      </c>
      <c r="O1193" s="16">
        <f>'vessel calibrations'!$C$18</f>
        <v>0.66168199563289887</v>
      </c>
      <c r="P1193">
        <f>'vessel calibrations'!$D$18</f>
        <v>0.69681555292314135</v>
      </c>
      <c r="Q1193">
        <f>'vessel calibrations'!$E$18</f>
        <v>0.73713696004717688</v>
      </c>
      <c r="R1193">
        <f t="shared" si="148"/>
        <v>0</v>
      </c>
      <c r="S1193">
        <f t="shared" si="152"/>
        <v>0</v>
      </c>
      <c r="T1193">
        <f t="shared" si="149"/>
        <v>0</v>
      </c>
      <c r="U1193">
        <f t="shared" si="150"/>
        <v>0</v>
      </c>
      <c r="V1193">
        <f t="shared" si="153"/>
        <v>0</v>
      </c>
      <c r="W1193">
        <f t="shared" si="153"/>
        <v>0</v>
      </c>
      <c r="X1193">
        <f t="shared" si="154"/>
        <v>0</v>
      </c>
      <c r="Y1193">
        <f t="shared" si="154"/>
        <v>0</v>
      </c>
      <c r="Z1193" t="s">
        <v>34</v>
      </c>
    </row>
    <row r="1194" spans="1:26" x14ac:dyDescent="0.25">
      <c r="A1194" t="s">
        <v>12</v>
      </c>
      <c r="B1194">
        <v>21036</v>
      </c>
      <c r="C1194" t="s">
        <v>19</v>
      </c>
      <c r="D1194">
        <v>7</v>
      </c>
      <c r="E1194">
        <v>2017</v>
      </c>
      <c r="F1194" s="1">
        <v>42945</v>
      </c>
      <c r="G1194" t="s">
        <v>21</v>
      </c>
      <c r="H1194" t="s">
        <v>27</v>
      </c>
      <c r="I1194">
        <v>1.96827574898004</v>
      </c>
      <c r="J1194">
        <v>20</v>
      </c>
      <c r="K1194">
        <v>0</v>
      </c>
      <c r="L1194">
        <f t="shared" si="147"/>
        <v>0</v>
      </c>
      <c r="M1194">
        <f t="shared" si="151"/>
        <v>0</v>
      </c>
      <c r="N1194">
        <f>'vessel calibrations'!$B$18</f>
        <v>0.66168199563289887</v>
      </c>
      <c r="O1194" s="16">
        <f>'vessel calibrations'!$C$18</f>
        <v>0.66168199563289887</v>
      </c>
      <c r="P1194">
        <f>'vessel calibrations'!$D$18</f>
        <v>0.69681555292314135</v>
      </c>
      <c r="Q1194">
        <f>'vessel calibrations'!$E$18</f>
        <v>0.73713696004717688</v>
      </c>
      <c r="R1194">
        <f t="shared" si="148"/>
        <v>0</v>
      </c>
      <c r="S1194">
        <f t="shared" si="152"/>
        <v>0</v>
      </c>
      <c r="T1194">
        <f t="shared" si="149"/>
        <v>0</v>
      </c>
      <c r="U1194">
        <f t="shared" si="150"/>
        <v>0</v>
      </c>
      <c r="V1194">
        <f t="shared" si="153"/>
        <v>0</v>
      </c>
      <c r="W1194">
        <f t="shared" si="153"/>
        <v>0</v>
      </c>
      <c r="X1194">
        <f t="shared" si="154"/>
        <v>0</v>
      </c>
      <c r="Y1194">
        <f t="shared" si="154"/>
        <v>0</v>
      </c>
      <c r="Z1194" t="s">
        <v>34</v>
      </c>
    </row>
    <row r="1195" spans="1:26" x14ac:dyDescent="0.25">
      <c r="A1195" t="s">
        <v>12</v>
      </c>
      <c r="B1195">
        <v>21037</v>
      </c>
      <c r="C1195" t="s">
        <v>19</v>
      </c>
      <c r="D1195">
        <v>7</v>
      </c>
      <c r="E1195">
        <v>2017</v>
      </c>
      <c r="F1195" s="1">
        <v>42945</v>
      </c>
      <c r="G1195" t="s">
        <v>21</v>
      </c>
      <c r="H1195" t="s">
        <v>27</v>
      </c>
      <c r="I1195">
        <v>1.8372122174054299</v>
      </c>
      <c r="J1195">
        <v>20</v>
      </c>
      <c r="K1195">
        <v>0</v>
      </c>
      <c r="L1195">
        <f t="shared" si="147"/>
        <v>0</v>
      </c>
      <c r="M1195">
        <f t="shared" si="151"/>
        <v>0</v>
      </c>
      <c r="N1195">
        <f>'vessel calibrations'!$B$18</f>
        <v>0.66168199563289887</v>
      </c>
      <c r="O1195" s="16">
        <f>'vessel calibrations'!$C$18</f>
        <v>0.66168199563289887</v>
      </c>
      <c r="P1195">
        <f>'vessel calibrations'!$D$18</f>
        <v>0.69681555292314135</v>
      </c>
      <c r="Q1195">
        <f>'vessel calibrations'!$E$18</f>
        <v>0.73713696004717688</v>
      </c>
      <c r="R1195">
        <f t="shared" si="148"/>
        <v>0</v>
      </c>
      <c r="S1195">
        <f t="shared" si="152"/>
        <v>0</v>
      </c>
      <c r="T1195">
        <f t="shared" si="149"/>
        <v>0</v>
      </c>
      <c r="U1195">
        <f t="shared" si="150"/>
        <v>0</v>
      </c>
      <c r="V1195">
        <f t="shared" si="153"/>
        <v>0</v>
      </c>
      <c r="W1195">
        <f t="shared" si="153"/>
        <v>0</v>
      </c>
      <c r="X1195">
        <f t="shared" si="154"/>
        <v>0</v>
      </c>
      <c r="Y1195">
        <f t="shared" si="154"/>
        <v>0</v>
      </c>
      <c r="Z1195" t="s">
        <v>34</v>
      </c>
    </row>
    <row r="1196" spans="1:26" x14ac:dyDescent="0.25">
      <c r="A1196" t="s">
        <v>12</v>
      </c>
      <c r="B1196">
        <v>21038</v>
      </c>
      <c r="C1196" t="s">
        <v>19</v>
      </c>
      <c r="D1196">
        <v>7</v>
      </c>
      <c r="E1196">
        <v>2017</v>
      </c>
      <c r="F1196" s="1">
        <v>42945</v>
      </c>
      <c r="G1196" t="s">
        <v>20</v>
      </c>
      <c r="H1196" t="s">
        <v>27</v>
      </c>
      <c r="I1196">
        <v>1.8363081691288401</v>
      </c>
      <c r="J1196">
        <v>20</v>
      </c>
      <c r="K1196">
        <v>0</v>
      </c>
      <c r="L1196">
        <f t="shared" si="147"/>
        <v>0</v>
      </c>
      <c r="M1196">
        <f t="shared" si="151"/>
        <v>0</v>
      </c>
      <c r="N1196">
        <f>'vessel calibrations'!$B$18</f>
        <v>0.66168199563289887</v>
      </c>
      <c r="O1196" s="16">
        <f>'vessel calibrations'!$C$18</f>
        <v>0.66168199563289887</v>
      </c>
      <c r="P1196">
        <f>'vessel calibrations'!$D$18</f>
        <v>0.69681555292314135</v>
      </c>
      <c r="Q1196">
        <f>'vessel calibrations'!$E$18</f>
        <v>0.73713696004717688</v>
      </c>
      <c r="R1196">
        <f t="shared" si="148"/>
        <v>0</v>
      </c>
      <c r="S1196">
        <f t="shared" si="152"/>
        <v>0</v>
      </c>
      <c r="T1196">
        <f t="shared" si="149"/>
        <v>0</v>
      </c>
      <c r="U1196">
        <f t="shared" si="150"/>
        <v>0</v>
      </c>
      <c r="V1196">
        <f t="shared" si="153"/>
        <v>0</v>
      </c>
      <c r="W1196">
        <f t="shared" si="153"/>
        <v>0</v>
      </c>
      <c r="X1196">
        <f t="shared" si="154"/>
        <v>0</v>
      </c>
      <c r="Y1196">
        <f t="shared" si="154"/>
        <v>0</v>
      </c>
      <c r="Z1196" t="s">
        <v>34</v>
      </c>
    </row>
    <row r="1197" spans="1:26" x14ac:dyDescent="0.25">
      <c r="A1197" t="s">
        <v>12</v>
      </c>
      <c r="B1197">
        <v>21039</v>
      </c>
      <c r="C1197" t="s">
        <v>19</v>
      </c>
      <c r="D1197">
        <v>7</v>
      </c>
      <c r="E1197">
        <v>2017</v>
      </c>
      <c r="F1197" s="1">
        <v>42945</v>
      </c>
      <c r="G1197" t="s">
        <v>20</v>
      </c>
      <c r="H1197" t="s">
        <v>27</v>
      </c>
      <c r="I1197">
        <v>1.7283971242048299</v>
      </c>
      <c r="J1197">
        <v>20</v>
      </c>
      <c r="K1197">
        <v>0</v>
      </c>
      <c r="L1197">
        <f t="shared" si="147"/>
        <v>0</v>
      </c>
      <c r="M1197">
        <f t="shared" si="151"/>
        <v>0</v>
      </c>
      <c r="N1197">
        <f>'vessel calibrations'!$B$18</f>
        <v>0.66168199563289887</v>
      </c>
      <c r="O1197" s="16">
        <f>'vessel calibrations'!$C$18</f>
        <v>0.66168199563289887</v>
      </c>
      <c r="P1197">
        <f>'vessel calibrations'!$D$18</f>
        <v>0.69681555292314135</v>
      </c>
      <c r="Q1197">
        <f>'vessel calibrations'!$E$18</f>
        <v>0.73713696004717688</v>
      </c>
      <c r="R1197">
        <f t="shared" si="148"/>
        <v>0</v>
      </c>
      <c r="S1197">
        <f t="shared" si="152"/>
        <v>0</v>
      </c>
      <c r="T1197">
        <f t="shared" si="149"/>
        <v>0</v>
      </c>
      <c r="U1197">
        <f t="shared" si="150"/>
        <v>0</v>
      </c>
      <c r="V1197">
        <f t="shared" si="153"/>
        <v>0</v>
      </c>
      <c r="W1197">
        <f t="shared" si="153"/>
        <v>0</v>
      </c>
      <c r="X1197">
        <f t="shared" si="154"/>
        <v>0</v>
      </c>
      <c r="Y1197">
        <f t="shared" si="154"/>
        <v>0</v>
      </c>
      <c r="Z1197" t="s">
        <v>34</v>
      </c>
    </row>
    <row r="1198" spans="1:26" x14ac:dyDescent="0.25">
      <c r="A1198" t="s">
        <v>12</v>
      </c>
      <c r="B1198">
        <v>21040</v>
      </c>
      <c r="C1198" t="s">
        <v>19</v>
      </c>
      <c r="D1198">
        <v>7</v>
      </c>
      <c r="E1198">
        <v>2017</v>
      </c>
      <c r="F1198" s="1">
        <v>42945</v>
      </c>
      <c r="G1198" t="s">
        <v>20</v>
      </c>
      <c r="H1198" t="s">
        <v>27</v>
      </c>
      <c r="I1198">
        <v>1.64868442617219</v>
      </c>
      <c r="J1198">
        <v>20</v>
      </c>
      <c r="K1198">
        <v>0</v>
      </c>
      <c r="L1198">
        <f t="shared" si="147"/>
        <v>0</v>
      </c>
      <c r="M1198">
        <f t="shared" si="151"/>
        <v>0</v>
      </c>
      <c r="N1198">
        <f>'vessel calibrations'!$B$18</f>
        <v>0.66168199563289887</v>
      </c>
      <c r="O1198" s="16">
        <f>'vessel calibrations'!$C$18</f>
        <v>0.66168199563289887</v>
      </c>
      <c r="P1198">
        <f>'vessel calibrations'!$D$18</f>
        <v>0.69681555292314135</v>
      </c>
      <c r="Q1198">
        <f>'vessel calibrations'!$E$18</f>
        <v>0.73713696004717688</v>
      </c>
      <c r="R1198">
        <f t="shared" si="148"/>
        <v>0</v>
      </c>
      <c r="S1198">
        <f t="shared" si="152"/>
        <v>0</v>
      </c>
      <c r="T1198">
        <f t="shared" si="149"/>
        <v>0</v>
      </c>
      <c r="U1198">
        <f t="shared" si="150"/>
        <v>0</v>
      </c>
      <c r="V1198">
        <f t="shared" si="153"/>
        <v>0</v>
      </c>
      <c r="W1198">
        <f t="shared" si="153"/>
        <v>0</v>
      </c>
      <c r="X1198">
        <f t="shared" si="154"/>
        <v>0</v>
      </c>
      <c r="Y1198">
        <f t="shared" si="154"/>
        <v>0</v>
      </c>
      <c r="Z1198" t="s">
        <v>34</v>
      </c>
    </row>
    <row r="1199" spans="1:26" x14ac:dyDescent="0.25">
      <c r="A1199" t="s">
        <v>12</v>
      </c>
      <c r="B1199">
        <v>21041</v>
      </c>
      <c r="C1199" t="s">
        <v>13</v>
      </c>
      <c r="D1199">
        <v>7</v>
      </c>
      <c r="E1199">
        <v>2017</v>
      </c>
      <c r="F1199" s="1">
        <v>42946</v>
      </c>
      <c r="G1199" t="s">
        <v>18</v>
      </c>
      <c r="H1199" t="s">
        <v>27</v>
      </c>
      <c r="I1199">
        <v>1.7077148278868799</v>
      </c>
      <c r="J1199">
        <v>20</v>
      </c>
      <c r="K1199">
        <v>12</v>
      </c>
      <c r="L1199">
        <f t="shared" si="147"/>
        <v>12</v>
      </c>
      <c r="M1199">
        <f t="shared" si="151"/>
        <v>2.5649493574615367</v>
      </c>
      <c r="N1199">
        <f>'vessel calibrations'!$B$18</f>
        <v>0.66168199563289887</v>
      </c>
      <c r="O1199" s="16">
        <f>'vessel calibrations'!$C$18</f>
        <v>0.66168199563289887</v>
      </c>
      <c r="P1199">
        <f>'vessel calibrations'!$D$18</f>
        <v>0.69681555292314135</v>
      </c>
      <c r="Q1199">
        <f>'vessel calibrations'!$E$18</f>
        <v>0.73713696004717688</v>
      </c>
      <c r="R1199">
        <f t="shared" si="148"/>
        <v>1.6971808095424714</v>
      </c>
      <c r="S1199">
        <f t="shared" si="152"/>
        <v>1.6971808095424714</v>
      </c>
      <c r="T1199">
        <f t="shared" si="149"/>
        <v>1.7872966047394168</v>
      </c>
      <c r="U1199">
        <f t="shared" si="150"/>
        <v>1.8907189720341568</v>
      </c>
      <c r="V1199">
        <f t="shared" si="153"/>
        <v>4.4585370240627489</v>
      </c>
      <c r="W1199">
        <f t="shared" si="153"/>
        <v>4.4585370240627489</v>
      </c>
      <c r="X1199">
        <f t="shared" si="154"/>
        <v>4.9732824757580039</v>
      </c>
      <c r="Y1199">
        <f t="shared" si="154"/>
        <v>5.6241295332632415</v>
      </c>
      <c r="Z1199" t="s">
        <v>34</v>
      </c>
    </row>
    <row r="1200" spans="1:26" x14ac:dyDescent="0.25">
      <c r="A1200" t="s">
        <v>12</v>
      </c>
      <c r="B1200">
        <v>21042</v>
      </c>
      <c r="C1200" t="s">
        <v>13</v>
      </c>
      <c r="D1200">
        <v>7</v>
      </c>
      <c r="E1200">
        <v>2017</v>
      </c>
      <c r="F1200" s="1">
        <v>42946</v>
      </c>
      <c r="G1200" t="s">
        <v>17</v>
      </c>
      <c r="H1200" t="s">
        <v>27</v>
      </c>
      <c r="I1200">
        <v>2.1077248073109098</v>
      </c>
      <c r="J1200">
        <v>20</v>
      </c>
      <c r="K1200">
        <v>34</v>
      </c>
      <c r="L1200">
        <f t="shared" si="147"/>
        <v>34</v>
      </c>
      <c r="M1200">
        <f t="shared" si="151"/>
        <v>3.5553480614894135</v>
      </c>
      <c r="N1200">
        <f>'vessel calibrations'!$B$18</f>
        <v>0.66168199563289887</v>
      </c>
      <c r="O1200" s="16">
        <f>'vessel calibrations'!$C$18</f>
        <v>0.66168199563289887</v>
      </c>
      <c r="P1200">
        <f>'vessel calibrations'!$D$18</f>
        <v>0.69681555292314135</v>
      </c>
      <c r="Q1200">
        <f>'vessel calibrations'!$E$18</f>
        <v>0.73713696004717688</v>
      </c>
      <c r="R1200">
        <f t="shared" si="148"/>
        <v>2.3525098004958735</v>
      </c>
      <c r="S1200">
        <f t="shared" si="152"/>
        <v>2.3525098004958735</v>
      </c>
      <c r="T1200">
        <f t="shared" si="149"/>
        <v>2.4774218253009646</v>
      </c>
      <c r="U1200">
        <f t="shared" si="150"/>
        <v>2.6207784619559296</v>
      </c>
      <c r="V1200">
        <f t="shared" si="153"/>
        <v>9.5119194652865406</v>
      </c>
      <c r="W1200">
        <f t="shared" si="153"/>
        <v>9.5119194652865406</v>
      </c>
      <c r="X1200">
        <f t="shared" si="154"/>
        <v>10.910517404669481</v>
      </c>
      <c r="Y1200">
        <f t="shared" si="154"/>
        <v>12.746420486351219</v>
      </c>
      <c r="Z1200" t="s">
        <v>34</v>
      </c>
    </row>
    <row r="1201" spans="1:26" x14ac:dyDescent="0.25">
      <c r="A1201" t="s">
        <v>12</v>
      </c>
      <c r="B1201">
        <v>21043</v>
      </c>
      <c r="C1201" t="s">
        <v>13</v>
      </c>
      <c r="D1201">
        <v>7</v>
      </c>
      <c r="E1201">
        <v>2017</v>
      </c>
      <c r="F1201" s="1">
        <v>42946</v>
      </c>
      <c r="G1201" t="s">
        <v>16</v>
      </c>
      <c r="H1201" t="s">
        <v>27</v>
      </c>
      <c r="I1201">
        <v>2.0926535884373001</v>
      </c>
      <c r="J1201">
        <v>20</v>
      </c>
      <c r="K1201">
        <v>1</v>
      </c>
      <c r="L1201">
        <f t="shared" si="147"/>
        <v>1</v>
      </c>
      <c r="M1201">
        <f t="shared" si="151"/>
        <v>0.69314718055994529</v>
      </c>
      <c r="N1201">
        <f>'vessel calibrations'!$B$18</f>
        <v>0.66168199563289887</v>
      </c>
      <c r="O1201" s="16">
        <f>'vessel calibrations'!$C$18</f>
        <v>0.66168199563289887</v>
      </c>
      <c r="P1201">
        <f>'vessel calibrations'!$D$18</f>
        <v>0.69681555292314135</v>
      </c>
      <c r="Q1201">
        <f>'vessel calibrations'!$E$18</f>
        <v>0.73713696004717688</v>
      </c>
      <c r="R1201">
        <f t="shared" si="148"/>
        <v>0.45864300970022187</v>
      </c>
      <c r="S1201">
        <f t="shared" si="152"/>
        <v>0.45864300970022187</v>
      </c>
      <c r="T1201">
        <f t="shared" si="149"/>
        <v>0.48299573587899475</v>
      </c>
      <c r="U1201">
        <f t="shared" si="150"/>
        <v>0.51094440554322973</v>
      </c>
      <c r="V1201">
        <f t="shared" si="153"/>
        <v>0.58192586977810135</v>
      </c>
      <c r="W1201">
        <f t="shared" si="153"/>
        <v>0.58192586977810135</v>
      </c>
      <c r="X1201">
        <f t="shared" si="154"/>
        <v>0.62092299318555466</v>
      </c>
      <c r="Y1201">
        <f t="shared" si="154"/>
        <v>0.66686464805345613</v>
      </c>
      <c r="Z1201" t="s">
        <v>34</v>
      </c>
    </row>
    <row r="1202" spans="1:26" x14ac:dyDescent="0.25">
      <c r="A1202" t="s">
        <v>12</v>
      </c>
      <c r="B1202">
        <v>21044</v>
      </c>
      <c r="C1202" t="s">
        <v>13</v>
      </c>
      <c r="D1202">
        <v>7</v>
      </c>
      <c r="E1202">
        <v>2017</v>
      </c>
      <c r="F1202" s="1">
        <v>42946</v>
      </c>
      <c r="G1202" t="s">
        <v>14</v>
      </c>
      <c r="H1202" t="s">
        <v>27</v>
      </c>
      <c r="I1202">
        <v>1.6512937324931001</v>
      </c>
      <c r="J1202">
        <v>17</v>
      </c>
      <c r="K1202">
        <v>0</v>
      </c>
      <c r="L1202">
        <f t="shared" si="147"/>
        <v>0</v>
      </c>
      <c r="M1202">
        <f t="shared" si="151"/>
        <v>0</v>
      </c>
      <c r="N1202">
        <f>'vessel calibrations'!$B$18</f>
        <v>0.66168199563289887</v>
      </c>
      <c r="O1202" s="16">
        <f>'vessel calibrations'!$C$18</f>
        <v>0.66168199563289887</v>
      </c>
      <c r="P1202">
        <f>'vessel calibrations'!$D$18</f>
        <v>0.69681555292314135</v>
      </c>
      <c r="Q1202">
        <f>'vessel calibrations'!$E$18</f>
        <v>0.73713696004717688</v>
      </c>
      <c r="R1202">
        <f t="shared" si="148"/>
        <v>0</v>
      </c>
      <c r="S1202">
        <f t="shared" si="152"/>
        <v>0</v>
      </c>
      <c r="T1202">
        <f t="shared" si="149"/>
        <v>0</v>
      </c>
      <c r="U1202">
        <f t="shared" si="150"/>
        <v>0</v>
      </c>
      <c r="V1202">
        <f t="shared" si="153"/>
        <v>0</v>
      </c>
      <c r="W1202">
        <f t="shared" si="153"/>
        <v>0</v>
      </c>
      <c r="X1202">
        <f t="shared" si="154"/>
        <v>0</v>
      </c>
      <c r="Y1202">
        <f t="shared" si="154"/>
        <v>0</v>
      </c>
      <c r="Z1202" t="s">
        <v>34</v>
      </c>
    </row>
    <row r="1203" spans="1:26" x14ac:dyDescent="0.25">
      <c r="A1203" t="s">
        <v>12</v>
      </c>
      <c r="B1203">
        <v>22021</v>
      </c>
      <c r="C1203" t="s">
        <v>19</v>
      </c>
      <c r="D1203">
        <v>6</v>
      </c>
      <c r="E1203">
        <v>2018</v>
      </c>
      <c r="F1203" s="1">
        <v>43272</v>
      </c>
      <c r="G1203" t="s">
        <v>22</v>
      </c>
      <c r="H1203" t="s">
        <v>24</v>
      </c>
      <c r="I1203">
        <v>1.14586444672903</v>
      </c>
      <c r="J1203">
        <v>20</v>
      </c>
      <c r="K1203">
        <v>0</v>
      </c>
      <c r="L1203">
        <f t="shared" si="147"/>
        <v>0</v>
      </c>
      <c r="M1203">
        <f t="shared" si="151"/>
        <v>0</v>
      </c>
      <c r="N1203">
        <f>'vessel calibrations'!$B$20</f>
        <v>0.88495575221238942</v>
      </c>
      <c r="O1203" s="16">
        <f>'vessel calibrations'!$C$20</f>
        <v>0.84033613445378152</v>
      </c>
      <c r="P1203">
        <f>'vessel calibrations'!$D$20</f>
        <v>0.88495575221238942</v>
      </c>
      <c r="Q1203">
        <f>'vessel calibrations'!$E$20</f>
        <v>0.84033613445378152</v>
      </c>
      <c r="R1203">
        <f t="shared" si="148"/>
        <v>0</v>
      </c>
      <c r="S1203">
        <f t="shared" si="152"/>
        <v>0</v>
      </c>
      <c r="T1203">
        <f t="shared" si="149"/>
        <v>0</v>
      </c>
      <c r="U1203">
        <f t="shared" si="150"/>
        <v>0</v>
      </c>
      <c r="V1203">
        <f t="shared" si="153"/>
        <v>0</v>
      </c>
      <c r="W1203">
        <f t="shared" si="153"/>
        <v>0</v>
      </c>
      <c r="X1203">
        <f t="shared" si="154"/>
        <v>0</v>
      </c>
      <c r="Y1203">
        <f t="shared" si="154"/>
        <v>0</v>
      </c>
    </row>
    <row r="1204" spans="1:26" x14ac:dyDescent="0.25">
      <c r="A1204" t="s">
        <v>12</v>
      </c>
      <c r="B1204">
        <v>22022</v>
      </c>
      <c r="C1204" t="s">
        <v>19</v>
      </c>
      <c r="D1204">
        <v>6</v>
      </c>
      <c r="E1204">
        <v>2018</v>
      </c>
      <c r="F1204" s="1">
        <v>43272</v>
      </c>
      <c r="G1204" t="s">
        <v>23</v>
      </c>
      <c r="H1204" t="s">
        <v>24</v>
      </c>
      <c r="I1204">
        <v>1.5517786577710899</v>
      </c>
      <c r="J1204">
        <v>20</v>
      </c>
      <c r="K1204">
        <v>0</v>
      </c>
      <c r="L1204">
        <f t="shared" si="147"/>
        <v>0</v>
      </c>
      <c r="M1204">
        <f t="shared" si="151"/>
        <v>0</v>
      </c>
      <c r="N1204">
        <f>'vessel calibrations'!$B$20</f>
        <v>0.88495575221238942</v>
      </c>
      <c r="O1204" s="16">
        <f>'vessel calibrations'!$C$20</f>
        <v>0.84033613445378152</v>
      </c>
      <c r="P1204">
        <f>'vessel calibrations'!$D$20</f>
        <v>0.88495575221238942</v>
      </c>
      <c r="Q1204">
        <f>'vessel calibrations'!$E$20</f>
        <v>0.84033613445378152</v>
      </c>
      <c r="R1204">
        <f t="shared" si="148"/>
        <v>0</v>
      </c>
      <c r="S1204">
        <f t="shared" si="152"/>
        <v>0</v>
      </c>
      <c r="T1204">
        <f t="shared" si="149"/>
        <v>0</v>
      </c>
      <c r="U1204">
        <f t="shared" si="150"/>
        <v>0</v>
      </c>
      <c r="V1204">
        <f t="shared" si="153"/>
        <v>0</v>
      </c>
      <c r="W1204">
        <f t="shared" si="153"/>
        <v>0</v>
      </c>
      <c r="X1204">
        <f t="shared" si="154"/>
        <v>0</v>
      </c>
      <c r="Y1204">
        <f t="shared" si="154"/>
        <v>0</v>
      </c>
    </row>
    <row r="1205" spans="1:26" x14ac:dyDescent="0.25">
      <c r="A1205" t="s">
        <v>12</v>
      </c>
      <c r="B1205">
        <v>22023</v>
      </c>
      <c r="C1205" t="s">
        <v>19</v>
      </c>
      <c r="D1205">
        <v>6</v>
      </c>
      <c r="E1205">
        <v>2018</v>
      </c>
      <c r="F1205" s="1">
        <v>43272</v>
      </c>
      <c r="G1205" t="s">
        <v>21</v>
      </c>
      <c r="H1205" t="s">
        <v>24</v>
      </c>
      <c r="I1205">
        <v>1.4207415038970601</v>
      </c>
      <c r="J1205">
        <v>20</v>
      </c>
      <c r="K1205">
        <v>0</v>
      </c>
      <c r="L1205">
        <f t="shared" si="147"/>
        <v>0</v>
      </c>
      <c r="M1205">
        <f t="shared" si="151"/>
        <v>0</v>
      </c>
      <c r="N1205">
        <f>'vessel calibrations'!$B$20</f>
        <v>0.88495575221238942</v>
      </c>
      <c r="O1205" s="16">
        <f>'vessel calibrations'!$C$20</f>
        <v>0.84033613445378152</v>
      </c>
      <c r="P1205">
        <f>'vessel calibrations'!$D$20</f>
        <v>0.88495575221238942</v>
      </c>
      <c r="Q1205">
        <f>'vessel calibrations'!$E$20</f>
        <v>0.84033613445378152</v>
      </c>
      <c r="R1205">
        <f t="shared" si="148"/>
        <v>0</v>
      </c>
      <c r="S1205">
        <f t="shared" si="152"/>
        <v>0</v>
      </c>
      <c r="T1205">
        <f t="shared" si="149"/>
        <v>0</v>
      </c>
      <c r="U1205">
        <f t="shared" si="150"/>
        <v>0</v>
      </c>
      <c r="V1205">
        <f t="shared" si="153"/>
        <v>0</v>
      </c>
      <c r="W1205">
        <f t="shared" si="153"/>
        <v>0</v>
      </c>
      <c r="X1205">
        <f t="shared" si="154"/>
        <v>0</v>
      </c>
      <c r="Y1205">
        <f t="shared" si="154"/>
        <v>0</v>
      </c>
    </row>
    <row r="1206" spans="1:26" x14ac:dyDescent="0.25">
      <c r="A1206" t="s">
        <v>12</v>
      </c>
      <c r="B1206">
        <v>22024</v>
      </c>
      <c r="C1206" t="s">
        <v>19</v>
      </c>
      <c r="D1206">
        <v>6</v>
      </c>
      <c r="E1206">
        <v>2018</v>
      </c>
      <c r="F1206" s="1">
        <v>43272</v>
      </c>
      <c r="G1206" t="s">
        <v>20</v>
      </c>
      <c r="H1206" t="s">
        <v>24</v>
      </c>
      <c r="I1206">
        <v>1.5972675153192499</v>
      </c>
      <c r="J1206">
        <v>20</v>
      </c>
      <c r="K1206">
        <v>0</v>
      </c>
      <c r="L1206">
        <f t="shared" si="147"/>
        <v>0</v>
      </c>
      <c r="M1206">
        <f t="shared" si="151"/>
        <v>0</v>
      </c>
      <c r="N1206">
        <f>'vessel calibrations'!$B$20</f>
        <v>0.88495575221238942</v>
      </c>
      <c r="O1206" s="16">
        <f>'vessel calibrations'!$C$20</f>
        <v>0.84033613445378152</v>
      </c>
      <c r="P1206">
        <f>'vessel calibrations'!$D$20</f>
        <v>0.88495575221238942</v>
      </c>
      <c r="Q1206">
        <f>'vessel calibrations'!$E$20</f>
        <v>0.84033613445378152</v>
      </c>
      <c r="R1206">
        <f t="shared" si="148"/>
        <v>0</v>
      </c>
      <c r="S1206">
        <f t="shared" si="152"/>
        <v>0</v>
      </c>
      <c r="T1206">
        <f t="shared" si="149"/>
        <v>0</v>
      </c>
      <c r="U1206">
        <f t="shared" si="150"/>
        <v>0</v>
      </c>
      <c r="V1206">
        <f t="shared" si="153"/>
        <v>0</v>
      </c>
      <c r="W1206">
        <f t="shared" si="153"/>
        <v>0</v>
      </c>
      <c r="X1206">
        <f t="shared" si="154"/>
        <v>0</v>
      </c>
      <c r="Y1206">
        <f t="shared" si="154"/>
        <v>0</v>
      </c>
    </row>
    <row r="1207" spans="1:26" x14ac:dyDescent="0.25">
      <c r="A1207" t="s">
        <v>12</v>
      </c>
      <c r="B1207">
        <v>22025</v>
      </c>
      <c r="C1207" t="s">
        <v>19</v>
      </c>
      <c r="D1207">
        <v>6</v>
      </c>
      <c r="E1207">
        <v>2018</v>
      </c>
      <c r="F1207" s="1">
        <v>43272</v>
      </c>
      <c r="G1207" t="s">
        <v>21</v>
      </c>
      <c r="H1207" t="s">
        <v>24</v>
      </c>
      <c r="I1207">
        <v>1.52317530857882</v>
      </c>
      <c r="J1207">
        <v>20</v>
      </c>
      <c r="K1207">
        <v>0</v>
      </c>
      <c r="L1207">
        <f t="shared" si="147"/>
        <v>0</v>
      </c>
      <c r="M1207">
        <f t="shared" si="151"/>
        <v>0</v>
      </c>
      <c r="N1207">
        <f>'vessel calibrations'!$B$20</f>
        <v>0.88495575221238942</v>
      </c>
      <c r="O1207" s="16">
        <f>'vessel calibrations'!$C$20</f>
        <v>0.84033613445378152</v>
      </c>
      <c r="P1207">
        <f>'vessel calibrations'!$D$20</f>
        <v>0.88495575221238942</v>
      </c>
      <c r="Q1207">
        <f>'vessel calibrations'!$E$20</f>
        <v>0.84033613445378152</v>
      </c>
      <c r="R1207">
        <f t="shared" si="148"/>
        <v>0</v>
      </c>
      <c r="S1207">
        <f t="shared" si="152"/>
        <v>0</v>
      </c>
      <c r="T1207">
        <f t="shared" si="149"/>
        <v>0</v>
      </c>
      <c r="U1207">
        <f t="shared" si="150"/>
        <v>0</v>
      </c>
      <c r="V1207">
        <f t="shared" si="153"/>
        <v>0</v>
      </c>
      <c r="W1207">
        <f t="shared" si="153"/>
        <v>0</v>
      </c>
      <c r="X1207">
        <f t="shared" si="154"/>
        <v>0</v>
      </c>
      <c r="Y1207">
        <f t="shared" si="154"/>
        <v>0</v>
      </c>
    </row>
    <row r="1208" spans="1:26" x14ac:dyDescent="0.25">
      <c r="A1208" t="s">
        <v>12</v>
      </c>
      <c r="B1208">
        <v>22026</v>
      </c>
      <c r="C1208" t="s">
        <v>19</v>
      </c>
      <c r="D1208">
        <v>6</v>
      </c>
      <c r="E1208">
        <v>2018</v>
      </c>
      <c r="F1208" s="1">
        <v>43272</v>
      </c>
      <c r="G1208" t="s">
        <v>20</v>
      </c>
      <c r="H1208" t="s">
        <v>24</v>
      </c>
      <c r="I1208">
        <v>1.6685820024097699</v>
      </c>
      <c r="J1208">
        <v>20</v>
      </c>
      <c r="K1208">
        <v>0</v>
      </c>
      <c r="L1208">
        <f t="shared" si="147"/>
        <v>0</v>
      </c>
      <c r="M1208">
        <f t="shared" si="151"/>
        <v>0</v>
      </c>
      <c r="N1208">
        <f>'vessel calibrations'!$B$20</f>
        <v>0.88495575221238942</v>
      </c>
      <c r="O1208" s="16">
        <f>'vessel calibrations'!$C$20</f>
        <v>0.84033613445378152</v>
      </c>
      <c r="P1208">
        <f>'vessel calibrations'!$D$20</f>
        <v>0.88495575221238942</v>
      </c>
      <c r="Q1208">
        <f>'vessel calibrations'!$E$20</f>
        <v>0.84033613445378152</v>
      </c>
      <c r="R1208">
        <f t="shared" si="148"/>
        <v>0</v>
      </c>
      <c r="S1208">
        <f t="shared" si="152"/>
        <v>0</v>
      </c>
      <c r="T1208">
        <f t="shared" si="149"/>
        <v>0</v>
      </c>
      <c r="U1208">
        <f t="shared" si="150"/>
        <v>0</v>
      </c>
      <c r="V1208">
        <f t="shared" si="153"/>
        <v>0</v>
      </c>
      <c r="W1208">
        <f t="shared" si="153"/>
        <v>0</v>
      </c>
      <c r="X1208">
        <f t="shared" si="154"/>
        <v>0</v>
      </c>
      <c r="Y1208">
        <f t="shared" si="154"/>
        <v>0</v>
      </c>
    </row>
    <row r="1209" spans="1:26" x14ac:dyDescent="0.25">
      <c r="A1209" t="s">
        <v>12</v>
      </c>
      <c r="B1209">
        <v>22027</v>
      </c>
      <c r="C1209" t="s">
        <v>19</v>
      </c>
      <c r="D1209">
        <v>6</v>
      </c>
      <c r="E1209">
        <v>2018</v>
      </c>
      <c r="F1209" s="1">
        <v>43273</v>
      </c>
      <c r="G1209" t="s">
        <v>23</v>
      </c>
      <c r="H1209" t="s">
        <v>24</v>
      </c>
      <c r="I1209">
        <v>1.3888031650053201</v>
      </c>
      <c r="J1209">
        <v>20</v>
      </c>
      <c r="K1209">
        <v>0</v>
      </c>
      <c r="L1209">
        <f t="shared" si="147"/>
        <v>0</v>
      </c>
      <c r="M1209">
        <f t="shared" si="151"/>
        <v>0</v>
      </c>
      <c r="N1209">
        <f>'vessel calibrations'!$B$20</f>
        <v>0.88495575221238942</v>
      </c>
      <c r="O1209" s="16">
        <f>'vessel calibrations'!$C$20</f>
        <v>0.84033613445378152</v>
      </c>
      <c r="P1209">
        <f>'vessel calibrations'!$D$20</f>
        <v>0.88495575221238942</v>
      </c>
      <c r="Q1209">
        <f>'vessel calibrations'!$E$20</f>
        <v>0.84033613445378152</v>
      </c>
      <c r="R1209">
        <f t="shared" si="148"/>
        <v>0</v>
      </c>
      <c r="S1209">
        <f t="shared" si="152"/>
        <v>0</v>
      </c>
      <c r="T1209">
        <f t="shared" si="149"/>
        <v>0</v>
      </c>
      <c r="U1209">
        <f t="shared" si="150"/>
        <v>0</v>
      </c>
      <c r="V1209">
        <f t="shared" si="153"/>
        <v>0</v>
      </c>
      <c r="W1209">
        <f t="shared" si="153"/>
        <v>0</v>
      </c>
      <c r="X1209">
        <f t="shared" si="154"/>
        <v>0</v>
      </c>
      <c r="Y1209">
        <f t="shared" si="154"/>
        <v>0</v>
      </c>
    </row>
    <row r="1210" spans="1:26" x14ac:dyDescent="0.25">
      <c r="A1210" t="s">
        <v>12</v>
      </c>
      <c r="B1210">
        <v>22028</v>
      </c>
      <c r="C1210" t="s">
        <v>19</v>
      </c>
      <c r="D1210">
        <v>6</v>
      </c>
      <c r="E1210">
        <v>2018</v>
      </c>
      <c r="F1210" s="1">
        <v>43273</v>
      </c>
      <c r="G1210" t="s">
        <v>22</v>
      </c>
      <c r="H1210" t="s">
        <v>24</v>
      </c>
      <c r="I1210">
        <v>1.47510295232348</v>
      </c>
      <c r="J1210">
        <v>20</v>
      </c>
      <c r="K1210">
        <v>0</v>
      </c>
      <c r="L1210">
        <f t="shared" si="147"/>
        <v>0</v>
      </c>
      <c r="M1210">
        <f t="shared" si="151"/>
        <v>0</v>
      </c>
      <c r="N1210">
        <f>'vessel calibrations'!$B$20</f>
        <v>0.88495575221238942</v>
      </c>
      <c r="O1210" s="16">
        <f>'vessel calibrations'!$C$20</f>
        <v>0.84033613445378152</v>
      </c>
      <c r="P1210">
        <f>'vessel calibrations'!$D$20</f>
        <v>0.88495575221238942</v>
      </c>
      <c r="Q1210">
        <f>'vessel calibrations'!$E$20</f>
        <v>0.84033613445378152</v>
      </c>
      <c r="R1210">
        <f t="shared" si="148"/>
        <v>0</v>
      </c>
      <c r="S1210">
        <f t="shared" si="152"/>
        <v>0</v>
      </c>
      <c r="T1210">
        <f t="shared" si="149"/>
        <v>0</v>
      </c>
      <c r="U1210">
        <f t="shared" si="150"/>
        <v>0</v>
      </c>
      <c r="V1210">
        <f t="shared" si="153"/>
        <v>0</v>
      </c>
      <c r="W1210">
        <f t="shared" si="153"/>
        <v>0</v>
      </c>
      <c r="X1210">
        <f t="shared" si="154"/>
        <v>0</v>
      </c>
      <c r="Y1210">
        <f t="shared" si="154"/>
        <v>0</v>
      </c>
    </row>
    <row r="1211" spans="1:26" x14ac:dyDescent="0.25">
      <c r="A1211" t="s">
        <v>12</v>
      </c>
      <c r="B1211">
        <v>22029</v>
      </c>
      <c r="C1211" t="s">
        <v>13</v>
      </c>
      <c r="D1211">
        <v>6</v>
      </c>
      <c r="E1211">
        <v>2018</v>
      </c>
      <c r="F1211" s="1">
        <v>43273</v>
      </c>
      <c r="G1211" t="s">
        <v>14</v>
      </c>
      <c r="H1211" t="s">
        <v>24</v>
      </c>
      <c r="I1211">
        <v>1.4116545537445799</v>
      </c>
      <c r="J1211">
        <v>20</v>
      </c>
      <c r="K1211">
        <v>0</v>
      </c>
      <c r="L1211">
        <f t="shared" si="147"/>
        <v>0</v>
      </c>
      <c r="M1211">
        <f t="shared" si="151"/>
        <v>0</v>
      </c>
      <c r="N1211">
        <f>'vessel calibrations'!$B$20</f>
        <v>0.88495575221238942</v>
      </c>
      <c r="O1211" s="16">
        <f>'vessel calibrations'!$C$20</f>
        <v>0.84033613445378152</v>
      </c>
      <c r="P1211">
        <f>'vessel calibrations'!$D$20</f>
        <v>0.88495575221238942</v>
      </c>
      <c r="Q1211">
        <f>'vessel calibrations'!$E$20</f>
        <v>0.84033613445378152</v>
      </c>
      <c r="R1211">
        <f t="shared" si="148"/>
        <v>0</v>
      </c>
      <c r="S1211">
        <f t="shared" si="152"/>
        <v>0</v>
      </c>
      <c r="T1211">
        <f t="shared" si="149"/>
        <v>0</v>
      </c>
      <c r="U1211">
        <f t="shared" si="150"/>
        <v>0</v>
      </c>
      <c r="V1211">
        <f t="shared" si="153"/>
        <v>0</v>
      </c>
      <c r="W1211">
        <f t="shared" si="153"/>
        <v>0</v>
      </c>
      <c r="X1211">
        <f t="shared" si="154"/>
        <v>0</v>
      </c>
      <c r="Y1211">
        <f t="shared" si="154"/>
        <v>0</v>
      </c>
    </row>
    <row r="1212" spans="1:26" x14ac:dyDescent="0.25">
      <c r="A1212" t="s">
        <v>12</v>
      </c>
      <c r="B1212">
        <v>22030</v>
      </c>
      <c r="C1212" t="s">
        <v>13</v>
      </c>
      <c r="D1212">
        <v>6</v>
      </c>
      <c r="E1212">
        <v>2018</v>
      </c>
      <c r="F1212" s="1">
        <v>43273</v>
      </c>
      <c r="G1212" t="s">
        <v>16</v>
      </c>
      <c r="H1212" t="s">
        <v>24</v>
      </c>
      <c r="I1212">
        <v>1.5980892586720199</v>
      </c>
      <c r="J1212">
        <v>20</v>
      </c>
      <c r="K1212">
        <v>0</v>
      </c>
      <c r="L1212">
        <f t="shared" si="147"/>
        <v>0</v>
      </c>
      <c r="M1212">
        <f t="shared" si="151"/>
        <v>0</v>
      </c>
      <c r="N1212">
        <f>'vessel calibrations'!$B$20</f>
        <v>0.88495575221238942</v>
      </c>
      <c r="O1212" s="16">
        <f>'vessel calibrations'!$C$20</f>
        <v>0.84033613445378152</v>
      </c>
      <c r="P1212">
        <f>'vessel calibrations'!$D$20</f>
        <v>0.88495575221238942</v>
      </c>
      <c r="Q1212">
        <f>'vessel calibrations'!$E$20</f>
        <v>0.84033613445378152</v>
      </c>
      <c r="R1212">
        <f t="shared" si="148"/>
        <v>0</v>
      </c>
      <c r="S1212">
        <f t="shared" si="152"/>
        <v>0</v>
      </c>
      <c r="T1212">
        <f t="shared" si="149"/>
        <v>0</v>
      </c>
      <c r="U1212">
        <f t="shared" si="150"/>
        <v>0</v>
      </c>
      <c r="V1212">
        <f t="shared" si="153"/>
        <v>0</v>
      </c>
      <c r="W1212">
        <f t="shared" si="153"/>
        <v>0</v>
      </c>
      <c r="X1212">
        <f t="shared" si="154"/>
        <v>0</v>
      </c>
      <c r="Y1212">
        <f t="shared" si="154"/>
        <v>0</v>
      </c>
    </row>
    <row r="1213" spans="1:26" x14ac:dyDescent="0.25">
      <c r="A1213" t="s">
        <v>12</v>
      </c>
      <c r="B1213">
        <v>22031</v>
      </c>
      <c r="C1213" t="s">
        <v>13</v>
      </c>
      <c r="D1213">
        <v>6</v>
      </c>
      <c r="E1213">
        <v>2018</v>
      </c>
      <c r="F1213" s="1">
        <v>43273</v>
      </c>
      <c r="G1213" t="s">
        <v>17</v>
      </c>
      <c r="H1213" t="s">
        <v>24</v>
      </c>
      <c r="I1213">
        <v>1.6281326894385499</v>
      </c>
      <c r="J1213">
        <v>20</v>
      </c>
      <c r="K1213">
        <v>0</v>
      </c>
      <c r="L1213">
        <f t="shared" si="147"/>
        <v>0</v>
      </c>
      <c r="M1213">
        <f t="shared" si="151"/>
        <v>0</v>
      </c>
      <c r="N1213">
        <f>'vessel calibrations'!$B$20</f>
        <v>0.88495575221238942</v>
      </c>
      <c r="O1213" s="16">
        <f>'vessel calibrations'!$C$20</f>
        <v>0.84033613445378152</v>
      </c>
      <c r="P1213">
        <f>'vessel calibrations'!$D$20</f>
        <v>0.88495575221238942</v>
      </c>
      <c r="Q1213">
        <f>'vessel calibrations'!$E$20</f>
        <v>0.84033613445378152</v>
      </c>
      <c r="R1213">
        <f t="shared" si="148"/>
        <v>0</v>
      </c>
      <c r="S1213">
        <f t="shared" si="152"/>
        <v>0</v>
      </c>
      <c r="T1213">
        <f t="shared" si="149"/>
        <v>0</v>
      </c>
      <c r="U1213">
        <f t="shared" si="150"/>
        <v>0</v>
      </c>
      <c r="V1213">
        <f t="shared" si="153"/>
        <v>0</v>
      </c>
      <c r="W1213">
        <f t="shared" si="153"/>
        <v>0</v>
      </c>
      <c r="X1213">
        <f t="shared" si="154"/>
        <v>0</v>
      </c>
      <c r="Y1213">
        <f t="shared" si="154"/>
        <v>0</v>
      </c>
    </row>
    <row r="1214" spans="1:26" x14ac:dyDescent="0.25">
      <c r="A1214" t="s">
        <v>12</v>
      </c>
      <c r="B1214">
        <v>22032</v>
      </c>
      <c r="C1214" t="s">
        <v>13</v>
      </c>
      <c r="D1214">
        <v>6</v>
      </c>
      <c r="E1214">
        <v>2018</v>
      </c>
      <c r="F1214" s="1">
        <v>43273</v>
      </c>
      <c r="G1214" t="s">
        <v>18</v>
      </c>
      <c r="H1214" t="s">
        <v>24</v>
      </c>
      <c r="I1214">
        <v>1.5471730092443099</v>
      </c>
      <c r="J1214">
        <v>20</v>
      </c>
      <c r="K1214">
        <v>0</v>
      </c>
      <c r="L1214">
        <f t="shared" si="147"/>
        <v>0</v>
      </c>
      <c r="M1214">
        <f t="shared" si="151"/>
        <v>0</v>
      </c>
      <c r="N1214">
        <f>'vessel calibrations'!$B$20</f>
        <v>0.88495575221238942</v>
      </c>
      <c r="O1214" s="16">
        <f>'vessel calibrations'!$C$20</f>
        <v>0.84033613445378152</v>
      </c>
      <c r="P1214">
        <f>'vessel calibrations'!$D$20</f>
        <v>0.88495575221238942</v>
      </c>
      <c r="Q1214">
        <f>'vessel calibrations'!$E$20</f>
        <v>0.84033613445378152</v>
      </c>
      <c r="R1214">
        <f t="shared" si="148"/>
        <v>0</v>
      </c>
      <c r="S1214">
        <f t="shared" si="152"/>
        <v>0</v>
      </c>
      <c r="T1214">
        <f t="shared" si="149"/>
        <v>0</v>
      </c>
      <c r="U1214">
        <f t="shared" si="150"/>
        <v>0</v>
      </c>
      <c r="V1214">
        <f t="shared" si="153"/>
        <v>0</v>
      </c>
      <c r="W1214">
        <f t="shared" si="153"/>
        <v>0</v>
      </c>
      <c r="X1214">
        <f t="shared" si="154"/>
        <v>0</v>
      </c>
      <c r="Y1214">
        <f t="shared" si="154"/>
        <v>0</v>
      </c>
    </row>
    <row r="1215" spans="1:26" x14ac:dyDescent="0.25">
      <c r="A1215" t="s">
        <v>12</v>
      </c>
      <c r="B1215">
        <v>22033</v>
      </c>
      <c r="C1215" t="s">
        <v>13</v>
      </c>
      <c r="D1215">
        <v>6</v>
      </c>
      <c r="E1215">
        <v>2018</v>
      </c>
      <c r="F1215" s="1">
        <v>43274</v>
      </c>
      <c r="G1215" t="s">
        <v>18</v>
      </c>
      <c r="H1215" t="s">
        <v>24</v>
      </c>
      <c r="I1215">
        <v>1.57095119212547</v>
      </c>
      <c r="J1215">
        <v>20</v>
      </c>
      <c r="K1215">
        <v>0</v>
      </c>
      <c r="L1215">
        <f t="shared" si="147"/>
        <v>0</v>
      </c>
      <c r="M1215">
        <f t="shared" si="151"/>
        <v>0</v>
      </c>
      <c r="N1215">
        <f>'vessel calibrations'!$B$20</f>
        <v>0.88495575221238942</v>
      </c>
      <c r="O1215" s="16">
        <f>'vessel calibrations'!$C$20</f>
        <v>0.84033613445378152</v>
      </c>
      <c r="P1215">
        <f>'vessel calibrations'!$D$20</f>
        <v>0.88495575221238942</v>
      </c>
      <c r="Q1215">
        <f>'vessel calibrations'!$E$20</f>
        <v>0.84033613445378152</v>
      </c>
      <c r="R1215">
        <f t="shared" si="148"/>
        <v>0</v>
      </c>
      <c r="S1215">
        <f t="shared" si="152"/>
        <v>0</v>
      </c>
      <c r="T1215">
        <f t="shared" si="149"/>
        <v>0</v>
      </c>
      <c r="U1215">
        <f t="shared" si="150"/>
        <v>0</v>
      </c>
      <c r="V1215">
        <f t="shared" si="153"/>
        <v>0</v>
      </c>
      <c r="W1215">
        <f t="shared" si="153"/>
        <v>0</v>
      </c>
      <c r="X1215">
        <f t="shared" si="154"/>
        <v>0</v>
      </c>
      <c r="Y1215">
        <f t="shared" si="154"/>
        <v>0</v>
      </c>
    </row>
    <row r="1216" spans="1:26" x14ac:dyDescent="0.25">
      <c r="A1216" t="s">
        <v>12</v>
      </c>
      <c r="B1216">
        <v>22034</v>
      </c>
      <c r="C1216" t="s">
        <v>13</v>
      </c>
      <c r="D1216">
        <v>6</v>
      </c>
      <c r="E1216">
        <v>2018</v>
      </c>
      <c r="F1216" s="1">
        <v>43274</v>
      </c>
      <c r="G1216" t="s">
        <v>17</v>
      </c>
      <c r="H1216" t="s">
        <v>24</v>
      </c>
      <c r="I1216">
        <v>1.4432408306068001</v>
      </c>
      <c r="J1216">
        <v>20</v>
      </c>
      <c r="K1216">
        <v>0</v>
      </c>
      <c r="L1216">
        <f t="shared" si="147"/>
        <v>0</v>
      </c>
      <c r="M1216">
        <f t="shared" si="151"/>
        <v>0</v>
      </c>
      <c r="N1216">
        <f>'vessel calibrations'!$B$20</f>
        <v>0.88495575221238942</v>
      </c>
      <c r="O1216" s="16">
        <f>'vessel calibrations'!$C$20</f>
        <v>0.84033613445378152</v>
      </c>
      <c r="P1216">
        <f>'vessel calibrations'!$D$20</f>
        <v>0.88495575221238942</v>
      </c>
      <c r="Q1216">
        <f>'vessel calibrations'!$E$20</f>
        <v>0.84033613445378152</v>
      </c>
      <c r="R1216">
        <f t="shared" si="148"/>
        <v>0</v>
      </c>
      <c r="S1216">
        <f t="shared" si="152"/>
        <v>0</v>
      </c>
      <c r="T1216">
        <f t="shared" si="149"/>
        <v>0</v>
      </c>
      <c r="U1216">
        <f t="shared" si="150"/>
        <v>0</v>
      </c>
      <c r="V1216">
        <f t="shared" si="153"/>
        <v>0</v>
      </c>
      <c r="W1216">
        <f t="shared" si="153"/>
        <v>0</v>
      </c>
      <c r="X1216">
        <f t="shared" si="154"/>
        <v>0</v>
      </c>
      <c r="Y1216">
        <f t="shared" si="154"/>
        <v>0</v>
      </c>
    </row>
    <row r="1217" spans="1:26" x14ac:dyDescent="0.25">
      <c r="A1217" t="s">
        <v>12</v>
      </c>
      <c r="B1217">
        <v>22035</v>
      </c>
      <c r="C1217" t="s">
        <v>13</v>
      </c>
      <c r="D1217">
        <v>6</v>
      </c>
      <c r="E1217">
        <v>2018</v>
      </c>
      <c r="F1217" s="1">
        <v>43274</v>
      </c>
      <c r="G1217" t="s">
        <v>16</v>
      </c>
      <c r="H1217" t="s">
        <v>24</v>
      </c>
      <c r="I1217">
        <v>1.6771089814254601</v>
      </c>
      <c r="J1217">
        <v>20</v>
      </c>
      <c r="K1217">
        <v>0</v>
      </c>
      <c r="L1217">
        <f t="shared" si="147"/>
        <v>0</v>
      </c>
      <c r="M1217">
        <f t="shared" si="151"/>
        <v>0</v>
      </c>
      <c r="N1217">
        <f>'vessel calibrations'!$B$20</f>
        <v>0.88495575221238942</v>
      </c>
      <c r="O1217" s="16">
        <f>'vessel calibrations'!$C$20</f>
        <v>0.84033613445378152</v>
      </c>
      <c r="P1217">
        <f>'vessel calibrations'!$D$20</f>
        <v>0.88495575221238942</v>
      </c>
      <c r="Q1217">
        <f>'vessel calibrations'!$E$20</f>
        <v>0.84033613445378152</v>
      </c>
      <c r="R1217">
        <f t="shared" si="148"/>
        <v>0</v>
      </c>
      <c r="S1217">
        <f t="shared" si="152"/>
        <v>0</v>
      </c>
      <c r="T1217">
        <f t="shared" si="149"/>
        <v>0</v>
      </c>
      <c r="U1217">
        <f t="shared" si="150"/>
        <v>0</v>
      </c>
      <c r="V1217">
        <f t="shared" si="153"/>
        <v>0</v>
      </c>
      <c r="W1217">
        <f t="shared" si="153"/>
        <v>0</v>
      </c>
      <c r="X1217">
        <f t="shared" si="154"/>
        <v>0</v>
      </c>
      <c r="Y1217">
        <f t="shared" si="154"/>
        <v>0</v>
      </c>
    </row>
    <row r="1218" spans="1:26" x14ac:dyDescent="0.25">
      <c r="A1218" t="s">
        <v>12</v>
      </c>
      <c r="B1218">
        <v>22036</v>
      </c>
      <c r="C1218" t="s">
        <v>13</v>
      </c>
      <c r="D1218">
        <v>6</v>
      </c>
      <c r="E1218">
        <v>2018</v>
      </c>
      <c r="F1218" s="1">
        <v>43274</v>
      </c>
      <c r="G1218" t="s">
        <v>14</v>
      </c>
      <c r="H1218" t="s">
        <v>24</v>
      </c>
      <c r="I1218">
        <v>1.3773779397132599</v>
      </c>
      <c r="J1218">
        <v>20</v>
      </c>
      <c r="K1218">
        <v>0</v>
      </c>
      <c r="L1218">
        <f t="shared" ref="L1218:L1281" si="155">K1218*20/J1218</f>
        <v>0</v>
      </c>
      <c r="M1218">
        <f t="shared" si="151"/>
        <v>0</v>
      </c>
      <c r="N1218">
        <f>'vessel calibrations'!$B$20</f>
        <v>0.88495575221238942</v>
      </c>
      <c r="O1218" s="16">
        <f>'vessel calibrations'!$C$20</f>
        <v>0.84033613445378152</v>
      </c>
      <c r="P1218">
        <f>'vessel calibrations'!$D$20</f>
        <v>0.88495575221238942</v>
      </c>
      <c r="Q1218">
        <f>'vessel calibrations'!$E$20</f>
        <v>0.84033613445378152</v>
      </c>
      <c r="R1218">
        <f t="shared" ref="R1218:R1281" si="156">N1218*M1218</f>
        <v>0</v>
      </c>
      <c r="S1218">
        <f t="shared" si="152"/>
        <v>0</v>
      </c>
      <c r="T1218">
        <f t="shared" ref="T1218:T1281" si="157">M1218*P1218</f>
        <v>0</v>
      </c>
      <c r="U1218">
        <f t="shared" ref="U1218:U1281" si="158">M1218*Q1218</f>
        <v>0</v>
      </c>
      <c r="V1218">
        <f t="shared" si="153"/>
        <v>0</v>
      </c>
      <c r="W1218">
        <f t="shared" si="153"/>
        <v>0</v>
      </c>
      <c r="X1218">
        <f t="shared" si="154"/>
        <v>0</v>
      </c>
      <c r="Y1218">
        <f t="shared" si="154"/>
        <v>0</v>
      </c>
    </row>
    <row r="1219" spans="1:26" x14ac:dyDescent="0.25">
      <c r="A1219" t="s">
        <v>12</v>
      </c>
      <c r="B1219">
        <v>22047</v>
      </c>
      <c r="C1219" t="s">
        <v>19</v>
      </c>
      <c r="D1219">
        <v>7</v>
      </c>
      <c r="E1219">
        <v>2018</v>
      </c>
      <c r="F1219" s="1">
        <v>43309</v>
      </c>
      <c r="G1219" t="s">
        <v>22</v>
      </c>
      <c r="H1219" t="s">
        <v>24</v>
      </c>
      <c r="I1219">
        <v>2.1416699333184299</v>
      </c>
      <c r="J1219">
        <v>20</v>
      </c>
      <c r="K1219">
        <v>28</v>
      </c>
      <c r="L1219">
        <f t="shared" si="155"/>
        <v>28</v>
      </c>
      <c r="M1219">
        <f t="shared" ref="M1219:M1282" si="159">LN(L1219+1)</f>
        <v>3.3672958299864741</v>
      </c>
      <c r="N1219">
        <f>'vessel calibrations'!$B$20</f>
        <v>0.88495575221238942</v>
      </c>
      <c r="O1219" s="16">
        <f>'vessel calibrations'!$C$20</f>
        <v>0.84033613445378152</v>
      </c>
      <c r="P1219">
        <f>'vessel calibrations'!$D$20</f>
        <v>0.88495575221238942</v>
      </c>
      <c r="Q1219">
        <f>'vessel calibrations'!$E$20</f>
        <v>0.84033613445378152</v>
      </c>
      <c r="R1219">
        <f t="shared" si="156"/>
        <v>2.9799078141473223</v>
      </c>
      <c r="S1219">
        <f t="shared" ref="S1219:S1282" si="160">O1219*M1219</f>
        <v>2.8296603613331714</v>
      </c>
      <c r="T1219">
        <f t="shared" si="157"/>
        <v>2.9799078141473223</v>
      </c>
      <c r="U1219">
        <f t="shared" si="158"/>
        <v>2.8296603613331714</v>
      </c>
      <c r="V1219">
        <f t="shared" ref="V1219:W1282" si="161">EXP(R1219)-1</f>
        <v>18.686001790250881</v>
      </c>
      <c r="W1219">
        <f t="shared" si="161"/>
        <v>15.939706468074068</v>
      </c>
      <c r="X1219">
        <f t="shared" ref="X1219:Y1282" si="162">EXP(T1219)-1</f>
        <v>18.686001790250881</v>
      </c>
      <c r="Y1219">
        <f t="shared" si="162"/>
        <v>15.939706468074068</v>
      </c>
      <c r="Z1219" t="s">
        <v>34</v>
      </c>
    </row>
    <row r="1220" spans="1:26" x14ac:dyDescent="0.25">
      <c r="A1220" t="s">
        <v>12</v>
      </c>
      <c r="B1220">
        <v>22048</v>
      </c>
      <c r="C1220" t="s">
        <v>19</v>
      </c>
      <c r="D1220">
        <v>7</v>
      </c>
      <c r="E1220">
        <v>2018</v>
      </c>
      <c r="F1220" s="1">
        <v>43309</v>
      </c>
      <c r="G1220" t="s">
        <v>23</v>
      </c>
      <c r="H1220" t="s">
        <v>24</v>
      </c>
      <c r="I1220">
        <v>1.87795403632832</v>
      </c>
      <c r="J1220">
        <v>20</v>
      </c>
      <c r="K1220">
        <v>2</v>
      </c>
      <c r="L1220">
        <f t="shared" si="155"/>
        <v>2</v>
      </c>
      <c r="M1220">
        <f t="shared" si="159"/>
        <v>1.0986122886681098</v>
      </c>
      <c r="N1220">
        <f>'vessel calibrations'!$B$20</f>
        <v>0.88495575221238942</v>
      </c>
      <c r="O1220" s="16">
        <f>'vessel calibrations'!$C$20</f>
        <v>0.84033613445378152</v>
      </c>
      <c r="P1220">
        <f>'vessel calibrations'!$D$20</f>
        <v>0.88495575221238942</v>
      </c>
      <c r="Q1220">
        <f>'vessel calibrations'!$E$20</f>
        <v>0.84033613445378152</v>
      </c>
      <c r="R1220">
        <f t="shared" si="156"/>
        <v>0.97222326430806183</v>
      </c>
      <c r="S1220">
        <f t="shared" si="160"/>
        <v>0.92320360392278134</v>
      </c>
      <c r="T1220">
        <f t="shared" si="157"/>
        <v>0.97222326430806183</v>
      </c>
      <c r="U1220">
        <f t="shared" si="158"/>
        <v>0.92320360392278134</v>
      </c>
      <c r="V1220">
        <f t="shared" si="161"/>
        <v>1.6438158315048863</v>
      </c>
      <c r="W1220">
        <f t="shared" si="161"/>
        <v>1.5173420527559562</v>
      </c>
      <c r="X1220">
        <f t="shared" si="162"/>
        <v>1.6438158315048863</v>
      </c>
      <c r="Y1220">
        <f t="shared" si="162"/>
        <v>1.5173420527559562</v>
      </c>
      <c r="Z1220" t="s">
        <v>34</v>
      </c>
    </row>
    <row r="1221" spans="1:26" x14ac:dyDescent="0.25">
      <c r="A1221" t="s">
        <v>12</v>
      </c>
      <c r="B1221">
        <v>22049</v>
      </c>
      <c r="C1221" t="s">
        <v>19</v>
      </c>
      <c r="D1221">
        <v>7</v>
      </c>
      <c r="E1221">
        <v>2018</v>
      </c>
      <c r="F1221" s="1">
        <v>43309</v>
      </c>
      <c r="G1221" t="s">
        <v>21</v>
      </c>
      <c r="H1221" t="s">
        <v>24</v>
      </c>
      <c r="I1221">
        <v>1.36650017211847</v>
      </c>
      <c r="J1221">
        <v>20</v>
      </c>
      <c r="K1221">
        <v>1</v>
      </c>
      <c r="L1221">
        <f t="shared" si="155"/>
        <v>1</v>
      </c>
      <c r="M1221">
        <f t="shared" si="159"/>
        <v>0.69314718055994529</v>
      </c>
      <c r="N1221">
        <f>'vessel calibrations'!$B$20</f>
        <v>0.88495575221238942</v>
      </c>
      <c r="O1221" s="16">
        <f>'vessel calibrations'!$C$20</f>
        <v>0.84033613445378152</v>
      </c>
      <c r="P1221">
        <f>'vessel calibrations'!$D$20</f>
        <v>0.88495575221238942</v>
      </c>
      <c r="Q1221">
        <f>'vessel calibrations'!$E$20</f>
        <v>0.84033613445378152</v>
      </c>
      <c r="R1221">
        <f t="shared" si="156"/>
        <v>0.6134045845663233</v>
      </c>
      <c r="S1221">
        <f t="shared" si="160"/>
        <v>0.58247662231928177</v>
      </c>
      <c r="T1221">
        <f t="shared" si="157"/>
        <v>0.6134045845663233</v>
      </c>
      <c r="U1221">
        <f t="shared" si="158"/>
        <v>0.58247662231928177</v>
      </c>
      <c r="V1221">
        <f t="shared" si="161"/>
        <v>0.84670798163310157</v>
      </c>
      <c r="W1221">
        <f t="shared" si="161"/>
        <v>0.79046725538999851</v>
      </c>
      <c r="X1221">
        <f t="shared" si="162"/>
        <v>0.84670798163310157</v>
      </c>
      <c r="Y1221">
        <f t="shared" si="162"/>
        <v>0.79046725538999851</v>
      </c>
      <c r="Z1221" t="s">
        <v>34</v>
      </c>
    </row>
    <row r="1222" spans="1:26" x14ac:dyDescent="0.25">
      <c r="A1222" t="s">
        <v>12</v>
      </c>
      <c r="B1222">
        <v>22050</v>
      </c>
      <c r="C1222" t="s">
        <v>19</v>
      </c>
      <c r="D1222">
        <v>7</v>
      </c>
      <c r="E1222">
        <v>2018</v>
      </c>
      <c r="F1222" s="1">
        <v>43309</v>
      </c>
      <c r="G1222" t="s">
        <v>20</v>
      </c>
      <c r="H1222" t="s">
        <v>24</v>
      </c>
      <c r="I1222">
        <v>1.2703928308760899</v>
      </c>
      <c r="J1222">
        <v>20</v>
      </c>
      <c r="K1222">
        <v>2</v>
      </c>
      <c r="L1222">
        <f t="shared" si="155"/>
        <v>2</v>
      </c>
      <c r="M1222">
        <f t="shared" si="159"/>
        <v>1.0986122886681098</v>
      </c>
      <c r="N1222">
        <f>'vessel calibrations'!$B$20</f>
        <v>0.88495575221238942</v>
      </c>
      <c r="O1222" s="16">
        <f>'vessel calibrations'!$C$20</f>
        <v>0.84033613445378152</v>
      </c>
      <c r="P1222">
        <f>'vessel calibrations'!$D$20</f>
        <v>0.88495575221238942</v>
      </c>
      <c r="Q1222">
        <f>'vessel calibrations'!$E$20</f>
        <v>0.84033613445378152</v>
      </c>
      <c r="R1222">
        <f t="shared" si="156"/>
        <v>0.97222326430806183</v>
      </c>
      <c r="S1222">
        <f t="shared" si="160"/>
        <v>0.92320360392278134</v>
      </c>
      <c r="T1222">
        <f t="shared" si="157"/>
        <v>0.97222326430806183</v>
      </c>
      <c r="U1222">
        <f t="shared" si="158"/>
        <v>0.92320360392278134</v>
      </c>
      <c r="V1222">
        <f t="shared" si="161"/>
        <v>1.6438158315048863</v>
      </c>
      <c r="W1222">
        <f t="shared" si="161"/>
        <v>1.5173420527559562</v>
      </c>
      <c r="X1222">
        <f t="shared" si="162"/>
        <v>1.6438158315048863</v>
      </c>
      <c r="Y1222">
        <f t="shared" si="162"/>
        <v>1.5173420527559562</v>
      </c>
      <c r="Z1222" t="s">
        <v>34</v>
      </c>
    </row>
    <row r="1223" spans="1:26" x14ac:dyDescent="0.25">
      <c r="A1223" t="s">
        <v>12</v>
      </c>
      <c r="B1223">
        <v>22051</v>
      </c>
      <c r="C1223" t="s">
        <v>19</v>
      </c>
      <c r="D1223">
        <v>7</v>
      </c>
      <c r="E1223">
        <v>2018</v>
      </c>
      <c r="F1223" s="1">
        <v>43309</v>
      </c>
      <c r="G1223" t="s">
        <v>21</v>
      </c>
      <c r="H1223" t="s">
        <v>24</v>
      </c>
      <c r="I1223">
        <v>1.2906701468866399</v>
      </c>
      <c r="J1223">
        <v>20</v>
      </c>
      <c r="K1223">
        <v>50</v>
      </c>
      <c r="L1223">
        <f t="shared" si="155"/>
        <v>50</v>
      </c>
      <c r="M1223">
        <f t="shared" si="159"/>
        <v>3.9318256327243257</v>
      </c>
      <c r="N1223">
        <f>'vessel calibrations'!$B$20</f>
        <v>0.88495575221238942</v>
      </c>
      <c r="O1223" s="16">
        <f>'vessel calibrations'!$C$20</f>
        <v>0.84033613445378152</v>
      </c>
      <c r="P1223">
        <f>'vessel calibrations'!$D$20</f>
        <v>0.88495575221238942</v>
      </c>
      <c r="Q1223">
        <f>'vessel calibrations'!$E$20</f>
        <v>0.84033613445378152</v>
      </c>
      <c r="R1223">
        <f t="shared" si="156"/>
        <v>3.4794917103755099</v>
      </c>
      <c r="S1223">
        <f t="shared" si="160"/>
        <v>3.3040551535498537</v>
      </c>
      <c r="T1223">
        <f t="shared" si="157"/>
        <v>3.4794917103755099</v>
      </c>
      <c r="U1223">
        <f t="shared" si="158"/>
        <v>3.3040551535498537</v>
      </c>
      <c r="V1223">
        <f t="shared" si="161"/>
        <v>31.443227328328447</v>
      </c>
      <c r="W1223">
        <f t="shared" si="161"/>
        <v>26.222808060040336</v>
      </c>
      <c r="X1223">
        <f t="shared" si="162"/>
        <v>31.443227328328447</v>
      </c>
      <c r="Y1223">
        <f t="shared" si="162"/>
        <v>26.222808060040336</v>
      </c>
      <c r="Z1223" t="s">
        <v>34</v>
      </c>
    </row>
    <row r="1224" spans="1:26" x14ac:dyDescent="0.25">
      <c r="A1224" t="s">
        <v>12</v>
      </c>
      <c r="B1224">
        <v>22052</v>
      </c>
      <c r="C1224" t="s">
        <v>19</v>
      </c>
      <c r="D1224">
        <v>7</v>
      </c>
      <c r="E1224">
        <v>2018</v>
      </c>
      <c r="F1224" s="1">
        <v>43309</v>
      </c>
      <c r="G1224" t="s">
        <v>20</v>
      </c>
      <c r="H1224" t="s">
        <v>24</v>
      </c>
      <c r="I1224">
        <v>1.1125553493254501</v>
      </c>
      <c r="J1224">
        <v>20</v>
      </c>
      <c r="K1224">
        <v>10</v>
      </c>
      <c r="L1224">
        <f t="shared" si="155"/>
        <v>10</v>
      </c>
      <c r="M1224">
        <f t="shared" si="159"/>
        <v>2.3978952727983707</v>
      </c>
      <c r="N1224">
        <f>'vessel calibrations'!$B$20</f>
        <v>0.88495575221238942</v>
      </c>
      <c r="O1224" s="16">
        <f>'vessel calibrations'!$C$20</f>
        <v>0.84033613445378152</v>
      </c>
      <c r="P1224">
        <f>'vessel calibrations'!$D$20</f>
        <v>0.88495575221238942</v>
      </c>
      <c r="Q1224">
        <f>'vessel calibrations'!$E$20</f>
        <v>0.84033613445378152</v>
      </c>
      <c r="R1224">
        <f t="shared" si="156"/>
        <v>2.1220312148658147</v>
      </c>
      <c r="S1224">
        <f t="shared" si="160"/>
        <v>2.0150380443683789</v>
      </c>
      <c r="T1224">
        <f t="shared" si="157"/>
        <v>2.1220312148658147</v>
      </c>
      <c r="U1224">
        <f t="shared" si="158"/>
        <v>2.0150380443683789</v>
      </c>
      <c r="V1224">
        <f t="shared" si="161"/>
        <v>7.3480770160886433</v>
      </c>
      <c r="W1224">
        <f t="shared" si="161"/>
        <v>6.5010127470668087</v>
      </c>
      <c r="X1224">
        <f t="shared" si="162"/>
        <v>7.3480770160886433</v>
      </c>
      <c r="Y1224">
        <f t="shared" si="162"/>
        <v>6.5010127470668087</v>
      </c>
      <c r="Z1224" t="s">
        <v>34</v>
      </c>
    </row>
    <row r="1225" spans="1:26" x14ac:dyDescent="0.25">
      <c r="A1225" t="s">
        <v>12</v>
      </c>
      <c r="B1225">
        <v>22053</v>
      </c>
      <c r="C1225" t="s">
        <v>19</v>
      </c>
      <c r="D1225">
        <v>7</v>
      </c>
      <c r="E1225">
        <v>2018</v>
      </c>
      <c r="F1225" s="1">
        <v>43310</v>
      </c>
      <c r="G1225" t="s">
        <v>23</v>
      </c>
      <c r="H1225" t="s">
        <v>24</v>
      </c>
      <c r="I1225">
        <v>1.91513694274313</v>
      </c>
      <c r="J1225">
        <v>20</v>
      </c>
      <c r="K1225">
        <v>0</v>
      </c>
      <c r="L1225">
        <f t="shared" si="155"/>
        <v>0</v>
      </c>
      <c r="M1225">
        <f t="shared" si="159"/>
        <v>0</v>
      </c>
      <c r="N1225">
        <f>'vessel calibrations'!$B$20</f>
        <v>0.88495575221238942</v>
      </c>
      <c r="O1225" s="16">
        <f>'vessel calibrations'!$C$20</f>
        <v>0.84033613445378152</v>
      </c>
      <c r="P1225">
        <f>'vessel calibrations'!$D$20</f>
        <v>0.88495575221238942</v>
      </c>
      <c r="Q1225">
        <f>'vessel calibrations'!$E$20</f>
        <v>0.84033613445378152</v>
      </c>
      <c r="R1225">
        <f t="shared" si="156"/>
        <v>0</v>
      </c>
      <c r="S1225">
        <f t="shared" si="160"/>
        <v>0</v>
      </c>
      <c r="T1225">
        <f t="shared" si="157"/>
        <v>0</v>
      </c>
      <c r="U1225">
        <f t="shared" si="158"/>
        <v>0</v>
      </c>
      <c r="V1225">
        <f t="shared" si="161"/>
        <v>0</v>
      </c>
      <c r="W1225">
        <f t="shared" si="161"/>
        <v>0</v>
      </c>
      <c r="X1225">
        <f t="shared" si="162"/>
        <v>0</v>
      </c>
      <c r="Y1225">
        <f t="shared" si="162"/>
        <v>0</v>
      </c>
      <c r="Z1225" t="s">
        <v>34</v>
      </c>
    </row>
    <row r="1226" spans="1:26" x14ac:dyDescent="0.25">
      <c r="A1226" t="s">
        <v>12</v>
      </c>
      <c r="B1226">
        <v>22054</v>
      </c>
      <c r="C1226" t="s">
        <v>19</v>
      </c>
      <c r="D1226">
        <v>7</v>
      </c>
      <c r="E1226">
        <v>2018</v>
      </c>
      <c r="F1226" s="1">
        <v>43310</v>
      </c>
      <c r="G1226" t="s">
        <v>22</v>
      </c>
      <c r="H1226" t="s">
        <v>24</v>
      </c>
      <c r="I1226">
        <v>2.0368199080247398</v>
      </c>
      <c r="J1226">
        <v>20</v>
      </c>
      <c r="K1226">
        <v>10</v>
      </c>
      <c r="L1226">
        <f t="shared" si="155"/>
        <v>10</v>
      </c>
      <c r="M1226">
        <f t="shared" si="159"/>
        <v>2.3978952727983707</v>
      </c>
      <c r="N1226">
        <f>'vessel calibrations'!$B$20</f>
        <v>0.88495575221238942</v>
      </c>
      <c r="O1226" s="16">
        <f>'vessel calibrations'!$C$20</f>
        <v>0.84033613445378152</v>
      </c>
      <c r="P1226">
        <f>'vessel calibrations'!$D$20</f>
        <v>0.88495575221238942</v>
      </c>
      <c r="Q1226">
        <f>'vessel calibrations'!$E$20</f>
        <v>0.84033613445378152</v>
      </c>
      <c r="R1226">
        <f t="shared" si="156"/>
        <v>2.1220312148658147</v>
      </c>
      <c r="S1226">
        <f t="shared" si="160"/>
        <v>2.0150380443683789</v>
      </c>
      <c r="T1226">
        <f t="shared" si="157"/>
        <v>2.1220312148658147</v>
      </c>
      <c r="U1226">
        <f t="shared" si="158"/>
        <v>2.0150380443683789</v>
      </c>
      <c r="V1226">
        <f t="shared" si="161"/>
        <v>7.3480770160886433</v>
      </c>
      <c r="W1226">
        <f t="shared" si="161"/>
        <v>6.5010127470668087</v>
      </c>
      <c r="X1226">
        <f t="shared" si="162"/>
        <v>7.3480770160886433</v>
      </c>
      <c r="Y1226">
        <f t="shared" si="162"/>
        <v>6.5010127470668087</v>
      </c>
      <c r="Z1226" t="s">
        <v>34</v>
      </c>
    </row>
    <row r="1227" spans="1:26" x14ac:dyDescent="0.25">
      <c r="A1227" t="s">
        <v>12</v>
      </c>
      <c r="B1227">
        <v>22055</v>
      </c>
      <c r="C1227" t="s">
        <v>13</v>
      </c>
      <c r="D1227">
        <v>7</v>
      </c>
      <c r="E1227">
        <v>2018</v>
      </c>
      <c r="F1227" s="1">
        <v>43310</v>
      </c>
      <c r="G1227" t="s">
        <v>14</v>
      </c>
      <c r="H1227" t="s">
        <v>24</v>
      </c>
      <c r="I1227">
        <v>1.57854386425196</v>
      </c>
      <c r="J1227">
        <v>20</v>
      </c>
      <c r="K1227">
        <v>2</v>
      </c>
      <c r="L1227">
        <f t="shared" si="155"/>
        <v>2</v>
      </c>
      <c r="M1227">
        <f t="shared" si="159"/>
        <v>1.0986122886681098</v>
      </c>
      <c r="N1227">
        <f>'vessel calibrations'!$B$20</f>
        <v>0.88495575221238942</v>
      </c>
      <c r="O1227" s="16">
        <f>'vessel calibrations'!$C$20</f>
        <v>0.84033613445378152</v>
      </c>
      <c r="P1227">
        <f>'vessel calibrations'!$D$20</f>
        <v>0.88495575221238942</v>
      </c>
      <c r="Q1227">
        <f>'vessel calibrations'!$E$20</f>
        <v>0.84033613445378152</v>
      </c>
      <c r="R1227">
        <f t="shared" si="156"/>
        <v>0.97222326430806183</v>
      </c>
      <c r="S1227">
        <f t="shared" si="160"/>
        <v>0.92320360392278134</v>
      </c>
      <c r="T1227">
        <f t="shared" si="157"/>
        <v>0.97222326430806183</v>
      </c>
      <c r="U1227">
        <f t="shared" si="158"/>
        <v>0.92320360392278134</v>
      </c>
      <c r="V1227">
        <f t="shared" si="161"/>
        <v>1.6438158315048863</v>
      </c>
      <c r="W1227">
        <f t="shared" si="161"/>
        <v>1.5173420527559562</v>
      </c>
      <c r="X1227">
        <f t="shared" si="162"/>
        <v>1.6438158315048863</v>
      </c>
      <c r="Y1227">
        <f t="shared" si="162"/>
        <v>1.5173420527559562</v>
      </c>
      <c r="Z1227" t="s">
        <v>34</v>
      </c>
    </row>
    <row r="1228" spans="1:26" x14ac:dyDescent="0.25">
      <c r="A1228" t="s">
        <v>12</v>
      </c>
      <c r="B1228">
        <v>22056</v>
      </c>
      <c r="C1228" t="s">
        <v>13</v>
      </c>
      <c r="D1228">
        <v>7</v>
      </c>
      <c r="E1228">
        <v>2018</v>
      </c>
      <c r="F1228" s="1">
        <v>43310</v>
      </c>
      <c r="G1228" t="s">
        <v>16</v>
      </c>
      <c r="H1228" t="s">
        <v>24</v>
      </c>
      <c r="I1228">
        <v>1.9440628236163999</v>
      </c>
      <c r="J1228">
        <v>20</v>
      </c>
      <c r="K1228">
        <v>6</v>
      </c>
      <c r="L1228">
        <f t="shared" si="155"/>
        <v>6</v>
      </c>
      <c r="M1228">
        <f t="shared" si="159"/>
        <v>1.9459101490553132</v>
      </c>
      <c r="N1228">
        <f>'vessel calibrations'!$B$20</f>
        <v>0.88495575221238942</v>
      </c>
      <c r="O1228" s="16">
        <f>'vessel calibrations'!$C$20</f>
        <v>0.84033613445378152</v>
      </c>
      <c r="P1228">
        <f>'vessel calibrations'!$D$20</f>
        <v>0.88495575221238942</v>
      </c>
      <c r="Q1228">
        <f>'vessel calibrations'!$E$20</f>
        <v>0.84033613445378152</v>
      </c>
      <c r="R1228">
        <f t="shared" si="156"/>
        <v>1.7220443796949676</v>
      </c>
      <c r="S1228">
        <f t="shared" si="160"/>
        <v>1.6352186126515238</v>
      </c>
      <c r="T1228">
        <f t="shared" si="157"/>
        <v>1.7220443796949676</v>
      </c>
      <c r="U1228">
        <f t="shared" si="158"/>
        <v>1.6352186126515238</v>
      </c>
      <c r="V1228">
        <f t="shared" si="161"/>
        <v>4.595957039067045</v>
      </c>
      <c r="W1228">
        <f t="shared" si="161"/>
        <v>4.1305794840219274</v>
      </c>
      <c r="X1228">
        <f t="shared" si="162"/>
        <v>4.595957039067045</v>
      </c>
      <c r="Y1228">
        <f t="shared" si="162"/>
        <v>4.1305794840219274</v>
      </c>
      <c r="Z1228" t="s">
        <v>34</v>
      </c>
    </row>
    <row r="1229" spans="1:26" x14ac:dyDescent="0.25">
      <c r="A1229" t="s">
        <v>12</v>
      </c>
      <c r="B1229">
        <v>22057</v>
      </c>
      <c r="C1229" t="s">
        <v>13</v>
      </c>
      <c r="D1229">
        <v>7</v>
      </c>
      <c r="E1229">
        <v>2018</v>
      </c>
      <c r="F1229" s="1">
        <v>43310</v>
      </c>
      <c r="G1229" t="s">
        <v>17</v>
      </c>
      <c r="H1229" t="s">
        <v>24</v>
      </c>
      <c r="I1229">
        <v>1.7889595793470801</v>
      </c>
      <c r="J1229">
        <v>20</v>
      </c>
      <c r="K1229">
        <v>1</v>
      </c>
      <c r="L1229">
        <f t="shared" si="155"/>
        <v>1</v>
      </c>
      <c r="M1229">
        <f t="shared" si="159"/>
        <v>0.69314718055994529</v>
      </c>
      <c r="N1229">
        <f>'vessel calibrations'!$B$20</f>
        <v>0.88495575221238942</v>
      </c>
      <c r="O1229" s="16">
        <f>'vessel calibrations'!$C$20</f>
        <v>0.84033613445378152</v>
      </c>
      <c r="P1229">
        <f>'vessel calibrations'!$D$20</f>
        <v>0.88495575221238942</v>
      </c>
      <c r="Q1229">
        <f>'vessel calibrations'!$E$20</f>
        <v>0.84033613445378152</v>
      </c>
      <c r="R1229">
        <f t="shared" si="156"/>
        <v>0.6134045845663233</v>
      </c>
      <c r="S1229">
        <f t="shared" si="160"/>
        <v>0.58247662231928177</v>
      </c>
      <c r="T1229">
        <f t="shared" si="157"/>
        <v>0.6134045845663233</v>
      </c>
      <c r="U1229">
        <f t="shared" si="158"/>
        <v>0.58247662231928177</v>
      </c>
      <c r="V1229">
        <f t="shared" si="161"/>
        <v>0.84670798163310157</v>
      </c>
      <c r="W1229">
        <f t="shared" si="161"/>
        <v>0.79046725538999851</v>
      </c>
      <c r="X1229">
        <f t="shared" si="162"/>
        <v>0.84670798163310157</v>
      </c>
      <c r="Y1229">
        <f t="shared" si="162"/>
        <v>0.79046725538999851</v>
      </c>
      <c r="Z1229" t="s">
        <v>34</v>
      </c>
    </row>
    <row r="1230" spans="1:26" x14ac:dyDescent="0.25">
      <c r="A1230" t="s">
        <v>12</v>
      </c>
      <c r="B1230">
        <v>22058</v>
      </c>
      <c r="C1230" t="s">
        <v>13</v>
      </c>
      <c r="D1230">
        <v>7</v>
      </c>
      <c r="E1230">
        <v>2018</v>
      </c>
      <c r="F1230" s="1">
        <v>43310</v>
      </c>
      <c r="G1230" t="s">
        <v>18</v>
      </c>
      <c r="H1230" t="s">
        <v>24</v>
      </c>
      <c r="I1230">
        <v>1.53469179304382</v>
      </c>
      <c r="J1230">
        <v>20</v>
      </c>
      <c r="K1230">
        <v>1</v>
      </c>
      <c r="L1230">
        <f t="shared" si="155"/>
        <v>1</v>
      </c>
      <c r="M1230">
        <f t="shared" si="159"/>
        <v>0.69314718055994529</v>
      </c>
      <c r="N1230">
        <f>'vessel calibrations'!$B$20</f>
        <v>0.88495575221238942</v>
      </c>
      <c r="O1230" s="16">
        <f>'vessel calibrations'!$C$20</f>
        <v>0.84033613445378152</v>
      </c>
      <c r="P1230">
        <f>'vessel calibrations'!$D$20</f>
        <v>0.88495575221238942</v>
      </c>
      <c r="Q1230">
        <f>'vessel calibrations'!$E$20</f>
        <v>0.84033613445378152</v>
      </c>
      <c r="R1230">
        <f t="shared" si="156"/>
        <v>0.6134045845663233</v>
      </c>
      <c r="S1230">
        <f t="shared" si="160"/>
        <v>0.58247662231928177</v>
      </c>
      <c r="T1230">
        <f t="shared" si="157"/>
        <v>0.6134045845663233</v>
      </c>
      <c r="U1230">
        <f t="shared" si="158"/>
        <v>0.58247662231928177</v>
      </c>
      <c r="V1230">
        <f t="shared" si="161"/>
        <v>0.84670798163310157</v>
      </c>
      <c r="W1230">
        <f t="shared" si="161"/>
        <v>0.79046725538999851</v>
      </c>
      <c r="X1230">
        <f t="shared" si="162"/>
        <v>0.84670798163310157</v>
      </c>
      <c r="Y1230">
        <f t="shared" si="162"/>
        <v>0.79046725538999851</v>
      </c>
      <c r="Z1230" t="s">
        <v>34</v>
      </c>
    </row>
    <row r="1231" spans="1:26" x14ac:dyDescent="0.25">
      <c r="A1231" t="s">
        <v>12</v>
      </c>
      <c r="B1231">
        <v>22059</v>
      </c>
      <c r="C1231" t="s">
        <v>13</v>
      </c>
      <c r="D1231">
        <v>7</v>
      </c>
      <c r="E1231">
        <v>2018</v>
      </c>
      <c r="F1231" s="1">
        <v>43311</v>
      </c>
      <c r="G1231" t="s">
        <v>18</v>
      </c>
      <c r="H1231" t="s">
        <v>24</v>
      </c>
      <c r="I1231">
        <v>1.8555256692045301</v>
      </c>
      <c r="J1231">
        <v>20</v>
      </c>
      <c r="K1231">
        <v>1</v>
      </c>
      <c r="L1231">
        <f t="shared" si="155"/>
        <v>1</v>
      </c>
      <c r="M1231">
        <f t="shared" si="159"/>
        <v>0.69314718055994529</v>
      </c>
      <c r="N1231">
        <f>'vessel calibrations'!$B$20</f>
        <v>0.88495575221238942</v>
      </c>
      <c r="O1231" s="16">
        <f>'vessel calibrations'!$C$20</f>
        <v>0.84033613445378152</v>
      </c>
      <c r="P1231">
        <f>'vessel calibrations'!$D$20</f>
        <v>0.88495575221238942</v>
      </c>
      <c r="Q1231">
        <f>'vessel calibrations'!$E$20</f>
        <v>0.84033613445378152</v>
      </c>
      <c r="R1231">
        <f t="shared" si="156"/>
        <v>0.6134045845663233</v>
      </c>
      <c r="S1231">
        <f t="shared" si="160"/>
        <v>0.58247662231928177</v>
      </c>
      <c r="T1231">
        <f t="shared" si="157"/>
        <v>0.6134045845663233</v>
      </c>
      <c r="U1231">
        <f t="shared" si="158"/>
        <v>0.58247662231928177</v>
      </c>
      <c r="V1231">
        <f t="shared" si="161"/>
        <v>0.84670798163310157</v>
      </c>
      <c r="W1231">
        <f t="shared" si="161"/>
        <v>0.79046725538999851</v>
      </c>
      <c r="X1231">
        <f t="shared" si="162"/>
        <v>0.84670798163310157</v>
      </c>
      <c r="Y1231">
        <f t="shared" si="162"/>
        <v>0.79046725538999851</v>
      </c>
      <c r="Z1231" t="s">
        <v>34</v>
      </c>
    </row>
    <row r="1232" spans="1:26" x14ac:dyDescent="0.25">
      <c r="A1232" t="s">
        <v>12</v>
      </c>
      <c r="B1232">
        <v>22060</v>
      </c>
      <c r="C1232" t="s">
        <v>13</v>
      </c>
      <c r="D1232">
        <v>7</v>
      </c>
      <c r="E1232">
        <v>2018</v>
      </c>
      <c r="F1232" s="1">
        <v>43311</v>
      </c>
      <c r="G1232" t="s">
        <v>17</v>
      </c>
      <c r="H1232" t="s">
        <v>24</v>
      </c>
      <c r="I1232">
        <v>1.8381510283696201</v>
      </c>
      <c r="J1232">
        <v>20</v>
      </c>
      <c r="K1232">
        <v>0</v>
      </c>
      <c r="L1232">
        <f t="shared" si="155"/>
        <v>0</v>
      </c>
      <c r="M1232">
        <f t="shared" si="159"/>
        <v>0</v>
      </c>
      <c r="N1232">
        <f>'vessel calibrations'!$B$20</f>
        <v>0.88495575221238942</v>
      </c>
      <c r="O1232" s="16">
        <f>'vessel calibrations'!$C$20</f>
        <v>0.84033613445378152</v>
      </c>
      <c r="P1232">
        <f>'vessel calibrations'!$D$20</f>
        <v>0.88495575221238942</v>
      </c>
      <c r="Q1232">
        <f>'vessel calibrations'!$E$20</f>
        <v>0.84033613445378152</v>
      </c>
      <c r="R1232">
        <f t="shared" si="156"/>
        <v>0</v>
      </c>
      <c r="S1232">
        <f t="shared" si="160"/>
        <v>0</v>
      </c>
      <c r="T1232">
        <f t="shared" si="157"/>
        <v>0</v>
      </c>
      <c r="U1232">
        <f t="shared" si="158"/>
        <v>0</v>
      </c>
      <c r="V1232">
        <f t="shared" si="161"/>
        <v>0</v>
      </c>
      <c r="W1232">
        <f t="shared" si="161"/>
        <v>0</v>
      </c>
      <c r="X1232">
        <f t="shared" si="162"/>
        <v>0</v>
      </c>
      <c r="Y1232">
        <f t="shared" si="162"/>
        <v>0</v>
      </c>
      <c r="Z1232" t="s">
        <v>34</v>
      </c>
    </row>
    <row r="1233" spans="1:26" x14ac:dyDescent="0.25">
      <c r="A1233" t="s">
        <v>12</v>
      </c>
      <c r="B1233">
        <v>22061</v>
      </c>
      <c r="C1233" t="s">
        <v>13</v>
      </c>
      <c r="D1233">
        <v>7</v>
      </c>
      <c r="E1233">
        <v>2018</v>
      </c>
      <c r="F1233" s="1">
        <v>43311</v>
      </c>
      <c r="G1233" t="s">
        <v>16</v>
      </c>
      <c r="H1233" t="s">
        <v>24</v>
      </c>
      <c r="I1233">
        <v>2.0427581403099899</v>
      </c>
      <c r="J1233">
        <v>20</v>
      </c>
      <c r="K1233">
        <v>2</v>
      </c>
      <c r="L1233">
        <f t="shared" si="155"/>
        <v>2</v>
      </c>
      <c r="M1233">
        <f t="shared" si="159"/>
        <v>1.0986122886681098</v>
      </c>
      <c r="N1233">
        <f>'vessel calibrations'!$B$20</f>
        <v>0.88495575221238942</v>
      </c>
      <c r="O1233" s="16">
        <f>'vessel calibrations'!$C$20</f>
        <v>0.84033613445378152</v>
      </c>
      <c r="P1233">
        <f>'vessel calibrations'!$D$20</f>
        <v>0.88495575221238942</v>
      </c>
      <c r="Q1233">
        <f>'vessel calibrations'!$E$20</f>
        <v>0.84033613445378152</v>
      </c>
      <c r="R1233">
        <f t="shared" si="156"/>
        <v>0.97222326430806183</v>
      </c>
      <c r="S1233">
        <f t="shared" si="160"/>
        <v>0.92320360392278134</v>
      </c>
      <c r="T1233">
        <f t="shared" si="157"/>
        <v>0.97222326430806183</v>
      </c>
      <c r="U1233">
        <f t="shared" si="158"/>
        <v>0.92320360392278134</v>
      </c>
      <c r="V1233">
        <f t="shared" si="161"/>
        <v>1.6438158315048863</v>
      </c>
      <c r="W1233">
        <f t="shared" si="161"/>
        <v>1.5173420527559562</v>
      </c>
      <c r="X1233">
        <f t="shared" si="162"/>
        <v>1.6438158315048863</v>
      </c>
      <c r="Y1233">
        <f t="shared" si="162"/>
        <v>1.5173420527559562</v>
      </c>
      <c r="Z1233" t="s">
        <v>34</v>
      </c>
    </row>
    <row r="1234" spans="1:26" x14ac:dyDescent="0.25">
      <c r="A1234" t="s">
        <v>12</v>
      </c>
      <c r="B1234">
        <v>22062</v>
      </c>
      <c r="C1234" t="s">
        <v>13</v>
      </c>
      <c r="D1234">
        <v>7</v>
      </c>
      <c r="E1234">
        <v>2018</v>
      </c>
      <c r="F1234" s="1">
        <v>43311</v>
      </c>
      <c r="G1234" t="s">
        <v>14</v>
      </c>
      <c r="H1234" t="s">
        <v>24</v>
      </c>
      <c r="I1234">
        <v>1.52353527145817</v>
      </c>
      <c r="J1234">
        <v>20</v>
      </c>
      <c r="K1234">
        <v>2</v>
      </c>
      <c r="L1234">
        <f t="shared" si="155"/>
        <v>2</v>
      </c>
      <c r="M1234">
        <f t="shared" si="159"/>
        <v>1.0986122886681098</v>
      </c>
      <c r="N1234">
        <f>'vessel calibrations'!$B$20</f>
        <v>0.88495575221238942</v>
      </c>
      <c r="O1234" s="16">
        <f>'vessel calibrations'!$C$20</f>
        <v>0.84033613445378152</v>
      </c>
      <c r="P1234">
        <f>'vessel calibrations'!$D$20</f>
        <v>0.88495575221238942</v>
      </c>
      <c r="Q1234">
        <f>'vessel calibrations'!$E$20</f>
        <v>0.84033613445378152</v>
      </c>
      <c r="R1234">
        <f t="shared" si="156"/>
        <v>0.97222326430806183</v>
      </c>
      <c r="S1234">
        <f t="shared" si="160"/>
        <v>0.92320360392278134</v>
      </c>
      <c r="T1234">
        <f t="shared" si="157"/>
        <v>0.97222326430806183</v>
      </c>
      <c r="U1234">
        <f t="shared" si="158"/>
        <v>0.92320360392278134</v>
      </c>
      <c r="V1234">
        <f t="shared" si="161"/>
        <v>1.6438158315048863</v>
      </c>
      <c r="W1234">
        <f t="shared" si="161"/>
        <v>1.5173420527559562</v>
      </c>
      <c r="X1234">
        <f t="shared" si="162"/>
        <v>1.6438158315048863</v>
      </c>
      <c r="Y1234">
        <f t="shared" si="162"/>
        <v>1.5173420527559562</v>
      </c>
      <c r="Z1234" t="s">
        <v>34</v>
      </c>
    </row>
    <row r="1235" spans="1:26" x14ac:dyDescent="0.25">
      <c r="A1235" t="s">
        <v>12</v>
      </c>
      <c r="B1235">
        <v>22072</v>
      </c>
      <c r="C1235" t="s">
        <v>19</v>
      </c>
      <c r="D1235">
        <v>8</v>
      </c>
      <c r="E1235">
        <v>2018</v>
      </c>
      <c r="F1235" s="1">
        <v>43334</v>
      </c>
      <c r="G1235" t="s">
        <v>23</v>
      </c>
      <c r="H1235" t="s">
        <v>24</v>
      </c>
      <c r="I1235">
        <v>1.5064059639405201</v>
      </c>
      <c r="J1235">
        <v>20</v>
      </c>
      <c r="K1235">
        <v>0</v>
      </c>
      <c r="L1235">
        <f t="shared" si="155"/>
        <v>0</v>
      </c>
      <c r="M1235">
        <f t="shared" si="159"/>
        <v>0</v>
      </c>
      <c r="N1235">
        <f>'vessel calibrations'!$B$20</f>
        <v>0.88495575221238942</v>
      </c>
      <c r="O1235" s="16">
        <f>'vessel calibrations'!$C$20</f>
        <v>0.84033613445378152</v>
      </c>
      <c r="P1235">
        <f>'vessel calibrations'!$D$20</f>
        <v>0.88495575221238942</v>
      </c>
      <c r="Q1235">
        <f>'vessel calibrations'!$E$20</f>
        <v>0.84033613445378152</v>
      </c>
      <c r="R1235">
        <f t="shared" si="156"/>
        <v>0</v>
      </c>
      <c r="S1235">
        <f t="shared" si="160"/>
        <v>0</v>
      </c>
      <c r="T1235">
        <f t="shared" si="157"/>
        <v>0</v>
      </c>
      <c r="U1235">
        <f t="shared" si="158"/>
        <v>0</v>
      </c>
      <c r="V1235">
        <f t="shared" si="161"/>
        <v>0</v>
      </c>
      <c r="W1235">
        <f t="shared" si="161"/>
        <v>0</v>
      </c>
      <c r="X1235">
        <f t="shared" si="162"/>
        <v>0</v>
      </c>
      <c r="Y1235">
        <f t="shared" si="162"/>
        <v>0</v>
      </c>
    </row>
    <row r="1236" spans="1:26" x14ac:dyDescent="0.25">
      <c r="A1236" t="s">
        <v>12</v>
      </c>
      <c r="B1236">
        <v>22073</v>
      </c>
      <c r="C1236" t="s">
        <v>19</v>
      </c>
      <c r="D1236">
        <v>8</v>
      </c>
      <c r="E1236">
        <v>2018</v>
      </c>
      <c r="F1236" s="1">
        <v>43334</v>
      </c>
      <c r="G1236" t="s">
        <v>22</v>
      </c>
      <c r="H1236" t="s">
        <v>24</v>
      </c>
      <c r="I1236">
        <v>1.6502497131453699</v>
      </c>
      <c r="J1236">
        <v>20</v>
      </c>
      <c r="K1236">
        <v>2</v>
      </c>
      <c r="L1236">
        <f t="shared" si="155"/>
        <v>2</v>
      </c>
      <c r="M1236">
        <f t="shared" si="159"/>
        <v>1.0986122886681098</v>
      </c>
      <c r="N1236">
        <f>'vessel calibrations'!$B$20</f>
        <v>0.88495575221238942</v>
      </c>
      <c r="O1236" s="16">
        <f>'vessel calibrations'!$C$20</f>
        <v>0.84033613445378152</v>
      </c>
      <c r="P1236">
        <f>'vessel calibrations'!$D$20</f>
        <v>0.88495575221238942</v>
      </c>
      <c r="Q1236">
        <f>'vessel calibrations'!$E$20</f>
        <v>0.84033613445378152</v>
      </c>
      <c r="R1236">
        <f t="shared" si="156"/>
        <v>0.97222326430806183</v>
      </c>
      <c r="S1236">
        <f t="shared" si="160"/>
        <v>0.92320360392278134</v>
      </c>
      <c r="T1236">
        <f t="shared" si="157"/>
        <v>0.97222326430806183</v>
      </c>
      <c r="U1236">
        <f t="shared" si="158"/>
        <v>0.92320360392278134</v>
      </c>
      <c r="V1236">
        <f t="shared" si="161"/>
        <v>1.6438158315048863</v>
      </c>
      <c r="W1236">
        <f t="shared" si="161"/>
        <v>1.5173420527559562</v>
      </c>
      <c r="X1236">
        <f t="shared" si="162"/>
        <v>1.6438158315048863</v>
      </c>
      <c r="Y1236">
        <f t="shared" si="162"/>
        <v>1.5173420527559562</v>
      </c>
    </row>
    <row r="1237" spans="1:26" x14ac:dyDescent="0.25">
      <c r="A1237" t="s">
        <v>12</v>
      </c>
      <c r="B1237">
        <v>22074</v>
      </c>
      <c r="C1237" t="s">
        <v>19</v>
      </c>
      <c r="D1237">
        <v>8</v>
      </c>
      <c r="E1237">
        <v>2018</v>
      </c>
      <c r="F1237" s="1">
        <v>43334</v>
      </c>
      <c r="G1237" t="s">
        <v>21</v>
      </c>
      <c r="H1237" t="s">
        <v>24</v>
      </c>
      <c r="I1237">
        <v>1.9102146312572601</v>
      </c>
      <c r="J1237">
        <v>20</v>
      </c>
      <c r="K1237">
        <v>0</v>
      </c>
      <c r="L1237">
        <f t="shared" si="155"/>
        <v>0</v>
      </c>
      <c r="M1237">
        <f t="shared" si="159"/>
        <v>0</v>
      </c>
      <c r="N1237">
        <f>'vessel calibrations'!$B$20</f>
        <v>0.88495575221238942</v>
      </c>
      <c r="O1237" s="16">
        <f>'vessel calibrations'!$C$20</f>
        <v>0.84033613445378152</v>
      </c>
      <c r="P1237">
        <f>'vessel calibrations'!$D$20</f>
        <v>0.88495575221238942</v>
      </c>
      <c r="Q1237">
        <f>'vessel calibrations'!$E$20</f>
        <v>0.84033613445378152</v>
      </c>
      <c r="R1237">
        <f t="shared" si="156"/>
        <v>0</v>
      </c>
      <c r="S1237">
        <f t="shared" si="160"/>
        <v>0</v>
      </c>
      <c r="T1237">
        <f t="shared" si="157"/>
        <v>0</v>
      </c>
      <c r="U1237">
        <f t="shared" si="158"/>
        <v>0</v>
      </c>
      <c r="V1237">
        <f t="shared" si="161"/>
        <v>0</v>
      </c>
      <c r="W1237">
        <f t="shared" si="161"/>
        <v>0</v>
      </c>
      <c r="X1237">
        <f t="shared" si="162"/>
        <v>0</v>
      </c>
      <c r="Y1237">
        <f t="shared" si="162"/>
        <v>0</v>
      </c>
    </row>
    <row r="1238" spans="1:26" x14ac:dyDescent="0.25">
      <c r="A1238" t="s">
        <v>12</v>
      </c>
      <c r="B1238">
        <v>22075</v>
      </c>
      <c r="C1238" t="s">
        <v>19</v>
      </c>
      <c r="D1238">
        <v>8</v>
      </c>
      <c r="E1238">
        <v>2018</v>
      </c>
      <c r="F1238" s="1">
        <v>43334</v>
      </c>
      <c r="G1238" t="s">
        <v>20</v>
      </c>
      <c r="H1238" t="s">
        <v>24</v>
      </c>
      <c r="I1238">
        <v>1.80882261982186</v>
      </c>
      <c r="J1238">
        <v>20</v>
      </c>
      <c r="K1238">
        <v>5</v>
      </c>
      <c r="L1238">
        <f t="shared" si="155"/>
        <v>5</v>
      </c>
      <c r="M1238">
        <f t="shared" si="159"/>
        <v>1.791759469228055</v>
      </c>
      <c r="N1238">
        <f>'vessel calibrations'!$B$20</f>
        <v>0.88495575221238942</v>
      </c>
      <c r="O1238" s="16">
        <f>'vessel calibrations'!$C$20</f>
        <v>0.84033613445378152</v>
      </c>
      <c r="P1238">
        <f>'vessel calibrations'!$D$20</f>
        <v>0.88495575221238942</v>
      </c>
      <c r="Q1238">
        <f>'vessel calibrations'!$E$20</f>
        <v>0.84033613445378152</v>
      </c>
      <c r="R1238">
        <f t="shared" si="156"/>
        <v>1.5856278488743849</v>
      </c>
      <c r="S1238">
        <f t="shared" si="160"/>
        <v>1.505680226242063</v>
      </c>
      <c r="T1238">
        <f t="shared" si="157"/>
        <v>1.5856278488743849</v>
      </c>
      <c r="U1238">
        <f t="shared" si="158"/>
        <v>1.505680226242063</v>
      </c>
      <c r="V1238">
        <f t="shared" si="161"/>
        <v>3.8823557980080272</v>
      </c>
      <c r="W1238">
        <f t="shared" si="161"/>
        <v>3.5072185160757812</v>
      </c>
      <c r="X1238">
        <f t="shared" si="162"/>
        <v>3.8823557980080272</v>
      </c>
      <c r="Y1238">
        <f t="shared" si="162"/>
        <v>3.5072185160757812</v>
      </c>
    </row>
    <row r="1239" spans="1:26" x14ac:dyDescent="0.25">
      <c r="A1239" t="s">
        <v>12</v>
      </c>
      <c r="B1239">
        <v>22076</v>
      </c>
      <c r="C1239" t="s">
        <v>19</v>
      </c>
      <c r="D1239">
        <v>8</v>
      </c>
      <c r="E1239">
        <v>2018</v>
      </c>
      <c r="F1239" s="1">
        <v>43334</v>
      </c>
      <c r="G1239" t="s">
        <v>21</v>
      </c>
      <c r="H1239" t="s">
        <v>24</v>
      </c>
      <c r="I1239">
        <v>1.6321836094775799</v>
      </c>
      <c r="J1239">
        <v>20</v>
      </c>
      <c r="K1239">
        <v>0</v>
      </c>
      <c r="L1239">
        <f t="shared" si="155"/>
        <v>0</v>
      </c>
      <c r="M1239">
        <f t="shared" si="159"/>
        <v>0</v>
      </c>
      <c r="N1239">
        <f>'vessel calibrations'!$B$20</f>
        <v>0.88495575221238942</v>
      </c>
      <c r="O1239" s="16">
        <f>'vessel calibrations'!$C$20</f>
        <v>0.84033613445378152</v>
      </c>
      <c r="P1239">
        <f>'vessel calibrations'!$D$20</f>
        <v>0.88495575221238942</v>
      </c>
      <c r="Q1239">
        <f>'vessel calibrations'!$E$20</f>
        <v>0.84033613445378152</v>
      </c>
      <c r="R1239">
        <f t="shared" si="156"/>
        <v>0</v>
      </c>
      <c r="S1239">
        <f t="shared" si="160"/>
        <v>0</v>
      </c>
      <c r="T1239">
        <f t="shared" si="157"/>
        <v>0</v>
      </c>
      <c r="U1239">
        <f t="shared" si="158"/>
        <v>0</v>
      </c>
      <c r="V1239">
        <f t="shared" si="161"/>
        <v>0</v>
      </c>
      <c r="W1239">
        <f t="shared" si="161"/>
        <v>0</v>
      </c>
      <c r="X1239">
        <f t="shared" si="162"/>
        <v>0</v>
      </c>
      <c r="Y1239">
        <f t="shared" si="162"/>
        <v>0</v>
      </c>
    </row>
    <row r="1240" spans="1:26" x14ac:dyDescent="0.25">
      <c r="A1240" t="s">
        <v>12</v>
      </c>
      <c r="B1240">
        <v>22077</v>
      </c>
      <c r="C1240" t="s">
        <v>19</v>
      </c>
      <c r="D1240">
        <v>8</v>
      </c>
      <c r="E1240">
        <v>2018</v>
      </c>
      <c r="F1240" s="1">
        <v>43334</v>
      </c>
      <c r="G1240" t="s">
        <v>20</v>
      </c>
      <c r="H1240" t="s">
        <v>24</v>
      </c>
      <c r="I1240">
        <v>1.3855292856413</v>
      </c>
      <c r="J1240">
        <v>20</v>
      </c>
      <c r="K1240">
        <v>1</v>
      </c>
      <c r="L1240">
        <f t="shared" si="155"/>
        <v>1</v>
      </c>
      <c r="M1240">
        <f t="shared" si="159"/>
        <v>0.69314718055994529</v>
      </c>
      <c r="N1240">
        <f>'vessel calibrations'!$B$20</f>
        <v>0.88495575221238942</v>
      </c>
      <c r="O1240" s="16">
        <f>'vessel calibrations'!$C$20</f>
        <v>0.84033613445378152</v>
      </c>
      <c r="P1240">
        <f>'vessel calibrations'!$D$20</f>
        <v>0.88495575221238942</v>
      </c>
      <c r="Q1240">
        <f>'vessel calibrations'!$E$20</f>
        <v>0.84033613445378152</v>
      </c>
      <c r="R1240">
        <f t="shared" si="156"/>
        <v>0.6134045845663233</v>
      </c>
      <c r="S1240">
        <f t="shared" si="160"/>
        <v>0.58247662231928177</v>
      </c>
      <c r="T1240">
        <f t="shared" si="157"/>
        <v>0.6134045845663233</v>
      </c>
      <c r="U1240">
        <f t="shared" si="158"/>
        <v>0.58247662231928177</v>
      </c>
      <c r="V1240">
        <f t="shared" si="161"/>
        <v>0.84670798163310157</v>
      </c>
      <c r="W1240">
        <f t="shared" si="161"/>
        <v>0.79046725538999851</v>
      </c>
      <c r="X1240">
        <f t="shared" si="162"/>
        <v>0.84670798163310157</v>
      </c>
      <c r="Y1240">
        <f t="shared" si="162"/>
        <v>0.79046725538999851</v>
      </c>
    </row>
    <row r="1241" spans="1:26" x14ac:dyDescent="0.25">
      <c r="A1241" t="s">
        <v>12</v>
      </c>
      <c r="B1241">
        <v>22078</v>
      </c>
      <c r="C1241" t="s">
        <v>19</v>
      </c>
      <c r="D1241">
        <v>8</v>
      </c>
      <c r="E1241">
        <v>2018</v>
      </c>
      <c r="F1241" s="1">
        <v>43335</v>
      </c>
      <c r="G1241" t="s">
        <v>23</v>
      </c>
      <c r="H1241" t="s">
        <v>24</v>
      </c>
      <c r="I1241">
        <v>1.93145348594458</v>
      </c>
      <c r="J1241">
        <v>20</v>
      </c>
      <c r="K1241">
        <v>18</v>
      </c>
      <c r="L1241">
        <f t="shared" si="155"/>
        <v>18</v>
      </c>
      <c r="M1241">
        <f t="shared" si="159"/>
        <v>2.9444389791664403</v>
      </c>
      <c r="N1241">
        <f>'vessel calibrations'!$B$20</f>
        <v>0.88495575221238942</v>
      </c>
      <c r="O1241" s="16">
        <f>'vessel calibrations'!$C$20</f>
        <v>0.84033613445378152</v>
      </c>
      <c r="P1241">
        <f>'vessel calibrations'!$D$20</f>
        <v>0.88495575221238942</v>
      </c>
      <c r="Q1241">
        <f>'vessel calibrations'!$E$20</f>
        <v>0.84033613445378152</v>
      </c>
      <c r="R1241">
        <f t="shared" si="156"/>
        <v>2.6056982116517173</v>
      </c>
      <c r="S1241">
        <f t="shared" si="160"/>
        <v>2.4743184698877649</v>
      </c>
      <c r="T1241">
        <f t="shared" si="157"/>
        <v>2.6056982116517173</v>
      </c>
      <c r="U1241">
        <f t="shared" si="158"/>
        <v>2.4743184698877649</v>
      </c>
      <c r="V1241">
        <f t="shared" si="161"/>
        <v>12.540676260916651</v>
      </c>
      <c r="W1241">
        <f t="shared" si="161"/>
        <v>10.873612130717522</v>
      </c>
      <c r="X1241">
        <f t="shared" si="162"/>
        <v>12.540676260916651</v>
      </c>
      <c r="Y1241">
        <f t="shared" si="162"/>
        <v>10.873612130717522</v>
      </c>
    </row>
    <row r="1242" spans="1:26" x14ac:dyDescent="0.25">
      <c r="A1242" t="s">
        <v>12</v>
      </c>
      <c r="B1242">
        <v>22079</v>
      </c>
      <c r="C1242" t="s">
        <v>19</v>
      </c>
      <c r="D1242">
        <v>8</v>
      </c>
      <c r="E1242">
        <v>2018</v>
      </c>
      <c r="F1242" s="1">
        <v>43335</v>
      </c>
      <c r="G1242" t="s">
        <v>22</v>
      </c>
      <c r="H1242" t="s">
        <v>24</v>
      </c>
      <c r="I1242">
        <v>1.68548339717009</v>
      </c>
      <c r="J1242">
        <v>20</v>
      </c>
      <c r="K1242">
        <v>2</v>
      </c>
      <c r="L1242">
        <f t="shared" si="155"/>
        <v>2</v>
      </c>
      <c r="M1242">
        <f t="shared" si="159"/>
        <v>1.0986122886681098</v>
      </c>
      <c r="N1242">
        <f>'vessel calibrations'!$B$20</f>
        <v>0.88495575221238942</v>
      </c>
      <c r="O1242" s="16">
        <f>'vessel calibrations'!$C$20</f>
        <v>0.84033613445378152</v>
      </c>
      <c r="P1242">
        <f>'vessel calibrations'!$D$20</f>
        <v>0.88495575221238942</v>
      </c>
      <c r="Q1242">
        <f>'vessel calibrations'!$E$20</f>
        <v>0.84033613445378152</v>
      </c>
      <c r="R1242">
        <f t="shared" si="156"/>
        <v>0.97222326430806183</v>
      </c>
      <c r="S1242">
        <f t="shared" si="160"/>
        <v>0.92320360392278134</v>
      </c>
      <c r="T1242">
        <f t="shared" si="157"/>
        <v>0.97222326430806183</v>
      </c>
      <c r="U1242">
        <f t="shared" si="158"/>
        <v>0.92320360392278134</v>
      </c>
      <c r="V1242">
        <f t="shared" si="161"/>
        <v>1.6438158315048863</v>
      </c>
      <c r="W1242">
        <f t="shared" si="161"/>
        <v>1.5173420527559562</v>
      </c>
      <c r="X1242">
        <f t="shared" si="162"/>
        <v>1.6438158315048863</v>
      </c>
      <c r="Y1242">
        <f t="shared" si="162"/>
        <v>1.5173420527559562</v>
      </c>
    </row>
    <row r="1243" spans="1:26" x14ac:dyDescent="0.25">
      <c r="A1243" t="s">
        <v>12</v>
      </c>
      <c r="B1243">
        <v>22080</v>
      </c>
      <c r="C1243" t="s">
        <v>13</v>
      </c>
      <c r="D1243">
        <v>8</v>
      </c>
      <c r="E1243">
        <v>2018</v>
      </c>
      <c r="F1243" s="1">
        <v>43335</v>
      </c>
      <c r="G1243" t="s">
        <v>14</v>
      </c>
      <c r="H1243" t="s">
        <v>24</v>
      </c>
      <c r="I1243">
        <v>1.63998343710384</v>
      </c>
      <c r="J1243">
        <v>20</v>
      </c>
      <c r="K1243">
        <v>6</v>
      </c>
      <c r="L1243">
        <f t="shared" si="155"/>
        <v>6</v>
      </c>
      <c r="M1243">
        <f t="shared" si="159"/>
        <v>1.9459101490553132</v>
      </c>
      <c r="N1243">
        <f>'vessel calibrations'!$B$20</f>
        <v>0.88495575221238942</v>
      </c>
      <c r="O1243" s="16">
        <f>'vessel calibrations'!$C$20</f>
        <v>0.84033613445378152</v>
      </c>
      <c r="P1243">
        <f>'vessel calibrations'!$D$20</f>
        <v>0.88495575221238942</v>
      </c>
      <c r="Q1243">
        <f>'vessel calibrations'!$E$20</f>
        <v>0.84033613445378152</v>
      </c>
      <c r="R1243">
        <f t="shared" si="156"/>
        <v>1.7220443796949676</v>
      </c>
      <c r="S1243">
        <f t="shared" si="160"/>
        <v>1.6352186126515238</v>
      </c>
      <c r="T1243">
        <f t="shared" si="157"/>
        <v>1.7220443796949676</v>
      </c>
      <c r="U1243">
        <f t="shared" si="158"/>
        <v>1.6352186126515238</v>
      </c>
      <c r="V1243">
        <f t="shared" si="161"/>
        <v>4.595957039067045</v>
      </c>
      <c r="W1243">
        <f t="shared" si="161"/>
        <v>4.1305794840219274</v>
      </c>
      <c r="X1243">
        <f t="shared" si="162"/>
        <v>4.595957039067045</v>
      </c>
      <c r="Y1243">
        <f t="shared" si="162"/>
        <v>4.1305794840219274</v>
      </c>
    </row>
    <row r="1244" spans="1:26" x14ac:dyDescent="0.25">
      <c r="A1244" t="s">
        <v>12</v>
      </c>
      <c r="B1244">
        <v>22081</v>
      </c>
      <c r="C1244" t="s">
        <v>13</v>
      </c>
      <c r="D1244">
        <v>8</v>
      </c>
      <c r="E1244">
        <v>2018</v>
      </c>
      <c r="F1244" s="1">
        <v>43335</v>
      </c>
      <c r="G1244" t="s">
        <v>16</v>
      </c>
      <c r="H1244" t="s">
        <v>24</v>
      </c>
      <c r="I1244">
        <v>1.6497782540405099</v>
      </c>
      <c r="J1244">
        <v>20</v>
      </c>
      <c r="K1244">
        <v>0</v>
      </c>
      <c r="L1244">
        <f t="shared" si="155"/>
        <v>0</v>
      </c>
      <c r="M1244">
        <f t="shared" si="159"/>
        <v>0</v>
      </c>
      <c r="N1244">
        <f>'vessel calibrations'!$B$20</f>
        <v>0.88495575221238942</v>
      </c>
      <c r="O1244" s="16">
        <f>'vessel calibrations'!$C$20</f>
        <v>0.84033613445378152</v>
      </c>
      <c r="P1244">
        <f>'vessel calibrations'!$D$20</f>
        <v>0.88495575221238942</v>
      </c>
      <c r="Q1244">
        <f>'vessel calibrations'!$E$20</f>
        <v>0.84033613445378152</v>
      </c>
      <c r="R1244">
        <f t="shared" si="156"/>
        <v>0</v>
      </c>
      <c r="S1244">
        <f t="shared" si="160"/>
        <v>0</v>
      </c>
      <c r="T1244">
        <f t="shared" si="157"/>
        <v>0</v>
      </c>
      <c r="U1244">
        <f t="shared" si="158"/>
        <v>0</v>
      </c>
      <c r="V1244">
        <f t="shared" si="161"/>
        <v>0</v>
      </c>
      <c r="W1244">
        <f t="shared" si="161"/>
        <v>0</v>
      </c>
      <c r="X1244">
        <f t="shared" si="162"/>
        <v>0</v>
      </c>
      <c r="Y1244">
        <f t="shared" si="162"/>
        <v>0</v>
      </c>
    </row>
    <row r="1245" spans="1:26" x14ac:dyDescent="0.25">
      <c r="A1245" t="s">
        <v>12</v>
      </c>
      <c r="B1245">
        <v>22082</v>
      </c>
      <c r="C1245" t="s">
        <v>13</v>
      </c>
      <c r="D1245">
        <v>8</v>
      </c>
      <c r="E1245">
        <v>2018</v>
      </c>
      <c r="F1245" s="1">
        <v>43335</v>
      </c>
      <c r="G1245" t="s">
        <v>17</v>
      </c>
      <c r="H1245" t="s">
        <v>24</v>
      </c>
      <c r="I1245">
        <v>1.60095500752097</v>
      </c>
      <c r="J1245">
        <v>20</v>
      </c>
      <c r="K1245">
        <v>2</v>
      </c>
      <c r="L1245">
        <f t="shared" si="155"/>
        <v>2</v>
      </c>
      <c r="M1245">
        <f t="shared" si="159"/>
        <v>1.0986122886681098</v>
      </c>
      <c r="N1245">
        <f>'vessel calibrations'!$B$20</f>
        <v>0.88495575221238942</v>
      </c>
      <c r="O1245" s="16">
        <f>'vessel calibrations'!$C$20</f>
        <v>0.84033613445378152</v>
      </c>
      <c r="P1245">
        <f>'vessel calibrations'!$D$20</f>
        <v>0.88495575221238942</v>
      </c>
      <c r="Q1245">
        <f>'vessel calibrations'!$E$20</f>
        <v>0.84033613445378152</v>
      </c>
      <c r="R1245">
        <f t="shared" si="156"/>
        <v>0.97222326430806183</v>
      </c>
      <c r="S1245">
        <f t="shared" si="160"/>
        <v>0.92320360392278134</v>
      </c>
      <c r="T1245">
        <f t="shared" si="157"/>
        <v>0.97222326430806183</v>
      </c>
      <c r="U1245">
        <f t="shared" si="158"/>
        <v>0.92320360392278134</v>
      </c>
      <c r="V1245">
        <f t="shared" si="161"/>
        <v>1.6438158315048863</v>
      </c>
      <c r="W1245">
        <f t="shared" si="161"/>
        <v>1.5173420527559562</v>
      </c>
      <c r="X1245">
        <f t="shared" si="162"/>
        <v>1.6438158315048863</v>
      </c>
      <c r="Y1245">
        <f t="shared" si="162"/>
        <v>1.5173420527559562</v>
      </c>
    </row>
    <row r="1246" spans="1:26" x14ac:dyDescent="0.25">
      <c r="A1246" t="s">
        <v>12</v>
      </c>
      <c r="B1246">
        <v>22083</v>
      </c>
      <c r="C1246" t="s">
        <v>13</v>
      </c>
      <c r="D1246">
        <v>8</v>
      </c>
      <c r="E1246">
        <v>2018</v>
      </c>
      <c r="F1246" s="1">
        <v>43335</v>
      </c>
      <c r="G1246" t="s">
        <v>18</v>
      </c>
      <c r="H1246" t="s">
        <v>24</v>
      </c>
      <c r="I1246">
        <v>1.63241692783562</v>
      </c>
      <c r="J1246">
        <v>20</v>
      </c>
      <c r="K1246">
        <v>2</v>
      </c>
      <c r="L1246">
        <f t="shared" si="155"/>
        <v>2</v>
      </c>
      <c r="M1246">
        <f t="shared" si="159"/>
        <v>1.0986122886681098</v>
      </c>
      <c r="N1246">
        <f>'vessel calibrations'!$B$20</f>
        <v>0.88495575221238942</v>
      </c>
      <c r="O1246" s="16">
        <f>'vessel calibrations'!$C$20</f>
        <v>0.84033613445378152</v>
      </c>
      <c r="P1246">
        <f>'vessel calibrations'!$D$20</f>
        <v>0.88495575221238942</v>
      </c>
      <c r="Q1246">
        <f>'vessel calibrations'!$E$20</f>
        <v>0.84033613445378152</v>
      </c>
      <c r="R1246">
        <f t="shared" si="156"/>
        <v>0.97222326430806183</v>
      </c>
      <c r="S1246">
        <f t="shared" si="160"/>
        <v>0.92320360392278134</v>
      </c>
      <c r="T1246">
        <f t="shared" si="157"/>
        <v>0.97222326430806183</v>
      </c>
      <c r="U1246">
        <f t="shared" si="158"/>
        <v>0.92320360392278134</v>
      </c>
      <c r="V1246">
        <f t="shared" si="161"/>
        <v>1.6438158315048863</v>
      </c>
      <c r="W1246">
        <f t="shared" si="161"/>
        <v>1.5173420527559562</v>
      </c>
      <c r="X1246">
        <f t="shared" si="162"/>
        <v>1.6438158315048863</v>
      </c>
      <c r="Y1246">
        <f t="shared" si="162"/>
        <v>1.5173420527559562</v>
      </c>
    </row>
    <row r="1247" spans="1:26" x14ac:dyDescent="0.25">
      <c r="A1247" t="s">
        <v>12</v>
      </c>
      <c r="B1247">
        <v>22084</v>
      </c>
      <c r="C1247" t="s">
        <v>13</v>
      </c>
      <c r="D1247">
        <v>8</v>
      </c>
      <c r="E1247">
        <v>2018</v>
      </c>
      <c r="F1247" s="1">
        <v>43336</v>
      </c>
      <c r="G1247" t="s">
        <v>18</v>
      </c>
      <c r="H1247" t="s">
        <v>24</v>
      </c>
      <c r="I1247">
        <v>1.5238340330870099</v>
      </c>
      <c r="J1247">
        <v>20</v>
      </c>
      <c r="K1247">
        <v>0</v>
      </c>
      <c r="L1247">
        <f t="shared" si="155"/>
        <v>0</v>
      </c>
      <c r="M1247">
        <f t="shared" si="159"/>
        <v>0</v>
      </c>
      <c r="N1247">
        <f>'vessel calibrations'!$B$20</f>
        <v>0.88495575221238942</v>
      </c>
      <c r="O1247" s="16">
        <f>'vessel calibrations'!$C$20</f>
        <v>0.84033613445378152</v>
      </c>
      <c r="P1247">
        <f>'vessel calibrations'!$D$20</f>
        <v>0.88495575221238942</v>
      </c>
      <c r="Q1247">
        <f>'vessel calibrations'!$E$20</f>
        <v>0.84033613445378152</v>
      </c>
      <c r="R1247">
        <f t="shared" si="156"/>
        <v>0</v>
      </c>
      <c r="S1247">
        <f t="shared" si="160"/>
        <v>0</v>
      </c>
      <c r="T1247">
        <f t="shared" si="157"/>
        <v>0</v>
      </c>
      <c r="U1247">
        <f t="shared" si="158"/>
        <v>0</v>
      </c>
      <c r="V1247">
        <f t="shared" si="161"/>
        <v>0</v>
      </c>
      <c r="W1247">
        <f t="shared" si="161"/>
        <v>0</v>
      </c>
      <c r="X1247">
        <f t="shared" si="162"/>
        <v>0</v>
      </c>
      <c r="Y1247">
        <f t="shared" si="162"/>
        <v>0</v>
      </c>
    </row>
    <row r="1248" spans="1:26" x14ac:dyDescent="0.25">
      <c r="A1248" t="s">
        <v>12</v>
      </c>
      <c r="B1248">
        <v>22085</v>
      </c>
      <c r="C1248" t="s">
        <v>13</v>
      </c>
      <c r="D1248">
        <v>8</v>
      </c>
      <c r="E1248">
        <v>2018</v>
      </c>
      <c r="F1248" s="1">
        <v>43336</v>
      </c>
      <c r="G1248" t="s">
        <v>17</v>
      </c>
      <c r="H1248" t="s">
        <v>24</v>
      </c>
      <c r="I1248">
        <v>1.6009998746768099</v>
      </c>
      <c r="J1248">
        <v>20</v>
      </c>
      <c r="K1248">
        <v>0</v>
      </c>
      <c r="L1248">
        <f t="shared" si="155"/>
        <v>0</v>
      </c>
      <c r="M1248">
        <f t="shared" si="159"/>
        <v>0</v>
      </c>
      <c r="N1248">
        <f>'vessel calibrations'!$B$20</f>
        <v>0.88495575221238942</v>
      </c>
      <c r="O1248" s="16">
        <f>'vessel calibrations'!$C$20</f>
        <v>0.84033613445378152</v>
      </c>
      <c r="P1248">
        <f>'vessel calibrations'!$D$20</f>
        <v>0.88495575221238942</v>
      </c>
      <c r="Q1248">
        <f>'vessel calibrations'!$E$20</f>
        <v>0.84033613445378152</v>
      </c>
      <c r="R1248">
        <f t="shared" si="156"/>
        <v>0</v>
      </c>
      <c r="S1248">
        <f t="shared" si="160"/>
        <v>0</v>
      </c>
      <c r="T1248">
        <f t="shared" si="157"/>
        <v>0</v>
      </c>
      <c r="U1248">
        <f t="shared" si="158"/>
        <v>0</v>
      </c>
      <c r="V1248">
        <f t="shared" si="161"/>
        <v>0</v>
      </c>
      <c r="W1248">
        <f t="shared" si="161"/>
        <v>0</v>
      </c>
      <c r="X1248">
        <f t="shared" si="162"/>
        <v>0</v>
      </c>
      <c r="Y1248">
        <f t="shared" si="162"/>
        <v>0</v>
      </c>
    </row>
    <row r="1249" spans="1:25" x14ac:dyDescent="0.25">
      <c r="A1249" t="s">
        <v>12</v>
      </c>
      <c r="B1249">
        <v>22086</v>
      </c>
      <c r="C1249" t="s">
        <v>13</v>
      </c>
      <c r="D1249">
        <v>8</v>
      </c>
      <c r="E1249">
        <v>2018</v>
      </c>
      <c r="F1249" s="1">
        <v>43336</v>
      </c>
      <c r="G1249" t="s">
        <v>16</v>
      </c>
      <c r="H1249" t="s">
        <v>24</v>
      </c>
      <c r="I1249">
        <v>1.4727389057836899</v>
      </c>
      <c r="J1249">
        <v>20</v>
      </c>
      <c r="K1249">
        <v>3</v>
      </c>
      <c r="L1249">
        <f t="shared" si="155"/>
        <v>3</v>
      </c>
      <c r="M1249">
        <f t="shared" si="159"/>
        <v>1.3862943611198906</v>
      </c>
      <c r="N1249">
        <f>'vessel calibrations'!$B$20</f>
        <v>0.88495575221238942</v>
      </c>
      <c r="O1249" s="16">
        <f>'vessel calibrations'!$C$20</f>
        <v>0.84033613445378152</v>
      </c>
      <c r="P1249">
        <f>'vessel calibrations'!$D$20</f>
        <v>0.88495575221238942</v>
      </c>
      <c r="Q1249">
        <f>'vessel calibrations'!$E$20</f>
        <v>0.84033613445378152</v>
      </c>
      <c r="R1249">
        <f t="shared" si="156"/>
        <v>1.2268091691326466</v>
      </c>
      <c r="S1249">
        <f t="shared" si="160"/>
        <v>1.1649532446385635</v>
      </c>
      <c r="T1249">
        <f t="shared" si="157"/>
        <v>1.2268091691326466</v>
      </c>
      <c r="U1249">
        <f t="shared" si="158"/>
        <v>1.1649532446385635</v>
      </c>
      <c r="V1249">
        <f t="shared" si="161"/>
        <v>2.4103303694274034</v>
      </c>
      <c r="W1249">
        <f t="shared" si="161"/>
        <v>2.2057729926237943</v>
      </c>
      <c r="X1249">
        <f t="shared" si="162"/>
        <v>2.4103303694274034</v>
      </c>
      <c r="Y1249">
        <f t="shared" si="162"/>
        <v>2.2057729926237943</v>
      </c>
    </row>
    <row r="1250" spans="1:25" x14ac:dyDescent="0.25">
      <c r="A1250" t="s">
        <v>12</v>
      </c>
      <c r="B1250">
        <v>22087</v>
      </c>
      <c r="C1250" t="s">
        <v>13</v>
      </c>
      <c r="D1250">
        <v>8</v>
      </c>
      <c r="E1250">
        <v>2018</v>
      </c>
      <c r="F1250" s="1">
        <v>43336</v>
      </c>
      <c r="G1250" t="s">
        <v>14</v>
      </c>
      <c r="H1250" t="s">
        <v>24</v>
      </c>
      <c r="I1250">
        <v>0.95490992220391102</v>
      </c>
      <c r="J1250">
        <v>20</v>
      </c>
      <c r="K1250">
        <v>0</v>
      </c>
      <c r="L1250">
        <f t="shared" si="155"/>
        <v>0</v>
      </c>
      <c r="M1250">
        <f t="shared" si="159"/>
        <v>0</v>
      </c>
      <c r="N1250">
        <f>'vessel calibrations'!$B$20</f>
        <v>0.88495575221238942</v>
      </c>
      <c r="O1250" s="16">
        <f>'vessel calibrations'!$C$20</f>
        <v>0.84033613445378152</v>
      </c>
      <c r="P1250">
        <f>'vessel calibrations'!$D$20</f>
        <v>0.88495575221238942</v>
      </c>
      <c r="Q1250">
        <f>'vessel calibrations'!$E$20</f>
        <v>0.84033613445378152</v>
      </c>
      <c r="R1250">
        <f t="shared" si="156"/>
        <v>0</v>
      </c>
      <c r="S1250">
        <f t="shared" si="160"/>
        <v>0</v>
      </c>
      <c r="T1250">
        <f t="shared" si="157"/>
        <v>0</v>
      </c>
      <c r="U1250">
        <f t="shared" si="158"/>
        <v>0</v>
      </c>
      <c r="V1250">
        <f t="shared" si="161"/>
        <v>0</v>
      </c>
      <c r="W1250">
        <f t="shared" si="161"/>
        <v>0</v>
      </c>
      <c r="X1250">
        <f t="shared" si="162"/>
        <v>0</v>
      </c>
      <c r="Y1250">
        <f t="shared" si="162"/>
        <v>0</v>
      </c>
    </row>
    <row r="1251" spans="1:25" x14ac:dyDescent="0.25">
      <c r="A1251" t="s">
        <v>12</v>
      </c>
      <c r="B1251">
        <v>23017</v>
      </c>
      <c r="C1251" t="s">
        <v>19</v>
      </c>
      <c r="D1251">
        <v>6</v>
      </c>
      <c r="E1251">
        <v>2019</v>
      </c>
      <c r="F1251" s="1">
        <v>43636</v>
      </c>
      <c r="G1251" t="s">
        <v>23</v>
      </c>
      <c r="H1251" t="s">
        <v>24</v>
      </c>
      <c r="J1251">
        <v>20</v>
      </c>
      <c r="K1251">
        <v>0</v>
      </c>
      <c r="L1251">
        <f t="shared" si="155"/>
        <v>0</v>
      </c>
      <c r="M1251">
        <f t="shared" si="159"/>
        <v>0</v>
      </c>
      <c r="N1251">
        <f>'vessel calibrations'!$B$20</f>
        <v>0.88495575221238942</v>
      </c>
      <c r="O1251" s="16">
        <f>'vessel calibrations'!$C$20</f>
        <v>0.84033613445378152</v>
      </c>
      <c r="P1251">
        <f>'vessel calibrations'!$D$20</f>
        <v>0.88495575221238942</v>
      </c>
      <c r="Q1251">
        <f>'vessel calibrations'!$E$20</f>
        <v>0.84033613445378152</v>
      </c>
      <c r="R1251">
        <f t="shared" si="156"/>
        <v>0</v>
      </c>
      <c r="S1251">
        <f t="shared" si="160"/>
        <v>0</v>
      </c>
      <c r="T1251">
        <f t="shared" si="157"/>
        <v>0</v>
      </c>
      <c r="U1251">
        <f t="shared" si="158"/>
        <v>0</v>
      </c>
      <c r="V1251">
        <f t="shared" si="161"/>
        <v>0</v>
      </c>
      <c r="W1251">
        <f t="shared" si="161"/>
        <v>0</v>
      </c>
      <c r="X1251">
        <f t="shared" si="162"/>
        <v>0</v>
      </c>
      <c r="Y1251">
        <f t="shared" si="162"/>
        <v>0</v>
      </c>
    </row>
    <row r="1252" spans="1:25" x14ac:dyDescent="0.25">
      <c r="A1252" t="s">
        <v>12</v>
      </c>
      <c r="B1252">
        <v>23018</v>
      </c>
      <c r="C1252" t="s">
        <v>19</v>
      </c>
      <c r="D1252">
        <v>6</v>
      </c>
      <c r="E1252">
        <v>2019</v>
      </c>
      <c r="F1252" s="1">
        <v>43636</v>
      </c>
      <c r="G1252" t="s">
        <v>22</v>
      </c>
      <c r="H1252" t="s">
        <v>24</v>
      </c>
      <c r="J1252">
        <v>20</v>
      </c>
      <c r="K1252">
        <v>101</v>
      </c>
      <c r="L1252">
        <f t="shared" si="155"/>
        <v>101</v>
      </c>
      <c r="M1252">
        <f t="shared" si="159"/>
        <v>4.6249728132842707</v>
      </c>
      <c r="N1252">
        <f>'vessel calibrations'!$B$20</f>
        <v>0.88495575221238942</v>
      </c>
      <c r="O1252" s="16">
        <f>'vessel calibrations'!$C$20</f>
        <v>0.84033613445378152</v>
      </c>
      <c r="P1252">
        <f>'vessel calibrations'!$D$20</f>
        <v>0.88495575221238942</v>
      </c>
      <c r="Q1252">
        <f>'vessel calibrations'!$E$20</f>
        <v>0.84033613445378152</v>
      </c>
      <c r="R1252">
        <f t="shared" si="156"/>
        <v>4.0928962949418324</v>
      </c>
      <c r="S1252">
        <f t="shared" si="160"/>
        <v>3.8865317758691349</v>
      </c>
      <c r="T1252">
        <f t="shared" si="157"/>
        <v>4.0928962949418324</v>
      </c>
      <c r="U1252">
        <f t="shared" si="158"/>
        <v>3.8865317758691349</v>
      </c>
      <c r="V1252">
        <f t="shared" si="161"/>
        <v>58.913166857161258</v>
      </c>
      <c r="W1252">
        <f t="shared" si="161"/>
        <v>47.741546431269121</v>
      </c>
      <c r="X1252">
        <f t="shared" si="162"/>
        <v>58.913166857161258</v>
      </c>
      <c r="Y1252">
        <f t="shared" si="162"/>
        <v>47.741546431269121</v>
      </c>
    </row>
    <row r="1253" spans="1:25" x14ac:dyDescent="0.25">
      <c r="A1253" t="s">
        <v>12</v>
      </c>
      <c r="B1253">
        <v>23019</v>
      </c>
      <c r="C1253" t="s">
        <v>19</v>
      </c>
      <c r="D1253">
        <v>6</v>
      </c>
      <c r="E1253">
        <v>2019</v>
      </c>
      <c r="F1253" s="1">
        <v>43636</v>
      </c>
      <c r="G1253" t="s">
        <v>21</v>
      </c>
      <c r="H1253" t="s">
        <v>24</v>
      </c>
      <c r="J1253">
        <v>20</v>
      </c>
      <c r="K1253">
        <v>0</v>
      </c>
      <c r="L1253">
        <f t="shared" si="155"/>
        <v>0</v>
      </c>
      <c r="M1253">
        <f t="shared" si="159"/>
        <v>0</v>
      </c>
      <c r="N1253">
        <f>'vessel calibrations'!$B$20</f>
        <v>0.88495575221238942</v>
      </c>
      <c r="O1253" s="16">
        <f>'vessel calibrations'!$C$20</f>
        <v>0.84033613445378152</v>
      </c>
      <c r="P1253">
        <f>'vessel calibrations'!$D$20</f>
        <v>0.88495575221238942</v>
      </c>
      <c r="Q1253">
        <f>'vessel calibrations'!$E$20</f>
        <v>0.84033613445378152</v>
      </c>
      <c r="R1253">
        <f t="shared" si="156"/>
        <v>0</v>
      </c>
      <c r="S1253">
        <f t="shared" si="160"/>
        <v>0</v>
      </c>
      <c r="T1253">
        <f t="shared" si="157"/>
        <v>0</v>
      </c>
      <c r="U1253">
        <f t="shared" si="158"/>
        <v>0</v>
      </c>
      <c r="V1253">
        <f t="shared" si="161"/>
        <v>0</v>
      </c>
      <c r="W1253">
        <f t="shared" si="161"/>
        <v>0</v>
      </c>
      <c r="X1253">
        <f t="shared" si="162"/>
        <v>0</v>
      </c>
      <c r="Y1253">
        <f t="shared" si="162"/>
        <v>0</v>
      </c>
    </row>
    <row r="1254" spans="1:25" x14ac:dyDescent="0.25">
      <c r="A1254" t="s">
        <v>12</v>
      </c>
      <c r="B1254">
        <v>23020</v>
      </c>
      <c r="C1254" t="s">
        <v>19</v>
      </c>
      <c r="D1254">
        <v>6</v>
      </c>
      <c r="E1254">
        <v>2019</v>
      </c>
      <c r="F1254" s="1">
        <v>43636</v>
      </c>
      <c r="G1254" t="s">
        <v>20</v>
      </c>
      <c r="H1254" t="s">
        <v>24</v>
      </c>
      <c r="J1254">
        <v>20</v>
      </c>
      <c r="K1254">
        <v>0</v>
      </c>
      <c r="L1254">
        <f t="shared" si="155"/>
        <v>0</v>
      </c>
      <c r="M1254">
        <f t="shared" si="159"/>
        <v>0</v>
      </c>
      <c r="N1254">
        <f>'vessel calibrations'!$B$20</f>
        <v>0.88495575221238942</v>
      </c>
      <c r="O1254" s="16">
        <f>'vessel calibrations'!$C$20</f>
        <v>0.84033613445378152</v>
      </c>
      <c r="P1254">
        <f>'vessel calibrations'!$D$20</f>
        <v>0.88495575221238942</v>
      </c>
      <c r="Q1254">
        <f>'vessel calibrations'!$E$20</f>
        <v>0.84033613445378152</v>
      </c>
      <c r="R1254">
        <f t="shared" si="156"/>
        <v>0</v>
      </c>
      <c r="S1254">
        <f t="shared" si="160"/>
        <v>0</v>
      </c>
      <c r="T1254">
        <f t="shared" si="157"/>
        <v>0</v>
      </c>
      <c r="U1254">
        <f t="shared" si="158"/>
        <v>0</v>
      </c>
      <c r="V1254">
        <f t="shared" si="161"/>
        <v>0</v>
      </c>
      <c r="W1254">
        <f t="shared" si="161"/>
        <v>0</v>
      </c>
      <c r="X1254">
        <f t="shared" si="162"/>
        <v>0</v>
      </c>
      <c r="Y1254">
        <f t="shared" si="162"/>
        <v>0</v>
      </c>
    </row>
    <row r="1255" spans="1:25" x14ac:dyDescent="0.25">
      <c r="A1255" t="s">
        <v>12</v>
      </c>
      <c r="B1255">
        <v>23021</v>
      </c>
      <c r="C1255" t="s">
        <v>19</v>
      </c>
      <c r="D1255">
        <v>6</v>
      </c>
      <c r="E1255">
        <v>2019</v>
      </c>
      <c r="F1255" s="1">
        <v>43636</v>
      </c>
      <c r="G1255" t="s">
        <v>21</v>
      </c>
      <c r="H1255" t="s">
        <v>24</v>
      </c>
      <c r="J1255">
        <v>20</v>
      </c>
      <c r="K1255">
        <v>3</v>
      </c>
      <c r="L1255">
        <f t="shared" si="155"/>
        <v>3</v>
      </c>
      <c r="M1255">
        <f t="shared" si="159"/>
        <v>1.3862943611198906</v>
      </c>
      <c r="N1255">
        <f>'vessel calibrations'!$B$20</f>
        <v>0.88495575221238942</v>
      </c>
      <c r="O1255" s="16">
        <f>'vessel calibrations'!$C$20</f>
        <v>0.84033613445378152</v>
      </c>
      <c r="P1255">
        <f>'vessel calibrations'!$D$20</f>
        <v>0.88495575221238942</v>
      </c>
      <c r="Q1255">
        <f>'vessel calibrations'!$E$20</f>
        <v>0.84033613445378152</v>
      </c>
      <c r="R1255">
        <f t="shared" si="156"/>
        <v>1.2268091691326466</v>
      </c>
      <c r="S1255">
        <f t="shared" si="160"/>
        <v>1.1649532446385635</v>
      </c>
      <c r="T1255">
        <f t="shared" si="157"/>
        <v>1.2268091691326466</v>
      </c>
      <c r="U1255">
        <f t="shared" si="158"/>
        <v>1.1649532446385635</v>
      </c>
      <c r="V1255">
        <f t="shared" si="161"/>
        <v>2.4103303694274034</v>
      </c>
      <c r="W1255">
        <f t="shared" si="161"/>
        <v>2.2057729926237943</v>
      </c>
      <c r="X1255">
        <f t="shared" si="162"/>
        <v>2.4103303694274034</v>
      </c>
      <c r="Y1255">
        <f t="shared" si="162"/>
        <v>2.2057729926237943</v>
      </c>
    </row>
    <row r="1256" spans="1:25" x14ac:dyDescent="0.25">
      <c r="A1256" t="s">
        <v>12</v>
      </c>
      <c r="B1256">
        <v>23022</v>
      </c>
      <c r="C1256" t="s">
        <v>19</v>
      </c>
      <c r="D1256">
        <v>6</v>
      </c>
      <c r="E1256">
        <v>2019</v>
      </c>
      <c r="F1256" s="1">
        <v>43636</v>
      </c>
      <c r="G1256" t="s">
        <v>20</v>
      </c>
      <c r="H1256" t="s">
        <v>24</v>
      </c>
      <c r="J1256">
        <v>20</v>
      </c>
      <c r="K1256">
        <v>0</v>
      </c>
      <c r="L1256">
        <f t="shared" si="155"/>
        <v>0</v>
      </c>
      <c r="M1256">
        <f t="shared" si="159"/>
        <v>0</v>
      </c>
      <c r="N1256">
        <f>'vessel calibrations'!$B$20</f>
        <v>0.88495575221238942</v>
      </c>
      <c r="O1256" s="16">
        <f>'vessel calibrations'!$C$20</f>
        <v>0.84033613445378152</v>
      </c>
      <c r="P1256">
        <f>'vessel calibrations'!$D$20</f>
        <v>0.88495575221238942</v>
      </c>
      <c r="Q1256">
        <f>'vessel calibrations'!$E$20</f>
        <v>0.84033613445378152</v>
      </c>
      <c r="R1256">
        <f t="shared" si="156"/>
        <v>0</v>
      </c>
      <c r="S1256">
        <f t="shared" si="160"/>
        <v>0</v>
      </c>
      <c r="T1256">
        <f t="shared" si="157"/>
        <v>0</v>
      </c>
      <c r="U1256">
        <f t="shared" si="158"/>
        <v>0</v>
      </c>
      <c r="V1256">
        <f t="shared" si="161"/>
        <v>0</v>
      </c>
      <c r="W1256">
        <f t="shared" si="161"/>
        <v>0</v>
      </c>
      <c r="X1256">
        <f t="shared" si="162"/>
        <v>0</v>
      </c>
      <c r="Y1256">
        <f t="shared" si="162"/>
        <v>0</v>
      </c>
    </row>
    <row r="1257" spans="1:25" x14ac:dyDescent="0.25">
      <c r="A1257" t="s">
        <v>12</v>
      </c>
      <c r="B1257">
        <v>23023</v>
      </c>
      <c r="C1257" t="s">
        <v>19</v>
      </c>
      <c r="D1257">
        <v>6</v>
      </c>
      <c r="E1257">
        <v>2019</v>
      </c>
      <c r="F1257" s="1">
        <v>43637</v>
      </c>
      <c r="G1257" t="s">
        <v>23</v>
      </c>
      <c r="H1257" t="s">
        <v>24</v>
      </c>
      <c r="J1257">
        <v>20</v>
      </c>
      <c r="K1257">
        <v>1</v>
      </c>
      <c r="L1257">
        <f t="shared" si="155"/>
        <v>1</v>
      </c>
      <c r="M1257">
        <f t="shared" si="159"/>
        <v>0.69314718055994529</v>
      </c>
      <c r="N1257">
        <f>'vessel calibrations'!$B$20</f>
        <v>0.88495575221238942</v>
      </c>
      <c r="O1257" s="16">
        <f>'vessel calibrations'!$C$20</f>
        <v>0.84033613445378152</v>
      </c>
      <c r="P1257">
        <f>'vessel calibrations'!$D$20</f>
        <v>0.88495575221238942</v>
      </c>
      <c r="Q1257">
        <f>'vessel calibrations'!$E$20</f>
        <v>0.84033613445378152</v>
      </c>
      <c r="R1257">
        <f t="shared" si="156"/>
        <v>0.6134045845663233</v>
      </c>
      <c r="S1257">
        <f t="shared" si="160"/>
        <v>0.58247662231928177</v>
      </c>
      <c r="T1257">
        <f t="shared" si="157"/>
        <v>0.6134045845663233</v>
      </c>
      <c r="U1257">
        <f t="shared" si="158"/>
        <v>0.58247662231928177</v>
      </c>
      <c r="V1257">
        <f t="shared" si="161"/>
        <v>0.84670798163310157</v>
      </c>
      <c r="W1257">
        <f t="shared" si="161"/>
        <v>0.79046725538999851</v>
      </c>
      <c r="X1257">
        <f t="shared" si="162"/>
        <v>0.84670798163310157</v>
      </c>
      <c r="Y1257">
        <f t="shared" si="162"/>
        <v>0.79046725538999851</v>
      </c>
    </row>
    <row r="1258" spans="1:25" x14ac:dyDescent="0.25">
      <c r="A1258" t="s">
        <v>12</v>
      </c>
      <c r="B1258">
        <v>23024</v>
      </c>
      <c r="C1258" t="s">
        <v>19</v>
      </c>
      <c r="D1258">
        <v>6</v>
      </c>
      <c r="E1258">
        <v>2019</v>
      </c>
      <c r="F1258" s="1">
        <v>43637</v>
      </c>
      <c r="G1258" t="s">
        <v>22</v>
      </c>
      <c r="H1258" t="s">
        <v>24</v>
      </c>
      <c r="J1258">
        <v>20</v>
      </c>
      <c r="K1258">
        <v>203</v>
      </c>
      <c r="L1258">
        <f t="shared" si="155"/>
        <v>203</v>
      </c>
      <c r="M1258">
        <f t="shared" si="159"/>
        <v>5.3181199938442161</v>
      </c>
      <c r="N1258">
        <f>'vessel calibrations'!$B$20</f>
        <v>0.88495575221238942</v>
      </c>
      <c r="O1258" s="16">
        <f>'vessel calibrations'!$C$20</f>
        <v>0.84033613445378152</v>
      </c>
      <c r="P1258">
        <f>'vessel calibrations'!$D$20</f>
        <v>0.88495575221238942</v>
      </c>
      <c r="Q1258">
        <f>'vessel calibrations'!$E$20</f>
        <v>0.84033613445378152</v>
      </c>
      <c r="R1258">
        <f t="shared" si="156"/>
        <v>4.7063008795081558</v>
      </c>
      <c r="S1258">
        <f t="shared" si="160"/>
        <v>4.469008398188417</v>
      </c>
      <c r="T1258">
        <f t="shared" si="157"/>
        <v>4.7063008795081558</v>
      </c>
      <c r="U1258">
        <f t="shared" si="158"/>
        <v>4.469008398188417</v>
      </c>
      <c r="V1258">
        <f t="shared" si="161"/>
        <v>109.64212344003552</v>
      </c>
      <c r="W1258">
        <f t="shared" si="161"/>
        <v>86.270142862258638</v>
      </c>
      <c r="X1258">
        <f t="shared" si="162"/>
        <v>109.64212344003552</v>
      </c>
      <c r="Y1258">
        <f t="shared" si="162"/>
        <v>86.270142862258638</v>
      </c>
    </row>
    <row r="1259" spans="1:25" x14ac:dyDescent="0.25">
      <c r="A1259" t="s">
        <v>12</v>
      </c>
      <c r="B1259">
        <v>23025</v>
      </c>
      <c r="C1259" t="s">
        <v>13</v>
      </c>
      <c r="D1259">
        <v>6</v>
      </c>
      <c r="E1259">
        <v>2019</v>
      </c>
      <c r="F1259" s="1">
        <v>43637</v>
      </c>
      <c r="G1259" t="s">
        <v>14</v>
      </c>
      <c r="H1259" t="s">
        <v>24</v>
      </c>
      <c r="J1259">
        <v>20</v>
      </c>
      <c r="K1259">
        <v>0</v>
      </c>
      <c r="L1259">
        <f t="shared" si="155"/>
        <v>0</v>
      </c>
      <c r="M1259">
        <f t="shared" si="159"/>
        <v>0</v>
      </c>
      <c r="N1259">
        <f>'vessel calibrations'!$B$20</f>
        <v>0.88495575221238942</v>
      </c>
      <c r="O1259" s="16">
        <f>'vessel calibrations'!$C$20</f>
        <v>0.84033613445378152</v>
      </c>
      <c r="P1259">
        <f>'vessel calibrations'!$D$20</f>
        <v>0.88495575221238942</v>
      </c>
      <c r="Q1259">
        <f>'vessel calibrations'!$E$20</f>
        <v>0.84033613445378152</v>
      </c>
      <c r="R1259">
        <f t="shared" si="156"/>
        <v>0</v>
      </c>
      <c r="S1259">
        <f t="shared" si="160"/>
        <v>0</v>
      </c>
      <c r="T1259">
        <f t="shared" si="157"/>
        <v>0</v>
      </c>
      <c r="U1259">
        <f t="shared" si="158"/>
        <v>0</v>
      </c>
      <c r="V1259">
        <f t="shared" si="161"/>
        <v>0</v>
      </c>
      <c r="W1259">
        <f t="shared" si="161"/>
        <v>0</v>
      </c>
      <c r="X1259">
        <f t="shared" si="162"/>
        <v>0</v>
      </c>
      <c r="Y1259">
        <f t="shared" si="162"/>
        <v>0</v>
      </c>
    </row>
    <row r="1260" spans="1:25" x14ac:dyDescent="0.25">
      <c r="A1260" t="s">
        <v>12</v>
      </c>
      <c r="B1260">
        <v>23026</v>
      </c>
      <c r="C1260" t="s">
        <v>13</v>
      </c>
      <c r="D1260">
        <v>6</v>
      </c>
      <c r="E1260">
        <v>2019</v>
      </c>
      <c r="F1260" s="1">
        <v>43637</v>
      </c>
      <c r="G1260" t="s">
        <v>16</v>
      </c>
      <c r="H1260" t="s">
        <v>24</v>
      </c>
      <c r="J1260">
        <v>20</v>
      </c>
      <c r="K1260">
        <v>0</v>
      </c>
      <c r="L1260">
        <f t="shared" si="155"/>
        <v>0</v>
      </c>
      <c r="M1260">
        <f t="shared" si="159"/>
        <v>0</v>
      </c>
      <c r="N1260">
        <f>'vessel calibrations'!$B$20</f>
        <v>0.88495575221238942</v>
      </c>
      <c r="O1260" s="16">
        <f>'vessel calibrations'!$C$20</f>
        <v>0.84033613445378152</v>
      </c>
      <c r="P1260">
        <f>'vessel calibrations'!$D$20</f>
        <v>0.88495575221238942</v>
      </c>
      <c r="Q1260">
        <f>'vessel calibrations'!$E$20</f>
        <v>0.84033613445378152</v>
      </c>
      <c r="R1260">
        <f t="shared" si="156"/>
        <v>0</v>
      </c>
      <c r="S1260">
        <f t="shared" si="160"/>
        <v>0</v>
      </c>
      <c r="T1260">
        <f t="shared" si="157"/>
        <v>0</v>
      </c>
      <c r="U1260">
        <f t="shared" si="158"/>
        <v>0</v>
      </c>
      <c r="V1260">
        <f t="shared" si="161"/>
        <v>0</v>
      </c>
      <c r="W1260">
        <f t="shared" si="161"/>
        <v>0</v>
      </c>
      <c r="X1260">
        <f t="shared" si="162"/>
        <v>0</v>
      </c>
      <c r="Y1260">
        <f t="shared" si="162"/>
        <v>0</v>
      </c>
    </row>
    <row r="1261" spans="1:25" x14ac:dyDescent="0.25">
      <c r="A1261" t="s">
        <v>12</v>
      </c>
      <c r="B1261">
        <v>23027</v>
      </c>
      <c r="C1261" t="s">
        <v>13</v>
      </c>
      <c r="D1261">
        <v>6</v>
      </c>
      <c r="E1261">
        <v>2019</v>
      </c>
      <c r="F1261" s="1">
        <v>43637</v>
      </c>
      <c r="G1261" t="s">
        <v>17</v>
      </c>
      <c r="H1261" t="s">
        <v>24</v>
      </c>
      <c r="J1261">
        <v>20</v>
      </c>
      <c r="K1261">
        <v>0</v>
      </c>
      <c r="L1261">
        <f t="shared" si="155"/>
        <v>0</v>
      </c>
      <c r="M1261">
        <f t="shared" si="159"/>
        <v>0</v>
      </c>
      <c r="N1261">
        <f>'vessel calibrations'!$B$20</f>
        <v>0.88495575221238942</v>
      </c>
      <c r="O1261" s="16">
        <f>'vessel calibrations'!$C$20</f>
        <v>0.84033613445378152</v>
      </c>
      <c r="P1261">
        <f>'vessel calibrations'!$D$20</f>
        <v>0.88495575221238942</v>
      </c>
      <c r="Q1261">
        <f>'vessel calibrations'!$E$20</f>
        <v>0.84033613445378152</v>
      </c>
      <c r="R1261">
        <f t="shared" si="156"/>
        <v>0</v>
      </c>
      <c r="S1261">
        <f t="shared" si="160"/>
        <v>0</v>
      </c>
      <c r="T1261">
        <f t="shared" si="157"/>
        <v>0</v>
      </c>
      <c r="U1261">
        <f t="shared" si="158"/>
        <v>0</v>
      </c>
      <c r="V1261">
        <f t="shared" si="161"/>
        <v>0</v>
      </c>
      <c r="W1261">
        <f t="shared" si="161"/>
        <v>0</v>
      </c>
      <c r="X1261">
        <f t="shared" si="162"/>
        <v>0</v>
      </c>
      <c r="Y1261">
        <f t="shared" si="162"/>
        <v>0</v>
      </c>
    </row>
    <row r="1262" spans="1:25" x14ac:dyDescent="0.25">
      <c r="A1262" t="s">
        <v>12</v>
      </c>
      <c r="B1262">
        <v>23028</v>
      </c>
      <c r="C1262" t="s">
        <v>13</v>
      </c>
      <c r="D1262">
        <v>6</v>
      </c>
      <c r="E1262">
        <v>2019</v>
      </c>
      <c r="F1262" s="1">
        <v>43637</v>
      </c>
      <c r="G1262" t="s">
        <v>18</v>
      </c>
      <c r="H1262" t="s">
        <v>24</v>
      </c>
      <c r="J1262">
        <v>20</v>
      </c>
      <c r="K1262">
        <v>0</v>
      </c>
      <c r="L1262">
        <f t="shared" si="155"/>
        <v>0</v>
      </c>
      <c r="M1262">
        <f t="shared" si="159"/>
        <v>0</v>
      </c>
      <c r="N1262">
        <f>'vessel calibrations'!$B$20</f>
        <v>0.88495575221238942</v>
      </c>
      <c r="O1262" s="16">
        <f>'vessel calibrations'!$C$20</f>
        <v>0.84033613445378152</v>
      </c>
      <c r="P1262">
        <f>'vessel calibrations'!$D$20</f>
        <v>0.88495575221238942</v>
      </c>
      <c r="Q1262">
        <f>'vessel calibrations'!$E$20</f>
        <v>0.84033613445378152</v>
      </c>
      <c r="R1262">
        <f t="shared" si="156"/>
        <v>0</v>
      </c>
      <c r="S1262">
        <f t="shared" si="160"/>
        <v>0</v>
      </c>
      <c r="T1262">
        <f t="shared" si="157"/>
        <v>0</v>
      </c>
      <c r="U1262">
        <f t="shared" si="158"/>
        <v>0</v>
      </c>
      <c r="V1262">
        <f t="shared" si="161"/>
        <v>0</v>
      </c>
      <c r="W1262">
        <f t="shared" si="161"/>
        <v>0</v>
      </c>
      <c r="X1262">
        <f t="shared" si="162"/>
        <v>0</v>
      </c>
      <c r="Y1262">
        <f t="shared" si="162"/>
        <v>0</v>
      </c>
    </row>
    <row r="1263" spans="1:25" x14ac:dyDescent="0.25">
      <c r="A1263" t="s">
        <v>12</v>
      </c>
      <c r="B1263">
        <v>23029</v>
      </c>
      <c r="C1263" t="s">
        <v>13</v>
      </c>
      <c r="D1263">
        <v>6</v>
      </c>
      <c r="E1263">
        <v>2019</v>
      </c>
      <c r="F1263" s="1">
        <v>43638</v>
      </c>
      <c r="G1263" t="s">
        <v>18</v>
      </c>
      <c r="H1263" t="s">
        <v>24</v>
      </c>
      <c r="J1263">
        <v>20</v>
      </c>
      <c r="K1263">
        <v>0</v>
      </c>
      <c r="L1263">
        <f t="shared" si="155"/>
        <v>0</v>
      </c>
      <c r="M1263">
        <f t="shared" si="159"/>
        <v>0</v>
      </c>
      <c r="N1263">
        <f>'vessel calibrations'!$B$20</f>
        <v>0.88495575221238942</v>
      </c>
      <c r="O1263" s="16">
        <f>'vessel calibrations'!$C$20</f>
        <v>0.84033613445378152</v>
      </c>
      <c r="P1263">
        <f>'vessel calibrations'!$D$20</f>
        <v>0.88495575221238942</v>
      </c>
      <c r="Q1263">
        <f>'vessel calibrations'!$E$20</f>
        <v>0.84033613445378152</v>
      </c>
      <c r="R1263">
        <f t="shared" si="156"/>
        <v>0</v>
      </c>
      <c r="S1263">
        <f t="shared" si="160"/>
        <v>0</v>
      </c>
      <c r="T1263">
        <f t="shared" si="157"/>
        <v>0</v>
      </c>
      <c r="U1263">
        <f t="shared" si="158"/>
        <v>0</v>
      </c>
      <c r="V1263">
        <f t="shared" si="161"/>
        <v>0</v>
      </c>
      <c r="W1263">
        <f t="shared" si="161"/>
        <v>0</v>
      </c>
      <c r="X1263">
        <f t="shared" si="162"/>
        <v>0</v>
      </c>
      <c r="Y1263">
        <f t="shared" si="162"/>
        <v>0</v>
      </c>
    </row>
    <row r="1264" spans="1:25" x14ac:dyDescent="0.25">
      <c r="A1264" t="s">
        <v>12</v>
      </c>
      <c r="B1264">
        <v>23030</v>
      </c>
      <c r="C1264" t="s">
        <v>13</v>
      </c>
      <c r="D1264">
        <v>6</v>
      </c>
      <c r="E1264">
        <v>2019</v>
      </c>
      <c r="F1264" s="1">
        <v>43638</v>
      </c>
      <c r="G1264" t="s">
        <v>17</v>
      </c>
      <c r="H1264" t="s">
        <v>24</v>
      </c>
      <c r="J1264">
        <v>20</v>
      </c>
      <c r="K1264">
        <v>0</v>
      </c>
      <c r="L1264">
        <f t="shared" si="155"/>
        <v>0</v>
      </c>
      <c r="M1264">
        <f t="shared" si="159"/>
        <v>0</v>
      </c>
      <c r="N1264">
        <f>'vessel calibrations'!$B$20</f>
        <v>0.88495575221238942</v>
      </c>
      <c r="O1264" s="16">
        <f>'vessel calibrations'!$C$20</f>
        <v>0.84033613445378152</v>
      </c>
      <c r="P1264">
        <f>'vessel calibrations'!$D$20</f>
        <v>0.88495575221238942</v>
      </c>
      <c r="Q1264">
        <f>'vessel calibrations'!$E$20</f>
        <v>0.84033613445378152</v>
      </c>
      <c r="R1264">
        <f t="shared" si="156"/>
        <v>0</v>
      </c>
      <c r="S1264">
        <f t="shared" si="160"/>
        <v>0</v>
      </c>
      <c r="T1264">
        <f t="shared" si="157"/>
        <v>0</v>
      </c>
      <c r="U1264">
        <f t="shared" si="158"/>
        <v>0</v>
      </c>
      <c r="V1264">
        <f t="shared" si="161"/>
        <v>0</v>
      </c>
      <c r="W1264">
        <f t="shared" si="161"/>
        <v>0</v>
      </c>
      <c r="X1264">
        <f t="shared" si="162"/>
        <v>0</v>
      </c>
      <c r="Y1264">
        <f t="shared" si="162"/>
        <v>0</v>
      </c>
    </row>
    <row r="1265" spans="1:26" x14ac:dyDescent="0.25">
      <c r="A1265" t="s">
        <v>12</v>
      </c>
      <c r="B1265">
        <v>23031</v>
      </c>
      <c r="C1265" t="s">
        <v>13</v>
      </c>
      <c r="D1265">
        <v>6</v>
      </c>
      <c r="E1265">
        <v>2019</v>
      </c>
      <c r="F1265" s="1">
        <v>43638</v>
      </c>
      <c r="G1265" t="s">
        <v>16</v>
      </c>
      <c r="H1265" t="s">
        <v>24</v>
      </c>
      <c r="J1265">
        <v>20</v>
      </c>
      <c r="K1265">
        <v>0</v>
      </c>
      <c r="L1265">
        <f t="shared" si="155"/>
        <v>0</v>
      </c>
      <c r="M1265">
        <f t="shared" si="159"/>
        <v>0</v>
      </c>
      <c r="N1265">
        <f>'vessel calibrations'!$B$20</f>
        <v>0.88495575221238942</v>
      </c>
      <c r="O1265" s="16">
        <f>'vessel calibrations'!$C$20</f>
        <v>0.84033613445378152</v>
      </c>
      <c r="P1265">
        <f>'vessel calibrations'!$D$20</f>
        <v>0.88495575221238942</v>
      </c>
      <c r="Q1265">
        <f>'vessel calibrations'!$E$20</f>
        <v>0.84033613445378152</v>
      </c>
      <c r="R1265">
        <f t="shared" si="156"/>
        <v>0</v>
      </c>
      <c r="S1265">
        <f t="shared" si="160"/>
        <v>0</v>
      </c>
      <c r="T1265">
        <f t="shared" si="157"/>
        <v>0</v>
      </c>
      <c r="U1265">
        <f t="shared" si="158"/>
        <v>0</v>
      </c>
      <c r="V1265">
        <f t="shared" si="161"/>
        <v>0</v>
      </c>
      <c r="W1265">
        <f t="shared" si="161"/>
        <v>0</v>
      </c>
      <c r="X1265">
        <f t="shared" si="162"/>
        <v>0</v>
      </c>
      <c r="Y1265">
        <f t="shared" si="162"/>
        <v>0</v>
      </c>
    </row>
    <row r="1266" spans="1:26" x14ac:dyDescent="0.25">
      <c r="A1266" t="s">
        <v>12</v>
      </c>
      <c r="B1266">
        <v>23032</v>
      </c>
      <c r="C1266" t="s">
        <v>13</v>
      </c>
      <c r="D1266">
        <v>6</v>
      </c>
      <c r="E1266">
        <v>2019</v>
      </c>
      <c r="F1266" s="1">
        <v>43638</v>
      </c>
      <c r="G1266" t="s">
        <v>14</v>
      </c>
      <c r="H1266" t="s">
        <v>24</v>
      </c>
      <c r="J1266">
        <v>20</v>
      </c>
      <c r="K1266">
        <v>0</v>
      </c>
      <c r="L1266">
        <f t="shared" si="155"/>
        <v>0</v>
      </c>
      <c r="M1266">
        <f t="shared" si="159"/>
        <v>0</v>
      </c>
      <c r="N1266">
        <f>'vessel calibrations'!$B$20</f>
        <v>0.88495575221238942</v>
      </c>
      <c r="O1266" s="16">
        <f>'vessel calibrations'!$C$20</f>
        <v>0.84033613445378152</v>
      </c>
      <c r="P1266">
        <f>'vessel calibrations'!$D$20</f>
        <v>0.88495575221238942</v>
      </c>
      <c r="Q1266">
        <f>'vessel calibrations'!$E$20</f>
        <v>0.84033613445378152</v>
      </c>
      <c r="R1266">
        <f t="shared" si="156"/>
        <v>0</v>
      </c>
      <c r="S1266">
        <f t="shared" si="160"/>
        <v>0</v>
      </c>
      <c r="T1266">
        <f t="shared" si="157"/>
        <v>0</v>
      </c>
      <c r="U1266">
        <f t="shared" si="158"/>
        <v>0</v>
      </c>
      <c r="V1266">
        <f t="shared" si="161"/>
        <v>0</v>
      </c>
      <c r="W1266">
        <f t="shared" si="161"/>
        <v>0</v>
      </c>
      <c r="X1266">
        <f t="shared" si="162"/>
        <v>0</v>
      </c>
      <c r="Y1266">
        <f t="shared" si="162"/>
        <v>0</v>
      </c>
    </row>
    <row r="1267" spans="1:26" x14ac:dyDescent="0.25">
      <c r="A1267" t="s">
        <v>12</v>
      </c>
      <c r="B1267">
        <v>23041</v>
      </c>
      <c r="C1267" t="s">
        <v>19</v>
      </c>
      <c r="D1267">
        <v>7</v>
      </c>
      <c r="E1267">
        <v>2019</v>
      </c>
      <c r="F1267" s="1">
        <v>43674</v>
      </c>
      <c r="G1267" t="s">
        <v>22</v>
      </c>
      <c r="H1267" t="s">
        <v>24</v>
      </c>
      <c r="J1267">
        <v>20</v>
      </c>
      <c r="K1267">
        <v>1</v>
      </c>
      <c r="L1267">
        <f t="shared" si="155"/>
        <v>1</v>
      </c>
      <c r="M1267">
        <f t="shared" si="159"/>
        <v>0.69314718055994529</v>
      </c>
      <c r="N1267">
        <f>'vessel calibrations'!$B$20</f>
        <v>0.88495575221238942</v>
      </c>
      <c r="O1267" s="16">
        <f>'vessel calibrations'!$C$20</f>
        <v>0.84033613445378152</v>
      </c>
      <c r="P1267">
        <f>'vessel calibrations'!$D$20</f>
        <v>0.88495575221238942</v>
      </c>
      <c r="Q1267">
        <f>'vessel calibrations'!$E$20</f>
        <v>0.84033613445378152</v>
      </c>
      <c r="R1267">
        <f t="shared" si="156"/>
        <v>0.6134045845663233</v>
      </c>
      <c r="S1267">
        <f t="shared" si="160"/>
        <v>0.58247662231928177</v>
      </c>
      <c r="T1267">
        <f t="shared" si="157"/>
        <v>0.6134045845663233</v>
      </c>
      <c r="U1267">
        <f t="shared" si="158"/>
        <v>0.58247662231928177</v>
      </c>
      <c r="V1267">
        <f t="shared" si="161"/>
        <v>0.84670798163310157</v>
      </c>
      <c r="W1267">
        <f t="shared" si="161"/>
        <v>0.79046725538999851</v>
      </c>
      <c r="X1267">
        <f t="shared" si="162"/>
        <v>0.84670798163310157</v>
      </c>
      <c r="Y1267">
        <f t="shared" si="162"/>
        <v>0.79046725538999851</v>
      </c>
      <c r="Z1267" t="s">
        <v>34</v>
      </c>
    </row>
    <row r="1268" spans="1:26" x14ac:dyDescent="0.25">
      <c r="A1268" t="s">
        <v>12</v>
      </c>
      <c r="B1268">
        <v>23042</v>
      </c>
      <c r="C1268" t="s">
        <v>19</v>
      </c>
      <c r="D1268">
        <v>7</v>
      </c>
      <c r="E1268">
        <v>2019</v>
      </c>
      <c r="F1268" s="1">
        <v>43674</v>
      </c>
      <c r="G1268" t="s">
        <v>23</v>
      </c>
      <c r="H1268" t="s">
        <v>24</v>
      </c>
      <c r="J1268">
        <v>20</v>
      </c>
      <c r="K1268">
        <v>0</v>
      </c>
      <c r="L1268">
        <f t="shared" si="155"/>
        <v>0</v>
      </c>
      <c r="M1268">
        <f t="shared" si="159"/>
        <v>0</v>
      </c>
      <c r="N1268">
        <f>'vessel calibrations'!$B$20</f>
        <v>0.88495575221238942</v>
      </c>
      <c r="O1268" s="16">
        <f>'vessel calibrations'!$C$20</f>
        <v>0.84033613445378152</v>
      </c>
      <c r="P1268">
        <f>'vessel calibrations'!$D$20</f>
        <v>0.88495575221238942</v>
      </c>
      <c r="Q1268">
        <f>'vessel calibrations'!$E$20</f>
        <v>0.84033613445378152</v>
      </c>
      <c r="R1268">
        <f t="shared" si="156"/>
        <v>0</v>
      </c>
      <c r="S1268">
        <f t="shared" si="160"/>
        <v>0</v>
      </c>
      <c r="T1268">
        <f t="shared" si="157"/>
        <v>0</v>
      </c>
      <c r="U1268">
        <f t="shared" si="158"/>
        <v>0</v>
      </c>
      <c r="V1268">
        <f t="shared" si="161"/>
        <v>0</v>
      </c>
      <c r="W1268">
        <f t="shared" si="161"/>
        <v>0</v>
      </c>
      <c r="X1268">
        <f t="shared" si="162"/>
        <v>0</v>
      </c>
      <c r="Y1268">
        <f t="shared" si="162"/>
        <v>0</v>
      </c>
      <c r="Z1268" t="s">
        <v>34</v>
      </c>
    </row>
    <row r="1269" spans="1:26" x14ac:dyDescent="0.25">
      <c r="A1269" t="s">
        <v>12</v>
      </c>
      <c r="B1269">
        <v>23043</v>
      </c>
      <c r="C1269" t="s">
        <v>19</v>
      </c>
      <c r="D1269">
        <v>7</v>
      </c>
      <c r="E1269">
        <v>2019</v>
      </c>
      <c r="F1269" s="1">
        <v>43674</v>
      </c>
      <c r="G1269" t="s">
        <v>21</v>
      </c>
      <c r="H1269" t="s">
        <v>24</v>
      </c>
      <c r="J1269">
        <v>20</v>
      </c>
      <c r="K1269">
        <v>0</v>
      </c>
      <c r="L1269">
        <f t="shared" si="155"/>
        <v>0</v>
      </c>
      <c r="M1269">
        <f t="shared" si="159"/>
        <v>0</v>
      </c>
      <c r="N1269">
        <f>'vessel calibrations'!$B$20</f>
        <v>0.88495575221238942</v>
      </c>
      <c r="O1269" s="16">
        <f>'vessel calibrations'!$C$20</f>
        <v>0.84033613445378152</v>
      </c>
      <c r="P1269">
        <f>'vessel calibrations'!$D$20</f>
        <v>0.88495575221238942</v>
      </c>
      <c r="Q1269">
        <f>'vessel calibrations'!$E$20</f>
        <v>0.84033613445378152</v>
      </c>
      <c r="R1269">
        <f t="shared" si="156"/>
        <v>0</v>
      </c>
      <c r="S1269">
        <f t="shared" si="160"/>
        <v>0</v>
      </c>
      <c r="T1269">
        <f t="shared" si="157"/>
        <v>0</v>
      </c>
      <c r="U1269">
        <f t="shared" si="158"/>
        <v>0</v>
      </c>
      <c r="V1269">
        <f t="shared" si="161"/>
        <v>0</v>
      </c>
      <c r="W1269">
        <f t="shared" si="161"/>
        <v>0</v>
      </c>
      <c r="X1269">
        <f t="shared" si="162"/>
        <v>0</v>
      </c>
      <c r="Y1269">
        <f t="shared" si="162"/>
        <v>0</v>
      </c>
      <c r="Z1269" t="s">
        <v>34</v>
      </c>
    </row>
    <row r="1270" spans="1:26" x14ac:dyDescent="0.25">
      <c r="A1270" t="s">
        <v>12</v>
      </c>
      <c r="B1270">
        <v>23044</v>
      </c>
      <c r="C1270" t="s">
        <v>19</v>
      </c>
      <c r="D1270">
        <v>7</v>
      </c>
      <c r="E1270">
        <v>2019</v>
      </c>
      <c r="F1270" s="1">
        <v>43674</v>
      </c>
      <c r="G1270" t="s">
        <v>20</v>
      </c>
      <c r="H1270" t="s">
        <v>24</v>
      </c>
      <c r="J1270">
        <v>20</v>
      </c>
      <c r="K1270">
        <v>13</v>
      </c>
      <c r="L1270">
        <f t="shared" si="155"/>
        <v>13</v>
      </c>
      <c r="M1270">
        <f t="shared" si="159"/>
        <v>2.6390573296152584</v>
      </c>
      <c r="N1270">
        <f>'vessel calibrations'!$B$20</f>
        <v>0.88495575221238942</v>
      </c>
      <c r="O1270" s="16">
        <f>'vessel calibrations'!$C$20</f>
        <v>0.84033613445378152</v>
      </c>
      <c r="P1270">
        <f>'vessel calibrations'!$D$20</f>
        <v>0.88495575221238942</v>
      </c>
      <c r="Q1270">
        <f>'vessel calibrations'!$E$20</f>
        <v>0.84033613445378152</v>
      </c>
      <c r="R1270">
        <f t="shared" si="156"/>
        <v>2.3354489642612908</v>
      </c>
      <c r="S1270">
        <f t="shared" si="160"/>
        <v>2.2176952349708055</v>
      </c>
      <c r="T1270">
        <f t="shared" si="157"/>
        <v>2.3354489642612908</v>
      </c>
      <c r="U1270">
        <f t="shared" si="158"/>
        <v>2.2176952349708055</v>
      </c>
      <c r="V1270">
        <f t="shared" si="161"/>
        <v>9.3340985289210483</v>
      </c>
      <c r="W1270">
        <f t="shared" si="161"/>
        <v>8.1861345673169748</v>
      </c>
      <c r="X1270">
        <f t="shared" si="162"/>
        <v>9.3340985289210483</v>
      </c>
      <c r="Y1270">
        <f t="shared" si="162"/>
        <v>8.1861345673169748</v>
      </c>
      <c r="Z1270" t="s">
        <v>34</v>
      </c>
    </row>
    <row r="1271" spans="1:26" x14ac:dyDescent="0.25">
      <c r="A1271" t="s">
        <v>12</v>
      </c>
      <c r="B1271">
        <v>23045</v>
      </c>
      <c r="C1271" t="s">
        <v>19</v>
      </c>
      <c r="D1271">
        <v>7</v>
      </c>
      <c r="E1271">
        <v>2019</v>
      </c>
      <c r="F1271" s="1">
        <v>43674</v>
      </c>
      <c r="G1271" t="s">
        <v>21</v>
      </c>
      <c r="H1271" t="s">
        <v>24</v>
      </c>
      <c r="J1271">
        <v>20</v>
      </c>
      <c r="K1271">
        <v>22</v>
      </c>
      <c r="L1271">
        <f t="shared" si="155"/>
        <v>22</v>
      </c>
      <c r="M1271">
        <f t="shared" si="159"/>
        <v>3.1354942159291497</v>
      </c>
      <c r="N1271">
        <f>'vessel calibrations'!$B$20</f>
        <v>0.88495575221238942</v>
      </c>
      <c r="O1271" s="16">
        <f>'vessel calibrations'!$C$20</f>
        <v>0.84033613445378152</v>
      </c>
      <c r="P1271">
        <f>'vessel calibrations'!$D$20</f>
        <v>0.88495575221238942</v>
      </c>
      <c r="Q1271">
        <f>'vessel calibrations'!$E$20</f>
        <v>0.84033613445378152</v>
      </c>
      <c r="R1271">
        <f t="shared" si="156"/>
        <v>2.7747736424151768</v>
      </c>
      <c r="S1271">
        <f t="shared" si="160"/>
        <v>2.6348690890160924</v>
      </c>
      <c r="T1271">
        <f t="shared" si="157"/>
        <v>2.7747736424151768</v>
      </c>
      <c r="U1271">
        <f t="shared" si="158"/>
        <v>2.6348690890160924</v>
      </c>
      <c r="V1271">
        <f t="shared" si="161"/>
        <v>15.03499694164568</v>
      </c>
      <c r="W1271">
        <f t="shared" si="161"/>
        <v>12.941487249882218</v>
      </c>
      <c r="X1271">
        <f t="shared" si="162"/>
        <v>15.03499694164568</v>
      </c>
      <c r="Y1271">
        <f t="shared" si="162"/>
        <v>12.941487249882218</v>
      </c>
      <c r="Z1271" t="s">
        <v>34</v>
      </c>
    </row>
    <row r="1272" spans="1:26" x14ac:dyDescent="0.25">
      <c r="A1272" t="s">
        <v>12</v>
      </c>
      <c r="B1272">
        <v>23046</v>
      </c>
      <c r="C1272" t="s">
        <v>19</v>
      </c>
      <c r="D1272">
        <v>7</v>
      </c>
      <c r="E1272">
        <v>2019</v>
      </c>
      <c r="F1272" s="1">
        <v>43674</v>
      </c>
      <c r="G1272" t="s">
        <v>20</v>
      </c>
      <c r="H1272" t="s">
        <v>24</v>
      </c>
      <c r="J1272">
        <v>20</v>
      </c>
      <c r="K1272">
        <v>3</v>
      </c>
      <c r="L1272">
        <f t="shared" si="155"/>
        <v>3</v>
      </c>
      <c r="M1272">
        <f t="shared" si="159"/>
        <v>1.3862943611198906</v>
      </c>
      <c r="N1272">
        <f>'vessel calibrations'!$B$20</f>
        <v>0.88495575221238942</v>
      </c>
      <c r="O1272" s="16">
        <f>'vessel calibrations'!$C$20</f>
        <v>0.84033613445378152</v>
      </c>
      <c r="P1272">
        <f>'vessel calibrations'!$D$20</f>
        <v>0.88495575221238942</v>
      </c>
      <c r="Q1272">
        <f>'vessel calibrations'!$E$20</f>
        <v>0.84033613445378152</v>
      </c>
      <c r="R1272">
        <f t="shared" si="156"/>
        <v>1.2268091691326466</v>
      </c>
      <c r="S1272">
        <f t="shared" si="160"/>
        <v>1.1649532446385635</v>
      </c>
      <c r="T1272">
        <f t="shared" si="157"/>
        <v>1.2268091691326466</v>
      </c>
      <c r="U1272">
        <f t="shared" si="158"/>
        <v>1.1649532446385635</v>
      </c>
      <c r="V1272">
        <f t="shared" si="161"/>
        <v>2.4103303694274034</v>
      </c>
      <c r="W1272">
        <f t="shared" si="161"/>
        <v>2.2057729926237943</v>
      </c>
      <c r="X1272">
        <f t="shared" si="162"/>
        <v>2.4103303694274034</v>
      </c>
      <c r="Y1272">
        <f t="shared" si="162"/>
        <v>2.2057729926237943</v>
      </c>
      <c r="Z1272" t="s">
        <v>34</v>
      </c>
    </row>
    <row r="1273" spans="1:26" x14ac:dyDescent="0.25">
      <c r="A1273" t="s">
        <v>12</v>
      </c>
      <c r="B1273">
        <v>23047</v>
      </c>
      <c r="C1273" t="s">
        <v>19</v>
      </c>
      <c r="D1273">
        <v>7</v>
      </c>
      <c r="E1273">
        <v>2019</v>
      </c>
      <c r="F1273" s="1">
        <v>43675</v>
      </c>
      <c r="G1273" t="s">
        <v>23</v>
      </c>
      <c r="H1273" t="s">
        <v>24</v>
      </c>
      <c r="J1273">
        <v>20</v>
      </c>
      <c r="K1273">
        <v>22</v>
      </c>
      <c r="L1273">
        <f t="shared" si="155"/>
        <v>22</v>
      </c>
      <c r="M1273">
        <f t="shared" si="159"/>
        <v>3.1354942159291497</v>
      </c>
      <c r="N1273">
        <f>'vessel calibrations'!$B$20</f>
        <v>0.88495575221238942</v>
      </c>
      <c r="O1273" s="16">
        <f>'vessel calibrations'!$C$20</f>
        <v>0.84033613445378152</v>
      </c>
      <c r="P1273">
        <f>'vessel calibrations'!$D$20</f>
        <v>0.88495575221238942</v>
      </c>
      <c r="Q1273">
        <f>'vessel calibrations'!$E$20</f>
        <v>0.84033613445378152</v>
      </c>
      <c r="R1273">
        <f t="shared" si="156"/>
        <v>2.7747736424151768</v>
      </c>
      <c r="S1273">
        <f t="shared" si="160"/>
        <v>2.6348690890160924</v>
      </c>
      <c r="T1273">
        <f t="shared" si="157"/>
        <v>2.7747736424151768</v>
      </c>
      <c r="U1273">
        <f t="shared" si="158"/>
        <v>2.6348690890160924</v>
      </c>
      <c r="V1273">
        <f t="shared" si="161"/>
        <v>15.03499694164568</v>
      </c>
      <c r="W1273">
        <f t="shared" si="161"/>
        <v>12.941487249882218</v>
      </c>
      <c r="X1273">
        <f t="shared" si="162"/>
        <v>15.03499694164568</v>
      </c>
      <c r="Y1273">
        <f t="shared" si="162"/>
        <v>12.941487249882218</v>
      </c>
      <c r="Z1273" t="s">
        <v>34</v>
      </c>
    </row>
    <row r="1274" spans="1:26" x14ac:dyDescent="0.25">
      <c r="A1274" t="s">
        <v>12</v>
      </c>
      <c r="B1274">
        <v>23048</v>
      </c>
      <c r="C1274" t="s">
        <v>19</v>
      </c>
      <c r="D1274">
        <v>7</v>
      </c>
      <c r="E1274">
        <v>2019</v>
      </c>
      <c r="F1274" s="1">
        <v>43675</v>
      </c>
      <c r="G1274" t="s">
        <v>22</v>
      </c>
      <c r="H1274" t="s">
        <v>24</v>
      </c>
      <c r="J1274">
        <v>20</v>
      </c>
      <c r="K1274">
        <v>2</v>
      </c>
      <c r="L1274">
        <f t="shared" si="155"/>
        <v>2</v>
      </c>
      <c r="M1274">
        <f t="shared" si="159"/>
        <v>1.0986122886681098</v>
      </c>
      <c r="N1274">
        <f>'vessel calibrations'!$B$20</f>
        <v>0.88495575221238942</v>
      </c>
      <c r="O1274" s="16">
        <f>'vessel calibrations'!$C$20</f>
        <v>0.84033613445378152</v>
      </c>
      <c r="P1274">
        <f>'vessel calibrations'!$D$20</f>
        <v>0.88495575221238942</v>
      </c>
      <c r="Q1274">
        <f>'vessel calibrations'!$E$20</f>
        <v>0.84033613445378152</v>
      </c>
      <c r="R1274">
        <f t="shared" si="156"/>
        <v>0.97222326430806183</v>
      </c>
      <c r="S1274">
        <f t="shared" si="160"/>
        <v>0.92320360392278134</v>
      </c>
      <c r="T1274">
        <f t="shared" si="157"/>
        <v>0.97222326430806183</v>
      </c>
      <c r="U1274">
        <f t="shared" si="158"/>
        <v>0.92320360392278134</v>
      </c>
      <c r="V1274">
        <f t="shared" si="161"/>
        <v>1.6438158315048863</v>
      </c>
      <c r="W1274">
        <f t="shared" si="161"/>
        <v>1.5173420527559562</v>
      </c>
      <c r="X1274">
        <f t="shared" si="162"/>
        <v>1.6438158315048863</v>
      </c>
      <c r="Y1274">
        <f t="shared" si="162"/>
        <v>1.5173420527559562</v>
      </c>
      <c r="Z1274" t="s">
        <v>34</v>
      </c>
    </row>
    <row r="1275" spans="1:26" x14ac:dyDescent="0.25">
      <c r="A1275" t="s">
        <v>12</v>
      </c>
      <c r="B1275">
        <v>23049</v>
      </c>
      <c r="C1275" t="s">
        <v>13</v>
      </c>
      <c r="D1275">
        <v>7</v>
      </c>
      <c r="E1275">
        <v>2019</v>
      </c>
      <c r="F1275" s="1">
        <v>43675</v>
      </c>
      <c r="G1275" t="s">
        <v>14</v>
      </c>
      <c r="H1275" t="s">
        <v>24</v>
      </c>
      <c r="J1275">
        <v>20</v>
      </c>
      <c r="K1275">
        <v>23</v>
      </c>
      <c r="L1275">
        <f t="shared" si="155"/>
        <v>23</v>
      </c>
      <c r="M1275">
        <f t="shared" si="159"/>
        <v>3.1780538303479458</v>
      </c>
      <c r="N1275">
        <f>'vessel calibrations'!$B$20</f>
        <v>0.88495575221238942</v>
      </c>
      <c r="O1275" s="16">
        <f>'vessel calibrations'!$C$20</f>
        <v>0.84033613445378152</v>
      </c>
      <c r="P1275">
        <f>'vessel calibrations'!$D$20</f>
        <v>0.88495575221238942</v>
      </c>
      <c r="Q1275">
        <f>'vessel calibrations'!$E$20</f>
        <v>0.84033613445378152</v>
      </c>
      <c r="R1275">
        <f t="shared" si="156"/>
        <v>2.8124370180070319</v>
      </c>
      <c r="S1275">
        <f t="shared" si="160"/>
        <v>2.6706334708806265</v>
      </c>
      <c r="T1275">
        <f t="shared" si="157"/>
        <v>2.8124370180070319</v>
      </c>
      <c r="U1275">
        <f t="shared" si="158"/>
        <v>2.6706334708806265</v>
      </c>
      <c r="V1275">
        <f t="shared" si="161"/>
        <v>15.650446252296749</v>
      </c>
      <c r="W1275">
        <f t="shared" si="161"/>
        <v>13.449119390689637</v>
      </c>
      <c r="X1275">
        <f t="shared" si="162"/>
        <v>15.650446252296749</v>
      </c>
      <c r="Y1275">
        <f t="shared" si="162"/>
        <v>13.449119390689637</v>
      </c>
      <c r="Z1275" t="s">
        <v>34</v>
      </c>
    </row>
    <row r="1276" spans="1:26" x14ac:dyDescent="0.25">
      <c r="A1276" t="s">
        <v>12</v>
      </c>
      <c r="B1276">
        <v>23050</v>
      </c>
      <c r="C1276" t="s">
        <v>13</v>
      </c>
      <c r="D1276">
        <v>7</v>
      </c>
      <c r="E1276">
        <v>2019</v>
      </c>
      <c r="F1276" s="1">
        <v>43675</v>
      </c>
      <c r="G1276" t="s">
        <v>16</v>
      </c>
      <c r="H1276" t="s">
        <v>24</v>
      </c>
      <c r="J1276">
        <v>20</v>
      </c>
      <c r="K1276">
        <v>12</v>
      </c>
      <c r="L1276">
        <f t="shared" si="155"/>
        <v>12</v>
      </c>
      <c r="M1276">
        <f t="shared" si="159"/>
        <v>2.5649493574615367</v>
      </c>
      <c r="N1276">
        <f>'vessel calibrations'!$B$20</f>
        <v>0.88495575221238942</v>
      </c>
      <c r="O1276" s="16">
        <f>'vessel calibrations'!$C$20</f>
        <v>0.84033613445378152</v>
      </c>
      <c r="P1276">
        <f>'vessel calibrations'!$D$20</f>
        <v>0.88495575221238942</v>
      </c>
      <c r="Q1276">
        <f>'vessel calibrations'!$E$20</f>
        <v>0.84033613445378152</v>
      </c>
      <c r="R1276">
        <f t="shared" si="156"/>
        <v>2.269866688019059</v>
      </c>
      <c r="S1276">
        <f t="shared" si="160"/>
        <v>2.1554196281189384</v>
      </c>
      <c r="T1276">
        <f t="shared" si="157"/>
        <v>2.269866688019059</v>
      </c>
      <c r="U1276">
        <f t="shared" si="158"/>
        <v>2.1554196281189384</v>
      </c>
      <c r="V1276">
        <f t="shared" si="161"/>
        <v>8.6781105199837363</v>
      </c>
      <c r="W1276">
        <f t="shared" si="161"/>
        <v>7.6315114440341461</v>
      </c>
      <c r="X1276">
        <f t="shared" si="162"/>
        <v>8.6781105199837363</v>
      </c>
      <c r="Y1276">
        <f t="shared" si="162"/>
        <v>7.6315114440341461</v>
      </c>
      <c r="Z1276" t="s">
        <v>34</v>
      </c>
    </row>
    <row r="1277" spans="1:26" x14ac:dyDescent="0.25">
      <c r="A1277" t="s">
        <v>12</v>
      </c>
      <c r="B1277">
        <v>23051</v>
      </c>
      <c r="C1277" t="s">
        <v>13</v>
      </c>
      <c r="D1277">
        <v>7</v>
      </c>
      <c r="E1277">
        <v>2019</v>
      </c>
      <c r="F1277" s="1">
        <v>43675</v>
      </c>
      <c r="G1277" t="s">
        <v>17</v>
      </c>
      <c r="H1277" t="s">
        <v>24</v>
      </c>
      <c r="J1277">
        <v>20</v>
      </c>
      <c r="K1277">
        <v>4</v>
      </c>
      <c r="L1277">
        <f t="shared" si="155"/>
        <v>4</v>
      </c>
      <c r="M1277">
        <f t="shared" si="159"/>
        <v>1.6094379124341003</v>
      </c>
      <c r="N1277">
        <f>'vessel calibrations'!$B$20</f>
        <v>0.88495575221238942</v>
      </c>
      <c r="O1277" s="16">
        <f>'vessel calibrations'!$C$20</f>
        <v>0.84033613445378152</v>
      </c>
      <c r="P1277">
        <f>'vessel calibrations'!$D$20</f>
        <v>0.88495575221238942</v>
      </c>
      <c r="Q1277">
        <f>'vessel calibrations'!$E$20</f>
        <v>0.84033613445378152</v>
      </c>
      <c r="R1277">
        <f t="shared" si="156"/>
        <v>1.424281338437257</v>
      </c>
      <c r="S1277">
        <f t="shared" si="160"/>
        <v>1.3524688339782356</v>
      </c>
      <c r="T1277">
        <f t="shared" si="157"/>
        <v>1.424281338437257</v>
      </c>
      <c r="U1277">
        <f t="shared" si="158"/>
        <v>1.3524688339782356</v>
      </c>
      <c r="V1277">
        <f t="shared" si="161"/>
        <v>3.1548708235975571</v>
      </c>
      <c r="W1277">
        <f t="shared" si="161"/>
        <v>2.8669606393726625</v>
      </c>
      <c r="X1277">
        <f t="shared" si="162"/>
        <v>3.1548708235975571</v>
      </c>
      <c r="Y1277">
        <f t="shared" si="162"/>
        <v>2.8669606393726625</v>
      </c>
      <c r="Z1277" t="s">
        <v>34</v>
      </c>
    </row>
    <row r="1278" spans="1:26" x14ac:dyDescent="0.25">
      <c r="A1278" t="s">
        <v>12</v>
      </c>
      <c r="B1278">
        <v>23052</v>
      </c>
      <c r="C1278" t="s">
        <v>13</v>
      </c>
      <c r="D1278">
        <v>7</v>
      </c>
      <c r="E1278">
        <v>2019</v>
      </c>
      <c r="F1278" s="1">
        <v>43675</v>
      </c>
      <c r="G1278" t="s">
        <v>18</v>
      </c>
      <c r="H1278" t="s">
        <v>24</v>
      </c>
      <c r="J1278">
        <v>20</v>
      </c>
      <c r="K1278">
        <v>0</v>
      </c>
      <c r="L1278">
        <f t="shared" si="155"/>
        <v>0</v>
      </c>
      <c r="M1278">
        <f t="shared" si="159"/>
        <v>0</v>
      </c>
      <c r="N1278">
        <f>'vessel calibrations'!$B$20</f>
        <v>0.88495575221238942</v>
      </c>
      <c r="O1278" s="16">
        <f>'vessel calibrations'!$C$20</f>
        <v>0.84033613445378152</v>
      </c>
      <c r="P1278">
        <f>'vessel calibrations'!$D$20</f>
        <v>0.88495575221238942</v>
      </c>
      <c r="Q1278">
        <f>'vessel calibrations'!$E$20</f>
        <v>0.84033613445378152</v>
      </c>
      <c r="R1278">
        <f t="shared" si="156"/>
        <v>0</v>
      </c>
      <c r="S1278">
        <f t="shared" si="160"/>
        <v>0</v>
      </c>
      <c r="T1278">
        <f t="shared" si="157"/>
        <v>0</v>
      </c>
      <c r="U1278">
        <f t="shared" si="158"/>
        <v>0</v>
      </c>
      <c r="V1278">
        <f t="shared" si="161"/>
        <v>0</v>
      </c>
      <c r="W1278">
        <f t="shared" si="161"/>
        <v>0</v>
      </c>
      <c r="X1278">
        <f t="shared" si="162"/>
        <v>0</v>
      </c>
      <c r="Y1278">
        <f t="shared" si="162"/>
        <v>0</v>
      </c>
      <c r="Z1278" t="s">
        <v>34</v>
      </c>
    </row>
    <row r="1279" spans="1:26" x14ac:dyDescent="0.25">
      <c r="A1279" t="s">
        <v>12</v>
      </c>
      <c r="B1279">
        <v>23053</v>
      </c>
      <c r="C1279" t="s">
        <v>13</v>
      </c>
      <c r="D1279">
        <v>7</v>
      </c>
      <c r="E1279">
        <v>2019</v>
      </c>
      <c r="F1279" s="1">
        <v>43676</v>
      </c>
      <c r="G1279" t="s">
        <v>18</v>
      </c>
      <c r="H1279" t="s">
        <v>24</v>
      </c>
      <c r="J1279">
        <v>20</v>
      </c>
      <c r="K1279">
        <v>1</v>
      </c>
      <c r="L1279">
        <f t="shared" si="155"/>
        <v>1</v>
      </c>
      <c r="M1279">
        <f t="shared" si="159"/>
        <v>0.69314718055994529</v>
      </c>
      <c r="N1279">
        <f>'vessel calibrations'!$B$20</f>
        <v>0.88495575221238942</v>
      </c>
      <c r="O1279" s="16">
        <f>'vessel calibrations'!$C$20</f>
        <v>0.84033613445378152</v>
      </c>
      <c r="P1279">
        <f>'vessel calibrations'!$D$20</f>
        <v>0.88495575221238942</v>
      </c>
      <c r="Q1279">
        <f>'vessel calibrations'!$E$20</f>
        <v>0.84033613445378152</v>
      </c>
      <c r="R1279">
        <f t="shared" si="156"/>
        <v>0.6134045845663233</v>
      </c>
      <c r="S1279">
        <f t="shared" si="160"/>
        <v>0.58247662231928177</v>
      </c>
      <c r="T1279">
        <f t="shared" si="157"/>
        <v>0.6134045845663233</v>
      </c>
      <c r="U1279">
        <f t="shared" si="158"/>
        <v>0.58247662231928177</v>
      </c>
      <c r="V1279">
        <f t="shared" si="161"/>
        <v>0.84670798163310157</v>
      </c>
      <c r="W1279">
        <f t="shared" si="161"/>
        <v>0.79046725538999851</v>
      </c>
      <c r="X1279">
        <f t="shared" si="162"/>
        <v>0.84670798163310157</v>
      </c>
      <c r="Y1279">
        <f t="shared" si="162"/>
        <v>0.79046725538999851</v>
      </c>
      <c r="Z1279" t="s">
        <v>34</v>
      </c>
    </row>
    <row r="1280" spans="1:26" x14ac:dyDescent="0.25">
      <c r="A1280" t="s">
        <v>12</v>
      </c>
      <c r="B1280">
        <v>23054</v>
      </c>
      <c r="C1280" t="s">
        <v>13</v>
      </c>
      <c r="D1280">
        <v>7</v>
      </c>
      <c r="E1280">
        <v>2019</v>
      </c>
      <c r="F1280" s="1">
        <v>43676</v>
      </c>
      <c r="G1280" t="s">
        <v>17</v>
      </c>
      <c r="H1280" t="s">
        <v>24</v>
      </c>
      <c r="J1280">
        <v>20</v>
      </c>
      <c r="K1280">
        <v>0</v>
      </c>
      <c r="L1280">
        <f t="shared" si="155"/>
        <v>0</v>
      </c>
      <c r="M1280">
        <f t="shared" si="159"/>
        <v>0</v>
      </c>
      <c r="N1280">
        <f>'vessel calibrations'!$B$20</f>
        <v>0.88495575221238942</v>
      </c>
      <c r="O1280" s="16">
        <f>'vessel calibrations'!$C$20</f>
        <v>0.84033613445378152</v>
      </c>
      <c r="P1280">
        <f>'vessel calibrations'!$D$20</f>
        <v>0.88495575221238942</v>
      </c>
      <c r="Q1280">
        <f>'vessel calibrations'!$E$20</f>
        <v>0.84033613445378152</v>
      </c>
      <c r="R1280">
        <f t="shared" si="156"/>
        <v>0</v>
      </c>
      <c r="S1280">
        <f t="shared" si="160"/>
        <v>0</v>
      </c>
      <c r="T1280">
        <f t="shared" si="157"/>
        <v>0</v>
      </c>
      <c r="U1280">
        <f t="shared" si="158"/>
        <v>0</v>
      </c>
      <c r="V1280">
        <f t="shared" si="161"/>
        <v>0</v>
      </c>
      <c r="W1280">
        <f t="shared" si="161"/>
        <v>0</v>
      </c>
      <c r="X1280">
        <f t="shared" si="162"/>
        <v>0</v>
      </c>
      <c r="Y1280">
        <f t="shared" si="162"/>
        <v>0</v>
      </c>
      <c r="Z1280" t="s">
        <v>34</v>
      </c>
    </row>
    <row r="1281" spans="1:26" x14ac:dyDescent="0.25">
      <c r="A1281" t="s">
        <v>12</v>
      </c>
      <c r="B1281">
        <v>23055</v>
      </c>
      <c r="C1281" t="s">
        <v>13</v>
      </c>
      <c r="D1281">
        <v>7</v>
      </c>
      <c r="E1281">
        <v>2019</v>
      </c>
      <c r="F1281" s="1">
        <v>43676</v>
      </c>
      <c r="G1281" t="s">
        <v>16</v>
      </c>
      <c r="H1281" t="s">
        <v>24</v>
      </c>
      <c r="J1281">
        <v>20</v>
      </c>
      <c r="K1281">
        <v>4</v>
      </c>
      <c r="L1281">
        <f t="shared" si="155"/>
        <v>4</v>
      </c>
      <c r="M1281">
        <f t="shared" si="159"/>
        <v>1.6094379124341003</v>
      </c>
      <c r="N1281">
        <f>'vessel calibrations'!$B$20</f>
        <v>0.88495575221238942</v>
      </c>
      <c r="O1281" s="16">
        <f>'vessel calibrations'!$C$20</f>
        <v>0.84033613445378152</v>
      </c>
      <c r="P1281">
        <f>'vessel calibrations'!$D$20</f>
        <v>0.88495575221238942</v>
      </c>
      <c r="Q1281">
        <f>'vessel calibrations'!$E$20</f>
        <v>0.84033613445378152</v>
      </c>
      <c r="R1281">
        <f t="shared" si="156"/>
        <v>1.424281338437257</v>
      </c>
      <c r="S1281">
        <f t="shared" si="160"/>
        <v>1.3524688339782356</v>
      </c>
      <c r="T1281">
        <f t="shared" si="157"/>
        <v>1.424281338437257</v>
      </c>
      <c r="U1281">
        <f t="shared" si="158"/>
        <v>1.3524688339782356</v>
      </c>
      <c r="V1281">
        <f t="shared" si="161"/>
        <v>3.1548708235975571</v>
      </c>
      <c r="W1281">
        <f t="shared" si="161"/>
        <v>2.8669606393726625</v>
      </c>
      <c r="X1281">
        <f t="shared" si="162"/>
        <v>3.1548708235975571</v>
      </c>
      <c r="Y1281">
        <f t="shared" si="162"/>
        <v>2.8669606393726625</v>
      </c>
      <c r="Z1281" t="s">
        <v>34</v>
      </c>
    </row>
    <row r="1282" spans="1:26" x14ac:dyDescent="0.25">
      <c r="A1282" t="s">
        <v>12</v>
      </c>
      <c r="B1282">
        <v>23056</v>
      </c>
      <c r="C1282" t="s">
        <v>13</v>
      </c>
      <c r="D1282">
        <v>7</v>
      </c>
      <c r="E1282">
        <v>2019</v>
      </c>
      <c r="F1282" s="1">
        <v>43676</v>
      </c>
      <c r="G1282" t="s">
        <v>14</v>
      </c>
      <c r="H1282" t="s">
        <v>24</v>
      </c>
      <c r="J1282">
        <v>20</v>
      </c>
      <c r="K1282">
        <v>0</v>
      </c>
      <c r="L1282">
        <f t="shared" ref="L1282:L1330" si="163">K1282*20/J1282</f>
        <v>0</v>
      </c>
      <c r="M1282">
        <f t="shared" si="159"/>
        <v>0</v>
      </c>
      <c r="N1282">
        <f>'vessel calibrations'!$B$20</f>
        <v>0.88495575221238942</v>
      </c>
      <c r="O1282" s="16">
        <f>'vessel calibrations'!$C$20</f>
        <v>0.84033613445378152</v>
      </c>
      <c r="P1282">
        <f>'vessel calibrations'!$D$20</f>
        <v>0.88495575221238942</v>
      </c>
      <c r="Q1282">
        <f>'vessel calibrations'!$E$20</f>
        <v>0.84033613445378152</v>
      </c>
      <c r="R1282">
        <f t="shared" ref="R1282:R1330" si="164">N1282*M1282</f>
        <v>0</v>
      </c>
      <c r="S1282">
        <f t="shared" si="160"/>
        <v>0</v>
      </c>
      <c r="T1282">
        <f t="shared" ref="T1282:T1330" si="165">M1282*P1282</f>
        <v>0</v>
      </c>
      <c r="U1282">
        <f t="shared" ref="U1282:U1330" si="166">M1282*Q1282</f>
        <v>0</v>
      </c>
      <c r="V1282">
        <f t="shared" si="161"/>
        <v>0</v>
      </c>
      <c r="W1282">
        <f t="shared" si="161"/>
        <v>0</v>
      </c>
      <c r="X1282">
        <f t="shared" si="162"/>
        <v>0</v>
      </c>
      <c r="Y1282">
        <f t="shared" si="162"/>
        <v>0</v>
      </c>
      <c r="Z1282" t="s">
        <v>34</v>
      </c>
    </row>
    <row r="1283" spans="1:26" x14ac:dyDescent="0.25">
      <c r="A1283" t="s">
        <v>12</v>
      </c>
      <c r="B1283">
        <v>23070</v>
      </c>
      <c r="C1283" t="s">
        <v>19</v>
      </c>
      <c r="D1283">
        <v>8</v>
      </c>
      <c r="E1283">
        <v>2019</v>
      </c>
      <c r="F1283" s="1">
        <v>43699</v>
      </c>
      <c r="G1283" t="s">
        <v>23</v>
      </c>
      <c r="H1283" t="s">
        <v>24</v>
      </c>
      <c r="J1283">
        <v>20</v>
      </c>
      <c r="K1283">
        <v>1</v>
      </c>
      <c r="L1283">
        <f t="shared" si="163"/>
        <v>1</v>
      </c>
      <c r="M1283">
        <f t="shared" ref="M1283:M1330" si="167">LN(L1283+1)</f>
        <v>0.69314718055994529</v>
      </c>
      <c r="N1283">
        <f>'vessel calibrations'!$B$20</f>
        <v>0.88495575221238942</v>
      </c>
      <c r="O1283" s="16">
        <f>'vessel calibrations'!$C$20</f>
        <v>0.84033613445378152</v>
      </c>
      <c r="P1283">
        <f>'vessel calibrations'!$D$20</f>
        <v>0.88495575221238942</v>
      </c>
      <c r="Q1283">
        <f>'vessel calibrations'!$E$20</f>
        <v>0.84033613445378152</v>
      </c>
      <c r="R1283">
        <f t="shared" si="164"/>
        <v>0.6134045845663233</v>
      </c>
      <c r="S1283">
        <f t="shared" ref="S1283:S1330" si="168">O1283*M1283</f>
        <v>0.58247662231928177</v>
      </c>
      <c r="T1283">
        <f t="shared" si="165"/>
        <v>0.6134045845663233</v>
      </c>
      <c r="U1283">
        <f t="shared" si="166"/>
        <v>0.58247662231928177</v>
      </c>
      <c r="V1283">
        <f t="shared" ref="V1283:W1330" si="169">EXP(R1283)-1</f>
        <v>0.84670798163310157</v>
      </c>
      <c r="W1283">
        <f t="shared" si="169"/>
        <v>0.79046725538999851</v>
      </c>
      <c r="X1283">
        <f t="shared" ref="X1283:Y1330" si="170">EXP(T1283)-1</f>
        <v>0.84670798163310157</v>
      </c>
      <c r="Y1283">
        <f t="shared" si="170"/>
        <v>0.79046725538999851</v>
      </c>
    </row>
    <row r="1284" spans="1:26" x14ac:dyDescent="0.25">
      <c r="A1284" t="s">
        <v>12</v>
      </c>
      <c r="B1284">
        <v>23071</v>
      </c>
      <c r="C1284" t="s">
        <v>19</v>
      </c>
      <c r="D1284">
        <v>8</v>
      </c>
      <c r="E1284">
        <v>2019</v>
      </c>
      <c r="F1284" s="1">
        <v>43699</v>
      </c>
      <c r="G1284" t="s">
        <v>22</v>
      </c>
      <c r="H1284" t="s">
        <v>24</v>
      </c>
      <c r="J1284">
        <v>20</v>
      </c>
      <c r="K1284">
        <v>3</v>
      </c>
      <c r="L1284">
        <f t="shared" si="163"/>
        <v>3</v>
      </c>
      <c r="M1284">
        <f t="shared" si="167"/>
        <v>1.3862943611198906</v>
      </c>
      <c r="N1284">
        <f>'vessel calibrations'!$B$20</f>
        <v>0.88495575221238942</v>
      </c>
      <c r="O1284" s="16">
        <f>'vessel calibrations'!$C$20</f>
        <v>0.84033613445378152</v>
      </c>
      <c r="P1284">
        <f>'vessel calibrations'!$D$20</f>
        <v>0.88495575221238942</v>
      </c>
      <c r="Q1284">
        <f>'vessel calibrations'!$E$20</f>
        <v>0.84033613445378152</v>
      </c>
      <c r="R1284">
        <f t="shared" si="164"/>
        <v>1.2268091691326466</v>
      </c>
      <c r="S1284">
        <f t="shared" si="168"/>
        <v>1.1649532446385635</v>
      </c>
      <c r="T1284">
        <f t="shared" si="165"/>
        <v>1.2268091691326466</v>
      </c>
      <c r="U1284">
        <f t="shared" si="166"/>
        <v>1.1649532446385635</v>
      </c>
      <c r="V1284">
        <f t="shared" si="169"/>
        <v>2.4103303694274034</v>
      </c>
      <c r="W1284">
        <f t="shared" si="169"/>
        <v>2.2057729926237943</v>
      </c>
      <c r="X1284">
        <f t="shared" si="170"/>
        <v>2.4103303694274034</v>
      </c>
      <c r="Y1284">
        <f t="shared" si="170"/>
        <v>2.2057729926237943</v>
      </c>
    </row>
    <row r="1285" spans="1:26" x14ac:dyDescent="0.25">
      <c r="A1285" t="s">
        <v>12</v>
      </c>
      <c r="B1285">
        <v>23072</v>
      </c>
      <c r="C1285" t="s">
        <v>19</v>
      </c>
      <c r="D1285">
        <v>8</v>
      </c>
      <c r="E1285">
        <v>2019</v>
      </c>
      <c r="F1285" s="1">
        <v>43699</v>
      </c>
      <c r="G1285" t="s">
        <v>21</v>
      </c>
      <c r="H1285" t="s">
        <v>24</v>
      </c>
      <c r="J1285">
        <v>20</v>
      </c>
      <c r="K1285">
        <v>0</v>
      </c>
      <c r="L1285">
        <f t="shared" si="163"/>
        <v>0</v>
      </c>
      <c r="M1285">
        <f t="shared" si="167"/>
        <v>0</v>
      </c>
      <c r="N1285">
        <f>'vessel calibrations'!$B$20</f>
        <v>0.88495575221238942</v>
      </c>
      <c r="O1285" s="16">
        <f>'vessel calibrations'!$C$20</f>
        <v>0.84033613445378152</v>
      </c>
      <c r="P1285">
        <f>'vessel calibrations'!$D$20</f>
        <v>0.88495575221238942</v>
      </c>
      <c r="Q1285">
        <f>'vessel calibrations'!$E$20</f>
        <v>0.84033613445378152</v>
      </c>
      <c r="R1285">
        <f t="shared" si="164"/>
        <v>0</v>
      </c>
      <c r="S1285">
        <f t="shared" si="168"/>
        <v>0</v>
      </c>
      <c r="T1285">
        <f t="shared" si="165"/>
        <v>0</v>
      </c>
      <c r="U1285">
        <f t="shared" si="166"/>
        <v>0</v>
      </c>
      <c r="V1285">
        <f t="shared" si="169"/>
        <v>0</v>
      </c>
      <c r="W1285">
        <f t="shared" si="169"/>
        <v>0</v>
      </c>
      <c r="X1285">
        <f t="shared" si="170"/>
        <v>0</v>
      </c>
      <c r="Y1285">
        <f t="shared" si="170"/>
        <v>0</v>
      </c>
    </row>
    <row r="1286" spans="1:26" x14ac:dyDescent="0.25">
      <c r="A1286" t="s">
        <v>12</v>
      </c>
      <c r="B1286">
        <v>23073</v>
      </c>
      <c r="C1286" t="s">
        <v>19</v>
      </c>
      <c r="D1286">
        <v>8</v>
      </c>
      <c r="E1286">
        <v>2019</v>
      </c>
      <c r="F1286" s="1">
        <v>43699</v>
      </c>
      <c r="G1286" t="s">
        <v>20</v>
      </c>
      <c r="H1286" t="s">
        <v>24</v>
      </c>
      <c r="J1286">
        <v>20</v>
      </c>
      <c r="K1286">
        <v>2</v>
      </c>
      <c r="L1286">
        <f t="shared" si="163"/>
        <v>2</v>
      </c>
      <c r="M1286">
        <f t="shared" si="167"/>
        <v>1.0986122886681098</v>
      </c>
      <c r="N1286">
        <f>'vessel calibrations'!$B$20</f>
        <v>0.88495575221238942</v>
      </c>
      <c r="O1286" s="16">
        <f>'vessel calibrations'!$C$20</f>
        <v>0.84033613445378152</v>
      </c>
      <c r="P1286">
        <f>'vessel calibrations'!$D$20</f>
        <v>0.88495575221238942</v>
      </c>
      <c r="Q1286">
        <f>'vessel calibrations'!$E$20</f>
        <v>0.84033613445378152</v>
      </c>
      <c r="R1286">
        <f t="shared" si="164"/>
        <v>0.97222326430806183</v>
      </c>
      <c r="S1286">
        <f t="shared" si="168"/>
        <v>0.92320360392278134</v>
      </c>
      <c r="T1286">
        <f t="shared" si="165"/>
        <v>0.97222326430806183</v>
      </c>
      <c r="U1286">
        <f t="shared" si="166"/>
        <v>0.92320360392278134</v>
      </c>
      <c r="V1286">
        <f t="shared" si="169"/>
        <v>1.6438158315048863</v>
      </c>
      <c r="W1286">
        <f t="shared" si="169"/>
        <v>1.5173420527559562</v>
      </c>
      <c r="X1286">
        <f t="shared" si="170"/>
        <v>1.6438158315048863</v>
      </c>
      <c r="Y1286">
        <f t="shared" si="170"/>
        <v>1.5173420527559562</v>
      </c>
    </row>
    <row r="1287" spans="1:26" x14ac:dyDescent="0.25">
      <c r="A1287" t="s">
        <v>12</v>
      </c>
      <c r="B1287">
        <v>23074</v>
      </c>
      <c r="C1287" t="s">
        <v>19</v>
      </c>
      <c r="D1287">
        <v>8</v>
      </c>
      <c r="E1287">
        <v>2019</v>
      </c>
      <c r="F1287" s="1">
        <v>43699</v>
      </c>
      <c r="G1287" t="s">
        <v>21</v>
      </c>
      <c r="H1287" t="s">
        <v>24</v>
      </c>
      <c r="J1287">
        <v>20</v>
      </c>
      <c r="K1287">
        <v>0</v>
      </c>
      <c r="L1287">
        <f t="shared" si="163"/>
        <v>0</v>
      </c>
      <c r="M1287">
        <f t="shared" si="167"/>
        <v>0</v>
      </c>
      <c r="N1287">
        <f>'vessel calibrations'!$B$20</f>
        <v>0.88495575221238942</v>
      </c>
      <c r="O1287" s="16">
        <f>'vessel calibrations'!$C$20</f>
        <v>0.84033613445378152</v>
      </c>
      <c r="P1287">
        <f>'vessel calibrations'!$D$20</f>
        <v>0.88495575221238942</v>
      </c>
      <c r="Q1287">
        <f>'vessel calibrations'!$E$20</f>
        <v>0.84033613445378152</v>
      </c>
      <c r="R1287">
        <f t="shared" si="164"/>
        <v>0</v>
      </c>
      <c r="S1287">
        <f t="shared" si="168"/>
        <v>0</v>
      </c>
      <c r="T1287">
        <f t="shared" si="165"/>
        <v>0</v>
      </c>
      <c r="U1287">
        <f t="shared" si="166"/>
        <v>0</v>
      </c>
      <c r="V1287">
        <f t="shared" si="169"/>
        <v>0</v>
      </c>
      <c r="W1287">
        <f t="shared" si="169"/>
        <v>0</v>
      </c>
      <c r="X1287">
        <f t="shared" si="170"/>
        <v>0</v>
      </c>
      <c r="Y1287">
        <f t="shared" si="170"/>
        <v>0</v>
      </c>
    </row>
    <row r="1288" spans="1:26" x14ac:dyDescent="0.25">
      <c r="A1288" t="s">
        <v>12</v>
      </c>
      <c r="B1288">
        <v>23075</v>
      </c>
      <c r="C1288" t="s">
        <v>19</v>
      </c>
      <c r="D1288">
        <v>8</v>
      </c>
      <c r="E1288">
        <v>2019</v>
      </c>
      <c r="F1288" s="1">
        <v>43699</v>
      </c>
      <c r="G1288" t="s">
        <v>20</v>
      </c>
      <c r="H1288" t="s">
        <v>24</v>
      </c>
      <c r="J1288">
        <v>20</v>
      </c>
      <c r="K1288">
        <v>0</v>
      </c>
      <c r="L1288">
        <f t="shared" si="163"/>
        <v>0</v>
      </c>
      <c r="M1288">
        <f t="shared" si="167"/>
        <v>0</v>
      </c>
      <c r="N1288">
        <f>'vessel calibrations'!$B$20</f>
        <v>0.88495575221238942</v>
      </c>
      <c r="O1288" s="16">
        <f>'vessel calibrations'!$C$20</f>
        <v>0.84033613445378152</v>
      </c>
      <c r="P1288">
        <f>'vessel calibrations'!$D$20</f>
        <v>0.88495575221238942</v>
      </c>
      <c r="Q1288">
        <f>'vessel calibrations'!$E$20</f>
        <v>0.84033613445378152</v>
      </c>
      <c r="R1288">
        <f t="shared" si="164"/>
        <v>0</v>
      </c>
      <c r="S1288">
        <f t="shared" si="168"/>
        <v>0</v>
      </c>
      <c r="T1288">
        <f t="shared" si="165"/>
        <v>0</v>
      </c>
      <c r="U1288">
        <f t="shared" si="166"/>
        <v>0</v>
      </c>
      <c r="V1288">
        <f t="shared" si="169"/>
        <v>0</v>
      </c>
      <c r="W1288">
        <f t="shared" si="169"/>
        <v>0</v>
      </c>
      <c r="X1288">
        <f t="shared" si="170"/>
        <v>0</v>
      </c>
      <c r="Y1288">
        <f t="shared" si="170"/>
        <v>0</v>
      </c>
    </row>
    <row r="1289" spans="1:26" x14ac:dyDescent="0.25">
      <c r="A1289" t="s">
        <v>12</v>
      </c>
      <c r="B1289">
        <v>23076</v>
      </c>
      <c r="C1289" t="s">
        <v>19</v>
      </c>
      <c r="D1289">
        <v>8</v>
      </c>
      <c r="E1289">
        <v>2019</v>
      </c>
      <c r="F1289" s="1">
        <v>43700</v>
      </c>
      <c r="G1289" t="s">
        <v>23</v>
      </c>
      <c r="H1289" t="s">
        <v>24</v>
      </c>
      <c r="J1289">
        <v>20</v>
      </c>
      <c r="K1289">
        <v>2</v>
      </c>
      <c r="L1289">
        <f t="shared" si="163"/>
        <v>2</v>
      </c>
      <c r="M1289">
        <f t="shared" si="167"/>
        <v>1.0986122886681098</v>
      </c>
      <c r="N1289">
        <f>'vessel calibrations'!$B$20</f>
        <v>0.88495575221238942</v>
      </c>
      <c r="O1289" s="16">
        <f>'vessel calibrations'!$C$20</f>
        <v>0.84033613445378152</v>
      </c>
      <c r="P1289">
        <f>'vessel calibrations'!$D$20</f>
        <v>0.88495575221238942</v>
      </c>
      <c r="Q1289">
        <f>'vessel calibrations'!$E$20</f>
        <v>0.84033613445378152</v>
      </c>
      <c r="R1289">
        <f t="shared" si="164"/>
        <v>0.97222326430806183</v>
      </c>
      <c r="S1289">
        <f t="shared" si="168"/>
        <v>0.92320360392278134</v>
      </c>
      <c r="T1289">
        <f t="shared" si="165"/>
        <v>0.97222326430806183</v>
      </c>
      <c r="U1289">
        <f t="shared" si="166"/>
        <v>0.92320360392278134</v>
      </c>
      <c r="V1289">
        <f t="shared" si="169"/>
        <v>1.6438158315048863</v>
      </c>
      <c r="W1289">
        <f t="shared" si="169"/>
        <v>1.5173420527559562</v>
      </c>
      <c r="X1289">
        <f t="shared" si="170"/>
        <v>1.6438158315048863</v>
      </c>
      <c r="Y1289">
        <f t="shared" si="170"/>
        <v>1.5173420527559562</v>
      </c>
    </row>
    <row r="1290" spans="1:26" x14ac:dyDescent="0.25">
      <c r="A1290" t="s">
        <v>12</v>
      </c>
      <c r="B1290">
        <v>23077</v>
      </c>
      <c r="C1290" t="s">
        <v>19</v>
      </c>
      <c r="D1290">
        <v>8</v>
      </c>
      <c r="E1290">
        <v>2019</v>
      </c>
      <c r="F1290" s="1">
        <v>43700</v>
      </c>
      <c r="G1290" t="s">
        <v>22</v>
      </c>
      <c r="H1290" t="s">
        <v>24</v>
      </c>
      <c r="J1290">
        <v>20</v>
      </c>
      <c r="K1290">
        <v>6</v>
      </c>
      <c r="L1290">
        <f t="shared" si="163"/>
        <v>6</v>
      </c>
      <c r="M1290">
        <f t="shared" si="167"/>
        <v>1.9459101490553132</v>
      </c>
      <c r="N1290">
        <f>'vessel calibrations'!$B$20</f>
        <v>0.88495575221238942</v>
      </c>
      <c r="O1290" s="16">
        <f>'vessel calibrations'!$C$20</f>
        <v>0.84033613445378152</v>
      </c>
      <c r="P1290">
        <f>'vessel calibrations'!$D$20</f>
        <v>0.88495575221238942</v>
      </c>
      <c r="Q1290">
        <f>'vessel calibrations'!$E$20</f>
        <v>0.84033613445378152</v>
      </c>
      <c r="R1290">
        <f t="shared" si="164"/>
        <v>1.7220443796949676</v>
      </c>
      <c r="S1290">
        <f t="shared" si="168"/>
        <v>1.6352186126515238</v>
      </c>
      <c r="T1290">
        <f t="shared" si="165"/>
        <v>1.7220443796949676</v>
      </c>
      <c r="U1290">
        <f t="shared" si="166"/>
        <v>1.6352186126515238</v>
      </c>
      <c r="V1290">
        <f t="shared" si="169"/>
        <v>4.595957039067045</v>
      </c>
      <c r="W1290">
        <f t="shared" si="169"/>
        <v>4.1305794840219274</v>
      </c>
      <c r="X1290">
        <f t="shared" si="170"/>
        <v>4.595957039067045</v>
      </c>
      <c r="Y1290">
        <f t="shared" si="170"/>
        <v>4.1305794840219274</v>
      </c>
    </row>
    <row r="1291" spans="1:26" x14ac:dyDescent="0.25">
      <c r="A1291" t="s">
        <v>12</v>
      </c>
      <c r="B1291">
        <v>23078</v>
      </c>
      <c r="C1291" t="s">
        <v>13</v>
      </c>
      <c r="D1291">
        <v>8</v>
      </c>
      <c r="E1291">
        <v>2019</v>
      </c>
      <c r="F1291" s="1">
        <v>43700</v>
      </c>
      <c r="G1291" t="s">
        <v>14</v>
      </c>
      <c r="H1291" t="s">
        <v>24</v>
      </c>
      <c r="J1291">
        <v>20</v>
      </c>
      <c r="K1291">
        <v>0</v>
      </c>
      <c r="L1291">
        <f t="shared" si="163"/>
        <v>0</v>
      </c>
      <c r="M1291">
        <f t="shared" si="167"/>
        <v>0</v>
      </c>
      <c r="N1291">
        <f>'vessel calibrations'!$B$20</f>
        <v>0.88495575221238942</v>
      </c>
      <c r="O1291" s="16">
        <f>'vessel calibrations'!$C$20</f>
        <v>0.84033613445378152</v>
      </c>
      <c r="P1291">
        <f>'vessel calibrations'!$D$20</f>
        <v>0.88495575221238942</v>
      </c>
      <c r="Q1291">
        <f>'vessel calibrations'!$E$20</f>
        <v>0.84033613445378152</v>
      </c>
      <c r="R1291">
        <f t="shared" si="164"/>
        <v>0</v>
      </c>
      <c r="S1291">
        <f t="shared" si="168"/>
        <v>0</v>
      </c>
      <c r="T1291">
        <f t="shared" si="165"/>
        <v>0</v>
      </c>
      <c r="U1291">
        <f t="shared" si="166"/>
        <v>0</v>
      </c>
      <c r="V1291">
        <f t="shared" si="169"/>
        <v>0</v>
      </c>
      <c r="W1291">
        <f t="shared" si="169"/>
        <v>0</v>
      </c>
      <c r="X1291">
        <f t="shared" si="170"/>
        <v>0</v>
      </c>
      <c r="Y1291">
        <f t="shared" si="170"/>
        <v>0</v>
      </c>
    </row>
    <row r="1292" spans="1:26" x14ac:dyDescent="0.25">
      <c r="A1292" t="s">
        <v>12</v>
      </c>
      <c r="B1292">
        <v>23079</v>
      </c>
      <c r="C1292" t="s">
        <v>13</v>
      </c>
      <c r="D1292">
        <v>8</v>
      </c>
      <c r="E1292">
        <v>2019</v>
      </c>
      <c r="F1292" s="1">
        <v>43700</v>
      </c>
      <c r="G1292" t="s">
        <v>16</v>
      </c>
      <c r="H1292" t="s">
        <v>24</v>
      </c>
      <c r="J1292">
        <v>20</v>
      </c>
      <c r="K1292">
        <v>0</v>
      </c>
      <c r="L1292">
        <f t="shared" si="163"/>
        <v>0</v>
      </c>
      <c r="M1292">
        <f t="shared" si="167"/>
        <v>0</v>
      </c>
      <c r="N1292">
        <f>'vessel calibrations'!$B$20</f>
        <v>0.88495575221238942</v>
      </c>
      <c r="O1292" s="16">
        <f>'vessel calibrations'!$C$20</f>
        <v>0.84033613445378152</v>
      </c>
      <c r="P1292">
        <f>'vessel calibrations'!$D$20</f>
        <v>0.88495575221238942</v>
      </c>
      <c r="Q1292">
        <f>'vessel calibrations'!$E$20</f>
        <v>0.84033613445378152</v>
      </c>
      <c r="R1292">
        <f t="shared" si="164"/>
        <v>0</v>
      </c>
      <c r="S1292">
        <f t="shared" si="168"/>
        <v>0</v>
      </c>
      <c r="T1292">
        <f t="shared" si="165"/>
        <v>0</v>
      </c>
      <c r="U1292">
        <f t="shared" si="166"/>
        <v>0</v>
      </c>
      <c r="V1292">
        <f t="shared" si="169"/>
        <v>0</v>
      </c>
      <c r="W1292">
        <f t="shared" si="169"/>
        <v>0</v>
      </c>
      <c r="X1292">
        <f t="shared" si="170"/>
        <v>0</v>
      </c>
      <c r="Y1292">
        <f t="shared" si="170"/>
        <v>0</v>
      </c>
    </row>
    <row r="1293" spans="1:26" x14ac:dyDescent="0.25">
      <c r="A1293" t="s">
        <v>12</v>
      </c>
      <c r="B1293">
        <v>23080</v>
      </c>
      <c r="C1293" t="s">
        <v>13</v>
      </c>
      <c r="D1293">
        <v>8</v>
      </c>
      <c r="E1293">
        <v>2019</v>
      </c>
      <c r="F1293" s="1">
        <v>43700</v>
      </c>
      <c r="G1293" t="s">
        <v>17</v>
      </c>
      <c r="H1293" t="s">
        <v>24</v>
      </c>
      <c r="J1293">
        <v>20</v>
      </c>
      <c r="K1293">
        <v>0</v>
      </c>
      <c r="L1293">
        <f t="shared" si="163"/>
        <v>0</v>
      </c>
      <c r="M1293">
        <f t="shared" si="167"/>
        <v>0</v>
      </c>
      <c r="N1293">
        <f>'vessel calibrations'!$B$20</f>
        <v>0.88495575221238942</v>
      </c>
      <c r="O1293" s="16">
        <f>'vessel calibrations'!$C$20</f>
        <v>0.84033613445378152</v>
      </c>
      <c r="P1293">
        <f>'vessel calibrations'!$D$20</f>
        <v>0.88495575221238942</v>
      </c>
      <c r="Q1293">
        <f>'vessel calibrations'!$E$20</f>
        <v>0.84033613445378152</v>
      </c>
      <c r="R1293">
        <f t="shared" si="164"/>
        <v>0</v>
      </c>
      <c r="S1293">
        <f t="shared" si="168"/>
        <v>0</v>
      </c>
      <c r="T1293">
        <f t="shared" si="165"/>
        <v>0</v>
      </c>
      <c r="U1293">
        <f t="shared" si="166"/>
        <v>0</v>
      </c>
      <c r="V1293">
        <f t="shared" si="169"/>
        <v>0</v>
      </c>
      <c r="W1293">
        <f t="shared" si="169"/>
        <v>0</v>
      </c>
      <c r="X1293">
        <f t="shared" si="170"/>
        <v>0</v>
      </c>
      <c r="Y1293">
        <f t="shared" si="170"/>
        <v>0</v>
      </c>
    </row>
    <row r="1294" spans="1:26" x14ac:dyDescent="0.25">
      <c r="A1294" t="s">
        <v>12</v>
      </c>
      <c r="B1294">
        <v>23081</v>
      </c>
      <c r="C1294" t="s">
        <v>13</v>
      </c>
      <c r="D1294">
        <v>8</v>
      </c>
      <c r="E1294">
        <v>2019</v>
      </c>
      <c r="F1294" s="1">
        <v>43700</v>
      </c>
      <c r="G1294" t="s">
        <v>18</v>
      </c>
      <c r="H1294" t="s">
        <v>24</v>
      </c>
      <c r="J1294">
        <v>20</v>
      </c>
      <c r="K1294">
        <v>1</v>
      </c>
      <c r="L1294">
        <f t="shared" si="163"/>
        <v>1</v>
      </c>
      <c r="M1294">
        <f t="shared" si="167"/>
        <v>0.69314718055994529</v>
      </c>
      <c r="N1294">
        <f>'vessel calibrations'!$B$20</f>
        <v>0.88495575221238942</v>
      </c>
      <c r="O1294" s="16">
        <f>'vessel calibrations'!$C$20</f>
        <v>0.84033613445378152</v>
      </c>
      <c r="P1294">
        <f>'vessel calibrations'!$D$20</f>
        <v>0.88495575221238942</v>
      </c>
      <c r="Q1294">
        <f>'vessel calibrations'!$E$20</f>
        <v>0.84033613445378152</v>
      </c>
      <c r="R1294">
        <f t="shared" si="164"/>
        <v>0.6134045845663233</v>
      </c>
      <c r="S1294">
        <f t="shared" si="168"/>
        <v>0.58247662231928177</v>
      </c>
      <c r="T1294">
        <f t="shared" si="165"/>
        <v>0.6134045845663233</v>
      </c>
      <c r="U1294">
        <f t="shared" si="166"/>
        <v>0.58247662231928177</v>
      </c>
      <c r="V1294">
        <f t="shared" si="169"/>
        <v>0.84670798163310157</v>
      </c>
      <c r="W1294">
        <f t="shared" si="169"/>
        <v>0.79046725538999851</v>
      </c>
      <c r="X1294">
        <f t="shared" si="170"/>
        <v>0.84670798163310157</v>
      </c>
      <c r="Y1294">
        <f t="shared" si="170"/>
        <v>0.79046725538999851</v>
      </c>
    </row>
    <row r="1295" spans="1:26" x14ac:dyDescent="0.25">
      <c r="A1295" t="s">
        <v>12</v>
      </c>
      <c r="B1295">
        <v>23082</v>
      </c>
      <c r="C1295" t="s">
        <v>13</v>
      </c>
      <c r="D1295">
        <v>8</v>
      </c>
      <c r="E1295">
        <v>2019</v>
      </c>
      <c r="F1295" s="1">
        <v>43701</v>
      </c>
      <c r="G1295" t="s">
        <v>18</v>
      </c>
      <c r="H1295" t="s">
        <v>24</v>
      </c>
      <c r="J1295">
        <v>20</v>
      </c>
      <c r="K1295">
        <v>1</v>
      </c>
      <c r="L1295">
        <f t="shared" si="163"/>
        <v>1</v>
      </c>
      <c r="M1295">
        <f t="shared" si="167"/>
        <v>0.69314718055994529</v>
      </c>
      <c r="N1295">
        <f>'vessel calibrations'!$B$20</f>
        <v>0.88495575221238942</v>
      </c>
      <c r="O1295" s="16">
        <f>'vessel calibrations'!$C$20</f>
        <v>0.84033613445378152</v>
      </c>
      <c r="P1295">
        <f>'vessel calibrations'!$D$20</f>
        <v>0.88495575221238942</v>
      </c>
      <c r="Q1295">
        <f>'vessel calibrations'!$E$20</f>
        <v>0.84033613445378152</v>
      </c>
      <c r="R1295">
        <f t="shared" si="164"/>
        <v>0.6134045845663233</v>
      </c>
      <c r="S1295">
        <f t="shared" si="168"/>
        <v>0.58247662231928177</v>
      </c>
      <c r="T1295">
        <f t="shared" si="165"/>
        <v>0.6134045845663233</v>
      </c>
      <c r="U1295">
        <f t="shared" si="166"/>
        <v>0.58247662231928177</v>
      </c>
      <c r="V1295">
        <f t="shared" si="169"/>
        <v>0.84670798163310157</v>
      </c>
      <c r="W1295">
        <f t="shared" si="169"/>
        <v>0.79046725538999851</v>
      </c>
      <c r="X1295">
        <f t="shared" si="170"/>
        <v>0.84670798163310157</v>
      </c>
      <c r="Y1295">
        <f t="shared" si="170"/>
        <v>0.79046725538999851</v>
      </c>
    </row>
    <row r="1296" spans="1:26" x14ac:dyDescent="0.25">
      <c r="A1296" t="s">
        <v>12</v>
      </c>
      <c r="B1296">
        <v>23083</v>
      </c>
      <c r="C1296" t="s">
        <v>13</v>
      </c>
      <c r="D1296">
        <v>8</v>
      </c>
      <c r="E1296">
        <v>2019</v>
      </c>
      <c r="F1296" s="1">
        <v>43701</v>
      </c>
      <c r="G1296" t="s">
        <v>17</v>
      </c>
      <c r="H1296" t="s">
        <v>24</v>
      </c>
      <c r="J1296">
        <v>20</v>
      </c>
      <c r="K1296">
        <v>0</v>
      </c>
      <c r="L1296">
        <f t="shared" si="163"/>
        <v>0</v>
      </c>
      <c r="M1296">
        <f t="shared" si="167"/>
        <v>0</v>
      </c>
      <c r="N1296">
        <f>'vessel calibrations'!$B$20</f>
        <v>0.88495575221238942</v>
      </c>
      <c r="O1296" s="16">
        <f>'vessel calibrations'!$C$20</f>
        <v>0.84033613445378152</v>
      </c>
      <c r="P1296">
        <f>'vessel calibrations'!$D$20</f>
        <v>0.88495575221238942</v>
      </c>
      <c r="Q1296">
        <f>'vessel calibrations'!$E$20</f>
        <v>0.84033613445378152</v>
      </c>
      <c r="R1296">
        <f t="shared" si="164"/>
        <v>0</v>
      </c>
      <c r="S1296">
        <f t="shared" si="168"/>
        <v>0</v>
      </c>
      <c r="T1296">
        <f t="shared" si="165"/>
        <v>0</v>
      </c>
      <c r="U1296">
        <f t="shared" si="166"/>
        <v>0</v>
      </c>
      <c r="V1296">
        <f t="shared" si="169"/>
        <v>0</v>
      </c>
      <c r="W1296">
        <f t="shared" si="169"/>
        <v>0</v>
      </c>
      <c r="X1296">
        <f t="shared" si="170"/>
        <v>0</v>
      </c>
      <c r="Y1296">
        <f t="shared" si="170"/>
        <v>0</v>
      </c>
    </row>
    <row r="1297" spans="1:25" x14ac:dyDescent="0.25">
      <c r="A1297" t="s">
        <v>12</v>
      </c>
      <c r="B1297">
        <v>23084</v>
      </c>
      <c r="C1297" t="s">
        <v>13</v>
      </c>
      <c r="D1297">
        <v>8</v>
      </c>
      <c r="E1297">
        <v>2019</v>
      </c>
      <c r="F1297" s="1">
        <v>43701</v>
      </c>
      <c r="G1297" t="s">
        <v>16</v>
      </c>
      <c r="H1297" t="s">
        <v>24</v>
      </c>
      <c r="J1297">
        <v>20</v>
      </c>
      <c r="K1297">
        <v>0</v>
      </c>
      <c r="L1297">
        <f t="shared" si="163"/>
        <v>0</v>
      </c>
      <c r="M1297">
        <f t="shared" si="167"/>
        <v>0</v>
      </c>
      <c r="N1297">
        <f>'vessel calibrations'!$B$20</f>
        <v>0.88495575221238942</v>
      </c>
      <c r="O1297" s="16">
        <f>'vessel calibrations'!$C$20</f>
        <v>0.84033613445378152</v>
      </c>
      <c r="P1297">
        <f>'vessel calibrations'!$D$20</f>
        <v>0.88495575221238942</v>
      </c>
      <c r="Q1297">
        <f>'vessel calibrations'!$E$20</f>
        <v>0.84033613445378152</v>
      </c>
      <c r="R1297">
        <f t="shared" si="164"/>
        <v>0</v>
      </c>
      <c r="S1297">
        <f t="shared" si="168"/>
        <v>0</v>
      </c>
      <c r="T1297">
        <f t="shared" si="165"/>
        <v>0</v>
      </c>
      <c r="U1297">
        <f t="shared" si="166"/>
        <v>0</v>
      </c>
      <c r="V1297">
        <f t="shared" si="169"/>
        <v>0</v>
      </c>
      <c r="W1297">
        <f t="shared" si="169"/>
        <v>0</v>
      </c>
      <c r="X1297">
        <f t="shared" si="170"/>
        <v>0</v>
      </c>
      <c r="Y1297">
        <f t="shared" si="170"/>
        <v>0</v>
      </c>
    </row>
    <row r="1298" spans="1:25" x14ac:dyDescent="0.25">
      <c r="A1298" t="s">
        <v>12</v>
      </c>
      <c r="B1298">
        <v>23085</v>
      </c>
      <c r="C1298" t="s">
        <v>13</v>
      </c>
      <c r="D1298">
        <v>8</v>
      </c>
      <c r="E1298">
        <v>2019</v>
      </c>
      <c r="F1298" s="1">
        <v>43701</v>
      </c>
      <c r="G1298" t="s">
        <v>14</v>
      </c>
      <c r="H1298" t="s">
        <v>24</v>
      </c>
      <c r="J1298">
        <v>20</v>
      </c>
      <c r="K1298">
        <v>3</v>
      </c>
      <c r="L1298">
        <f t="shared" si="163"/>
        <v>3</v>
      </c>
      <c r="M1298">
        <f t="shared" si="167"/>
        <v>1.3862943611198906</v>
      </c>
      <c r="N1298">
        <f>'vessel calibrations'!$B$20</f>
        <v>0.88495575221238942</v>
      </c>
      <c r="O1298" s="16">
        <f>'vessel calibrations'!$C$20</f>
        <v>0.84033613445378152</v>
      </c>
      <c r="P1298">
        <f>'vessel calibrations'!$D$20</f>
        <v>0.88495575221238942</v>
      </c>
      <c r="Q1298">
        <f>'vessel calibrations'!$E$20</f>
        <v>0.84033613445378152</v>
      </c>
      <c r="R1298">
        <f t="shared" si="164"/>
        <v>1.2268091691326466</v>
      </c>
      <c r="S1298">
        <f t="shared" si="168"/>
        <v>1.1649532446385635</v>
      </c>
      <c r="T1298">
        <f t="shared" si="165"/>
        <v>1.2268091691326466</v>
      </c>
      <c r="U1298">
        <f t="shared" si="166"/>
        <v>1.1649532446385635</v>
      </c>
      <c r="V1298">
        <f t="shared" si="169"/>
        <v>2.4103303694274034</v>
      </c>
      <c r="W1298">
        <f t="shared" si="169"/>
        <v>2.2057729926237943</v>
      </c>
      <c r="X1298">
        <f t="shared" si="170"/>
        <v>2.4103303694274034</v>
      </c>
      <c r="Y1298">
        <f t="shared" si="170"/>
        <v>2.2057729926237943</v>
      </c>
    </row>
    <row r="1299" spans="1:25" x14ac:dyDescent="0.25">
      <c r="A1299" t="s">
        <v>12</v>
      </c>
      <c r="B1299">
        <v>24017</v>
      </c>
      <c r="C1299" t="s">
        <v>19</v>
      </c>
      <c r="D1299">
        <v>6</v>
      </c>
      <c r="E1299">
        <v>2020</v>
      </c>
      <c r="F1299" s="1">
        <v>44003</v>
      </c>
      <c r="G1299" t="s">
        <v>23</v>
      </c>
      <c r="H1299" t="s">
        <v>24</v>
      </c>
      <c r="J1299">
        <v>20</v>
      </c>
      <c r="K1299">
        <v>0</v>
      </c>
      <c r="L1299">
        <f t="shared" si="163"/>
        <v>0</v>
      </c>
      <c r="M1299">
        <f t="shared" si="167"/>
        <v>0</v>
      </c>
      <c r="N1299">
        <f>'vessel calibrations'!$B$20</f>
        <v>0.88495575221238942</v>
      </c>
      <c r="O1299" s="16">
        <f>'vessel calibrations'!$C$20</f>
        <v>0.84033613445378152</v>
      </c>
      <c r="P1299">
        <f>'vessel calibrations'!$D$20</f>
        <v>0.88495575221238942</v>
      </c>
      <c r="Q1299">
        <f>'vessel calibrations'!$E$20</f>
        <v>0.84033613445378152</v>
      </c>
      <c r="R1299">
        <f t="shared" si="164"/>
        <v>0</v>
      </c>
      <c r="S1299">
        <f t="shared" si="168"/>
        <v>0</v>
      </c>
      <c r="T1299">
        <f t="shared" si="165"/>
        <v>0</v>
      </c>
      <c r="U1299">
        <f t="shared" si="166"/>
        <v>0</v>
      </c>
      <c r="V1299">
        <f t="shared" si="169"/>
        <v>0</v>
      </c>
      <c r="W1299">
        <f t="shared" si="169"/>
        <v>0</v>
      </c>
      <c r="X1299">
        <f t="shared" si="170"/>
        <v>0</v>
      </c>
      <c r="Y1299">
        <f t="shared" si="170"/>
        <v>0</v>
      </c>
    </row>
    <row r="1300" spans="1:25" x14ac:dyDescent="0.25">
      <c r="A1300" t="s">
        <v>12</v>
      </c>
      <c r="B1300">
        <v>24018</v>
      </c>
      <c r="C1300" t="s">
        <v>19</v>
      </c>
      <c r="D1300">
        <v>6</v>
      </c>
      <c r="E1300">
        <v>2020</v>
      </c>
      <c r="F1300" s="1">
        <v>44003</v>
      </c>
      <c r="G1300" t="s">
        <v>22</v>
      </c>
      <c r="H1300" t="s">
        <v>24</v>
      </c>
      <c r="J1300">
        <v>20</v>
      </c>
      <c r="K1300">
        <v>0</v>
      </c>
      <c r="L1300">
        <f t="shared" si="163"/>
        <v>0</v>
      </c>
      <c r="M1300">
        <f t="shared" si="167"/>
        <v>0</v>
      </c>
      <c r="N1300">
        <f>'vessel calibrations'!$B$20</f>
        <v>0.88495575221238942</v>
      </c>
      <c r="O1300" s="16">
        <f>'vessel calibrations'!$C$20</f>
        <v>0.84033613445378152</v>
      </c>
      <c r="P1300">
        <f>'vessel calibrations'!$D$20</f>
        <v>0.88495575221238942</v>
      </c>
      <c r="Q1300">
        <f>'vessel calibrations'!$E$20</f>
        <v>0.84033613445378152</v>
      </c>
      <c r="R1300">
        <f t="shared" si="164"/>
        <v>0</v>
      </c>
      <c r="S1300">
        <f t="shared" si="168"/>
        <v>0</v>
      </c>
      <c r="T1300">
        <f t="shared" si="165"/>
        <v>0</v>
      </c>
      <c r="U1300">
        <f t="shared" si="166"/>
        <v>0</v>
      </c>
      <c r="V1300">
        <f t="shared" si="169"/>
        <v>0</v>
      </c>
      <c r="W1300">
        <f t="shared" si="169"/>
        <v>0</v>
      </c>
      <c r="X1300">
        <f t="shared" si="170"/>
        <v>0</v>
      </c>
      <c r="Y1300">
        <f t="shared" si="170"/>
        <v>0</v>
      </c>
    </row>
    <row r="1301" spans="1:25" x14ac:dyDescent="0.25">
      <c r="A1301" t="s">
        <v>12</v>
      </c>
      <c r="B1301">
        <v>24019</v>
      </c>
      <c r="C1301" t="s">
        <v>19</v>
      </c>
      <c r="D1301">
        <v>6</v>
      </c>
      <c r="E1301">
        <v>2020</v>
      </c>
      <c r="F1301" s="1">
        <v>44003</v>
      </c>
      <c r="G1301" t="s">
        <v>21</v>
      </c>
      <c r="H1301" t="s">
        <v>24</v>
      </c>
      <c r="J1301">
        <v>20</v>
      </c>
      <c r="K1301">
        <v>3</v>
      </c>
      <c r="L1301">
        <f t="shared" si="163"/>
        <v>3</v>
      </c>
      <c r="M1301">
        <f t="shared" si="167"/>
        <v>1.3862943611198906</v>
      </c>
      <c r="N1301">
        <f>'vessel calibrations'!$B$20</f>
        <v>0.88495575221238942</v>
      </c>
      <c r="O1301" s="16">
        <f>'vessel calibrations'!$C$20</f>
        <v>0.84033613445378152</v>
      </c>
      <c r="P1301">
        <f>'vessel calibrations'!$D$20</f>
        <v>0.88495575221238942</v>
      </c>
      <c r="Q1301">
        <f>'vessel calibrations'!$E$20</f>
        <v>0.84033613445378152</v>
      </c>
      <c r="R1301">
        <f t="shared" si="164"/>
        <v>1.2268091691326466</v>
      </c>
      <c r="S1301">
        <f t="shared" si="168"/>
        <v>1.1649532446385635</v>
      </c>
      <c r="T1301">
        <f t="shared" si="165"/>
        <v>1.2268091691326466</v>
      </c>
      <c r="U1301">
        <f t="shared" si="166"/>
        <v>1.1649532446385635</v>
      </c>
      <c r="V1301">
        <f t="shared" si="169"/>
        <v>2.4103303694274034</v>
      </c>
      <c r="W1301">
        <f t="shared" si="169"/>
        <v>2.2057729926237943</v>
      </c>
      <c r="X1301">
        <f t="shared" si="170"/>
        <v>2.4103303694274034</v>
      </c>
      <c r="Y1301">
        <f t="shared" si="170"/>
        <v>2.2057729926237943</v>
      </c>
    </row>
    <row r="1302" spans="1:25" x14ac:dyDescent="0.25">
      <c r="A1302" t="s">
        <v>12</v>
      </c>
      <c r="B1302">
        <v>24020</v>
      </c>
      <c r="C1302" t="s">
        <v>19</v>
      </c>
      <c r="D1302">
        <v>6</v>
      </c>
      <c r="E1302">
        <v>2020</v>
      </c>
      <c r="F1302" s="1">
        <v>44003</v>
      </c>
      <c r="G1302" t="s">
        <v>20</v>
      </c>
      <c r="H1302" t="s">
        <v>24</v>
      </c>
      <c r="J1302">
        <v>20</v>
      </c>
      <c r="K1302">
        <v>1</v>
      </c>
      <c r="L1302">
        <f t="shared" si="163"/>
        <v>1</v>
      </c>
      <c r="M1302">
        <f t="shared" si="167"/>
        <v>0.69314718055994529</v>
      </c>
      <c r="N1302">
        <f>'vessel calibrations'!$B$20</f>
        <v>0.88495575221238942</v>
      </c>
      <c r="O1302" s="16">
        <f>'vessel calibrations'!$C$20</f>
        <v>0.84033613445378152</v>
      </c>
      <c r="P1302">
        <f>'vessel calibrations'!$D$20</f>
        <v>0.88495575221238942</v>
      </c>
      <c r="Q1302">
        <f>'vessel calibrations'!$E$20</f>
        <v>0.84033613445378152</v>
      </c>
      <c r="R1302">
        <f t="shared" si="164"/>
        <v>0.6134045845663233</v>
      </c>
      <c r="S1302">
        <f t="shared" si="168"/>
        <v>0.58247662231928177</v>
      </c>
      <c r="T1302">
        <f t="shared" si="165"/>
        <v>0.6134045845663233</v>
      </c>
      <c r="U1302">
        <f t="shared" si="166"/>
        <v>0.58247662231928177</v>
      </c>
      <c r="V1302">
        <f t="shared" si="169"/>
        <v>0.84670798163310157</v>
      </c>
      <c r="W1302">
        <f t="shared" si="169"/>
        <v>0.79046725538999851</v>
      </c>
      <c r="X1302">
        <f t="shared" si="170"/>
        <v>0.84670798163310157</v>
      </c>
      <c r="Y1302">
        <f t="shared" si="170"/>
        <v>0.79046725538999851</v>
      </c>
    </row>
    <row r="1303" spans="1:25" x14ac:dyDescent="0.25">
      <c r="A1303" t="s">
        <v>12</v>
      </c>
      <c r="B1303">
        <v>24021</v>
      </c>
      <c r="C1303" t="s">
        <v>19</v>
      </c>
      <c r="D1303">
        <v>6</v>
      </c>
      <c r="E1303">
        <v>2020</v>
      </c>
      <c r="F1303" s="1">
        <v>44003</v>
      </c>
      <c r="G1303" t="s">
        <v>20</v>
      </c>
      <c r="H1303" t="s">
        <v>24</v>
      </c>
      <c r="J1303">
        <v>20</v>
      </c>
      <c r="K1303">
        <v>2</v>
      </c>
      <c r="L1303">
        <f t="shared" si="163"/>
        <v>2</v>
      </c>
      <c r="M1303">
        <f t="shared" si="167"/>
        <v>1.0986122886681098</v>
      </c>
      <c r="N1303">
        <f>'vessel calibrations'!$B$20</f>
        <v>0.88495575221238942</v>
      </c>
      <c r="O1303" s="16">
        <f>'vessel calibrations'!$C$20</f>
        <v>0.84033613445378152</v>
      </c>
      <c r="P1303">
        <f>'vessel calibrations'!$D$20</f>
        <v>0.88495575221238942</v>
      </c>
      <c r="Q1303">
        <f>'vessel calibrations'!$E$20</f>
        <v>0.84033613445378152</v>
      </c>
      <c r="R1303">
        <f t="shared" si="164"/>
        <v>0.97222326430806183</v>
      </c>
      <c r="S1303">
        <f t="shared" si="168"/>
        <v>0.92320360392278134</v>
      </c>
      <c r="T1303">
        <f t="shared" si="165"/>
        <v>0.97222326430806183</v>
      </c>
      <c r="U1303">
        <f t="shared" si="166"/>
        <v>0.92320360392278134</v>
      </c>
      <c r="V1303">
        <f t="shared" si="169"/>
        <v>1.6438158315048863</v>
      </c>
      <c r="W1303">
        <f t="shared" si="169"/>
        <v>1.5173420527559562</v>
      </c>
      <c r="X1303">
        <f t="shared" si="170"/>
        <v>1.6438158315048863</v>
      </c>
      <c r="Y1303">
        <f t="shared" si="170"/>
        <v>1.5173420527559562</v>
      </c>
    </row>
    <row r="1304" spans="1:25" x14ac:dyDescent="0.25">
      <c r="A1304" t="s">
        <v>12</v>
      </c>
      <c r="B1304">
        <v>24022</v>
      </c>
      <c r="C1304" t="s">
        <v>19</v>
      </c>
      <c r="D1304">
        <v>6</v>
      </c>
      <c r="E1304">
        <v>2020</v>
      </c>
      <c r="F1304" s="1">
        <v>44003</v>
      </c>
      <c r="G1304" t="s">
        <v>21</v>
      </c>
      <c r="H1304" t="s">
        <v>24</v>
      </c>
      <c r="J1304">
        <v>20</v>
      </c>
      <c r="K1304">
        <v>25</v>
      </c>
      <c r="L1304">
        <f t="shared" si="163"/>
        <v>25</v>
      </c>
      <c r="M1304">
        <f t="shared" si="167"/>
        <v>3.2580965380214821</v>
      </c>
      <c r="N1304">
        <f>'vessel calibrations'!$B$20</f>
        <v>0.88495575221238942</v>
      </c>
      <c r="O1304" s="16">
        <f>'vessel calibrations'!$C$20</f>
        <v>0.84033613445378152</v>
      </c>
      <c r="P1304">
        <f>'vessel calibrations'!$D$20</f>
        <v>0.88495575221238942</v>
      </c>
      <c r="Q1304">
        <f>'vessel calibrations'!$E$20</f>
        <v>0.84033613445378152</v>
      </c>
      <c r="R1304">
        <f t="shared" si="164"/>
        <v>2.8832712725853824</v>
      </c>
      <c r="S1304">
        <f t="shared" si="168"/>
        <v>2.7378962504382205</v>
      </c>
      <c r="T1304">
        <f t="shared" si="165"/>
        <v>2.8832712725853824</v>
      </c>
      <c r="U1304">
        <f t="shared" si="166"/>
        <v>2.7378962504382205</v>
      </c>
      <c r="V1304">
        <f t="shared" si="169"/>
        <v>16.872643944381252</v>
      </c>
      <c r="W1304">
        <f t="shared" si="169"/>
        <v>14.454438605067185</v>
      </c>
      <c r="X1304">
        <f t="shared" si="170"/>
        <v>16.872643944381252</v>
      </c>
      <c r="Y1304">
        <f t="shared" si="170"/>
        <v>14.454438605067185</v>
      </c>
    </row>
    <row r="1305" spans="1:25" x14ac:dyDescent="0.25">
      <c r="A1305" t="s">
        <v>12</v>
      </c>
      <c r="B1305">
        <v>24023</v>
      </c>
      <c r="C1305" t="s">
        <v>19</v>
      </c>
      <c r="D1305">
        <v>6</v>
      </c>
      <c r="E1305">
        <v>2020</v>
      </c>
      <c r="F1305" s="1">
        <v>44003</v>
      </c>
      <c r="G1305" t="s">
        <v>22</v>
      </c>
      <c r="H1305" t="s">
        <v>24</v>
      </c>
      <c r="J1305">
        <v>20</v>
      </c>
      <c r="K1305">
        <v>4</v>
      </c>
      <c r="L1305">
        <f t="shared" si="163"/>
        <v>4</v>
      </c>
      <c r="M1305">
        <f t="shared" si="167"/>
        <v>1.6094379124341003</v>
      </c>
      <c r="N1305">
        <f>'vessel calibrations'!$B$20</f>
        <v>0.88495575221238942</v>
      </c>
      <c r="O1305" s="16">
        <f>'vessel calibrations'!$C$20</f>
        <v>0.84033613445378152</v>
      </c>
      <c r="P1305">
        <f>'vessel calibrations'!$D$20</f>
        <v>0.88495575221238942</v>
      </c>
      <c r="Q1305">
        <f>'vessel calibrations'!$E$20</f>
        <v>0.84033613445378152</v>
      </c>
      <c r="R1305">
        <f t="shared" si="164"/>
        <v>1.424281338437257</v>
      </c>
      <c r="S1305">
        <f t="shared" si="168"/>
        <v>1.3524688339782356</v>
      </c>
      <c r="T1305">
        <f t="shared" si="165"/>
        <v>1.424281338437257</v>
      </c>
      <c r="U1305">
        <f t="shared" si="166"/>
        <v>1.3524688339782356</v>
      </c>
      <c r="V1305">
        <f t="shared" si="169"/>
        <v>3.1548708235975571</v>
      </c>
      <c r="W1305">
        <f t="shared" si="169"/>
        <v>2.8669606393726625</v>
      </c>
      <c r="X1305">
        <f t="shared" si="170"/>
        <v>3.1548708235975571</v>
      </c>
      <c r="Y1305">
        <f t="shared" si="170"/>
        <v>2.8669606393726625</v>
      </c>
    </row>
    <row r="1306" spans="1:25" x14ac:dyDescent="0.25">
      <c r="A1306" t="s">
        <v>12</v>
      </c>
      <c r="B1306">
        <v>24024</v>
      </c>
      <c r="C1306" t="s">
        <v>19</v>
      </c>
      <c r="D1306">
        <v>6</v>
      </c>
      <c r="E1306">
        <v>2020</v>
      </c>
      <c r="F1306" s="1">
        <v>44004</v>
      </c>
      <c r="G1306" t="s">
        <v>23</v>
      </c>
      <c r="H1306" t="s">
        <v>24</v>
      </c>
      <c r="J1306">
        <v>33</v>
      </c>
      <c r="K1306">
        <v>21</v>
      </c>
      <c r="L1306">
        <f t="shared" si="163"/>
        <v>12.727272727272727</v>
      </c>
      <c r="M1306">
        <f t="shared" si="167"/>
        <v>2.6193845640165536</v>
      </c>
      <c r="N1306">
        <f>'vessel calibrations'!$B$20</f>
        <v>0.88495575221238942</v>
      </c>
      <c r="O1306" s="16">
        <f>'vessel calibrations'!$C$20</f>
        <v>0.84033613445378152</v>
      </c>
      <c r="P1306">
        <f>'vessel calibrations'!$D$20</f>
        <v>0.88495575221238942</v>
      </c>
      <c r="Q1306">
        <f>'vessel calibrations'!$E$20</f>
        <v>0.84033613445378152</v>
      </c>
      <c r="R1306">
        <f t="shared" si="164"/>
        <v>2.318039437182791</v>
      </c>
      <c r="S1306">
        <f t="shared" si="168"/>
        <v>2.2011634991735747</v>
      </c>
      <c r="T1306">
        <f t="shared" si="165"/>
        <v>2.318039437182791</v>
      </c>
      <c r="U1306">
        <f t="shared" si="166"/>
        <v>2.2011634991735747</v>
      </c>
      <c r="V1306">
        <f t="shared" si="169"/>
        <v>9.1557438012762198</v>
      </c>
      <c r="W1306">
        <f t="shared" si="169"/>
        <v>8.0355202062693021</v>
      </c>
      <c r="X1306">
        <f t="shared" si="170"/>
        <v>9.1557438012762198</v>
      </c>
      <c r="Y1306">
        <f t="shared" si="170"/>
        <v>8.0355202062693021</v>
      </c>
    </row>
    <row r="1307" spans="1:25" x14ac:dyDescent="0.25">
      <c r="A1307" t="s">
        <v>12</v>
      </c>
      <c r="B1307">
        <v>24025</v>
      </c>
      <c r="C1307" t="s">
        <v>13</v>
      </c>
      <c r="D1307">
        <v>6</v>
      </c>
      <c r="E1307">
        <v>2020</v>
      </c>
      <c r="F1307" s="1">
        <v>44004</v>
      </c>
      <c r="G1307" t="s">
        <v>14</v>
      </c>
      <c r="H1307" t="s">
        <v>24</v>
      </c>
      <c r="J1307">
        <v>21</v>
      </c>
      <c r="K1307">
        <v>0</v>
      </c>
      <c r="L1307">
        <f t="shared" si="163"/>
        <v>0</v>
      </c>
      <c r="M1307">
        <f t="shared" si="167"/>
        <v>0</v>
      </c>
      <c r="N1307">
        <f>'vessel calibrations'!$B$20</f>
        <v>0.88495575221238942</v>
      </c>
      <c r="O1307" s="16">
        <f>'vessel calibrations'!$C$20</f>
        <v>0.84033613445378152</v>
      </c>
      <c r="P1307">
        <f>'vessel calibrations'!$D$20</f>
        <v>0.88495575221238942</v>
      </c>
      <c r="Q1307">
        <f>'vessel calibrations'!$E$20</f>
        <v>0.84033613445378152</v>
      </c>
      <c r="R1307">
        <f t="shared" si="164"/>
        <v>0</v>
      </c>
      <c r="S1307">
        <f t="shared" si="168"/>
        <v>0</v>
      </c>
      <c r="T1307">
        <f t="shared" si="165"/>
        <v>0</v>
      </c>
      <c r="U1307">
        <f t="shared" si="166"/>
        <v>0</v>
      </c>
      <c r="V1307">
        <f t="shared" si="169"/>
        <v>0</v>
      </c>
      <c r="W1307">
        <f t="shared" si="169"/>
        <v>0</v>
      </c>
      <c r="X1307">
        <f t="shared" si="170"/>
        <v>0</v>
      </c>
      <c r="Y1307">
        <f t="shared" si="170"/>
        <v>0</v>
      </c>
    </row>
    <row r="1308" spans="1:25" x14ac:dyDescent="0.25">
      <c r="A1308" t="s">
        <v>12</v>
      </c>
      <c r="B1308">
        <v>24026</v>
      </c>
      <c r="C1308" t="s">
        <v>13</v>
      </c>
      <c r="D1308">
        <v>6</v>
      </c>
      <c r="E1308">
        <v>2020</v>
      </c>
      <c r="F1308" s="1">
        <v>44004</v>
      </c>
      <c r="G1308" t="s">
        <v>16</v>
      </c>
      <c r="H1308" t="s">
        <v>24</v>
      </c>
      <c r="J1308">
        <v>21</v>
      </c>
      <c r="K1308">
        <v>0</v>
      </c>
      <c r="L1308">
        <f t="shared" si="163"/>
        <v>0</v>
      </c>
      <c r="M1308">
        <f t="shared" si="167"/>
        <v>0</v>
      </c>
      <c r="N1308">
        <f>'vessel calibrations'!$B$20</f>
        <v>0.88495575221238942</v>
      </c>
      <c r="O1308" s="16">
        <f>'vessel calibrations'!$C$20</f>
        <v>0.84033613445378152</v>
      </c>
      <c r="P1308">
        <f>'vessel calibrations'!$D$20</f>
        <v>0.88495575221238942</v>
      </c>
      <c r="Q1308">
        <f>'vessel calibrations'!$E$20</f>
        <v>0.84033613445378152</v>
      </c>
      <c r="R1308">
        <f t="shared" si="164"/>
        <v>0</v>
      </c>
      <c r="S1308">
        <f t="shared" si="168"/>
        <v>0</v>
      </c>
      <c r="T1308">
        <f t="shared" si="165"/>
        <v>0</v>
      </c>
      <c r="U1308">
        <f t="shared" si="166"/>
        <v>0</v>
      </c>
      <c r="V1308">
        <f t="shared" si="169"/>
        <v>0</v>
      </c>
      <c r="W1308">
        <f t="shared" si="169"/>
        <v>0</v>
      </c>
      <c r="X1308">
        <f t="shared" si="170"/>
        <v>0</v>
      </c>
      <c r="Y1308">
        <f t="shared" si="170"/>
        <v>0</v>
      </c>
    </row>
    <row r="1309" spans="1:25" x14ac:dyDescent="0.25">
      <c r="A1309" t="s">
        <v>12</v>
      </c>
      <c r="B1309">
        <v>24027</v>
      </c>
      <c r="C1309" t="s">
        <v>13</v>
      </c>
      <c r="D1309">
        <v>6</v>
      </c>
      <c r="E1309">
        <v>2020</v>
      </c>
      <c r="F1309" s="1">
        <v>44004</v>
      </c>
      <c r="G1309" t="s">
        <v>17</v>
      </c>
      <c r="H1309" t="s">
        <v>24</v>
      </c>
      <c r="J1309">
        <v>20</v>
      </c>
      <c r="K1309">
        <v>0</v>
      </c>
      <c r="L1309">
        <f t="shared" si="163"/>
        <v>0</v>
      </c>
      <c r="M1309">
        <f t="shared" si="167"/>
        <v>0</v>
      </c>
      <c r="N1309">
        <f>'vessel calibrations'!$B$20</f>
        <v>0.88495575221238942</v>
      </c>
      <c r="O1309" s="16">
        <f>'vessel calibrations'!$C$20</f>
        <v>0.84033613445378152</v>
      </c>
      <c r="P1309">
        <f>'vessel calibrations'!$D$20</f>
        <v>0.88495575221238942</v>
      </c>
      <c r="Q1309">
        <f>'vessel calibrations'!$E$20</f>
        <v>0.84033613445378152</v>
      </c>
      <c r="R1309">
        <f t="shared" si="164"/>
        <v>0</v>
      </c>
      <c r="S1309">
        <f t="shared" si="168"/>
        <v>0</v>
      </c>
      <c r="T1309">
        <f t="shared" si="165"/>
        <v>0</v>
      </c>
      <c r="U1309">
        <f t="shared" si="166"/>
        <v>0</v>
      </c>
      <c r="V1309">
        <f t="shared" si="169"/>
        <v>0</v>
      </c>
      <c r="W1309">
        <f t="shared" si="169"/>
        <v>0</v>
      </c>
      <c r="X1309">
        <f t="shared" si="170"/>
        <v>0</v>
      </c>
      <c r="Y1309">
        <f t="shared" si="170"/>
        <v>0</v>
      </c>
    </row>
    <row r="1310" spans="1:25" x14ac:dyDescent="0.25">
      <c r="A1310" t="s">
        <v>12</v>
      </c>
      <c r="B1310">
        <v>24028</v>
      </c>
      <c r="C1310" t="s">
        <v>13</v>
      </c>
      <c r="D1310">
        <v>6</v>
      </c>
      <c r="E1310">
        <v>2020</v>
      </c>
      <c r="F1310" s="1">
        <v>44005</v>
      </c>
      <c r="G1310" t="s">
        <v>18</v>
      </c>
      <c r="H1310" t="s">
        <v>24</v>
      </c>
      <c r="J1310">
        <v>20</v>
      </c>
      <c r="K1310">
        <v>2</v>
      </c>
      <c r="L1310">
        <f t="shared" si="163"/>
        <v>2</v>
      </c>
      <c r="M1310">
        <f t="shared" si="167"/>
        <v>1.0986122886681098</v>
      </c>
      <c r="N1310">
        <f>'vessel calibrations'!$B$20</f>
        <v>0.88495575221238942</v>
      </c>
      <c r="O1310" s="16">
        <f>'vessel calibrations'!$C$20</f>
        <v>0.84033613445378152</v>
      </c>
      <c r="P1310">
        <f>'vessel calibrations'!$D$20</f>
        <v>0.88495575221238942</v>
      </c>
      <c r="Q1310">
        <f>'vessel calibrations'!$E$20</f>
        <v>0.84033613445378152</v>
      </c>
      <c r="R1310">
        <f t="shared" si="164"/>
        <v>0.97222326430806183</v>
      </c>
      <c r="S1310">
        <f t="shared" si="168"/>
        <v>0.92320360392278134</v>
      </c>
      <c r="T1310">
        <f t="shared" si="165"/>
        <v>0.97222326430806183</v>
      </c>
      <c r="U1310">
        <f t="shared" si="166"/>
        <v>0.92320360392278134</v>
      </c>
      <c r="V1310">
        <f t="shared" si="169"/>
        <v>1.6438158315048863</v>
      </c>
      <c r="W1310">
        <f t="shared" si="169"/>
        <v>1.5173420527559562</v>
      </c>
      <c r="X1310">
        <f t="shared" si="170"/>
        <v>1.6438158315048863</v>
      </c>
      <c r="Y1310">
        <f t="shared" si="170"/>
        <v>1.5173420527559562</v>
      </c>
    </row>
    <row r="1311" spans="1:25" x14ac:dyDescent="0.25">
      <c r="A1311" t="s">
        <v>12</v>
      </c>
      <c r="B1311">
        <v>24029</v>
      </c>
      <c r="C1311" t="s">
        <v>13</v>
      </c>
      <c r="D1311">
        <v>6</v>
      </c>
      <c r="E1311">
        <v>2020</v>
      </c>
      <c r="F1311" s="1">
        <v>44005</v>
      </c>
      <c r="G1311" t="s">
        <v>18</v>
      </c>
      <c r="H1311" t="s">
        <v>24</v>
      </c>
      <c r="J1311">
        <v>20</v>
      </c>
      <c r="K1311">
        <v>1</v>
      </c>
      <c r="L1311">
        <f t="shared" si="163"/>
        <v>1</v>
      </c>
      <c r="M1311">
        <f t="shared" si="167"/>
        <v>0.69314718055994529</v>
      </c>
      <c r="N1311">
        <f>'vessel calibrations'!$B$20</f>
        <v>0.88495575221238942</v>
      </c>
      <c r="O1311" s="16">
        <f>'vessel calibrations'!$C$20</f>
        <v>0.84033613445378152</v>
      </c>
      <c r="P1311">
        <f>'vessel calibrations'!$D$20</f>
        <v>0.88495575221238942</v>
      </c>
      <c r="Q1311">
        <f>'vessel calibrations'!$E$20</f>
        <v>0.84033613445378152</v>
      </c>
      <c r="R1311">
        <f t="shared" si="164"/>
        <v>0.6134045845663233</v>
      </c>
      <c r="S1311">
        <f t="shared" si="168"/>
        <v>0.58247662231928177</v>
      </c>
      <c r="T1311">
        <f t="shared" si="165"/>
        <v>0.6134045845663233</v>
      </c>
      <c r="U1311">
        <f t="shared" si="166"/>
        <v>0.58247662231928177</v>
      </c>
      <c r="V1311">
        <f t="shared" si="169"/>
        <v>0.84670798163310157</v>
      </c>
      <c r="W1311">
        <f t="shared" si="169"/>
        <v>0.79046725538999851</v>
      </c>
      <c r="X1311">
        <f t="shared" si="170"/>
        <v>0.84670798163310157</v>
      </c>
      <c r="Y1311">
        <f t="shared" si="170"/>
        <v>0.79046725538999851</v>
      </c>
    </row>
    <row r="1312" spans="1:25" x14ac:dyDescent="0.25">
      <c r="A1312" t="s">
        <v>12</v>
      </c>
      <c r="B1312">
        <v>24030</v>
      </c>
      <c r="C1312" t="s">
        <v>13</v>
      </c>
      <c r="D1312">
        <v>6</v>
      </c>
      <c r="E1312">
        <v>2020</v>
      </c>
      <c r="F1312" s="1">
        <v>44005</v>
      </c>
      <c r="G1312" t="s">
        <v>17</v>
      </c>
      <c r="H1312" t="s">
        <v>24</v>
      </c>
      <c r="J1312">
        <v>20</v>
      </c>
      <c r="K1312">
        <v>12</v>
      </c>
      <c r="L1312">
        <f t="shared" si="163"/>
        <v>12</v>
      </c>
      <c r="M1312">
        <f t="shared" si="167"/>
        <v>2.5649493574615367</v>
      </c>
      <c r="N1312">
        <f>'vessel calibrations'!$B$20</f>
        <v>0.88495575221238942</v>
      </c>
      <c r="O1312" s="16">
        <f>'vessel calibrations'!$C$20</f>
        <v>0.84033613445378152</v>
      </c>
      <c r="P1312">
        <f>'vessel calibrations'!$D$20</f>
        <v>0.88495575221238942</v>
      </c>
      <c r="Q1312">
        <f>'vessel calibrations'!$E$20</f>
        <v>0.84033613445378152</v>
      </c>
      <c r="R1312">
        <f t="shared" si="164"/>
        <v>2.269866688019059</v>
      </c>
      <c r="S1312">
        <f t="shared" si="168"/>
        <v>2.1554196281189384</v>
      </c>
      <c r="T1312">
        <f t="shared" si="165"/>
        <v>2.269866688019059</v>
      </c>
      <c r="U1312">
        <f t="shared" si="166"/>
        <v>2.1554196281189384</v>
      </c>
      <c r="V1312">
        <f t="shared" si="169"/>
        <v>8.6781105199837363</v>
      </c>
      <c r="W1312">
        <f t="shared" si="169"/>
        <v>7.6315114440341461</v>
      </c>
      <c r="X1312">
        <f t="shared" si="170"/>
        <v>8.6781105199837363</v>
      </c>
      <c r="Y1312">
        <f t="shared" si="170"/>
        <v>7.6315114440341461</v>
      </c>
    </row>
    <row r="1313" spans="1:26" x14ac:dyDescent="0.25">
      <c r="A1313" t="s">
        <v>12</v>
      </c>
      <c r="B1313">
        <v>24031</v>
      </c>
      <c r="C1313" t="s">
        <v>13</v>
      </c>
      <c r="D1313">
        <v>6</v>
      </c>
      <c r="E1313">
        <v>2020</v>
      </c>
      <c r="F1313" s="1">
        <v>44005</v>
      </c>
      <c r="G1313" t="s">
        <v>16</v>
      </c>
      <c r="H1313" t="s">
        <v>24</v>
      </c>
      <c r="J1313">
        <v>20</v>
      </c>
      <c r="K1313">
        <v>3</v>
      </c>
      <c r="L1313">
        <f t="shared" si="163"/>
        <v>3</v>
      </c>
      <c r="M1313">
        <f t="shared" si="167"/>
        <v>1.3862943611198906</v>
      </c>
      <c r="N1313">
        <f>'vessel calibrations'!$B$20</f>
        <v>0.88495575221238942</v>
      </c>
      <c r="O1313" s="16">
        <f>'vessel calibrations'!$C$20</f>
        <v>0.84033613445378152</v>
      </c>
      <c r="P1313">
        <f>'vessel calibrations'!$D$20</f>
        <v>0.88495575221238942</v>
      </c>
      <c r="Q1313">
        <f>'vessel calibrations'!$E$20</f>
        <v>0.84033613445378152</v>
      </c>
      <c r="R1313">
        <f t="shared" si="164"/>
        <v>1.2268091691326466</v>
      </c>
      <c r="S1313">
        <f t="shared" si="168"/>
        <v>1.1649532446385635</v>
      </c>
      <c r="T1313">
        <f t="shared" si="165"/>
        <v>1.2268091691326466</v>
      </c>
      <c r="U1313">
        <f t="shared" si="166"/>
        <v>1.1649532446385635</v>
      </c>
      <c r="V1313">
        <f t="shared" si="169"/>
        <v>2.4103303694274034</v>
      </c>
      <c r="W1313">
        <f t="shared" si="169"/>
        <v>2.2057729926237943</v>
      </c>
      <c r="X1313">
        <f t="shared" si="170"/>
        <v>2.4103303694274034</v>
      </c>
      <c r="Y1313">
        <f t="shared" si="170"/>
        <v>2.2057729926237943</v>
      </c>
    </row>
    <row r="1314" spans="1:26" x14ac:dyDescent="0.25">
      <c r="A1314" t="s">
        <v>12</v>
      </c>
      <c r="B1314">
        <v>24032</v>
      </c>
      <c r="C1314" t="s">
        <v>13</v>
      </c>
      <c r="D1314">
        <v>6</v>
      </c>
      <c r="E1314">
        <v>2020</v>
      </c>
      <c r="F1314" s="1">
        <v>44005</v>
      </c>
      <c r="G1314" t="s">
        <v>14</v>
      </c>
      <c r="H1314" t="s">
        <v>24</v>
      </c>
      <c r="J1314">
        <v>20</v>
      </c>
      <c r="K1314">
        <v>1</v>
      </c>
      <c r="L1314">
        <f t="shared" si="163"/>
        <v>1</v>
      </c>
      <c r="M1314">
        <f t="shared" si="167"/>
        <v>0.69314718055994529</v>
      </c>
      <c r="N1314">
        <f>'vessel calibrations'!$B$20</f>
        <v>0.88495575221238942</v>
      </c>
      <c r="O1314" s="16">
        <f>'vessel calibrations'!$C$20</f>
        <v>0.84033613445378152</v>
      </c>
      <c r="P1314">
        <f>'vessel calibrations'!$D$20</f>
        <v>0.88495575221238942</v>
      </c>
      <c r="Q1314">
        <f>'vessel calibrations'!$E$20</f>
        <v>0.84033613445378152</v>
      </c>
      <c r="R1314">
        <f t="shared" si="164"/>
        <v>0.6134045845663233</v>
      </c>
      <c r="S1314">
        <f t="shared" si="168"/>
        <v>0.58247662231928177</v>
      </c>
      <c r="T1314">
        <f t="shared" si="165"/>
        <v>0.6134045845663233</v>
      </c>
      <c r="U1314">
        <f t="shared" si="166"/>
        <v>0.58247662231928177</v>
      </c>
      <c r="V1314">
        <f t="shared" si="169"/>
        <v>0.84670798163310157</v>
      </c>
      <c r="W1314">
        <f t="shared" si="169"/>
        <v>0.79046725538999851</v>
      </c>
      <c r="X1314">
        <f t="shared" si="170"/>
        <v>0.84670798163310157</v>
      </c>
      <c r="Y1314">
        <f t="shared" si="170"/>
        <v>0.79046725538999851</v>
      </c>
    </row>
    <row r="1315" spans="1:26" x14ac:dyDescent="0.25">
      <c r="A1315" t="s">
        <v>12</v>
      </c>
      <c r="B1315">
        <v>24041</v>
      </c>
      <c r="C1315" t="s">
        <v>19</v>
      </c>
      <c r="D1315">
        <v>7</v>
      </c>
      <c r="E1315">
        <v>2020</v>
      </c>
      <c r="F1315" s="1">
        <v>44040</v>
      </c>
      <c r="G1315" t="s">
        <v>23</v>
      </c>
      <c r="H1315" t="s">
        <v>24</v>
      </c>
      <c r="J1315">
        <v>20</v>
      </c>
      <c r="K1315">
        <v>21</v>
      </c>
      <c r="L1315">
        <f t="shared" si="163"/>
        <v>21</v>
      </c>
      <c r="M1315">
        <f t="shared" si="167"/>
        <v>3.0910424533583161</v>
      </c>
      <c r="N1315">
        <f>'vessel calibrations'!$B$20</f>
        <v>0.88495575221238942</v>
      </c>
      <c r="O1315" s="16">
        <f>'vessel calibrations'!$C$20</f>
        <v>0.84033613445378152</v>
      </c>
      <c r="P1315">
        <f>'vessel calibrations'!$D$20</f>
        <v>0.88495575221238942</v>
      </c>
      <c r="Q1315">
        <f>'vessel calibrations'!$E$20</f>
        <v>0.84033613445378152</v>
      </c>
      <c r="R1315">
        <f t="shared" si="164"/>
        <v>2.7354357994321381</v>
      </c>
      <c r="S1315">
        <f t="shared" si="168"/>
        <v>2.5975146666876605</v>
      </c>
      <c r="T1315">
        <f t="shared" si="165"/>
        <v>2.7354357994321381</v>
      </c>
      <c r="U1315">
        <f t="shared" si="166"/>
        <v>2.5975146666876605</v>
      </c>
      <c r="V1315">
        <f t="shared" si="169"/>
        <v>14.416460456898745</v>
      </c>
      <c r="W1315">
        <f t="shared" si="169"/>
        <v>12.430317705886102</v>
      </c>
      <c r="X1315">
        <f t="shared" si="170"/>
        <v>14.416460456898745</v>
      </c>
      <c r="Y1315">
        <f t="shared" si="170"/>
        <v>12.430317705886102</v>
      </c>
      <c r="Z1315" t="s">
        <v>34</v>
      </c>
    </row>
    <row r="1316" spans="1:26" x14ac:dyDescent="0.25">
      <c r="A1316" t="s">
        <v>12</v>
      </c>
      <c r="B1316">
        <v>24042</v>
      </c>
      <c r="C1316" t="s">
        <v>19</v>
      </c>
      <c r="D1316">
        <v>7</v>
      </c>
      <c r="E1316">
        <v>2020</v>
      </c>
      <c r="F1316" s="1">
        <v>44040</v>
      </c>
      <c r="G1316" t="s">
        <v>22</v>
      </c>
      <c r="H1316" t="s">
        <v>24</v>
      </c>
      <c r="J1316">
        <v>20</v>
      </c>
      <c r="K1316">
        <v>11</v>
      </c>
      <c r="L1316">
        <f t="shared" si="163"/>
        <v>11</v>
      </c>
      <c r="M1316">
        <f t="shared" si="167"/>
        <v>2.4849066497880004</v>
      </c>
      <c r="N1316">
        <f>'vessel calibrations'!$B$20</f>
        <v>0.88495575221238942</v>
      </c>
      <c r="O1316" s="16">
        <f>'vessel calibrations'!$C$20</f>
        <v>0.84033613445378152</v>
      </c>
      <c r="P1316">
        <f>'vessel calibrations'!$D$20</f>
        <v>0.88495575221238942</v>
      </c>
      <c r="Q1316">
        <f>'vessel calibrations'!$E$20</f>
        <v>0.84033613445378152</v>
      </c>
      <c r="R1316">
        <f t="shared" si="164"/>
        <v>2.1990324334407085</v>
      </c>
      <c r="S1316">
        <f t="shared" si="168"/>
        <v>2.0881568485613449</v>
      </c>
      <c r="T1316">
        <f t="shared" si="165"/>
        <v>2.1990324334407085</v>
      </c>
      <c r="U1316">
        <f t="shared" si="166"/>
        <v>2.0881568485613449</v>
      </c>
      <c r="V1316">
        <f t="shared" si="169"/>
        <v>8.0162854213540768</v>
      </c>
      <c r="W1316">
        <f t="shared" si="169"/>
        <v>7.0700271659211875</v>
      </c>
      <c r="X1316">
        <f t="shared" si="170"/>
        <v>8.0162854213540768</v>
      </c>
      <c r="Y1316">
        <f t="shared" si="170"/>
        <v>7.0700271659211875</v>
      </c>
      <c r="Z1316" t="s">
        <v>34</v>
      </c>
    </row>
    <row r="1317" spans="1:26" x14ac:dyDescent="0.25">
      <c r="A1317" t="s">
        <v>12</v>
      </c>
      <c r="B1317">
        <v>24043</v>
      </c>
      <c r="C1317" t="s">
        <v>19</v>
      </c>
      <c r="D1317">
        <v>7</v>
      </c>
      <c r="E1317">
        <v>2020</v>
      </c>
      <c r="F1317" s="1">
        <v>44040</v>
      </c>
      <c r="G1317" t="s">
        <v>21</v>
      </c>
      <c r="H1317" t="s">
        <v>24</v>
      </c>
      <c r="J1317">
        <v>20</v>
      </c>
      <c r="K1317">
        <v>35</v>
      </c>
      <c r="L1317">
        <f t="shared" si="163"/>
        <v>35</v>
      </c>
      <c r="M1317">
        <f t="shared" si="167"/>
        <v>3.5835189384561099</v>
      </c>
      <c r="N1317">
        <f>'vessel calibrations'!$B$20</f>
        <v>0.88495575221238942</v>
      </c>
      <c r="O1317" s="16">
        <f>'vessel calibrations'!$C$20</f>
        <v>0.84033613445378152</v>
      </c>
      <c r="P1317">
        <f>'vessel calibrations'!$D$20</f>
        <v>0.88495575221238942</v>
      </c>
      <c r="Q1317">
        <f>'vessel calibrations'!$E$20</f>
        <v>0.84033613445378152</v>
      </c>
      <c r="R1317">
        <f t="shared" si="164"/>
        <v>3.1712556977487698</v>
      </c>
      <c r="S1317">
        <f t="shared" si="168"/>
        <v>3.011360452484126</v>
      </c>
      <c r="T1317">
        <f t="shared" si="165"/>
        <v>3.1712556977487698</v>
      </c>
      <c r="U1317">
        <f t="shared" si="166"/>
        <v>3.011360452484126</v>
      </c>
      <c r="V1317">
        <f t="shared" si="169"/>
        <v>22.8373981383426</v>
      </c>
      <c r="W1317">
        <f t="shared" si="169"/>
        <v>19.315018751656371</v>
      </c>
      <c r="X1317">
        <f t="shared" si="170"/>
        <v>22.8373981383426</v>
      </c>
      <c r="Y1317">
        <f t="shared" si="170"/>
        <v>19.315018751656371</v>
      </c>
      <c r="Z1317" t="s">
        <v>34</v>
      </c>
    </row>
    <row r="1318" spans="1:26" x14ac:dyDescent="0.25">
      <c r="A1318" t="s">
        <v>12</v>
      </c>
      <c r="B1318">
        <v>24044</v>
      </c>
      <c r="C1318" t="s">
        <v>19</v>
      </c>
      <c r="D1318">
        <v>7</v>
      </c>
      <c r="E1318">
        <v>2020</v>
      </c>
      <c r="F1318" s="1">
        <v>44040</v>
      </c>
      <c r="G1318" t="s">
        <v>20</v>
      </c>
      <c r="H1318" t="s">
        <v>24</v>
      </c>
      <c r="J1318">
        <v>20</v>
      </c>
      <c r="K1318">
        <v>19</v>
      </c>
      <c r="L1318">
        <f t="shared" si="163"/>
        <v>19</v>
      </c>
      <c r="M1318">
        <f t="shared" si="167"/>
        <v>2.9957322735539909</v>
      </c>
      <c r="N1318">
        <f>'vessel calibrations'!$B$20</f>
        <v>0.88495575221238942</v>
      </c>
      <c r="O1318" s="16">
        <f>'vessel calibrations'!$C$20</f>
        <v>0.84033613445378152</v>
      </c>
      <c r="P1318">
        <f>'vessel calibrations'!$D$20</f>
        <v>0.88495575221238942</v>
      </c>
      <c r="Q1318">
        <f>'vessel calibrations'!$E$20</f>
        <v>0.84033613445378152</v>
      </c>
      <c r="R1318">
        <f t="shared" si="164"/>
        <v>2.6510905075699034</v>
      </c>
      <c r="S1318">
        <f t="shared" si="168"/>
        <v>2.5174220786167991</v>
      </c>
      <c r="T1318">
        <f t="shared" si="165"/>
        <v>2.6510905075699034</v>
      </c>
      <c r="U1318">
        <f t="shared" si="166"/>
        <v>2.5174220786167991</v>
      </c>
      <c r="V1318">
        <f t="shared" si="169"/>
        <v>13.169482150762596</v>
      </c>
      <c r="W1318">
        <f t="shared" si="169"/>
        <v>11.396597981240122</v>
      </c>
      <c r="X1318">
        <f t="shared" si="170"/>
        <v>13.169482150762596</v>
      </c>
      <c r="Y1318">
        <f t="shared" si="170"/>
        <v>11.396597981240122</v>
      </c>
      <c r="Z1318" t="s">
        <v>34</v>
      </c>
    </row>
    <row r="1319" spans="1:26" x14ac:dyDescent="0.25">
      <c r="A1319" t="s">
        <v>12</v>
      </c>
      <c r="B1319">
        <v>24045</v>
      </c>
      <c r="C1319" t="s">
        <v>19</v>
      </c>
      <c r="D1319">
        <v>7</v>
      </c>
      <c r="E1319">
        <v>2020</v>
      </c>
      <c r="F1319" s="1">
        <v>44040</v>
      </c>
      <c r="G1319" t="s">
        <v>20</v>
      </c>
      <c r="H1319" t="s">
        <v>24</v>
      </c>
      <c r="J1319">
        <v>20</v>
      </c>
      <c r="K1319">
        <v>5</v>
      </c>
      <c r="L1319">
        <f t="shared" si="163"/>
        <v>5</v>
      </c>
      <c r="M1319">
        <f t="shared" si="167"/>
        <v>1.791759469228055</v>
      </c>
      <c r="N1319">
        <f>'vessel calibrations'!$B$20</f>
        <v>0.88495575221238942</v>
      </c>
      <c r="O1319" s="16">
        <f>'vessel calibrations'!$C$20</f>
        <v>0.84033613445378152</v>
      </c>
      <c r="P1319">
        <f>'vessel calibrations'!$D$20</f>
        <v>0.88495575221238942</v>
      </c>
      <c r="Q1319">
        <f>'vessel calibrations'!$E$20</f>
        <v>0.84033613445378152</v>
      </c>
      <c r="R1319">
        <f t="shared" si="164"/>
        <v>1.5856278488743849</v>
      </c>
      <c r="S1319">
        <f t="shared" si="168"/>
        <v>1.505680226242063</v>
      </c>
      <c r="T1319">
        <f t="shared" si="165"/>
        <v>1.5856278488743849</v>
      </c>
      <c r="U1319">
        <f t="shared" si="166"/>
        <v>1.505680226242063</v>
      </c>
      <c r="V1319">
        <f t="shared" si="169"/>
        <v>3.8823557980080272</v>
      </c>
      <c r="W1319">
        <f t="shared" si="169"/>
        <v>3.5072185160757812</v>
      </c>
      <c r="X1319">
        <f t="shared" si="170"/>
        <v>3.8823557980080272</v>
      </c>
      <c r="Y1319">
        <f t="shared" si="170"/>
        <v>3.5072185160757812</v>
      </c>
      <c r="Z1319" t="s">
        <v>34</v>
      </c>
    </row>
    <row r="1320" spans="1:26" x14ac:dyDescent="0.25">
      <c r="A1320" t="s">
        <v>12</v>
      </c>
      <c r="B1320">
        <v>24046</v>
      </c>
      <c r="C1320" t="s">
        <v>19</v>
      </c>
      <c r="D1320">
        <v>7</v>
      </c>
      <c r="E1320">
        <v>2020</v>
      </c>
      <c r="F1320" s="1">
        <v>44040</v>
      </c>
      <c r="G1320" t="s">
        <v>21</v>
      </c>
      <c r="H1320" t="s">
        <v>24</v>
      </c>
      <c r="J1320">
        <v>20</v>
      </c>
      <c r="K1320">
        <v>23</v>
      </c>
      <c r="L1320">
        <f t="shared" si="163"/>
        <v>23</v>
      </c>
      <c r="M1320">
        <f t="shared" si="167"/>
        <v>3.1780538303479458</v>
      </c>
      <c r="N1320">
        <f>'vessel calibrations'!$B$20</f>
        <v>0.88495575221238942</v>
      </c>
      <c r="O1320" s="16">
        <f>'vessel calibrations'!$C$20</f>
        <v>0.84033613445378152</v>
      </c>
      <c r="P1320">
        <f>'vessel calibrations'!$D$20</f>
        <v>0.88495575221238942</v>
      </c>
      <c r="Q1320">
        <f>'vessel calibrations'!$E$20</f>
        <v>0.84033613445378152</v>
      </c>
      <c r="R1320">
        <f t="shared" si="164"/>
        <v>2.8124370180070319</v>
      </c>
      <c r="S1320">
        <f t="shared" si="168"/>
        <v>2.6706334708806265</v>
      </c>
      <c r="T1320">
        <f t="shared" si="165"/>
        <v>2.8124370180070319</v>
      </c>
      <c r="U1320">
        <f t="shared" si="166"/>
        <v>2.6706334708806265</v>
      </c>
      <c r="V1320">
        <f t="shared" si="169"/>
        <v>15.650446252296749</v>
      </c>
      <c r="W1320">
        <f t="shared" si="169"/>
        <v>13.449119390689637</v>
      </c>
      <c r="X1320">
        <f t="shared" si="170"/>
        <v>15.650446252296749</v>
      </c>
      <c r="Y1320">
        <f t="shared" si="170"/>
        <v>13.449119390689637</v>
      </c>
      <c r="Z1320" t="s">
        <v>34</v>
      </c>
    </row>
    <row r="1321" spans="1:26" x14ac:dyDescent="0.25">
      <c r="A1321" t="s">
        <v>12</v>
      </c>
      <c r="B1321">
        <v>24047</v>
      </c>
      <c r="C1321" t="s">
        <v>19</v>
      </c>
      <c r="D1321">
        <v>7</v>
      </c>
      <c r="E1321">
        <v>2020</v>
      </c>
      <c r="F1321" s="1">
        <v>44041</v>
      </c>
      <c r="G1321" t="s">
        <v>22</v>
      </c>
      <c r="H1321" t="s">
        <v>24</v>
      </c>
      <c r="J1321">
        <v>20</v>
      </c>
      <c r="K1321">
        <v>0</v>
      </c>
      <c r="L1321">
        <f t="shared" si="163"/>
        <v>0</v>
      </c>
      <c r="M1321">
        <f t="shared" si="167"/>
        <v>0</v>
      </c>
      <c r="N1321">
        <f>'vessel calibrations'!$B$20</f>
        <v>0.88495575221238942</v>
      </c>
      <c r="O1321" s="16">
        <f>'vessel calibrations'!$C$20</f>
        <v>0.84033613445378152</v>
      </c>
      <c r="P1321">
        <f>'vessel calibrations'!$D$20</f>
        <v>0.88495575221238942</v>
      </c>
      <c r="Q1321">
        <f>'vessel calibrations'!$E$20</f>
        <v>0.84033613445378152</v>
      </c>
      <c r="R1321">
        <f t="shared" si="164"/>
        <v>0</v>
      </c>
      <c r="S1321">
        <f t="shared" si="168"/>
        <v>0</v>
      </c>
      <c r="T1321">
        <f t="shared" si="165"/>
        <v>0</v>
      </c>
      <c r="U1321">
        <f t="shared" si="166"/>
        <v>0</v>
      </c>
      <c r="V1321">
        <f t="shared" si="169"/>
        <v>0</v>
      </c>
      <c r="W1321">
        <f t="shared" si="169"/>
        <v>0</v>
      </c>
      <c r="X1321">
        <f t="shared" si="170"/>
        <v>0</v>
      </c>
      <c r="Y1321">
        <f t="shared" si="170"/>
        <v>0</v>
      </c>
      <c r="Z1321" t="s">
        <v>34</v>
      </c>
    </row>
    <row r="1322" spans="1:26" x14ac:dyDescent="0.25">
      <c r="A1322" t="s">
        <v>12</v>
      </c>
      <c r="B1322">
        <v>24048</v>
      </c>
      <c r="C1322" t="s">
        <v>19</v>
      </c>
      <c r="D1322">
        <v>7</v>
      </c>
      <c r="E1322">
        <v>2020</v>
      </c>
      <c r="F1322" s="1">
        <v>44041</v>
      </c>
      <c r="G1322" t="s">
        <v>23</v>
      </c>
      <c r="H1322" t="s">
        <v>24</v>
      </c>
      <c r="J1322">
        <v>20</v>
      </c>
      <c r="K1322">
        <v>2</v>
      </c>
      <c r="L1322">
        <f t="shared" si="163"/>
        <v>2</v>
      </c>
      <c r="M1322">
        <f t="shared" si="167"/>
        <v>1.0986122886681098</v>
      </c>
      <c r="N1322">
        <f>'vessel calibrations'!$B$20</f>
        <v>0.88495575221238942</v>
      </c>
      <c r="O1322" s="16">
        <f>'vessel calibrations'!$C$20</f>
        <v>0.84033613445378152</v>
      </c>
      <c r="P1322">
        <f>'vessel calibrations'!$D$20</f>
        <v>0.88495575221238942</v>
      </c>
      <c r="Q1322">
        <f>'vessel calibrations'!$E$20</f>
        <v>0.84033613445378152</v>
      </c>
      <c r="R1322">
        <f t="shared" si="164"/>
        <v>0.97222326430806183</v>
      </c>
      <c r="S1322">
        <f t="shared" si="168"/>
        <v>0.92320360392278134</v>
      </c>
      <c r="T1322">
        <f t="shared" si="165"/>
        <v>0.97222326430806183</v>
      </c>
      <c r="U1322">
        <f t="shared" si="166"/>
        <v>0.92320360392278134</v>
      </c>
      <c r="V1322">
        <f t="shared" si="169"/>
        <v>1.6438158315048863</v>
      </c>
      <c r="W1322">
        <f t="shared" si="169"/>
        <v>1.5173420527559562</v>
      </c>
      <c r="X1322">
        <f t="shared" si="170"/>
        <v>1.6438158315048863</v>
      </c>
      <c r="Y1322">
        <f t="shared" si="170"/>
        <v>1.5173420527559562</v>
      </c>
      <c r="Z1322" t="s">
        <v>34</v>
      </c>
    </row>
    <row r="1323" spans="1:26" x14ac:dyDescent="0.25">
      <c r="A1323" t="s">
        <v>12</v>
      </c>
      <c r="B1323">
        <v>24049</v>
      </c>
      <c r="C1323" t="s">
        <v>13</v>
      </c>
      <c r="D1323">
        <v>7</v>
      </c>
      <c r="E1323">
        <v>2020</v>
      </c>
      <c r="F1323" s="1">
        <v>44041</v>
      </c>
      <c r="G1323" t="s">
        <v>14</v>
      </c>
      <c r="H1323" t="s">
        <v>24</v>
      </c>
      <c r="J1323">
        <v>20</v>
      </c>
      <c r="K1323">
        <v>30</v>
      </c>
      <c r="L1323">
        <f t="shared" si="163"/>
        <v>30</v>
      </c>
      <c r="M1323">
        <f t="shared" si="167"/>
        <v>3.4339872044851463</v>
      </c>
      <c r="N1323">
        <f>'vessel calibrations'!$B$20</f>
        <v>0.88495575221238942</v>
      </c>
      <c r="O1323" s="16">
        <f>'vessel calibrations'!$C$20</f>
        <v>0.84033613445378152</v>
      </c>
      <c r="P1323">
        <f>'vessel calibrations'!$D$20</f>
        <v>0.88495575221238942</v>
      </c>
      <c r="Q1323">
        <f>'vessel calibrations'!$E$20</f>
        <v>0.84033613445378152</v>
      </c>
      <c r="R1323">
        <f t="shared" si="164"/>
        <v>3.0389267296328728</v>
      </c>
      <c r="S1323">
        <f t="shared" si="168"/>
        <v>2.8857035331807954</v>
      </c>
      <c r="T1323">
        <f t="shared" si="165"/>
        <v>3.0389267296328728</v>
      </c>
      <c r="U1323">
        <f t="shared" si="166"/>
        <v>2.8857035331807954</v>
      </c>
      <c r="V1323">
        <f t="shared" si="169"/>
        <v>19.882818293176392</v>
      </c>
      <c r="W1323">
        <f t="shared" si="169"/>
        <v>16.916167781182772</v>
      </c>
      <c r="X1323">
        <f t="shared" si="170"/>
        <v>19.882818293176392</v>
      </c>
      <c r="Y1323">
        <f t="shared" si="170"/>
        <v>16.916167781182772</v>
      </c>
      <c r="Z1323" t="s">
        <v>34</v>
      </c>
    </row>
    <row r="1324" spans="1:26" x14ac:dyDescent="0.25">
      <c r="A1324" t="s">
        <v>12</v>
      </c>
      <c r="B1324">
        <v>24050</v>
      </c>
      <c r="C1324" t="s">
        <v>13</v>
      </c>
      <c r="D1324">
        <v>7</v>
      </c>
      <c r="E1324">
        <v>2020</v>
      </c>
      <c r="F1324" s="1">
        <v>44041</v>
      </c>
      <c r="G1324" t="s">
        <v>16</v>
      </c>
      <c r="H1324" t="s">
        <v>24</v>
      </c>
      <c r="J1324">
        <v>20</v>
      </c>
      <c r="K1324">
        <v>16</v>
      </c>
      <c r="L1324">
        <f t="shared" si="163"/>
        <v>16</v>
      </c>
      <c r="M1324">
        <f t="shared" si="167"/>
        <v>2.8332133440562162</v>
      </c>
      <c r="N1324">
        <f>'vessel calibrations'!$B$20</f>
        <v>0.88495575221238942</v>
      </c>
      <c r="O1324" s="16">
        <f>'vessel calibrations'!$C$20</f>
        <v>0.84033613445378152</v>
      </c>
      <c r="P1324">
        <f>'vessel calibrations'!$D$20</f>
        <v>0.88495575221238942</v>
      </c>
      <c r="Q1324">
        <f>'vessel calibrations'!$E$20</f>
        <v>0.84033613445378152</v>
      </c>
      <c r="R1324">
        <f t="shared" si="164"/>
        <v>2.5072684460674481</v>
      </c>
      <c r="S1324">
        <f t="shared" si="168"/>
        <v>2.3808515496270726</v>
      </c>
      <c r="T1324">
        <f t="shared" si="165"/>
        <v>2.5072684460674481</v>
      </c>
      <c r="U1324">
        <f t="shared" si="166"/>
        <v>2.3808515496270726</v>
      </c>
      <c r="V1324">
        <f t="shared" si="169"/>
        <v>11.271364344566106</v>
      </c>
      <c r="W1324">
        <f t="shared" si="169"/>
        <v>9.8141076935639848</v>
      </c>
      <c r="X1324">
        <f t="shared" si="170"/>
        <v>11.271364344566106</v>
      </c>
      <c r="Y1324">
        <f t="shared" si="170"/>
        <v>9.8141076935639848</v>
      </c>
      <c r="Z1324" t="s">
        <v>34</v>
      </c>
    </row>
    <row r="1325" spans="1:26" x14ac:dyDescent="0.25">
      <c r="A1325" t="s">
        <v>12</v>
      </c>
      <c r="B1325">
        <v>24051</v>
      </c>
      <c r="C1325" t="s">
        <v>13</v>
      </c>
      <c r="D1325">
        <v>7</v>
      </c>
      <c r="E1325">
        <v>2020</v>
      </c>
      <c r="F1325" s="1">
        <v>44041</v>
      </c>
      <c r="G1325" t="s">
        <v>17</v>
      </c>
      <c r="H1325" t="s">
        <v>24</v>
      </c>
      <c r="J1325">
        <v>20</v>
      </c>
      <c r="K1325">
        <v>7</v>
      </c>
      <c r="L1325">
        <f t="shared" si="163"/>
        <v>7</v>
      </c>
      <c r="M1325">
        <f t="shared" si="167"/>
        <v>2.0794415416798357</v>
      </c>
      <c r="N1325">
        <f>'vessel calibrations'!$B$20</f>
        <v>0.88495575221238942</v>
      </c>
      <c r="O1325" s="16">
        <f>'vessel calibrations'!$C$20</f>
        <v>0.84033613445378152</v>
      </c>
      <c r="P1325">
        <f>'vessel calibrations'!$D$20</f>
        <v>0.88495575221238942</v>
      </c>
      <c r="Q1325">
        <f>'vessel calibrations'!$E$20</f>
        <v>0.84033613445378152</v>
      </c>
      <c r="R1325">
        <f t="shared" si="164"/>
        <v>1.8402137536989698</v>
      </c>
      <c r="S1325">
        <f t="shared" si="168"/>
        <v>1.7474298669578452</v>
      </c>
      <c r="T1325">
        <f t="shared" si="165"/>
        <v>1.8402137536989698</v>
      </c>
      <c r="U1325">
        <f t="shared" si="166"/>
        <v>1.7474298669578452</v>
      </c>
      <c r="V1325">
        <f t="shared" si="169"/>
        <v>5.2978843132273497</v>
      </c>
      <c r="W1325">
        <f t="shared" si="169"/>
        <v>4.7398315715065067</v>
      </c>
      <c r="X1325">
        <f t="shared" si="170"/>
        <v>5.2978843132273497</v>
      </c>
      <c r="Y1325">
        <f t="shared" si="170"/>
        <v>4.7398315715065067</v>
      </c>
      <c r="Z1325" t="s">
        <v>34</v>
      </c>
    </row>
    <row r="1326" spans="1:26" x14ac:dyDescent="0.25">
      <c r="A1326" t="s">
        <v>12</v>
      </c>
      <c r="B1326">
        <v>24052</v>
      </c>
      <c r="C1326" t="s">
        <v>13</v>
      </c>
      <c r="D1326">
        <v>7</v>
      </c>
      <c r="E1326">
        <v>2020</v>
      </c>
      <c r="F1326" s="1">
        <v>44041</v>
      </c>
      <c r="G1326" t="s">
        <v>18</v>
      </c>
      <c r="H1326" t="s">
        <v>24</v>
      </c>
      <c r="J1326">
        <v>20</v>
      </c>
      <c r="K1326">
        <v>81</v>
      </c>
      <c r="L1326">
        <f t="shared" si="163"/>
        <v>81</v>
      </c>
      <c r="M1326">
        <f t="shared" si="167"/>
        <v>4.4067192472642533</v>
      </c>
      <c r="N1326">
        <f>'vessel calibrations'!$B$20</f>
        <v>0.88495575221238942</v>
      </c>
      <c r="O1326" s="16">
        <f>'vessel calibrations'!$C$20</f>
        <v>0.84033613445378152</v>
      </c>
      <c r="P1326">
        <f>'vessel calibrations'!$D$20</f>
        <v>0.88495575221238942</v>
      </c>
      <c r="Q1326">
        <f>'vessel calibrations'!$E$20</f>
        <v>0.84033613445378152</v>
      </c>
      <c r="R1326">
        <f t="shared" si="164"/>
        <v>3.8997515462515517</v>
      </c>
      <c r="S1326">
        <f t="shared" si="168"/>
        <v>3.7031254178691206</v>
      </c>
      <c r="T1326">
        <f t="shared" si="165"/>
        <v>3.8997515462515517</v>
      </c>
      <c r="U1326">
        <f t="shared" si="166"/>
        <v>3.7031254178691206</v>
      </c>
      <c r="V1326">
        <f t="shared" si="169"/>
        <v>48.390176406529548</v>
      </c>
      <c r="W1326">
        <f t="shared" si="169"/>
        <v>39.573916843265785</v>
      </c>
      <c r="X1326">
        <f t="shared" si="170"/>
        <v>48.390176406529548</v>
      </c>
      <c r="Y1326">
        <f t="shared" si="170"/>
        <v>39.573916843265785</v>
      </c>
      <c r="Z1326" t="s">
        <v>34</v>
      </c>
    </row>
    <row r="1327" spans="1:26" x14ac:dyDescent="0.25">
      <c r="A1327" t="s">
        <v>12</v>
      </c>
      <c r="B1327">
        <v>24053</v>
      </c>
      <c r="C1327" t="s">
        <v>13</v>
      </c>
      <c r="D1327">
        <v>7</v>
      </c>
      <c r="E1327">
        <v>2020</v>
      </c>
      <c r="F1327" s="1">
        <v>44042</v>
      </c>
      <c r="G1327" t="s">
        <v>18</v>
      </c>
      <c r="H1327" t="s">
        <v>24</v>
      </c>
      <c r="J1327">
        <v>20</v>
      </c>
      <c r="K1327">
        <v>7</v>
      </c>
      <c r="L1327">
        <f t="shared" si="163"/>
        <v>7</v>
      </c>
      <c r="M1327">
        <f t="shared" si="167"/>
        <v>2.0794415416798357</v>
      </c>
      <c r="N1327">
        <f>'vessel calibrations'!$B$20</f>
        <v>0.88495575221238942</v>
      </c>
      <c r="O1327" s="16">
        <f>'vessel calibrations'!$C$20</f>
        <v>0.84033613445378152</v>
      </c>
      <c r="P1327">
        <f>'vessel calibrations'!$D$20</f>
        <v>0.88495575221238942</v>
      </c>
      <c r="Q1327">
        <f>'vessel calibrations'!$E$20</f>
        <v>0.84033613445378152</v>
      </c>
      <c r="R1327">
        <f t="shared" si="164"/>
        <v>1.8402137536989698</v>
      </c>
      <c r="S1327">
        <f t="shared" si="168"/>
        <v>1.7474298669578452</v>
      </c>
      <c r="T1327">
        <f t="shared" si="165"/>
        <v>1.8402137536989698</v>
      </c>
      <c r="U1327">
        <f t="shared" si="166"/>
        <v>1.7474298669578452</v>
      </c>
      <c r="V1327">
        <f t="shared" si="169"/>
        <v>5.2978843132273497</v>
      </c>
      <c r="W1327">
        <f t="shared" si="169"/>
        <v>4.7398315715065067</v>
      </c>
      <c r="X1327">
        <f t="shared" si="170"/>
        <v>5.2978843132273497</v>
      </c>
      <c r="Y1327">
        <f t="shared" si="170"/>
        <v>4.7398315715065067</v>
      </c>
      <c r="Z1327" t="s">
        <v>34</v>
      </c>
    </row>
    <row r="1328" spans="1:26" x14ac:dyDescent="0.25">
      <c r="A1328" t="s">
        <v>12</v>
      </c>
      <c r="B1328">
        <v>24054</v>
      </c>
      <c r="C1328" t="s">
        <v>13</v>
      </c>
      <c r="D1328">
        <v>7</v>
      </c>
      <c r="E1328">
        <v>2020</v>
      </c>
      <c r="F1328" s="1">
        <v>44042</v>
      </c>
      <c r="G1328" t="s">
        <v>17</v>
      </c>
      <c r="H1328" t="s">
        <v>24</v>
      </c>
      <c r="J1328">
        <v>20</v>
      </c>
      <c r="K1328">
        <v>5</v>
      </c>
      <c r="L1328">
        <f t="shared" si="163"/>
        <v>5</v>
      </c>
      <c r="M1328">
        <f t="shared" si="167"/>
        <v>1.791759469228055</v>
      </c>
      <c r="N1328">
        <f>'vessel calibrations'!$B$20</f>
        <v>0.88495575221238942</v>
      </c>
      <c r="O1328" s="16">
        <f>'vessel calibrations'!$C$20</f>
        <v>0.84033613445378152</v>
      </c>
      <c r="P1328">
        <f>'vessel calibrations'!$D$20</f>
        <v>0.88495575221238942</v>
      </c>
      <c r="Q1328">
        <f>'vessel calibrations'!$E$20</f>
        <v>0.84033613445378152</v>
      </c>
      <c r="R1328">
        <f t="shared" si="164"/>
        <v>1.5856278488743849</v>
      </c>
      <c r="S1328">
        <f t="shared" si="168"/>
        <v>1.505680226242063</v>
      </c>
      <c r="T1328">
        <f t="shared" si="165"/>
        <v>1.5856278488743849</v>
      </c>
      <c r="U1328">
        <f t="shared" si="166"/>
        <v>1.505680226242063</v>
      </c>
      <c r="V1328">
        <f t="shared" si="169"/>
        <v>3.8823557980080272</v>
      </c>
      <c r="W1328">
        <f t="shared" si="169"/>
        <v>3.5072185160757812</v>
      </c>
      <c r="X1328">
        <f t="shared" si="170"/>
        <v>3.8823557980080272</v>
      </c>
      <c r="Y1328">
        <f t="shared" si="170"/>
        <v>3.5072185160757812</v>
      </c>
      <c r="Z1328" t="s">
        <v>34</v>
      </c>
    </row>
    <row r="1329" spans="1:26" x14ac:dyDescent="0.25">
      <c r="A1329" t="s">
        <v>12</v>
      </c>
      <c r="B1329">
        <v>24055</v>
      </c>
      <c r="C1329" t="s">
        <v>13</v>
      </c>
      <c r="D1329">
        <v>7</v>
      </c>
      <c r="E1329">
        <v>2020</v>
      </c>
      <c r="F1329" s="1">
        <v>44042</v>
      </c>
      <c r="G1329" t="s">
        <v>16</v>
      </c>
      <c r="H1329" t="s">
        <v>24</v>
      </c>
      <c r="J1329">
        <v>20</v>
      </c>
      <c r="K1329">
        <v>20</v>
      </c>
      <c r="L1329">
        <f t="shared" si="163"/>
        <v>20</v>
      </c>
      <c r="M1329">
        <f t="shared" si="167"/>
        <v>3.044522437723423</v>
      </c>
      <c r="N1329">
        <f>'vessel calibrations'!$B$20</f>
        <v>0.88495575221238942</v>
      </c>
      <c r="O1329" s="16">
        <f>'vessel calibrations'!$C$20</f>
        <v>0.84033613445378152</v>
      </c>
      <c r="P1329">
        <f>'vessel calibrations'!$D$20</f>
        <v>0.88495575221238942</v>
      </c>
      <c r="Q1329">
        <f>'vessel calibrations'!$E$20</f>
        <v>0.84033613445378152</v>
      </c>
      <c r="R1329">
        <f t="shared" si="164"/>
        <v>2.6942676440030295</v>
      </c>
      <c r="S1329">
        <f t="shared" si="168"/>
        <v>2.5584222165743049</v>
      </c>
      <c r="T1329">
        <f t="shared" si="165"/>
        <v>2.6942676440030295</v>
      </c>
      <c r="U1329">
        <f t="shared" si="166"/>
        <v>2.5584222165743049</v>
      </c>
      <c r="V1329">
        <f t="shared" si="169"/>
        <v>13.794679812306661</v>
      </c>
      <c r="W1329">
        <f t="shared" si="169"/>
        <v>11.91542349013535</v>
      </c>
      <c r="X1329">
        <f t="shared" si="170"/>
        <v>13.794679812306661</v>
      </c>
      <c r="Y1329">
        <f t="shared" si="170"/>
        <v>11.91542349013535</v>
      </c>
      <c r="Z1329" t="s">
        <v>34</v>
      </c>
    </row>
    <row r="1330" spans="1:26" x14ac:dyDescent="0.25">
      <c r="A1330" t="s">
        <v>12</v>
      </c>
      <c r="B1330">
        <v>24056</v>
      </c>
      <c r="C1330" t="s">
        <v>13</v>
      </c>
      <c r="D1330">
        <v>7</v>
      </c>
      <c r="E1330">
        <v>2020</v>
      </c>
      <c r="F1330" s="1">
        <v>44042</v>
      </c>
      <c r="G1330" t="s">
        <v>14</v>
      </c>
      <c r="H1330" t="s">
        <v>24</v>
      </c>
      <c r="J1330">
        <v>20</v>
      </c>
      <c r="K1330">
        <v>19</v>
      </c>
      <c r="L1330">
        <f t="shared" si="163"/>
        <v>19</v>
      </c>
      <c r="M1330">
        <f t="shared" si="167"/>
        <v>2.9957322735539909</v>
      </c>
      <c r="N1330">
        <f>'vessel calibrations'!$B$20</f>
        <v>0.88495575221238942</v>
      </c>
      <c r="O1330" s="16">
        <f>'vessel calibrations'!$C$20</f>
        <v>0.84033613445378152</v>
      </c>
      <c r="P1330">
        <f>'vessel calibrations'!$D$20</f>
        <v>0.88495575221238942</v>
      </c>
      <c r="Q1330">
        <f>'vessel calibrations'!$E$20</f>
        <v>0.84033613445378152</v>
      </c>
      <c r="R1330">
        <f t="shared" si="164"/>
        <v>2.6510905075699034</v>
      </c>
      <c r="S1330">
        <f t="shared" si="168"/>
        <v>2.5174220786167991</v>
      </c>
      <c r="T1330">
        <f t="shared" si="165"/>
        <v>2.6510905075699034</v>
      </c>
      <c r="U1330">
        <f t="shared" si="166"/>
        <v>2.5174220786167991</v>
      </c>
      <c r="V1330">
        <f t="shared" si="169"/>
        <v>13.169482150762596</v>
      </c>
      <c r="W1330">
        <f t="shared" si="169"/>
        <v>11.396597981240122</v>
      </c>
      <c r="X1330">
        <f t="shared" si="170"/>
        <v>13.169482150762596</v>
      </c>
      <c r="Y1330">
        <f t="shared" si="170"/>
        <v>11.396597981240122</v>
      </c>
      <c r="Z1330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workbookViewId="0">
      <selection activeCell="H15" sqref="H15"/>
    </sheetView>
  </sheetViews>
  <sheetFormatPr defaultRowHeight="15" x14ac:dyDescent="0.25"/>
  <cols>
    <col min="1" max="1" width="16.140625" customWidth="1"/>
    <col min="2" max="2" width="22.28515625" bestFit="1" customWidth="1"/>
    <col min="3" max="3" width="22.42578125" bestFit="1" customWidth="1"/>
    <col min="4" max="4" width="18.85546875" bestFit="1" customWidth="1"/>
    <col min="5" max="5" width="19.28515625" bestFit="1" customWidth="1"/>
    <col min="6" max="6" width="15.85546875" bestFit="1" customWidth="1"/>
    <col min="7" max="7" width="13.5703125" customWidth="1"/>
    <col min="8" max="8" width="22.42578125" bestFit="1" customWidth="1"/>
    <col min="10" max="10" width="16.140625" bestFit="1" customWidth="1"/>
    <col min="11" max="11" width="14.5703125" bestFit="1" customWidth="1"/>
  </cols>
  <sheetData>
    <row r="1" spans="1:10" x14ac:dyDescent="0.25">
      <c r="A1" s="33" t="s">
        <v>52</v>
      </c>
      <c r="B1" s="34"/>
      <c r="C1" s="34"/>
      <c r="D1" s="34"/>
      <c r="E1" s="34"/>
      <c r="F1" s="34"/>
      <c r="G1" s="34"/>
    </row>
    <row r="2" spans="1:10" x14ac:dyDescent="0.25">
      <c r="A2" s="34"/>
      <c r="B2" s="34"/>
      <c r="C2" s="34"/>
      <c r="D2" s="34"/>
      <c r="E2" s="34"/>
      <c r="F2" s="34"/>
      <c r="G2" s="34"/>
    </row>
    <row r="3" spans="1:10" ht="16.5" thickBot="1" x14ac:dyDescent="0.3">
      <c r="A3" s="5"/>
      <c r="B3" s="5"/>
      <c r="C3" s="5"/>
      <c r="D3" s="5"/>
      <c r="E3" s="5"/>
    </row>
    <row r="4" spans="1:10" ht="18.75" x14ac:dyDescent="0.25">
      <c r="A4" s="6" t="s">
        <v>36</v>
      </c>
      <c r="B4" s="6" t="s">
        <v>38</v>
      </c>
      <c r="C4" s="6" t="s">
        <v>44</v>
      </c>
      <c r="D4" s="23" t="s">
        <v>63</v>
      </c>
      <c r="E4" s="6" t="s">
        <v>39</v>
      </c>
      <c r="F4" s="6" t="s">
        <v>37</v>
      </c>
      <c r="G4" s="24"/>
      <c r="H4" s="14" t="s">
        <v>51</v>
      </c>
    </row>
    <row r="5" spans="1:10" ht="15.75" x14ac:dyDescent="0.25">
      <c r="A5" s="24" t="s">
        <v>10</v>
      </c>
      <c r="B5" s="24">
        <v>1.1299999999999999</v>
      </c>
      <c r="C5" s="25">
        <f>F5*B5</f>
        <v>1.4350999999999998</v>
      </c>
      <c r="D5" s="17">
        <f>1/E5*B5</f>
        <v>0.9576271186440678</v>
      </c>
      <c r="E5" s="24">
        <v>1.18</v>
      </c>
      <c r="F5" s="24">
        <v>1.27</v>
      </c>
      <c r="G5" s="24"/>
      <c r="H5" s="25">
        <f>F5*$B$9</f>
        <v>1.5112999999999999</v>
      </c>
    </row>
    <row r="6" spans="1:10" ht="15.75" x14ac:dyDescent="0.25">
      <c r="A6" s="24" t="s">
        <v>40</v>
      </c>
      <c r="B6" s="24">
        <v>1.21</v>
      </c>
      <c r="C6" s="25">
        <f>F6*B6</f>
        <v>1.4399</v>
      </c>
      <c r="D6" s="25">
        <f>1/E6*B6</f>
        <v>1.1634615384615383</v>
      </c>
      <c r="E6" s="24">
        <v>1.04</v>
      </c>
      <c r="F6" s="24">
        <v>1.19</v>
      </c>
      <c r="G6" s="24"/>
      <c r="H6" s="25">
        <f>F6*$B$9</f>
        <v>1.4160999999999999</v>
      </c>
    </row>
    <row r="7" spans="1:10" ht="15.75" x14ac:dyDescent="0.25">
      <c r="A7" s="24" t="s">
        <v>41</v>
      </c>
      <c r="B7" s="24">
        <v>1.19</v>
      </c>
      <c r="C7" s="25">
        <f>F7*B7</f>
        <v>1.1780999999999999</v>
      </c>
      <c r="D7" s="25">
        <f>1/E7*B7</f>
        <v>1.0530973451327434</v>
      </c>
      <c r="E7" s="24">
        <v>1.1299999999999999</v>
      </c>
      <c r="F7" s="24">
        <v>0.99</v>
      </c>
      <c r="G7" s="24"/>
      <c r="H7" s="25">
        <f>F7*$B$9</f>
        <v>1.1780999999999999</v>
      </c>
    </row>
    <row r="8" spans="1:10" ht="15.75" x14ac:dyDescent="0.25">
      <c r="A8" s="7" t="s">
        <v>42</v>
      </c>
      <c r="B8" s="7">
        <v>1.26</v>
      </c>
      <c r="C8" s="8">
        <f>F8*B8</f>
        <v>1.3230000000000002</v>
      </c>
      <c r="D8" s="8">
        <f>1/E8*B8</f>
        <v>0.85135135135135132</v>
      </c>
      <c r="E8" s="7">
        <v>1.48</v>
      </c>
      <c r="F8" s="7">
        <v>1.05</v>
      </c>
      <c r="G8" s="24"/>
      <c r="H8" s="25">
        <f>F8*$B$9</f>
        <v>1.2495000000000001</v>
      </c>
    </row>
    <row r="9" spans="1:10" ht="16.5" thickBot="1" x14ac:dyDescent="0.3">
      <c r="A9" s="9" t="s">
        <v>43</v>
      </c>
      <c r="B9" s="9">
        <v>1.19</v>
      </c>
      <c r="C9" s="10">
        <f>F9*B9</f>
        <v>1.3565999999999998</v>
      </c>
      <c r="D9" s="10">
        <f>1/E9*B9</f>
        <v>1.0530973451327434</v>
      </c>
      <c r="E9" s="9">
        <v>1.1299999999999999</v>
      </c>
      <c r="F9" s="9">
        <v>1.1399999999999999</v>
      </c>
      <c r="G9" s="24"/>
      <c r="H9" s="13">
        <f>F9*B9</f>
        <v>1.3565999999999998</v>
      </c>
    </row>
    <row r="10" spans="1:10" ht="15.75" x14ac:dyDescent="0.25">
      <c r="A10" s="11" t="s">
        <v>64</v>
      </c>
      <c r="B10" s="5"/>
      <c r="C10" s="5"/>
    </row>
    <row r="11" spans="1:10" x14ac:dyDescent="0.25">
      <c r="A11" s="11" t="s">
        <v>66</v>
      </c>
    </row>
    <row r="12" spans="1:10" x14ac:dyDescent="0.25">
      <c r="A12" s="11"/>
      <c r="J12" s="18"/>
    </row>
    <row r="13" spans="1:10" ht="15.75" x14ac:dyDescent="0.25">
      <c r="A13" s="12"/>
      <c r="J13" s="18"/>
    </row>
    <row r="14" spans="1:10" ht="18.75" x14ac:dyDescent="0.25">
      <c r="A14" s="15" t="s">
        <v>65</v>
      </c>
      <c r="J14" s="18"/>
    </row>
    <row r="15" spans="1:10" x14ac:dyDescent="0.25">
      <c r="A15" t="s">
        <v>7</v>
      </c>
      <c r="B15" t="s">
        <v>57</v>
      </c>
      <c r="C15" t="s">
        <v>58</v>
      </c>
      <c r="D15" t="s">
        <v>49</v>
      </c>
      <c r="E15" t="s">
        <v>50</v>
      </c>
      <c r="J15" s="18"/>
    </row>
    <row r="16" spans="1:10" x14ac:dyDescent="0.25">
      <c r="A16" t="s">
        <v>15</v>
      </c>
      <c r="B16" s="16">
        <v>1</v>
      </c>
      <c r="C16" s="16">
        <f>B16</f>
        <v>1</v>
      </c>
      <c r="D16" s="16">
        <v>1</v>
      </c>
      <c r="E16" s="16">
        <v>1</v>
      </c>
      <c r="J16" s="18"/>
    </row>
    <row r="17" spans="1:5" x14ac:dyDescent="0.25">
      <c r="A17" t="s">
        <v>26</v>
      </c>
      <c r="B17" s="16">
        <f>1/H5</f>
        <v>0.66168199563289887</v>
      </c>
      <c r="C17" s="16">
        <f t="shared" ref="C17" si="0">B17</f>
        <v>0.66168199563289887</v>
      </c>
      <c r="D17" s="16">
        <f>1/C5</f>
        <v>0.69681555292314135</v>
      </c>
      <c r="E17" s="16">
        <f>1/C9</f>
        <v>0.73713696004717688</v>
      </c>
    </row>
    <row r="18" spans="1:5" x14ac:dyDescent="0.25">
      <c r="A18" t="s">
        <v>27</v>
      </c>
      <c r="B18" s="16">
        <f>B17</f>
        <v>0.66168199563289887</v>
      </c>
      <c r="C18" s="16">
        <f t="shared" ref="C18:E18" si="1">C17</f>
        <v>0.66168199563289887</v>
      </c>
      <c r="D18" s="16">
        <f t="shared" si="1"/>
        <v>0.69681555292314135</v>
      </c>
      <c r="E18" s="16">
        <f t="shared" si="1"/>
        <v>0.73713696004717688</v>
      </c>
    </row>
    <row r="19" spans="1:5" x14ac:dyDescent="0.25">
      <c r="A19" t="s">
        <v>25</v>
      </c>
      <c r="B19" s="19">
        <f>D19</f>
        <v>1.0442477876106195</v>
      </c>
      <c r="C19" s="19">
        <f>E19</f>
        <v>0.94957983193277307</v>
      </c>
      <c r="D19" s="19">
        <f>1/D5</f>
        <v>1.0442477876106195</v>
      </c>
      <c r="E19" s="19">
        <f>1/D9</f>
        <v>0.94957983193277307</v>
      </c>
    </row>
    <row r="20" spans="1:5" x14ac:dyDescent="0.25">
      <c r="A20" t="s">
        <v>24</v>
      </c>
      <c r="B20" s="21">
        <f>D20</f>
        <v>0.88495575221238942</v>
      </c>
      <c r="C20" s="21">
        <f>E20</f>
        <v>0.84033613445378152</v>
      </c>
      <c r="D20" s="21">
        <f>1/B5</f>
        <v>0.88495575221238942</v>
      </c>
      <c r="E20" s="21">
        <f>1/B9</f>
        <v>0.84033613445378152</v>
      </c>
    </row>
    <row r="21" spans="1:5" x14ac:dyDescent="0.25">
      <c r="A21" t="s">
        <v>67</v>
      </c>
    </row>
    <row r="23" spans="1:5" ht="15.75" x14ac:dyDescent="0.25">
      <c r="A23" s="20"/>
    </row>
    <row r="25" spans="1:5" x14ac:dyDescent="0.25">
      <c r="B25" s="16"/>
      <c r="C25" s="16"/>
      <c r="D25" s="16"/>
      <c r="E25" s="16"/>
    </row>
    <row r="26" spans="1:5" x14ac:dyDescent="0.25">
      <c r="B26" s="16"/>
      <c r="C26" s="16"/>
      <c r="D26" s="16"/>
      <c r="E26" s="16"/>
    </row>
    <row r="27" spans="1:5" x14ac:dyDescent="0.25">
      <c r="B27" s="16"/>
      <c r="C27" s="16"/>
      <c r="D27" s="16"/>
      <c r="E27" s="16"/>
    </row>
    <row r="28" spans="1:5" x14ac:dyDescent="0.25">
      <c r="B28" s="19"/>
      <c r="C28" s="19"/>
      <c r="D28" s="19"/>
      <c r="E28" s="19"/>
    </row>
    <row r="29" spans="1:5" x14ac:dyDescent="0.25">
      <c r="B29" s="16"/>
      <c r="C29" s="16"/>
      <c r="D29" s="16"/>
      <c r="E29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D28" sqref="D5:D28"/>
    </sheetView>
  </sheetViews>
  <sheetFormatPr defaultRowHeight="15" x14ac:dyDescent="0.25"/>
  <cols>
    <col min="1" max="1" width="27.42578125" bestFit="1" customWidth="1"/>
    <col min="2" max="2" width="16.28515625" bestFit="1" customWidth="1"/>
    <col min="3" max="7" width="12" bestFit="1" customWidth="1"/>
    <col min="8" max="8" width="25.5703125" bestFit="1" customWidth="1"/>
    <col min="9" max="9" width="23.5703125" bestFit="1" customWidth="1"/>
    <col min="10" max="10" width="25.5703125" bestFit="1" customWidth="1"/>
    <col min="11" max="11" width="23.5703125" bestFit="1" customWidth="1"/>
    <col min="12" max="12" width="30.42578125" bestFit="1" customWidth="1"/>
    <col min="13" max="13" width="28.42578125" bestFit="1" customWidth="1"/>
  </cols>
  <sheetData>
    <row r="3" spans="1:7" x14ac:dyDescent="0.25">
      <c r="A3" s="2" t="s">
        <v>54</v>
      </c>
      <c r="B3" s="2" t="s">
        <v>30</v>
      </c>
    </row>
    <row r="4" spans="1:7" x14ac:dyDescent="0.25">
      <c r="A4" s="2" t="s">
        <v>32</v>
      </c>
      <c r="B4">
        <v>5</v>
      </c>
      <c r="C4">
        <v>6</v>
      </c>
      <c r="D4">
        <v>7</v>
      </c>
      <c r="E4">
        <v>8</v>
      </c>
      <c r="F4">
        <v>9</v>
      </c>
      <c r="G4" t="s">
        <v>31</v>
      </c>
    </row>
    <row r="5" spans="1:7" x14ac:dyDescent="0.25">
      <c r="A5" s="3">
        <v>1997</v>
      </c>
      <c r="B5" s="4">
        <v>0</v>
      </c>
      <c r="C5" s="4">
        <v>1.9229657994820974</v>
      </c>
      <c r="D5" s="4">
        <v>2.4777443939761765</v>
      </c>
      <c r="E5" s="4">
        <v>2.3275067611410671</v>
      </c>
      <c r="F5" s="4">
        <v>1.464483288620865</v>
      </c>
      <c r="G5" s="4">
        <v>1.6578796886466165</v>
      </c>
    </row>
    <row r="6" spans="1:7" x14ac:dyDescent="0.25">
      <c r="A6" s="3">
        <v>1998</v>
      </c>
      <c r="B6" s="4">
        <v>0</v>
      </c>
      <c r="C6" s="4">
        <v>5.6223799842918138</v>
      </c>
      <c r="D6" s="4">
        <v>4.0318789112786719</v>
      </c>
      <c r="E6" s="4">
        <v>0.60368562630027911</v>
      </c>
      <c r="F6" s="4">
        <v>1.2526588235240639</v>
      </c>
      <c r="G6" s="4">
        <v>2.400373854985868</v>
      </c>
    </row>
    <row r="7" spans="1:7" x14ac:dyDescent="0.25">
      <c r="A7" s="3">
        <v>1999</v>
      </c>
      <c r="B7" s="4">
        <v>0</v>
      </c>
      <c r="C7" s="4">
        <v>1.1750787623024144</v>
      </c>
      <c r="D7" s="4">
        <v>1.5977233411497531</v>
      </c>
      <c r="E7" s="4">
        <v>0.44998096703302648</v>
      </c>
      <c r="F7" s="4">
        <v>0.51986038541995894</v>
      </c>
      <c r="G7" s="4">
        <v>0.81160814687650706</v>
      </c>
    </row>
    <row r="8" spans="1:7" x14ac:dyDescent="0.25">
      <c r="A8" s="3">
        <v>2000</v>
      </c>
      <c r="B8" s="4"/>
      <c r="C8" s="4">
        <v>1.5531575471217118</v>
      </c>
      <c r="D8" s="4">
        <v>3.7299846684683073</v>
      </c>
      <c r="E8" s="4">
        <v>2.088008813069588</v>
      </c>
      <c r="F8" s="4">
        <v>1.3613378793661595</v>
      </c>
      <c r="G8" s="4">
        <v>2.0555049815367448</v>
      </c>
    </row>
    <row r="9" spans="1:7" x14ac:dyDescent="0.25">
      <c r="A9" s="3">
        <v>2001</v>
      </c>
      <c r="B9" s="4">
        <v>0</v>
      </c>
      <c r="C9" s="4">
        <v>1.3270662973948062</v>
      </c>
      <c r="D9" s="4">
        <v>2.8688260425002725</v>
      </c>
      <c r="E9" s="4">
        <v>1.6926545431362483</v>
      </c>
      <c r="F9" s="4">
        <v>1.7795417357883643</v>
      </c>
      <c r="G9" s="4">
        <v>1.8170131958505884</v>
      </c>
    </row>
    <row r="10" spans="1:7" x14ac:dyDescent="0.25">
      <c r="A10" s="3">
        <v>2002</v>
      </c>
      <c r="B10" s="4"/>
      <c r="C10" s="4">
        <v>0.35648640466601256</v>
      </c>
      <c r="D10" s="4">
        <v>2.7846640643884339</v>
      </c>
      <c r="E10" s="4">
        <v>2.1150801502132461</v>
      </c>
      <c r="F10" s="4"/>
      <c r="G10" s="4">
        <v>1.8348000491327523</v>
      </c>
    </row>
    <row r="11" spans="1:7" x14ac:dyDescent="0.25">
      <c r="A11" s="3">
        <v>2003</v>
      </c>
      <c r="B11" s="4"/>
      <c r="C11" s="4">
        <v>0.77053995154933796</v>
      </c>
      <c r="D11" s="4">
        <v>3.0778203624091987</v>
      </c>
      <c r="E11" s="4">
        <v>0.34657359027997264</v>
      </c>
      <c r="F11" s="4"/>
      <c r="G11" s="4">
        <v>1.8711843618205977</v>
      </c>
    </row>
    <row r="12" spans="1:7" x14ac:dyDescent="0.25">
      <c r="A12" s="3">
        <v>2004</v>
      </c>
      <c r="B12" s="4"/>
      <c r="C12" s="4">
        <v>3.8994067397462007</v>
      </c>
      <c r="D12" s="4">
        <v>1.4634028158981787</v>
      </c>
      <c r="E12" s="4">
        <v>1.4272246417429502</v>
      </c>
      <c r="F12" s="4"/>
      <c r="G12" s="4">
        <v>2.1833505408060172</v>
      </c>
    </row>
    <row r="13" spans="1:7" x14ac:dyDescent="0.25">
      <c r="A13" s="3">
        <v>2005</v>
      </c>
      <c r="B13" s="4"/>
      <c r="C13" s="4">
        <v>2.0403453634386666</v>
      </c>
      <c r="D13" s="4">
        <v>1.211271043947002</v>
      </c>
      <c r="E13" s="4">
        <v>3.5053549112635003</v>
      </c>
      <c r="F13" s="4"/>
      <c r="G13" s="4">
        <v>1.8962545209737727</v>
      </c>
    </row>
    <row r="14" spans="1:7" x14ac:dyDescent="0.25">
      <c r="A14" s="3">
        <v>2006</v>
      </c>
      <c r="B14" s="4">
        <v>0</v>
      </c>
      <c r="C14" s="4">
        <v>2.5727806868460985</v>
      </c>
      <c r="D14" s="4">
        <v>2.3173087200645965</v>
      </c>
      <c r="E14" s="4">
        <v>7.2809577789910221E-2</v>
      </c>
      <c r="F14" s="4"/>
      <c r="G14" s="4">
        <v>1.8920050915487154</v>
      </c>
    </row>
    <row r="15" spans="1:7" x14ac:dyDescent="0.25">
      <c r="A15" s="3">
        <v>2007</v>
      </c>
      <c r="B15" s="4"/>
      <c r="C15" s="4">
        <v>0.26876392038420827</v>
      </c>
      <c r="D15" s="4">
        <v>1.1676385926568498</v>
      </c>
      <c r="E15" s="4">
        <v>2.1584371028038802</v>
      </c>
      <c r="F15" s="4"/>
      <c r="G15" s="4">
        <v>1.0661734039287087</v>
      </c>
    </row>
    <row r="16" spans="1:7" x14ac:dyDescent="0.25">
      <c r="A16" s="3">
        <v>2008</v>
      </c>
      <c r="B16" s="4"/>
      <c r="C16" s="4">
        <v>0</v>
      </c>
      <c r="D16" s="4">
        <v>2.3234730520386502</v>
      </c>
      <c r="E16" s="4">
        <v>2.4954599867964506</v>
      </c>
      <c r="F16" s="4"/>
      <c r="G16" s="4">
        <v>2.0529722355894866</v>
      </c>
    </row>
    <row r="17" spans="1:7" x14ac:dyDescent="0.25">
      <c r="A17" s="3">
        <v>2009</v>
      </c>
      <c r="B17" s="4"/>
      <c r="C17" s="4"/>
      <c r="D17" s="4">
        <v>2.3330030714877807</v>
      </c>
      <c r="E17" s="4">
        <v>2.4423102317969878</v>
      </c>
      <c r="F17" s="4"/>
      <c r="G17" s="4">
        <v>2.3727511297820381</v>
      </c>
    </row>
    <row r="18" spans="1:7" x14ac:dyDescent="0.25">
      <c r="A18" s="3">
        <v>2010</v>
      </c>
      <c r="B18" s="4"/>
      <c r="C18" s="4">
        <v>4.0135042245519008</v>
      </c>
      <c r="D18" s="4">
        <v>4.1083180600587692</v>
      </c>
      <c r="E18" s="4">
        <v>1.53099206698099</v>
      </c>
      <c r="F18" s="4"/>
      <c r="G18" s="4">
        <v>3.2041149628352756</v>
      </c>
    </row>
    <row r="19" spans="1:7" x14ac:dyDescent="0.25">
      <c r="A19" s="3">
        <v>2011</v>
      </c>
      <c r="B19" s="4"/>
      <c r="C19" s="4">
        <v>0.57214069557337943</v>
      </c>
      <c r="D19" s="4">
        <v>1.4548381246846454</v>
      </c>
      <c r="E19" s="4">
        <v>1.6203495222129598</v>
      </c>
      <c r="F19" s="4"/>
      <c r="G19" s="4">
        <v>1.2157761141569949</v>
      </c>
    </row>
    <row r="20" spans="1:7" x14ac:dyDescent="0.25">
      <c r="A20" s="3">
        <v>2012</v>
      </c>
      <c r="B20" s="4"/>
      <c r="C20" s="4">
        <v>1.7377147277727862</v>
      </c>
      <c r="D20" s="4">
        <v>3.5215051821906642</v>
      </c>
      <c r="E20" s="4">
        <v>3.1666320179271383</v>
      </c>
      <c r="F20" s="4"/>
      <c r="G20" s="4">
        <v>2.8086173092968632</v>
      </c>
    </row>
    <row r="21" spans="1:7" x14ac:dyDescent="0.25">
      <c r="A21" s="3">
        <v>2013</v>
      </c>
      <c r="B21" s="4"/>
      <c r="C21" s="4">
        <v>0.51736826794706103</v>
      </c>
      <c r="D21" s="4">
        <v>2.1427677086437114</v>
      </c>
      <c r="E21" s="4">
        <v>1.254363277011725</v>
      </c>
      <c r="F21" s="4"/>
      <c r="G21" s="4">
        <v>1.3036593680801551</v>
      </c>
    </row>
    <row r="22" spans="1:7" x14ac:dyDescent="0.25">
      <c r="A22" s="3">
        <v>2014</v>
      </c>
      <c r="B22" s="4"/>
      <c r="C22" s="4">
        <v>2.6810371165625306</v>
      </c>
      <c r="D22" s="4">
        <v>3.8173732972660792</v>
      </c>
      <c r="E22" s="4">
        <v>2.9754836416659147</v>
      </c>
      <c r="F22" s="4"/>
      <c r="G22" s="4">
        <v>3.1585403784941462</v>
      </c>
    </row>
    <row r="23" spans="1:7" x14ac:dyDescent="0.25">
      <c r="A23" s="3">
        <v>2015</v>
      </c>
      <c r="B23" s="4"/>
      <c r="C23" s="4">
        <v>2.4526465467593299</v>
      </c>
      <c r="D23" s="4">
        <v>0.92115005795959004</v>
      </c>
      <c r="E23" s="4">
        <v>1.0091674935850976</v>
      </c>
      <c r="F23" s="4"/>
      <c r="G23" s="4">
        <v>1.4835790597271512</v>
      </c>
    </row>
    <row r="24" spans="1:7" x14ac:dyDescent="0.25">
      <c r="A24" s="3">
        <v>2016</v>
      </c>
      <c r="B24" s="4"/>
      <c r="C24" s="4">
        <v>4.3510925152184479</v>
      </c>
      <c r="D24" s="4">
        <v>3.4073611462976769</v>
      </c>
      <c r="E24" s="4">
        <v>2.2626429118105791</v>
      </c>
      <c r="F24" s="4"/>
      <c r="G24" s="4">
        <v>3.2484812525534887</v>
      </c>
    </row>
    <row r="25" spans="1:7" x14ac:dyDescent="0.25">
      <c r="A25" s="3">
        <v>2017</v>
      </c>
      <c r="B25" s="4"/>
      <c r="C25" s="4">
        <v>0</v>
      </c>
      <c r="D25" s="4">
        <v>0.34583664031728412</v>
      </c>
      <c r="E25" s="4"/>
      <c r="F25" s="4"/>
      <c r="G25" s="4">
        <v>0.17291832015864206</v>
      </c>
    </row>
    <row r="26" spans="1:7" x14ac:dyDescent="0.25">
      <c r="A26" s="3">
        <v>2018</v>
      </c>
      <c r="B26" s="4"/>
      <c r="C26" s="4">
        <v>0</v>
      </c>
      <c r="D26" s="4">
        <v>1.1715584203226463</v>
      </c>
      <c r="E26" s="4">
        <v>0.69096634946439517</v>
      </c>
      <c r="F26" s="4"/>
      <c r="G26" s="4">
        <v>0.62084158992901395</v>
      </c>
    </row>
    <row r="27" spans="1:7" x14ac:dyDescent="0.25">
      <c r="A27" s="3">
        <v>2019</v>
      </c>
      <c r="B27" s="4"/>
      <c r="C27" s="4">
        <v>0.63143562756346228</v>
      </c>
      <c r="D27" s="4">
        <v>1.1419708920724332</v>
      </c>
      <c r="E27" s="4">
        <v>0.47243513604575366</v>
      </c>
      <c r="F27" s="4"/>
      <c r="G27" s="4">
        <v>0.74861388522721661</v>
      </c>
    </row>
    <row r="28" spans="1:7" x14ac:dyDescent="0.25">
      <c r="A28" s="3">
        <v>2020</v>
      </c>
      <c r="B28" s="4"/>
      <c r="C28" s="4">
        <v>0.89816823598684403</v>
      </c>
      <c r="D28" s="4">
        <v>2.1475022564638278</v>
      </c>
      <c r="E28" s="4"/>
      <c r="F28" s="4"/>
      <c r="G28" s="4">
        <v>1.5228352462253363</v>
      </c>
    </row>
    <row r="29" spans="1:7" x14ac:dyDescent="0.25">
      <c r="A29" s="3" t="s">
        <v>31</v>
      </c>
      <c r="B29" s="4">
        <v>0</v>
      </c>
      <c r="C29" s="4">
        <v>1.6774746539173255</v>
      </c>
      <c r="D29" s="4">
        <v>2.2848547416730516</v>
      </c>
      <c r="E29" s="4">
        <v>1.8048356310227995</v>
      </c>
      <c r="F29" s="4">
        <v>1.3847088349368015</v>
      </c>
      <c r="G29" s="4">
        <v>1.8858436850301628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7"/>
  <sheetViews>
    <sheetView topLeftCell="D1" workbookViewId="0">
      <selection activeCell="S26" sqref="S26"/>
    </sheetView>
  </sheetViews>
  <sheetFormatPr defaultRowHeight="15" x14ac:dyDescent="0.25"/>
  <cols>
    <col min="1" max="1" width="25.5703125" bestFit="1" customWidth="1"/>
    <col min="3" max="3" width="10.5703125" bestFit="1" customWidth="1"/>
    <col min="6" max="6" width="28.42578125" bestFit="1" customWidth="1"/>
    <col min="11" max="11" width="23.42578125" bestFit="1" customWidth="1"/>
    <col min="16" max="16" width="25.42578125" bestFit="1" customWidth="1"/>
  </cols>
  <sheetData>
    <row r="1" spans="1:20" x14ac:dyDescent="0.25">
      <c r="A1" t="s">
        <v>55</v>
      </c>
      <c r="F1" t="s">
        <v>56</v>
      </c>
      <c r="K1" t="s">
        <v>53</v>
      </c>
      <c r="P1" t="s">
        <v>54</v>
      </c>
    </row>
    <row r="2" spans="1:20" x14ac:dyDescent="0.25">
      <c r="A2" t="s">
        <v>32</v>
      </c>
      <c r="B2">
        <v>6</v>
      </c>
      <c r="C2">
        <v>7</v>
      </c>
      <c r="D2" t="s">
        <v>33</v>
      </c>
      <c r="E2" t="s">
        <v>74</v>
      </c>
      <c r="F2" t="s">
        <v>32</v>
      </c>
      <c r="G2">
        <v>6</v>
      </c>
      <c r="H2">
        <v>7</v>
      </c>
      <c r="I2" t="s">
        <v>33</v>
      </c>
      <c r="J2" t="s">
        <v>74</v>
      </c>
      <c r="K2" t="s">
        <v>32</v>
      </c>
      <c r="L2">
        <v>6</v>
      </c>
      <c r="M2">
        <v>7</v>
      </c>
      <c r="N2" t="s">
        <v>33</v>
      </c>
      <c r="O2" t="s">
        <v>74</v>
      </c>
      <c r="P2" t="s">
        <v>32</v>
      </c>
      <c r="Q2">
        <v>6</v>
      </c>
      <c r="R2">
        <v>7</v>
      </c>
      <c r="S2" t="s">
        <v>33</v>
      </c>
      <c r="T2" t="s">
        <v>74</v>
      </c>
    </row>
    <row r="3" spans="1:20" x14ac:dyDescent="0.25">
      <c r="A3">
        <v>1997</v>
      </c>
      <c r="B3">
        <v>1.9229657994820974</v>
      </c>
      <c r="C3">
        <v>2.4777443939761765</v>
      </c>
      <c r="D3">
        <f>MAX(B3:C3)</f>
        <v>2.4777443939761765</v>
      </c>
      <c r="E3">
        <v>1</v>
      </c>
      <c r="F3">
        <v>1997</v>
      </c>
      <c r="G3">
        <v>1.9229657994820974</v>
      </c>
      <c r="H3">
        <v>2.4777443939761765</v>
      </c>
      <c r="I3">
        <f>MAX(G3:H3)</f>
        <v>2.4777443939761765</v>
      </c>
      <c r="J3">
        <v>2</v>
      </c>
      <c r="K3">
        <v>1997</v>
      </c>
      <c r="L3">
        <v>1.9229657994820974</v>
      </c>
      <c r="M3">
        <v>2.4777443939761765</v>
      </c>
      <c r="N3">
        <f>MAX(L3:M3)</f>
        <v>2.4777443939761765</v>
      </c>
      <c r="O3">
        <v>3</v>
      </c>
      <c r="P3">
        <v>1997</v>
      </c>
      <c r="Q3">
        <v>1.9229657994820974</v>
      </c>
      <c r="R3">
        <v>2.4777443939761765</v>
      </c>
      <c r="S3">
        <f>MAX(Q3:R3)</f>
        <v>2.4777443939761765</v>
      </c>
      <c r="T3">
        <v>4</v>
      </c>
    </row>
    <row r="4" spans="1:20" x14ac:dyDescent="0.25">
      <c r="A4">
        <v>1998</v>
      </c>
      <c r="B4">
        <v>5.6223799842918138</v>
      </c>
      <c r="C4">
        <v>4.0318789112786719</v>
      </c>
      <c r="D4">
        <f t="shared" ref="D4:D25" si="0">MAX(B4:C4)</f>
        <v>5.6223799842918138</v>
      </c>
      <c r="E4">
        <v>1</v>
      </c>
      <c r="F4">
        <v>1998</v>
      </c>
      <c r="G4">
        <v>5.6223799842918138</v>
      </c>
      <c r="H4">
        <v>4.0318789112786719</v>
      </c>
      <c r="I4">
        <f t="shared" ref="I4:I26" si="1">MAX(G4:H4)</f>
        <v>5.6223799842918138</v>
      </c>
      <c r="J4">
        <v>2</v>
      </c>
      <c r="K4">
        <v>1998</v>
      </c>
      <c r="L4">
        <v>5.6223799842918138</v>
      </c>
      <c r="M4">
        <v>4.0318789112786719</v>
      </c>
      <c r="N4">
        <f t="shared" ref="N4:N26" si="2">MAX(L4:M4)</f>
        <v>5.6223799842918138</v>
      </c>
      <c r="O4">
        <v>3</v>
      </c>
      <c r="P4">
        <v>1998</v>
      </c>
      <c r="Q4">
        <v>5.6223799842918138</v>
      </c>
      <c r="R4">
        <v>4.0318789112786719</v>
      </c>
      <c r="S4">
        <f t="shared" ref="S4:S26" si="3">MAX(Q4:R4)</f>
        <v>5.6223799842918138</v>
      </c>
      <c r="T4">
        <v>4</v>
      </c>
    </row>
    <row r="5" spans="1:20" x14ac:dyDescent="0.25">
      <c r="A5">
        <v>1999</v>
      </c>
      <c r="B5">
        <v>1.1750787623024144</v>
      </c>
      <c r="C5">
        <v>1.5977233411497531</v>
      </c>
      <c r="D5">
        <f t="shared" si="0"/>
        <v>1.5977233411497531</v>
      </c>
      <c r="E5">
        <v>1</v>
      </c>
      <c r="F5">
        <v>1999</v>
      </c>
      <c r="G5">
        <v>1.1750787623024144</v>
      </c>
      <c r="H5">
        <v>1.5977233411497531</v>
      </c>
      <c r="I5">
        <f t="shared" si="1"/>
        <v>1.5977233411497531</v>
      </c>
      <c r="J5">
        <v>2</v>
      </c>
      <c r="K5">
        <v>1999</v>
      </c>
      <c r="L5">
        <v>1.1750787623024144</v>
      </c>
      <c r="M5">
        <v>1.5977233411497531</v>
      </c>
      <c r="N5">
        <f t="shared" si="2"/>
        <v>1.5977233411497531</v>
      </c>
      <c r="O5">
        <v>3</v>
      </c>
      <c r="P5">
        <v>1999</v>
      </c>
      <c r="Q5">
        <v>1.1750787623024144</v>
      </c>
      <c r="R5">
        <v>1.5977233411497531</v>
      </c>
      <c r="S5">
        <f t="shared" si="3"/>
        <v>1.5977233411497531</v>
      </c>
      <c r="T5">
        <v>4</v>
      </c>
    </row>
    <row r="6" spans="1:20" x14ac:dyDescent="0.25">
      <c r="A6">
        <v>2000</v>
      </c>
      <c r="B6">
        <v>1.5531575471217118</v>
      </c>
      <c r="C6">
        <v>3.7299846684683073</v>
      </c>
      <c r="D6">
        <f t="shared" si="0"/>
        <v>3.7299846684683073</v>
      </c>
      <c r="E6">
        <v>1</v>
      </c>
      <c r="F6">
        <v>2000</v>
      </c>
      <c r="G6">
        <v>1.5531575471217118</v>
      </c>
      <c r="H6">
        <v>3.7299846684683073</v>
      </c>
      <c r="I6">
        <f t="shared" si="1"/>
        <v>3.7299846684683073</v>
      </c>
      <c r="J6">
        <v>2</v>
      </c>
      <c r="K6">
        <v>2000</v>
      </c>
      <c r="L6">
        <v>1.5531575471217118</v>
      </c>
      <c r="M6">
        <v>3.7299846684683073</v>
      </c>
      <c r="N6">
        <f t="shared" si="2"/>
        <v>3.7299846684683073</v>
      </c>
      <c r="O6">
        <v>3</v>
      </c>
      <c r="P6">
        <v>2000</v>
      </c>
      <c r="Q6">
        <v>1.5531575471217118</v>
      </c>
      <c r="R6">
        <v>3.7299846684683073</v>
      </c>
      <c r="S6">
        <f t="shared" si="3"/>
        <v>3.7299846684683073</v>
      </c>
      <c r="T6">
        <v>4</v>
      </c>
    </row>
    <row r="7" spans="1:20" x14ac:dyDescent="0.25">
      <c r="A7">
        <v>2001</v>
      </c>
      <c r="B7">
        <v>1.3270662973948062</v>
      </c>
      <c r="C7">
        <v>2.8688260425002725</v>
      </c>
      <c r="D7">
        <f t="shared" si="0"/>
        <v>2.8688260425002725</v>
      </c>
      <c r="E7">
        <v>1</v>
      </c>
      <c r="F7">
        <v>2001</v>
      </c>
      <c r="G7">
        <v>1.3270662973948062</v>
      </c>
      <c r="H7">
        <v>2.8688260425002725</v>
      </c>
      <c r="I7">
        <f t="shared" si="1"/>
        <v>2.8688260425002725</v>
      </c>
      <c r="J7">
        <v>2</v>
      </c>
      <c r="K7">
        <v>2001</v>
      </c>
      <c r="L7">
        <v>1.3270662973948062</v>
      </c>
      <c r="M7">
        <v>2.8688260425002725</v>
      </c>
      <c r="N7">
        <f t="shared" si="2"/>
        <v>2.8688260425002725</v>
      </c>
      <c r="O7">
        <v>3</v>
      </c>
      <c r="P7">
        <v>2001</v>
      </c>
      <c r="Q7">
        <v>1.3270662973948062</v>
      </c>
      <c r="R7">
        <v>2.8688260425002725</v>
      </c>
      <c r="S7">
        <f t="shared" si="3"/>
        <v>2.8688260425002725</v>
      </c>
      <c r="T7">
        <v>4</v>
      </c>
    </row>
    <row r="8" spans="1:20" x14ac:dyDescent="0.25">
      <c r="A8">
        <v>2002</v>
      </c>
      <c r="B8">
        <v>0.35648640466601256</v>
      </c>
      <c r="C8">
        <v>2.7846640643884339</v>
      </c>
      <c r="D8">
        <f t="shared" si="0"/>
        <v>2.7846640643884339</v>
      </c>
      <c r="E8">
        <v>1</v>
      </c>
      <c r="F8">
        <v>2002</v>
      </c>
      <c r="G8">
        <v>0.35648640466601256</v>
      </c>
      <c r="H8">
        <v>2.7846640643884339</v>
      </c>
      <c r="I8">
        <f t="shared" si="1"/>
        <v>2.7846640643884339</v>
      </c>
      <c r="J8">
        <v>2</v>
      </c>
      <c r="K8">
        <v>2002</v>
      </c>
      <c r="L8">
        <v>0.35648640466601256</v>
      </c>
      <c r="M8">
        <v>2.7846640643884339</v>
      </c>
      <c r="N8">
        <f t="shared" si="2"/>
        <v>2.7846640643884339</v>
      </c>
      <c r="O8">
        <v>3</v>
      </c>
      <c r="P8">
        <v>2002</v>
      </c>
      <c r="Q8">
        <v>0.35648640466601256</v>
      </c>
      <c r="R8">
        <v>2.7846640643884339</v>
      </c>
      <c r="S8">
        <f t="shared" si="3"/>
        <v>2.7846640643884339</v>
      </c>
      <c r="T8">
        <v>4</v>
      </c>
    </row>
    <row r="9" spans="1:20" x14ac:dyDescent="0.25">
      <c r="A9">
        <v>2003</v>
      </c>
      <c r="B9">
        <v>0.77053995154933796</v>
      </c>
      <c r="C9">
        <v>3.0778203624091987</v>
      </c>
      <c r="D9">
        <f t="shared" si="0"/>
        <v>3.0778203624091987</v>
      </c>
      <c r="E9">
        <v>1</v>
      </c>
      <c r="F9">
        <v>2003</v>
      </c>
      <c r="G9">
        <v>0.77053995154933796</v>
      </c>
      <c r="H9">
        <v>3.0778203624091987</v>
      </c>
      <c r="I9">
        <f t="shared" si="1"/>
        <v>3.0778203624091987</v>
      </c>
      <c r="J9">
        <v>2</v>
      </c>
      <c r="K9">
        <v>2003</v>
      </c>
      <c r="L9">
        <v>0.77053995154933796</v>
      </c>
      <c r="M9">
        <v>3.0778203624091987</v>
      </c>
      <c r="N9">
        <f t="shared" si="2"/>
        <v>3.0778203624091987</v>
      </c>
      <c r="O9">
        <v>3</v>
      </c>
      <c r="P9">
        <v>2003</v>
      </c>
      <c r="Q9">
        <v>0.77053995154933796</v>
      </c>
      <c r="R9">
        <v>3.0778203624091987</v>
      </c>
      <c r="S9">
        <f t="shared" si="3"/>
        <v>3.0778203624091987</v>
      </c>
      <c r="T9">
        <v>4</v>
      </c>
    </row>
    <row r="10" spans="1:20" x14ac:dyDescent="0.25">
      <c r="A10">
        <v>2004</v>
      </c>
      <c r="B10">
        <v>3.8994067397462007</v>
      </c>
      <c r="C10">
        <v>1.4634028158981787</v>
      </c>
      <c r="D10">
        <f t="shared" si="0"/>
        <v>3.8994067397462007</v>
      </c>
      <c r="E10">
        <v>1</v>
      </c>
      <c r="F10">
        <v>2004</v>
      </c>
      <c r="G10">
        <v>3.8994067397462007</v>
      </c>
      <c r="H10">
        <v>1.4634028158981787</v>
      </c>
      <c r="I10">
        <f t="shared" si="1"/>
        <v>3.8994067397462007</v>
      </c>
      <c r="J10">
        <v>2</v>
      </c>
      <c r="K10">
        <v>2004</v>
      </c>
      <c r="L10">
        <v>3.8994067397462007</v>
      </c>
      <c r="M10">
        <v>1.4634028158981787</v>
      </c>
      <c r="N10">
        <f t="shared" si="2"/>
        <v>3.8994067397462007</v>
      </c>
      <c r="O10">
        <v>3</v>
      </c>
      <c r="P10">
        <v>2004</v>
      </c>
      <c r="Q10">
        <v>3.8994067397462007</v>
      </c>
      <c r="R10">
        <v>1.4634028158981787</v>
      </c>
      <c r="S10">
        <f t="shared" si="3"/>
        <v>3.8994067397462007</v>
      </c>
      <c r="T10">
        <v>4</v>
      </c>
    </row>
    <row r="11" spans="1:20" x14ac:dyDescent="0.25">
      <c r="A11">
        <v>2005</v>
      </c>
      <c r="B11">
        <v>2.0403453634386666</v>
      </c>
      <c r="C11">
        <v>1.211271043947002</v>
      </c>
      <c r="D11">
        <f t="shared" si="0"/>
        <v>2.0403453634386666</v>
      </c>
      <c r="E11">
        <v>1</v>
      </c>
      <c r="F11">
        <v>2005</v>
      </c>
      <c r="G11">
        <v>2.0403453634386666</v>
      </c>
      <c r="H11">
        <v>1.211271043947002</v>
      </c>
      <c r="I11">
        <f t="shared" si="1"/>
        <v>2.0403453634386666</v>
      </c>
      <c r="J11">
        <v>2</v>
      </c>
      <c r="K11">
        <v>2005</v>
      </c>
      <c r="L11">
        <v>2.0403453634386666</v>
      </c>
      <c r="M11">
        <v>1.211271043947002</v>
      </c>
      <c r="N11">
        <f t="shared" si="2"/>
        <v>2.0403453634386666</v>
      </c>
      <c r="O11">
        <v>3</v>
      </c>
      <c r="P11">
        <v>2005</v>
      </c>
      <c r="Q11">
        <v>2.0403453634386666</v>
      </c>
      <c r="R11">
        <v>1.211271043947002</v>
      </c>
      <c r="S11">
        <f t="shared" si="3"/>
        <v>2.0403453634386666</v>
      </c>
      <c r="T11">
        <v>4</v>
      </c>
    </row>
    <row r="12" spans="1:20" x14ac:dyDescent="0.25">
      <c r="A12">
        <v>2006</v>
      </c>
      <c r="B12">
        <v>2.5727806868460985</v>
      </c>
      <c r="C12">
        <v>2.3173087200645965</v>
      </c>
      <c r="D12">
        <f t="shared" si="0"/>
        <v>2.5727806868460985</v>
      </c>
      <c r="E12">
        <v>1</v>
      </c>
      <c r="F12">
        <v>2006</v>
      </c>
      <c r="G12">
        <v>2.5727806868460985</v>
      </c>
      <c r="H12">
        <v>2.3173087200645965</v>
      </c>
      <c r="I12">
        <f t="shared" si="1"/>
        <v>2.5727806868460985</v>
      </c>
      <c r="J12">
        <v>2</v>
      </c>
      <c r="K12">
        <v>2006</v>
      </c>
      <c r="L12">
        <v>2.5727806868460985</v>
      </c>
      <c r="M12">
        <v>2.3173087200645965</v>
      </c>
      <c r="N12">
        <f t="shared" si="2"/>
        <v>2.5727806868460985</v>
      </c>
      <c r="O12">
        <v>3</v>
      </c>
      <c r="P12">
        <v>2006</v>
      </c>
      <c r="Q12">
        <v>2.5727806868460985</v>
      </c>
      <c r="R12">
        <v>2.3173087200645965</v>
      </c>
      <c r="S12">
        <f t="shared" si="3"/>
        <v>2.5727806868460985</v>
      </c>
      <c r="T12">
        <v>4</v>
      </c>
    </row>
    <row r="13" spans="1:20" x14ac:dyDescent="0.25">
      <c r="A13">
        <v>2007</v>
      </c>
      <c r="B13">
        <v>0.26876392038420827</v>
      </c>
      <c r="C13">
        <v>1.1676385926568498</v>
      </c>
      <c r="D13">
        <f t="shared" si="0"/>
        <v>1.1676385926568498</v>
      </c>
      <c r="E13">
        <v>1</v>
      </c>
      <c r="F13">
        <v>2007</v>
      </c>
      <c r="G13">
        <v>0.26876392038420827</v>
      </c>
      <c r="H13">
        <v>1.1676385926568498</v>
      </c>
      <c r="I13">
        <f t="shared" si="1"/>
        <v>1.1676385926568498</v>
      </c>
      <c r="J13">
        <v>2</v>
      </c>
      <c r="K13">
        <v>2007</v>
      </c>
      <c r="L13">
        <v>0.26876392038420827</v>
      </c>
      <c r="M13">
        <v>1.1676385926568498</v>
      </c>
      <c r="N13">
        <f t="shared" si="2"/>
        <v>1.1676385926568498</v>
      </c>
      <c r="O13">
        <v>3</v>
      </c>
      <c r="P13">
        <v>2007</v>
      </c>
      <c r="Q13">
        <v>0.26876392038420827</v>
      </c>
      <c r="R13">
        <v>1.1676385926568498</v>
      </c>
      <c r="S13">
        <f t="shared" si="3"/>
        <v>1.1676385926568498</v>
      </c>
      <c r="T13">
        <v>4</v>
      </c>
    </row>
    <row r="14" spans="1:20" x14ac:dyDescent="0.25">
      <c r="A14">
        <v>2008</v>
      </c>
      <c r="B14">
        <v>0</v>
      </c>
      <c r="C14">
        <v>2.5551107053588167</v>
      </c>
      <c r="D14">
        <f t="shared" si="0"/>
        <v>2.5551107053588167</v>
      </c>
      <c r="E14">
        <v>1</v>
      </c>
      <c r="F14">
        <v>2008</v>
      </c>
      <c r="G14">
        <v>0</v>
      </c>
      <c r="H14">
        <v>2.3234730520386502</v>
      </c>
      <c r="I14">
        <f t="shared" si="1"/>
        <v>2.3234730520386502</v>
      </c>
      <c r="J14">
        <v>2</v>
      </c>
      <c r="K14">
        <v>2008</v>
      </c>
      <c r="L14">
        <v>0</v>
      </c>
      <c r="M14">
        <v>2.5551107053588167</v>
      </c>
      <c r="N14">
        <f t="shared" si="2"/>
        <v>2.5551107053588167</v>
      </c>
      <c r="O14">
        <v>3</v>
      </c>
      <c r="P14">
        <v>2008</v>
      </c>
      <c r="Q14">
        <v>0</v>
      </c>
      <c r="R14">
        <v>2.3234730520386502</v>
      </c>
      <c r="S14">
        <f t="shared" si="3"/>
        <v>2.3234730520386502</v>
      </c>
      <c r="T14">
        <v>4</v>
      </c>
    </row>
    <row r="15" spans="1:20" x14ac:dyDescent="0.25">
      <c r="A15">
        <v>2009</v>
      </c>
      <c r="C15">
        <v>2.0941917334614724</v>
      </c>
      <c r="D15">
        <f>MAX(B15:C15)</f>
        <v>2.0941917334614724</v>
      </c>
      <c r="E15">
        <v>1</v>
      </c>
      <c r="F15">
        <v>2009</v>
      </c>
      <c r="H15">
        <v>2.0941917334614724</v>
      </c>
      <c r="I15">
        <f t="shared" si="1"/>
        <v>2.0941917334614724</v>
      </c>
      <c r="J15">
        <v>2</v>
      </c>
      <c r="K15">
        <v>2009</v>
      </c>
      <c r="M15">
        <v>2.2053877547072136</v>
      </c>
      <c r="N15">
        <f t="shared" si="2"/>
        <v>2.2053877547072136</v>
      </c>
      <c r="O15">
        <v>3</v>
      </c>
      <c r="P15">
        <v>2009</v>
      </c>
      <c r="R15">
        <v>2.3330030714877807</v>
      </c>
      <c r="S15">
        <f t="shared" si="3"/>
        <v>2.3330030714877807</v>
      </c>
      <c r="T15">
        <v>4</v>
      </c>
    </row>
    <row r="16" spans="1:20" x14ac:dyDescent="0.25">
      <c r="A16">
        <v>2010</v>
      </c>
      <c r="B16">
        <v>3.6026730834560365</v>
      </c>
      <c r="C16">
        <v>3.6877815657220445</v>
      </c>
      <c r="D16">
        <f t="shared" si="0"/>
        <v>3.6877815657220445</v>
      </c>
      <c r="E16">
        <v>1</v>
      </c>
      <c r="F16">
        <v>2010</v>
      </c>
      <c r="G16">
        <v>3.6026730834560365</v>
      </c>
      <c r="H16">
        <v>3.6877815657220445</v>
      </c>
      <c r="I16">
        <f t="shared" si="1"/>
        <v>3.6877815657220445</v>
      </c>
      <c r="J16">
        <v>2</v>
      </c>
      <c r="K16">
        <v>2010</v>
      </c>
      <c r="L16">
        <v>3.7939654595687462</v>
      </c>
      <c r="M16">
        <v>3.8835929762913564</v>
      </c>
      <c r="N16">
        <f t="shared" si="2"/>
        <v>3.8835929762913564</v>
      </c>
      <c r="O16">
        <v>3</v>
      </c>
      <c r="P16">
        <v>2010</v>
      </c>
      <c r="Q16">
        <v>4.0135042245519008</v>
      </c>
      <c r="R16">
        <v>4.1083180600587692</v>
      </c>
      <c r="S16">
        <f t="shared" si="3"/>
        <v>4.1083180600587692</v>
      </c>
      <c r="T16">
        <v>4</v>
      </c>
    </row>
    <row r="17" spans="1:20" x14ac:dyDescent="0.25">
      <c r="A17">
        <v>2011</v>
      </c>
      <c r="B17">
        <v>0.51357511256193111</v>
      </c>
      <c r="C17">
        <v>1.3059176867247992</v>
      </c>
      <c r="D17">
        <f t="shared" si="0"/>
        <v>1.3059176867247992</v>
      </c>
      <c r="E17">
        <v>1</v>
      </c>
      <c r="F17">
        <v>2011</v>
      </c>
      <c r="G17">
        <v>0.51357511256193111</v>
      </c>
      <c r="H17">
        <v>1.3059176867247992</v>
      </c>
      <c r="I17">
        <f t="shared" si="1"/>
        <v>1.3059176867247992</v>
      </c>
      <c r="J17">
        <v>2</v>
      </c>
      <c r="K17">
        <v>2011</v>
      </c>
      <c r="L17">
        <v>0.54084458756521958</v>
      </c>
      <c r="M17">
        <v>1.3752584488517805</v>
      </c>
      <c r="N17">
        <f t="shared" si="2"/>
        <v>1.3752584488517805</v>
      </c>
      <c r="O17">
        <v>3</v>
      </c>
      <c r="P17">
        <v>2011</v>
      </c>
      <c r="Q17">
        <v>0.57214069557337943</v>
      </c>
      <c r="R17">
        <v>1.4548381246846454</v>
      </c>
      <c r="S17">
        <f t="shared" si="3"/>
        <v>1.4548381246846454</v>
      </c>
      <c r="T17">
        <v>4</v>
      </c>
    </row>
    <row r="18" spans="1:20" x14ac:dyDescent="0.25">
      <c r="A18">
        <v>2012</v>
      </c>
      <c r="B18">
        <v>1.5598384170558863</v>
      </c>
      <c r="C18">
        <v>3.1610361477931948</v>
      </c>
      <c r="D18">
        <f t="shared" si="0"/>
        <v>3.1610361477931948</v>
      </c>
      <c r="E18">
        <v>1</v>
      </c>
      <c r="F18">
        <v>2012</v>
      </c>
      <c r="G18">
        <v>1.5598384170558863</v>
      </c>
      <c r="H18">
        <v>3.1610361477931948</v>
      </c>
      <c r="I18">
        <f t="shared" si="1"/>
        <v>3.1610361477931948</v>
      </c>
      <c r="J18">
        <v>2</v>
      </c>
      <c r="K18">
        <v>2012</v>
      </c>
      <c r="L18">
        <v>1.6426616958376152</v>
      </c>
      <c r="M18">
        <v>3.3288787751096467</v>
      </c>
      <c r="N18">
        <f t="shared" si="2"/>
        <v>3.3288787751096467</v>
      </c>
      <c r="O18">
        <v>3</v>
      </c>
      <c r="P18">
        <v>2012</v>
      </c>
      <c r="Q18">
        <v>1.7377147277727862</v>
      </c>
      <c r="R18">
        <v>3.5215051821906642</v>
      </c>
      <c r="S18">
        <f t="shared" si="3"/>
        <v>3.5215051821906642</v>
      </c>
      <c r="T18">
        <v>4</v>
      </c>
    </row>
    <row r="19" spans="1:20" x14ac:dyDescent="0.25">
      <c r="A19">
        <v>2013</v>
      </c>
      <c r="B19">
        <v>0.4644093113855508</v>
      </c>
      <c r="C19">
        <v>1.9234292817746699</v>
      </c>
      <c r="D19">
        <f t="shared" si="0"/>
        <v>1.9234292817746699</v>
      </c>
      <c r="E19">
        <v>1</v>
      </c>
      <c r="F19">
        <v>2013</v>
      </c>
      <c r="G19">
        <v>0.4644093113855508</v>
      </c>
      <c r="H19">
        <v>1.9234292817746699</v>
      </c>
      <c r="I19">
        <f t="shared" si="1"/>
        <v>1.9234292817746699</v>
      </c>
      <c r="J19">
        <v>2</v>
      </c>
      <c r="K19">
        <v>2013</v>
      </c>
      <c r="L19">
        <v>0.48906821287504915</v>
      </c>
      <c r="M19">
        <v>2.0255582701874841</v>
      </c>
      <c r="N19">
        <f t="shared" si="2"/>
        <v>2.0255582701874841</v>
      </c>
      <c r="O19">
        <v>3</v>
      </c>
      <c r="P19">
        <v>2013</v>
      </c>
      <c r="Q19">
        <v>0.51736826794706103</v>
      </c>
      <c r="R19">
        <v>2.1427677086437114</v>
      </c>
      <c r="S19">
        <f t="shared" si="3"/>
        <v>2.1427677086437114</v>
      </c>
      <c r="T19">
        <v>4</v>
      </c>
    </row>
    <row r="20" spans="1:20" x14ac:dyDescent="0.25">
      <c r="A20">
        <v>2014</v>
      </c>
      <c r="B20">
        <v>2.406600246363217</v>
      </c>
      <c r="C20">
        <v>3.4266185503018343</v>
      </c>
      <c r="D20">
        <f t="shared" si="0"/>
        <v>3.4266185503018343</v>
      </c>
      <c r="E20">
        <v>1</v>
      </c>
      <c r="F20">
        <v>2014</v>
      </c>
      <c r="G20">
        <v>2.406600246363217</v>
      </c>
      <c r="H20">
        <v>3.4266185503018343</v>
      </c>
      <c r="I20">
        <f t="shared" si="1"/>
        <v>3.4266185503018343</v>
      </c>
      <c r="J20">
        <v>2</v>
      </c>
      <c r="K20">
        <v>2014</v>
      </c>
      <c r="L20">
        <v>2.5343843302409104</v>
      </c>
      <c r="M20">
        <v>3.6085628981054718</v>
      </c>
      <c r="N20">
        <f t="shared" si="2"/>
        <v>3.6085628981054718</v>
      </c>
      <c r="O20">
        <v>3</v>
      </c>
      <c r="P20">
        <v>2014</v>
      </c>
      <c r="Q20">
        <v>2.6810371165625306</v>
      </c>
      <c r="R20">
        <v>3.8173732972660792</v>
      </c>
      <c r="S20">
        <f t="shared" si="3"/>
        <v>3.8173732972660792</v>
      </c>
      <c r="T20">
        <v>4</v>
      </c>
    </row>
    <row r="21" spans="1:20" x14ac:dyDescent="0.25">
      <c r="A21">
        <v>2015</v>
      </c>
      <c r="B21">
        <v>2.2015882388233354</v>
      </c>
      <c r="C21">
        <v>0.82685910714482869</v>
      </c>
      <c r="D21">
        <f t="shared" si="0"/>
        <v>2.2015882388233354</v>
      </c>
      <c r="E21">
        <v>1</v>
      </c>
      <c r="F21">
        <v>2015</v>
      </c>
      <c r="G21">
        <v>2.2015882388233354</v>
      </c>
      <c r="H21">
        <v>0.82685910714482869</v>
      </c>
      <c r="I21">
        <f t="shared" si="1"/>
        <v>2.2015882388233354</v>
      </c>
      <c r="J21">
        <v>2</v>
      </c>
      <c r="K21">
        <v>2015</v>
      </c>
      <c r="L21">
        <v>2.3184867293803264</v>
      </c>
      <c r="M21">
        <v>0.87076313053304977</v>
      </c>
      <c r="N21">
        <f t="shared" si="2"/>
        <v>2.3184867293803264</v>
      </c>
      <c r="O21">
        <v>3</v>
      </c>
      <c r="P21">
        <v>2015</v>
      </c>
      <c r="Q21">
        <v>2.4526465467593299</v>
      </c>
      <c r="R21">
        <v>0.92115005795959004</v>
      </c>
      <c r="S21">
        <f t="shared" si="3"/>
        <v>2.4526465467593299</v>
      </c>
      <c r="T21">
        <v>4</v>
      </c>
    </row>
    <row r="22" spans="1:20" x14ac:dyDescent="0.25">
      <c r="A22">
        <v>2016</v>
      </c>
      <c r="B22">
        <v>3.9057050924008117</v>
      </c>
      <c r="C22">
        <v>3.0585761470703567</v>
      </c>
      <c r="D22">
        <f t="shared" si="0"/>
        <v>3.9057050924008117</v>
      </c>
      <c r="E22">
        <v>1</v>
      </c>
      <c r="F22">
        <v>2016</v>
      </c>
      <c r="G22">
        <v>3.9057050924008117</v>
      </c>
      <c r="H22">
        <v>3.0585761470703567</v>
      </c>
      <c r="I22">
        <f t="shared" si="1"/>
        <v>3.9057050924008117</v>
      </c>
      <c r="J22">
        <v>2</v>
      </c>
      <c r="K22">
        <v>2016</v>
      </c>
      <c r="L22">
        <v>4.1130876636787299</v>
      </c>
      <c r="M22">
        <v>3.2209784203661274</v>
      </c>
      <c r="N22">
        <f t="shared" si="2"/>
        <v>4.1130876636787299</v>
      </c>
      <c r="O22">
        <v>3</v>
      </c>
      <c r="P22">
        <v>2016</v>
      </c>
      <c r="Q22">
        <v>4.3510925152184479</v>
      </c>
      <c r="R22">
        <v>3.4073611462976769</v>
      </c>
      <c r="S22">
        <f t="shared" si="3"/>
        <v>4.3510925152184479</v>
      </c>
      <c r="T22">
        <v>4</v>
      </c>
    </row>
    <row r="23" spans="1:20" x14ac:dyDescent="0.25">
      <c r="A23">
        <v>2017</v>
      </c>
      <c r="B23">
        <v>0</v>
      </c>
      <c r="C23" s="22">
        <v>0.31043603933992397</v>
      </c>
      <c r="D23">
        <f t="shared" si="0"/>
        <v>0.31043603933992397</v>
      </c>
      <c r="E23">
        <v>1</v>
      </c>
      <c r="F23">
        <v>2017</v>
      </c>
      <c r="G23">
        <v>0</v>
      </c>
      <c r="H23">
        <v>0.31043603933992425</v>
      </c>
      <c r="I23">
        <f t="shared" si="1"/>
        <v>0.31043603933992425</v>
      </c>
      <c r="J23">
        <v>2</v>
      </c>
      <c r="K23">
        <v>2017</v>
      </c>
      <c r="L23">
        <v>0</v>
      </c>
      <c r="M23">
        <v>0.3269193688623982</v>
      </c>
      <c r="N23">
        <f t="shared" si="2"/>
        <v>0.3269193688623982</v>
      </c>
      <c r="O23">
        <v>3</v>
      </c>
      <c r="P23">
        <v>2017</v>
      </c>
      <c r="Q23">
        <v>0</v>
      </c>
      <c r="R23">
        <v>0.34583664031728412</v>
      </c>
      <c r="S23">
        <f t="shared" si="3"/>
        <v>0.34583664031728412</v>
      </c>
      <c r="T23">
        <v>4</v>
      </c>
    </row>
    <row r="24" spans="1:20" x14ac:dyDescent="0.25">
      <c r="A24">
        <v>2018</v>
      </c>
      <c r="B24">
        <v>0</v>
      </c>
      <c r="C24">
        <v>1.2337650621096894</v>
      </c>
      <c r="D24">
        <f t="shared" si="0"/>
        <v>1.2337650621096894</v>
      </c>
      <c r="E24">
        <v>1</v>
      </c>
      <c r="F24">
        <v>2018</v>
      </c>
      <c r="G24">
        <v>0</v>
      </c>
      <c r="H24">
        <v>1.1715584203226463</v>
      </c>
      <c r="I24">
        <f t="shared" si="1"/>
        <v>1.1715584203226463</v>
      </c>
      <c r="J24">
        <v>2</v>
      </c>
      <c r="K24">
        <v>2018</v>
      </c>
      <c r="L24">
        <v>0</v>
      </c>
      <c r="M24">
        <v>1.2337650621096894</v>
      </c>
      <c r="N24">
        <f t="shared" si="2"/>
        <v>1.2337650621096894</v>
      </c>
      <c r="O24">
        <v>3</v>
      </c>
      <c r="P24">
        <v>2018</v>
      </c>
      <c r="Q24">
        <v>0</v>
      </c>
      <c r="R24">
        <v>1.1715584203226463</v>
      </c>
      <c r="S24">
        <f t="shared" si="3"/>
        <v>1.1715584203226463</v>
      </c>
      <c r="T24">
        <v>4</v>
      </c>
    </row>
    <row r="25" spans="1:20" x14ac:dyDescent="0.25">
      <c r="A25">
        <v>2019</v>
      </c>
      <c r="B25">
        <v>0.6649631830093099</v>
      </c>
      <c r="C25">
        <v>1.20260651466035</v>
      </c>
      <c r="D25">
        <f t="shared" si="0"/>
        <v>1.20260651466035</v>
      </c>
      <c r="E25">
        <v>1</v>
      </c>
      <c r="F25">
        <v>2019</v>
      </c>
      <c r="G25">
        <v>0.63143562756346228</v>
      </c>
      <c r="H25">
        <v>1.1419708920724332</v>
      </c>
      <c r="I25">
        <f t="shared" si="1"/>
        <v>1.1419708920724332</v>
      </c>
      <c r="J25">
        <v>2</v>
      </c>
      <c r="K25">
        <v>2019</v>
      </c>
      <c r="L25">
        <v>0.6649631830093099</v>
      </c>
      <c r="M25">
        <v>1.2026065146603502</v>
      </c>
      <c r="N25">
        <f t="shared" si="2"/>
        <v>1.2026065146603502</v>
      </c>
      <c r="O25">
        <v>3</v>
      </c>
      <c r="P25">
        <v>2019</v>
      </c>
      <c r="Q25">
        <v>0.63143562756346228</v>
      </c>
      <c r="R25">
        <v>1.1419708920724332</v>
      </c>
      <c r="S25">
        <f t="shared" si="3"/>
        <v>1.1419708920724332</v>
      </c>
      <c r="T25">
        <v>4</v>
      </c>
    </row>
    <row r="26" spans="1:20" x14ac:dyDescent="0.25">
      <c r="A26">
        <v>2020</v>
      </c>
      <c r="B26">
        <v>0.94585858480030471</v>
      </c>
      <c r="C26">
        <v>2.2615289249486299</v>
      </c>
      <c r="D26">
        <f>MAX(B26:C26)</f>
        <v>2.2615289249486299</v>
      </c>
      <c r="E26">
        <v>1</v>
      </c>
      <c r="F26">
        <v>2020</v>
      </c>
      <c r="G26">
        <v>0.89816823598684403</v>
      </c>
      <c r="H26">
        <v>2.1475022564638278</v>
      </c>
      <c r="I26">
        <f t="shared" si="1"/>
        <v>2.1475022564638278</v>
      </c>
      <c r="J26">
        <v>2</v>
      </c>
      <c r="K26">
        <v>2020</v>
      </c>
      <c r="L26">
        <v>0.94585858480030471</v>
      </c>
      <c r="M26">
        <v>2.2615289249486299</v>
      </c>
      <c r="N26">
        <f t="shared" si="2"/>
        <v>2.2615289249486299</v>
      </c>
      <c r="O26">
        <v>3</v>
      </c>
      <c r="P26">
        <v>2020</v>
      </c>
      <c r="Q26">
        <v>0.89816823598684403</v>
      </c>
      <c r="R26">
        <v>2.1475022564638278</v>
      </c>
      <c r="S26">
        <f t="shared" si="3"/>
        <v>2.1475022564638278</v>
      </c>
      <c r="T26">
        <v>4</v>
      </c>
    </row>
    <row r="27" spans="1:20" x14ac:dyDescent="0.25">
      <c r="A27" t="s">
        <v>31</v>
      </c>
      <c r="B27">
        <f>AVERAGE(B3:B26)</f>
        <v>1.642355770742598</v>
      </c>
      <c r="C27">
        <f t="shared" ref="C27:D27" si="4">AVERAGE(C3:C26)</f>
        <v>2.2406716842978356</v>
      </c>
      <c r="D27">
        <f t="shared" si="4"/>
        <v>2.546209574303806</v>
      </c>
      <c r="G27">
        <f>AVERAGE(G3:G26)</f>
        <v>1.6388245575139322</v>
      </c>
      <c r="H27">
        <f t="shared" ref="H27" si="5">AVERAGE(H3:H26)</f>
        <v>2.2211505765403388</v>
      </c>
      <c r="I27">
        <f t="shared" ref="I27" si="6">AVERAGE(I3:I26)</f>
        <v>2.5266884665463096</v>
      </c>
      <c r="L27">
        <f>AVERAGE(L3:L26)</f>
        <v>1.6761866045295475</v>
      </c>
      <c r="M27">
        <f t="shared" ref="M27" si="7">AVERAGE(M3:M26)</f>
        <v>2.2844655919512271</v>
      </c>
      <c r="N27">
        <f t="shared" ref="N27" si="8">AVERAGE(N3:N26)</f>
        <v>2.5949190971718186</v>
      </c>
      <c r="Q27">
        <f>AVERAGE(Q3:Q26)</f>
        <v>1.71148171370257</v>
      </c>
      <c r="R27">
        <f t="shared" ref="R27" si="9">AVERAGE(R3:R26)</f>
        <v>2.3152050361058838</v>
      </c>
      <c r="S27">
        <f t="shared" ref="S27" si="10">AVERAGE(S3:S26)</f>
        <v>2.631300000308169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9875-FD84-4FD6-93F5-0E71638DD758}">
  <dimension ref="A1:J14"/>
  <sheetViews>
    <sheetView tabSelected="1" workbookViewId="0">
      <selection activeCell="I12" sqref="A9:I12"/>
    </sheetView>
  </sheetViews>
  <sheetFormatPr defaultRowHeight="15" x14ac:dyDescent="0.25"/>
  <cols>
    <col min="1" max="1" width="14.42578125" style="26" bestFit="1" customWidth="1"/>
    <col min="2" max="2" width="7.5703125" style="26" bestFit="1" customWidth="1"/>
    <col min="3" max="3" width="8.5703125" style="26" bestFit="1" customWidth="1"/>
    <col min="4" max="4" width="7.5703125" style="26" bestFit="1" customWidth="1"/>
    <col min="5" max="5" width="7.7109375" style="26" bestFit="1" customWidth="1"/>
    <col min="6" max="6" width="7.5703125" style="26" bestFit="1" customWidth="1"/>
    <col min="7" max="7" width="9.5703125" style="26" bestFit="1" customWidth="1"/>
    <col min="8" max="8" width="9.7109375" style="26" bestFit="1" customWidth="1"/>
    <col min="9" max="9" width="9.85546875" style="26" bestFit="1" customWidth="1"/>
    <col min="10" max="10" width="19.42578125" style="26" bestFit="1" customWidth="1"/>
  </cols>
  <sheetData>
    <row r="1" spans="1:10" x14ac:dyDescent="0.25">
      <c r="A1" s="32" t="s">
        <v>85</v>
      </c>
    </row>
    <row r="2" spans="1:10" x14ac:dyDescent="0.25">
      <c r="A2" s="26" t="s">
        <v>68</v>
      </c>
      <c r="B2" s="26" t="s">
        <v>69</v>
      </c>
      <c r="C2" s="26" t="s">
        <v>70</v>
      </c>
      <c r="D2" s="26" t="s">
        <v>71</v>
      </c>
      <c r="E2" s="26" t="s">
        <v>72</v>
      </c>
      <c r="F2" s="26" t="s">
        <v>73</v>
      </c>
      <c r="G2" s="26" t="s">
        <v>76</v>
      </c>
      <c r="H2" s="26" t="s">
        <v>77</v>
      </c>
      <c r="I2" s="26" t="s">
        <v>78</v>
      </c>
      <c r="J2" s="26" t="s">
        <v>74</v>
      </c>
    </row>
    <row r="3" spans="1:10" x14ac:dyDescent="0.25">
      <c r="A3" s="26" t="s">
        <v>75</v>
      </c>
      <c r="B3" s="26">
        <v>0.81100000000000005</v>
      </c>
      <c r="C3" s="26">
        <v>16</v>
      </c>
      <c r="D3" s="26">
        <v>7.9000000000000001E-2</v>
      </c>
      <c r="E3" s="26">
        <v>6.0999999999999999E-2</v>
      </c>
      <c r="F3" s="26">
        <v>0.26200000000000001</v>
      </c>
      <c r="G3" s="30">
        <v>31.312550000000002</v>
      </c>
      <c r="H3" s="30">
        <v>20.920349999999999</v>
      </c>
      <c r="I3" s="27">
        <v>46.867089999999997</v>
      </c>
      <c r="J3" s="26" t="s">
        <v>79</v>
      </c>
    </row>
    <row r="4" spans="1:10" x14ac:dyDescent="0.25">
      <c r="A4" s="26" t="s">
        <v>75</v>
      </c>
      <c r="B4" s="26">
        <v>0.82</v>
      </c>
      <c r="C4" s="26">
        <v>15</v>
      </c>
      <c r="D4" s="26">
        <v>7.6999999999999999E-2</v>
      </c>
      <c r="E4" s="26">
        <v>0.06</v>
      </c>
      <c r="F4" s="26">
        <v>0.25600000000000001</v>
      </c>
      <c r="G4" s="30">
        <v>29.775279999999999</v>
      </c>
      <c r="H4" s="30">
        <v>20.083300000000001</v>
      </c>
      <c r="I4" s="27">
        <v>44.144500000000001</v>
      </c>
      <c r="J4" s="26" t="s">
        <v>80</v>
      </c>
    </row>
    <row r="5" spans="1:10" x14ac:dyDescent="0.25">
      <c r="A5" s="26" t="s">
        <v>75</v>
      </c>
      <c r="B5" s="26">
        <v>0.82</v>
      </c>
      <c r="C5" s="26">
        <v>15</v>
      </c>
      <c r="D5" s="26">
        <v>7.6999999999999999E-2</v>
      </c>
      <c r="E5" s="26">
        <v>7.0000000000000007E-2</v>
      </c>
      <c r="F5" s="26">
        <v>0.25700000000000001</v>
      </c>
      <c r="G5" s="31">
        <v>30.58681</v>
      </c>
      <c r="H5" s="31">
        <v>20.63381</v>
      </c>
      <c r="I5" s="28">
        <v>45.340780000000002</v>
      </c>
      <c r="J5" s="26" t="s">
        <v>81</v>
      </c>
    </row>
    <row r="6" spans="1:10" x14ac:dyDescent="0.25">
      <c r="A6" s="26" t="s">
        <v>75</v>
      </c>
      <c r="B6" s="26">
        <v>0.83</v>
      </c>
      <c r="C6" s="26">
        <v>14</v>
      </c>
      <c r="D6" s="26">
        <v>7.3999999999999996E-2</v>
      </c>
      <c r="E6" s="26">
        <v>0.06</v>
      </c>
      <c r="F6" s="26">
        <v>0.249</v>
      </c>
      <c r="G6" s="31">
        <v>28.458860000000001</v>
      </c>
      <c r="H6" s="31">
        <v>19.41497</v>
      </c>
      <c r="I6" s="28">
        <v>41.71557</v>
      </c>
      <c r="J6" s="26" t="s">
        <v>82</v>
      </c>
    </row>
    <row r="9" spans="1:10" x14ac:dyDescent="0.25">
      <c r="A9" s="26" t="s">
        <v>68</v>
      </c>
      <c r="B9" s="26" t="s">
        <v>69</v>
      </c>
      <c r="C9" s="26" t="s">
        <v>70</v>
      </c>
      <c r="D9" s="26" t="s">
        <v>71</v>
      </c>
      <c r="E9" s="26" t="s">
        <v>72</v>
      </c>
      <c r="F9" s="26" t="s">
        <v>73</v>
      </c>
      <c r="G9" s="26" t="s">
        <v>76</v>
      </c>
      <c r="H9" s="26" t="s">
        <v>77</v>
      </c>
      <c r="I9" s="26" t="s">
        <v>78</v>
      </c>
    </row>
    <row r="10" spans="1:10" x14ac:dyDescent="0.25">
      <c r="A10" s="26" t="s">
        <v>84</v>
      </c>
      <c r="B10" s="35">
        <v>0.627</v>
      </c>
      <c r="C10" s="35">
        <v>30</v>
      </c>
      <c r="D10" s="35">
        <v>0.11600000000000001</v>
      </c>
      <c r="E10" s="35">
        <v>0.105</v>
      </c>
      <c r="F10" s="35">
        <v>0.39900000000000002</v>
      </c>
      <c r="G10" s="18">
        <v>27.6</v>
      </c>
      <c r="H10" s="18">
        <v>15.7</v>
      </c>
      <c r="I10" s="18">
        <v>48.5</v>
      </c>
    </row>
    <row r="11" spans="1:10" x14ac:dyDescent="0.25">
      <c r="A11" s="26" t="s">
        <v>75</v>
      </c>
      <c r="B11" s="35">
        <v>0.83</v>
      </c>
      <c r="C11" s="35">
        <v>14</v>
      </c>
      <c r="D11" s="35">
        <v>7.3999999999999996E-2</v>
      </c>
      <c r="E11" s="35">
        <v>0.06</v>
      </c>
      <c r="F11" s="35">
        <v>0.249</v>
      </c>
      <c r="G11" s="18">
        <v>28.5</v>
      </c>
      <c r="H11" s="18">
        <v>19.399999999999999</v>
      </c>
      <c r="I11" s="18">
        <v>41.7</v>
      </c>
    </row>
    <row r="12" spans="1:10" x14ac:dyDescent="0.25">
      <c r="A12" s="26" t="s">
        <v>83</v>
      </c>
      <c r="B12" s="35">
        <v>0.85699999999999998</v>
      </c>
      <c r="C12" s="35">
        <v>10</v>
      </c>
      <c r="D12" s="35">
        <v>6.5000000000000002E-2</v>
      </c>
      <c r="E12" s="35">
        <v>4.8000000000000001E-2</v>
      </c>
      <c r="F12" s="35">
        <v>0.222</v>
      </c>
      <c r="G12" s="18">
        <v>17.399999999999999</v>
      </c>
      <c r="H12" s="18">
        <v>12.1</v>
      </c>
      <c r="I12" s="18">
        <v>24.9</v>
      </c>
    </row>
    <row r="13" spans="1:10" x14ac:dyDescent="0.25">
      <c r="G13" s="31"/>
      <c r="H13" s="31"/>
      <c r="I13" s="28"/>
    </row>
    <row r="14" spans="1:10" x14ac:dyDescent="0.25">
      <c r="H14" s="29"/>
      <c r="I14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Jpink_CPUE</vt:lpstr>
      <vt:lpstr>vessel calibrations</vt:lpstr>
      <vt:lpstr>pivot</vt:lpstr>
      <vt:lpstr>summary</vt:lpstr>
      <vt:lpstr>model_comparisons</vt:lpstr>
      <vt:lpstr>J_Salmon_Systematic_Catch_All_Years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Jim.Murphy</dc:creator>
  <cp:lastModifiedBy>NA</cp:lastModifiedBy>
  <dcterms:created xsi:type="dcterms:W3CDTF">2020-09-25T00:09:02Z</dcterms:created>
  <dcterms:modified xsi:type="dcterms:W3CDTF">2020-11-13T06:02:59Z</dcterms:modified>
</cp:coreProperties>
</file>