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"/>
    </mc:Choice>
  </mc:AlternateContent>
  <xr:revisionPtr revIDLastSave="0" documentId="13_ncr:1_{000E0188-738D-48E9-B2C7-61164FEEC69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verse varianc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0" i="4" l="1"/>
  <c r="BC41" i="4" s="1"/>
  <c r="BC39" i="4"/>
  <c r="BC38" i="4"/>
  <c r="BC37" i="4"/>
  <c r="BC36" i="4"/>
  <c r="BC35" i="4"/>
  <c r="BC40" i="4" s="1"/>
  <c r="BC34" i="4"/>
  <c r="BC33" i="4"/>
  <c r="BC32" i="4"/>
  <c r="BC31" i="4"/>
  <c r="AZ39" i="4"/>
  <c r="AZ38" i="4"/>
  <c r="AZ37" i="4"/>
  <c r="AZ36" i="4"/>
  <c r="AZ40" i="4" s="1"/>
  <c r="AZ35" i="4"/>
  <c r="AZ34" i="4"/>
  <c r="AZ33" i="4"/>
  <c r="AZ32" i="4"/>
  <c r="AZ31" i="4"/>
  <c r="AZ30" i="4"/>
  <c r="AZ41" i="4" s="1"/>
  <c r="AW39" i="4"/>
  <c r="AW38" i="4"/>
  <c r="AW37" i="4"/>
  <c r="AW36" i="4"/>
  <c r="AW40" i="4" s="1"/>
  <c r="AW35" i="4"/>
  <c r="AW34" i="4"/>
  <c r="AW33" i="4"/>
  <c r="AW32" i="4"/>
  <c r="AW31" i="4"/>
  <c r="AW30" i="4"/>
  <c r="AW41" i="4" s="1"/>
  <c r="AT39" i="4"/>
  <c r="AT38" i="4"/>
  <c r="AT37" i="4"/>
  <c r="AT36" i="4"/>
  <c r="AT35" i="4"/>
  <c r="AT40" i="4" s="1"/>
  <c r="AT34" i="4"/>
  <c r="AT33" i="4"/>
  <c r="AT32" i="4"/>
  <c r="AT31" i="4"/>
  <c r="AT30" i="4"/>
  <c r="AT41" i="4" s="1"/>
  <c r="AQ39" i="4"/>
  <c r="AQ38" i="4"/>
  <c r="AQ37" i="4"/>
  <c r="AQ36" i="4"/>
  <c r="AQ35" i="4"/>
  <c r="AQ40" i="4" s="1"/>
  <c r="AQ34" i="4"/>
  <c r="AQ33" i="4"/>
  <c r="AQ32" i="4"/>
  <c r="AQ31" i="4"/>
  <c r="AQ30" i="4"/>
  <c r="AQ41" i="4" s="1"/>
  <c r="AN39" i="4"/>
  <c r="AN38" i="4"/>
  <c r="AN37" i="4"/>
  <c r="AN36" i="4"/>
  <c r="AN35" i="4"/>
  <c r="AN40" i="4" s="1"/>
  <c r="AN34" i="4"/>
  <c r="AN33" i="4"/>
  <c r="AN32" i="4"/>
  <c r="AN31" i="4"/>
  <c r="AN30" i="4"/>
  <c r="AN41" i="4" s="1"/>
  <c r="AK39" i="4"/>
  <c r="AK38" i="4"/>
  <c r="AK37" i="4"/>
  <c r="AK36" i="4"/>
  <c r="AK35" i="4"/>
  <c r="AK40" i="4" s="1"/>
  <c r="AK34" i="4"/>
  <c r="AK33" i="4"/>
  <c r="AK32" i="4"/>
  <c r="AK31" i="4"/>
  <c r="AK30" i="4"/>
  <c r="AK41" i="4" s="1"/>
  <c r="AH39" i="4"/>
  <c r="AH38" i="4"/>
  <c r="AH37" i="4"/>
  <c r="AH36" i="4"/>
  <c r="AH35" i="4"/>
  <c r="AH40" i="4" s="1"/>
  <c r="AH34" i="4"/>
  <c r="AH33" i="4"/>
  <c r="AH32" i="4"/>
  <c r="AH31" i="4"/>
  <c r="AH30" i="4"/>
  <c r="AH41" i="4" s="1"/>
  <c r="AE39" i="4"/>
  <c r="AE38" i="4"/>
  <c r="AE37" i="4"/>
  <c r="AE36" i="4"/>
  <c r="AE35" i="4"/>
  <c r="AE40" i="4" s="1"/>
  <c r="AE34" i="4"/>
  <c r="AE33" i="4"/>
  <c r="AE32" i="4"/>
  <c r="AE31" i="4"/>
  <c r="AE30" i="4"/>
  <c r="AE41" i="4" s="1"/>
  <c r="AB39" i="4"/>
  <c r="AB38" i="4"/>
  <c r="AB37" i="4"/>
  <c r="AB36" i="4"/>
  <c r="AB35" i="4"/>
  <c r="AB40" i="4" s="1"/>
  <c r="AB34" i="4"/>
  <c r="AB33" i="4"/>
  <c r="AB32" i="4"/>
  <c r="AB31" i="4"/>
  <c r="AB30" i="4"/>
  <c r="AB41" i="4" s="1"/>
  <c r="Y39" i="4"/>
  <c r="Y38" i="4"/>
  <c r="Y37" i="4"/>
  <c r="Y36" i="4"/>
  <c r="Y35" i="4"/>
  <c r="Y40" i="4" s="1"/>
  <c r="Y34" i="4"/>
  <c r="Y33" i="4"/>
  <c r="Y32" i="4"/>
  <c r="Y31" i="4"/>
  <c r="Y30" i="4"/>
  <c r="Y41" i="4" s="1"/>
  <c r="V39" i="4"/>
  <c r="V38" i="4"/>
  <c r="V37" i="4"/>
  <c r="V36" i="4"/>
  <c r="V35" i="4"/>
  <c r="V40" i="4" s="1"/>
  <c r="V34" i="4"/>
  <c r="V33" i="4"/>
  <c r="V32" i="4"/>
  <c r="V31" i="4"/>
  <c r="V30" i="4"/>
  <c r="V41" i="4" s="1"/>
  <c r="S39" i="4"/>
  <c r="S38" i="4"/>
  <c r="S37" i="4"/>
  <c r="S36" i="4"/>
  <c r="S35" i="4"/>
  <c r="S40" i="4" s="1"/>
  <c r="S34" i="4"/>
  <c r="S33" i="4"/>
  <c r="S32" i="4"/>
  <c r="S31" i="4"/>
  <c r="S30" i="4"/>
  <c r="S41" i="4" s="1"/>
  <c r="P39" i="4"/>
  <c r="P38" i="4"/>
  <c r="P37" i="4"/>
  <c r="P36" i="4"/>
  <c r="P35" i="4"/>
  <c r="P40" i="4" s="1"/>
  <c r="P34" i="4"/>
  <c r="P33" i="4"/>
  <c r="P32" i="4"/>
  <c r="P31" i="4"/>
  <c r="P30" i="4"/>
  <c r="P41" i="4" s="1"/>
  <c r="M39" i="4"/>
  <c r="M38" i="4"/>
  <c r="M37" i="4"/>
  <c r="M36" i="4"/>
  <c r="M35" i="4"/>
  <c r="M40" i="4" s="1"/>
  <c r="M34" i="4"/>
  <c r="M33" i="4"/>
  <c r="M32" i="4"/>
  <c r="M31" i="4"/>
  <c r="M30" i="4"/>
  <c r="M41" i="4" s="1"/>
  <c r="J39" i="4"/>
  <c r="J38" i="4"/>
  <c r="J37" i="4"/>
  <c r="J36" i="4"/>
  <c r="J35" i="4"/>
  <c r="J40" i="4" s="1"/>
  <c r="E48" i="4" s="1"/>
  <c r="J34" i="4"/>
  <c r="J33" i="4"/>
  <c r="J32" i="4"/>
  <c r="J31" i="4"/>
  <c r="J30" i="4"/>
  <c r="J41" i="4" s="1"/>
  <c r="F48" i="4" s="1"/>
  <c r="G30" i="4"/>
  <c r="G41" i="4" s="1"/>
  <c r="G39" i="4"/>
  <c r="G38" i="4"/>
  <c r="G37" i="4"/>
  <c r="G36" i="4"/>
  <c r="G35" i="4"/>
  <c r="G40" i="4" s="1"/>
  <c r="G34" i="4"/>
  <c r="G33" i="4"/>
  <c r="G32" i="4"/>
  <c r="G31" i="4"/>
  <c r="D30" i="4"/>
  <c r="BE28" i="4"/>
  <c r="BE27" i="4"/>
  <c r="BE26" i="4"/>
  <c r="BE25" i="4"/>
  <c r="BE24" i="4"/>
  <c r="BE23" i="4"/>
  <c r="BE22" i="4"/>
  <c r="BE21" i="4"/>
  <c r="BE20" i="4"/>
  <c r="BE19" i="4"/>
  <c r="BB28" i="4"/>
  <c r="BB27" i="4"/>
  <c r="BB26" i="4"/>
  <c r="BB25" i="4"/>
  <c r="BB24" i="4"/>
  <c r="BB23" i="4"/>
  <c r="BB22" i="4"/>
  <c r="BB21" i="4"/>
  <c r="BB20" i="4"/>
  <c r="BB19" i="4"/>
  <c r="AY28" i="4"/>
  <c r="AY27" i="4"/>
  <c r="AY26" i="4"/>
  <c r="AY25" i="4"/>
  <c r="AY24" i="4"/>
  <c r="AY23" i="4"/>
  <c r="AY22" i="4"/>
  <c r="AY21" i="4"/>
  <c r="AY20" i="4"/>
  <c r="AY19" i="4"/>
  <c r="AV28" i="4"/>
  <c r="AV27" i="4"/>
  <c r="AV26" i="4"/>
  <c r="AV25" i="4"/>
  <c r="AV24" i="4"/>
  <c r="AV23" i="4"/>
  <c r="AV22" i="4"/>
  <c r="AV21" i="4"/>
  <c r="AV20" i="4"/>
  <c r="AV19" i="4"/>
  <c r="AS28" i="4"/>
  <c r="AS27" i="4"/>
  <c r="AS26" i="4"/>
  <c r="AS25" i="4"/>
  <c r="AS24" i="4"/>
  <c r="AS23" i="4"/>
  <c r="AS22" i="4"/>
  <c r="AS21" i="4"/>
  <c r="AS20" i="4"/>
  <c r="AS19" i="4"/>
  <c r="AP28" i="4"/>
  <c r="AP27" i="4"/>
  <c r="AP26" i="4"/>
  <c r="AP25" i="4"/>
  <c r="AP24" i="4"/>
  <c r="AP23" i="4"/>
  <c r="AP22" i="4"/>
  <c r="AP21" i="4"/>
  <c r="AP20" i="4"/>
  <c r="AP19" i="4"/>
  <c r="AM28" i="4"/>
  <c r="AM27" i="4"/>
  <c r="AM26" i="4"/>
  <c r="AM25" i="4"/>
  <c r="AM24" i="4"/>
  <c r="AM23" i="4"/>
  <c r="AM22" i="4"/>
  <c r="AM21" i="4"/>
  <c r="AM20" i="4"/>
  <c r="AM19" i="4"/>
  <c r="AJ28" i="4"/>
  <c r="AJ27" i="4"/>
  <c r="AJ26" i="4"/>
  <c r="AJ25" i="4"/>
  <c r="AJ24" i="4"/>
  <c r="AJ23" i="4"/>
  <c r="AJ22" i="4"/>
  <c r="AJ21" i="4"/>
  <c r="AJ20" i="4"/>
  <c r="AJ19" i="4"/>
  <c r="AG28" i="4"/>
  <c r="AG27" i="4"/>
  <c r="AG26" i="4"/>
  <c r="AG25" i="4"/>
  <c r="AG24" i="4"/>
  <c r="AG23" i="4"/>
  <c r="AG22" i="4"/>
  <c r="AG21" i="4"/>
  <c r="AG20" i="4"/>
  <c r="AG19" i="4"/>
  <c r="AD28" i="4"/>
  <c r="AD27" i="4"/>
  <c r="AD26" i="4"/>
  <c r="AD25" i="4"/>
  <c r="AD24" i="4"/>
  <c r="AD23" i="4"/>
  <c r="AD22" i="4"/>
  <c r="AD21" i="4"/>
  <c r="AD20" i="4"/>
  <c r="AD19" i="4"/>
  <c r="AA28" i="4"/>
  <c r="AA27" i="4"/>
  <c r="AA26" i="4"/>
  <c r="AA25" i="4"/>
  <c r="AA24" i="4"/>
  <c r="AA23" i="4"/>
  <c r="AA22" i="4"/>
  <c r="AA21" i="4"/>
  <c r="AA20" i="4"/>
  <c r="AA19" i="4"/>
  <c r="X28" i="4"/>
  <c r="X27" i="4"/>
  <c r="X26" i="4"/>
  <c r="X25" i="4"/>
  <c r="X24" i="4"/>
  <c r="X23" i="4"/>
  <c r="X22" i="4"/>
  <c r="X21" i="4"/>
  <c r="X20" i="4"/>
  <c r="X19" i="4"/>
  <c r="U28" i="4"/>
  <c r="U27" i="4"/>
  <c r="U26" i="4"/>
  <c r="U25" i="4"/>
  <c r="U24" i="4"/>
  <c r="U23" i="4"/>
  <c r="U22" i="4"/>
  <c r="U21" i="4"/>
  <c r="U20" i="4"/>
  <c r="U19" i="4"/>
  <c r="R28" i="4"/>
  <c r="R27" i="4"/>
  <c r="R26" i="4"/>
  <c r="R25" i="4"/>
  <c r="R24" i="4"/>
  <c r="R23" i="4"/>
  <c r="R22" i="4"/>
  <c r="R21" i="4"/>
  <c r="R20" i="4"/>
  <c r="R19" i="4"/>
  <c r="O28" i="4"/>
  <c r="O27" i="4"/>
  <c r="O26" i="4"/>
  <c r="O25" i="4"/>
  <c r="O24" i="4"/>
  <c r="O23" i="4"/>
  <c r="O22" i="4"/>
  <c r="O21" i="4"/>
  <c r="O20" i="4"/>
  <c r="O19" i="4"/>
  <c r="L28" i="4"/>
  <c r="L27" i="4"/>
  <c r="L26" i="4"/>
  <c r="L25" i="4"/>
  <c r="L24" i="4"/>
  <c r="L23" i="4"/>
  <c r="L22" i="4"/>
  <c r="L21" i="4"/>
  <c r="L20" i="4"/>
  <c r="L19" i="4"/>
  <c r="I28" i="4"/>
  <c r="I27" i="4"/>
  <c r="I26" i="4"/>
  <c r="I25" i="4"/>
  <c r="I24" i="4"/>
  <c r="I23" i="4"/>
  <c r="I22" i="4"/>
  <c r="I21" i="4"/>
  <c r="I20" i="4"/>
  <c r="I19" i="4"/>
  <c r="F19" i="4"/>
  <c r="F20" i="4"/>
  <c r="F21" i="4"/>
  <c r="F22" i="4"/>
  <c r="D33" i="4" s="1"/>
  <c r="F23" i="4"/>
  <c r="D34" i="4" s="1"/>
  <c r="F24" i="4"/>
  <c r="F25" i="4"/>
  <c r="F26" i="4"/>
  <c r="D37" i="4" s="1"/>
  <c r="F27" i="4"/>
  <c r="D38" i="4" s="1"/>
  <c r="F28" i="4"/>
  <c r="D31" i="4"/>
  <c r="D32" i="4"/>
  <c r="D35" i="4"/>
  <c r="D36" i="4"/>
  <c r="D39" i="4"/>
  <c r="F52" i="4" l="1"/>
  <c r="F60" i="4"/>
  <c r="E63" i="4"/>
  <c r="F50" i="4"/>
  <c r="F54" i="4"/>
  <c r="F58" i="4"/>
  <c r="E50" i="4"/>
  <c r="F56" i="4"/>
  <c r="F63" i="4"/>
  <c r="E62" i="4"/>
  <c r="F62" i="4"/>
  <c r="F61" i="4"/>
  <c r="E61" i="4"/>
  <c r="E60" i="4"/>
  <c r="E58" i="4"/>
  <c r="E59" i="4"/>
  <c r="F59" i="4"/>
  <c r="E57" i="4"/>
  <c r="E56" i="4"/>
  <c r="F57" i="4"/>
  <c r="E55" i="4"/>
  <c r="E54" i="4"/>
  <c r="F55" i="4"/>
  <c r="E53" i="4"/>
  <c r="E52" i="4"/>
  <c r="F53" i="4"/>
  <c r="E51" i="4"/>
  <c r="F51" i="4"/>
  <c r="F49" i="4"/>
  <c r="E49" i="4"/>
  <c r="D40" i="4"/>
  <c r="E46" i="4" s="1"/>
  <c r="D41" i="4"/>
  <c r="F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F47" i="4" l="1"/>
  <c r="E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<sst xmlns="http://schemas.openxmlformats.org/spreadsheetml/2006/main" count="209" uniqueCount="83">
  <si>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</si>
  <si>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</si>
  <si>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</si>
  <si>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</si>
  <si>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</si>
  <si>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</si>
  <si>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</si>
  <si>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</si>
  <si>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</si>
  <si>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</si>
  <si>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</si>
  <si>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</si>
  <si>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</si>
  <si>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</si>
  <si>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</si>
  <si>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</si>
  <si>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</si>
  <si>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</si>
  <si>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</si>
  <si>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</si>
  <si>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</si>
  <si>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</si>
  <si>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</si>
  <si>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</si>
  <si>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</si>
  <si>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</si>
  <si>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</si>
  <si>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</si>
  <si>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</si>
  <si>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</si>
  <si>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</si>
  <si>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</si>
  <si>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</si>
  <si>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</si>
  <si>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</si>
  <si>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</si>
  <si>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</si>
  <si>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</si>
  <si>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</si>
  <si>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</si>
  <si>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</si>
  <si>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</si>
  <si>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</si>
  <si>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</si>
  <si>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</si>
  <si>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</si>
  <si>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</si>
  <si>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</si>
  <si>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</si>
  <si>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</si>
  <si>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</si>
  <si>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</si>
  <si>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</si>
  <si>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</si>
  <si>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</si>
  <si>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</si>
  <si>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</si>
  <si>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</si>
  <si>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</si>
  <si>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</si>
  <si>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</si>
  <si>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</si>
  <si>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</si>
  <si>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</si>
  <si>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</si>
  <si>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</si>
  <si>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</si>
  <si>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</si>
  <si>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</si>
  <si>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</si>
  <si>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</si>
  <si>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</si>
  <si>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</si>
  <si>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</si>
  <si>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</si>
  <si>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</si>
  <si>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</si>
  <si>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Bias-corrected one- step ahead MAPE</t>
  </si>
  <si>
    <t>Model Years</t>
  </si>
  <si>
    <t>Observed (True) Harvest</t>
  </si>
  <si>
    <t>ln (Observed (True) Harvest)</t>
  </si>
  <si>
    <t>FORMULAS</t>
  </si>
  <si>
    <t>AdjR2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</si>
</sst>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9" fontId="24" fillId="0" borderId="0" xfId="42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0" fontId="30" fillId="0" borderId="0" xfId="0" applyFont="1" applyAlignment="1">
      <alignment horizontal="center"/>
    </xf>
    <xf numFmtId="9" fontId="24" fillId="38" borderId="10" xfId="42" applyFont="1" applyFill="1" applyBorder="1" applyAlignment="1">
      <alignment horizontal="center"/>
    </xf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9" fontId="24" fillId="0" borderId="0" xfId="42" applyFont="1" applyFill="1" applyBorder="1" applyAlignment="1">
      <alignment horizontal="center"/>
    </xf>
    <xf numFmtId="9" fontId="24" fillId="0" borderId="11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topLeftCell="A53" zoomScale="90" zoomScaleNormal="90" workbookViewId="0">
      <selection activeCell="E66" sqref="E66"/>
    </sheetView>
  </sheetViews>
  <sheetFormatPr defaultRowHeight="15" x14ac:dyDescent="0.25"/>
  <cols>
    <col min="1" max="1" width="13.7109375" customWidth="1"/>
    <col min="2" max="2" width="25.140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x14ac:dyDescent="0.25">
      <c r="A1" s="2" t="s">
        <v>76</v>
      </c>
      <c r="D1" s="35" t="s">
        <v>39</v>
      </c>
      <c r="E1" s="24"/>
      <c r="F1" s="25"/>
      <c r="G1" s="35" t="s">
        <v>40</v>
      </c>
      <c r="H1" s="24"/>
      <c r="I1" s="25"/>
      <c r="J1" s="36" t="s">
        <v>41</v>
      </c>
      <c r="K1" s="13"/>
      <c r="L1" s="13"/>
      <c r="M1" s="13" t="s">
        <v>42</v>
      </c>
      <c r="N1" s="13"/>
      <c r="O1" s="13"/>
      <c r="P1" s="13" t="s">
        <v>43</v>
      </c>
      <c r="Q1" s="13"/>
      <c r="R1" s="13"/>
      <c r="S1" s="13" t="s">
        <v>44</v>
      </c>
      <c r="T1" s="13"/>
      <c r="U1" s="13"/>
      <c r="V1" s="13" t="s">
        <v>45</v>
      </c>
      <c r="W1" s="13"/>
      <c r="X1" s="13"/>
      <c r="Y1" s="13" t="s">
        <v>46</v>
      </c>
      <c r="Z1" s="13"/>
      <c r="AA1" s="13"/>
      <c r="AB1" s="13" t="s">
        <v>47</v>
      </c>
      <c r="AC1" s="13"/>
      <c r="AD1" s="13"/>
      <c r="AE1" s="13" t="s">
        <v>48</v>
      </c>
      <c r="AF1" s="13"/>
      <c r="AG1" s="13"/>
      <c r="AH1" s="13" t="s">
        <v>49</v>
      </c>
      <c r="AI1" s="13"/>
      <c r="AJ1" s="13"/>
      <c r="AK1" s="13" t="s">
        <v>50</v>
      </c>
      <c r="AL1" s="13"/>
      <c r="AM1" s="13"/>
      <c r="AN1" s="13" t="s">
        <v>51</v>
      </c>
      <c r="AO1" s="13"/>
      <c r="AP1" s="13"/>
      <c r="AQ1" s="13" t="s">
        <v>52</v>
      </c>
      <c r="AR1" s="13"/>
      <c r="AS1" s="13"/>
      <c r="AT1" s="13" t="s">
        <v>53</v>
      </c>
      <c r="AU1" s="13"/>
      <c r="AV1" s="13"/>
      <c r="AW1" s="13" t="s">
        <v>54</v>
      </c>
      <c r="AX1" s="13"/>
      <c r="AY1" s="13"/>
      <c r="AZ1" s="13" t="s">
        <v>55</v>
      </c>
      <c r="BA1" s="13"/>
      <c r="BB1" s="13"/>
      <c r="BC1" s="13" t="s">
        <v>56</v>
      </c>
      <c r="BD1" s="14"/>
      <c r="BE1" s="14"/>
    </row>
    <row r="2" spans="1:95" ht="16.5" thickBot="1" x14ac:dyDescent="0.3">
      <c r="A2" s="46" t="s">
        <v>81</v>
      </c>
      <c r="B2" s="45" t="s">
        <v>79</v>
      </c>
      <c r="C2" s="45" t="s">
        <v>80</v>
      </c>
      <c r="D2" s="26" t="s">
        <v>35</v>
      </c>
      <c r="E2" s="13" t="s">
        <v>59</v>
      </c>
      <c r="F2" s="27" t="s">
        <v>60</v>
      </c>
      <c r="G2" s="26" t="s">
        <v>35</v>
      </c>
      <c r="H2" s="13" t="s">
        <v>59</v>
      </c>
      <c r="I2" s="27" t="s">
        <v>60</v>
      </c>
      <c r="J2" s="13" t="s">
        <v>35</v>
      </c>
      <c r="K2" s="13" t="s">
        <v>59</v>
      </c>
      <c r="L2" s="13" t="s">
        <v>60</v>
      </c>
      <c r="M2" s="13" t="s">
        <v>35</v>
      </c>
      <c r="N2" s="13" t="s">
        <v>59</v>
      </c>
      <c r="O2" s="13" t="s">
        <v>60</v>
      </c>
      <c r="P2" s="13" t="s">
        <v>35</v>
      </c>
      <c r="Q2" s="13" t="s">
        <v>59</v>
      </c>
      <c r="R2" s="13" t="s">
        <v>60</v>
      </c>
      <c r="S2" s="13" t="s">
        <v>35</v>
      </c>
      <c r="T2" s="13" t="s">
        <v>59</v>
      </c>
      <c r="U2" s="13" t="s">
        <v>60</v>
      </c>
      <c r="V2" s="13" t="s">
        <v>35</v>
      </c>
      <c r="W2" s="13" t="s">
        <v>59</v>
      </c>
      <c r="X2" s="13" t="s">
        <v>60</v>
      </c>
      <c r="Y2" s="13" t="s">
        <v>35</v>
      </c>
      <c r="Z2" s="13" t="s">
        <v>59</v>
      </c>
      <c r="AA2" s="13" t="s">
        <v>60</v>
      </c>
      <c r="AB2" s="13" t="s">
        <v>35</v>
      </c>
      <c r="AC2" s="13" t="s">
        <v>59</v>
      </c>
      <c r="AD2" s="13" t="s">
        <v>60</v>
      </c>
      <c r="AE2" s="13" t="s">
        <v>35</v>
      </c>
      <c r="AF2" s="13" t="s">
        <v>59</v>
      </c>
      <c r="AG2" s="13" t="s">
        <v>60</v>
      </c>
      <c r="AH2" s="13" t="s">
        <v>35</v>
      </c>
      <c r="AI2" s="13" t="s">
        <v>59</v>
      </c>
      <c r="AJ2" s="13" t="s">
        <v>60</v>
      </c>
      <c r="AK2" s="13" t="s">
        <v>35</v>
      </c>
      <c r="AL2" s="13" t="s">
        <v>59</v>
      </c>
      <c r="AM2" s="13" t="s">
        <v>60</v>
      </c>
      <c r="AN2" s="13" t="s">
        <v>35</v>
      </c>
      <c r="AO2" s="13" t="s">
        <v>59</v>
      </c>
      <c r="AP2" s="13" t="s">
        <v>60</v>
      </c>
      <c r="AQ2" s="13" t="s">
        <v>35</v>
      </c>
      <c r="AR2" s="13" t="s">
        <v>59</v>
      </c>
      <c r="AS2" s="13" t="s">
        <v>60</v>
      </c>
      <c r="AT2" s="13" t="s">
        <v>35</v>
      </c>
      <c r="AU2" s="13" t="s">
        <v>59</v>
      </c>
      <c r="AV2" s="13" t="s">
        <v>60</v>
      </c>
      <c r="AW2" s="13" t="s">
        <v>35</v>
      </c>
      <c r="AX2" s="13" t="s">
        <v>59</v>
      </c>
      <c r="AY2" s="13" t="s">
        <v>60</v>
      </c>
      <c r="AZ2" s="13" t="s">
        <v>35</v>
      </c>
      <c r="BA2" s="13" t="s">
        <v>59</v>
      </c>
      <c r="BB2" s="13" t="s">
        <v>60</v>
      </c>
      <c r="BC2" s="13" t="s">
        <v>35</v>
      </c>
      <c r="BD2" s="13" t="s">
        <v>59</v>
      </c>
      <c r="BE2" s="13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1" t="s">
        <v>38</v>
      </c>
      <c r="E3" s="42" t="s">
        <v>38</v>
      </c>
      <c r="F3" s="43" t="s">
        <v>38</v>
      </c>
      <c r="G3" s="41" t="s">
        <v>8</v>
      </c>
      <c r="H3" s="42" t="s">
        <v>8</v>
      </c>
      <c r="I3" s="42" t="s">
        <v>8</v>
      </c>
      <c r="J3" s="41" t="s">
        <v>27</v>
      </c>
      <c r="K3" s="42" t="s">
        <v>27</v>
      </c>
      <c r="L3" s="43" t="s">
        <v>27</v>
      </c>
      <c r="M3" s="41" t="s">
        <v>28</v>
      </c>
      <c r="N3" s="42" t="s">
        <v>28</v>
      </c>
      <c r="O3" s="43" t="s">
        <v>28</v>
      </c>
      <c r="P3" s="41" t="s">
        <v>29</v>
      </c>
      <c r="Q3" s="42" t="s">
        <v>29</v>
      </c>
      <c r="R3" s="42" t="s">
        <v>29</v>
      </c>
      <c r="S3" s="41" t="s">
        <v>30</v>
      </c>
      <c r="T3" s="42" t="s">
        <v>30</v>
      </c>
      <c r="U3" s="43" t="s">
        <v>30</v>
      </c>
      <c r="V3" s="41" t="s">
        <v>17</v>
      </c>
      <c r="W3" s="42" t="s">
        <v>17</v>
      </c>
      <c r="X3" s="43" t="s">
        <v>17</v>
      </c>
      <c r="Y3" s="42" t="s">
        <v>15</v>
      </c>
      <c r="Z3" s="42" t="s">
        <v>15</v>
      </c>
      <c r="AA3" s="44" t="s">
        <v>15</v>
      </c>
      <c r="AB3" s="41" t="s">
        <v>31</v>
      </c>
      <c r="AC3" s="42" t="s">
        <v>31</v>
      </c>
      <c r="AD3" s="43" t="s">
        <v>31</v>
      </c>
      <c r="AE3" s="41" t="s">
        <v>19</v>
      </c>
      <c r="AF3" s="42" t="s">
        <v>19</v>
      </c>
      <c r="AG3" s="43" t="s">
        <v>19</v>
      </c>
      <c r="AH3" s="41" t="s">
        <v>22</v>
      </c>
      <c r="AI3" s="42" t="s">
        <v>22</v>
      </c>
      <c r="AJ3" s="43" t="s">
        <v>22</v>
      </c>
      <c r="AK3" s="41" t="s">
        <v>20</v>
      </c>
      <c r="AL3" s="42" t="s">
        <v>20</v>
      </c>
      <c r="AM3" s="43" t="s">
        <v>20</v>
      </c>
      <c r="AN3" s="42" t="s">
        <v>32</v>
      </c>
      <c r="AO3" s="42" t="s">
        <v>32</v>
      </c>
      <c r="AP3" s="44" t="s">
        <v>32</v>
      </c>
      <c r="AQ3" s="41" t="s">
        <v>23</v>
      </c>
      <c r="AR3" s="42" t="s">
        <v>23</v>
      </c>
      <c r="AS3" s="43" t="s">
        <v>23</v>
      </c>
      <c r="AT3" s="42" t="s">
        <v>25</v>
      </c>
      <c r="AU3" s="42" t="s">
        <v>25</v>
      </c>
      <c r="AV3" s="44" t="s">
        <v>25</v>
      </c>
      <c r="AW3" s="41" t="s">
        <v>24</v>
      </c>
      <c r="AX3" s="42" t="s">
        <v>24</v>
      </c>
      <c r="AY3" s="43" t="s">
        <v>24</v>
      </c>
      <c r="AZ3" s="41" t="s">
        <v>33</v>
      </c>
      <c r="BA3" s="42" t="s">
        <v>33</v>
      </c>
      <c r="BB3" s="43" t="s">
        <v>33</v>
      </c>
      <c r="BC3" s="41" t="s">
        <v>34</v>
      </c>
      <c r="BD3" s="42" t="s">
        <v>34</v>
      </c>
      <c r="BE3" s="43" t="s">
        <v>34</v>
      </c>
    </row>
    <row r="4" spans="1:95" s="4" customFormat="1" ht="15.75" x14ac:dyDescent="0.25">
      <c r="A4" s="4">
        <v>1998</v>
      </c>
      <c r="B4" s="19">
        <v>42.448748999999999</v>
      </c>
      <c r="C4" s="19">
        <f>LN(B4)</f>
        <v>3.7482974423584441</v>
      </c>
      <c r="D4" s="38"/>
      <c r="E4" s="39"/>
      <c r="F4" s="40"/>
      <c r="G4" s="38"/>
      <c r="H4" s="39"/>
      <c r="I4" s="40"/>
      <c r="J4" s="38"/>
      <c r="K4" s="39"/>
      <c r="L4" s="40"/>
      <c r="M4" s="38"/>
      <c r="N4" s="39"/>
      <c r="O4" s="40"/>
      <c r="P4" s="38"/>
      <c r="Q4" s="39"/>
      <c r="R4" s="40"/>
      <c r="S4" s="38"/>
      <c r="T4" s="39"/>
      <c r="U4" s="40"/>
      <c r="V4" s="38"/>
      <c r="W4" s="39"/>
      <c r="X4" s="40"/>
      <c r="Y4" s="38"/>
      <c r="Z4" s="39"/>
      <c r="AA4" s="40"/>
      <c r="AB4" s="38"/>
      <c r="AC4" s="39"/>
      <c r="AD4" s="40"/>
      <c r="AE4" s="38"/>
      <c r="AF4" s="39"/>
      <c r="AG4" s="40"/>
      <c r="AH4" s="38"/>
      <c r="AI4" s="39"/>
      <c r="AJ4" s="40"/>
      <c r="AK4" s="38"/>
      <c r="AL4" s="39"/>
      <c r="AM4" s="40"/>
      <c r="AN4" s="38"/>
      <c r="AO4" s="39"/>
      <c r="AP4" s="40"/>
      <c r="AQ4" s="38"/>
      <c r="AR4" s="39"/>
      <c r="AS4" s="40"/>
      <c r="AT4" s="38"/>
      <c r="AU4" s="39"/>
      <c r="AV4" s="40"/>
      <c r="AW4" s="38"/>
      <c r="AX4" s="39"/>
      <c r="AY4" s="40"/>
      <c r="AZ4" s="38"/>
      <c r="BA4" s="39"/>
      <c r="BB4" s="40"/>
      <c r="BC4" s="38"/>
      <c r="BD4" s="39"/>
      <c r="BE4" s="40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7">
        <v>77.818105000000003</v>
      </c>
      <c r="C5" s="17">
        <f t="shared" ref="C5:C28" si="0">LN(B5)</f>
        <v>4.3543741161933518</v>
      </c>
      <c r="D5" s="28"/>
      <c r="E5" s="18"/>
      <c r="F5" s="29"/>
      <c r="G5" s="28"/>
      <c r="H5" s="18"/>
      <c r="I5" s="29"/>
      <c r="J5" s="28"/>
      <c r="K5" s="18"/>
      <c r="L5" s="29"/>
      <c r="M5" s="28"/>
      <c r="N5" s="18"/>
      <c r="O5" s="29"/>
      <c r="P5" s="28"/>
      <c r="Q5" s="18"/>
      <c r="R5" s="29"/>
      <c r="S5" s="28"/>
      <c r="T5" s="18"/>
      <c r="U5" s="29"/>
      <c r="V5" s="28"/>
      <c r="W5" s="18"/>
      <c r="X5" s="29"/>
      <c r="Y5" s="28"/>
      <c r="Z5" s="18"/>
      <c r="AA5" s="29"/>
      <c r="AB5" s="28"/>
      <c r="AC5" s="18"/>
      <c r="AD5" s="29"/>
      <c r="AE5" s="28"/>
      <c r="AF5" s="18"/>
      <c r="AG5" s="29"/>
      <c r="AH5" s="28"/>
      <c r="AI5" s="18"/>
      <c r="AJ5" s="29"/>
      <c r="AK5" s="28"/>
      <c r="AL5" s="18"/>
      <c r="AM5" s="29"/>
      <c r="AN5" s="28"/>
      <c r="AO5" s="18"/>
      <c r="AP5" s="29"/>
      <c r="AQ5" s="28"/>
      <c r="AR5" s="18"/>
      <c r="AS5" s="29"/>
      <c r="AT5" s="28"/>
      <c r="AU5" s="18"/>
      <c r="AV5" s="29"/>
      <c r="AW5" s="28"/>
      <c r="AX5" s="18"/>
      <c r="AY5" s="29"/>
      <c r="AZ5" s="28"/>
      <c r="BA5" s="18"/>
      <c r="BB5" s="29"/>
      <c r="BC5" s="28"/>
      <c r="BD5" s="18"/>
      <c r="BE5" s="29"/>
    </row>
    <row r="6" spans="1:95" ht="15.75" x14ac:dyDescent="0.25">
      <c r="A6">
        <v>2000</v>
      </c>
      <c r="B6" s="17">
        <v>20.248977</v>
      </c>
      <c r="C6" s="17">
        <f t="shared" si="0"/>
        <v>3.0081042737579264</v>
      </c>
      <c r="D6" s="28"/>
      <c r="E6" s="18"/>
      <c r="F6" s="29"/>
      <c r="G6" s="28"/>
      <c r="H6" s="18"/>
      <c r="I6" s="29"/>
      <c r="J6" s="28"/>
      <c r="K6" s="18"/>
      <c r="L6" s="29"/>
      <c r="M6" s="28"/>
      <c r="N6" s="18"/>
      <c r="O6" s="29"/>
      <c r="P6" s="28"/>
      <c r="Q6" s="18"/>
      <c r="R6" s="29"/>
      <c r="S6" s="28"/>
      <c r="T6" s="18"/>
      <c r="U6" s="29"/>
      <c r="V6" s="28"/>
      <c r="W6" s="18"/>
      <c r="X6" s="29"/>
      <c r="Y6" s="28"/>
      <c r="Z6" s="18"/>
      <c r="AA6" s="29"/>
      <c r="AB6" s="28"/>
      <c r="AC6" s="18"/>
      <c r="AD6" s="29"/>
      <c r="AE6" s="28"/>
      <c r="AF6" s="18"/>
      <c r="AG6" s="29"/>
      <c r="AH6" s="28"/>
      <c r="AI6" s="18"/>
      <c r="AJ6" s="29"/>
      <c r="AK6" s="28"/>
      <c r="AL6" s="18"/>
      <c r="AM6" s="29"/>
      <c r="AN6" s="28"/>
      <c r="AO6" s="18"/>
      <c r="AP6" s="29"/>
      <c r="AQ6" s="28"/>
      <c r="AR6" s="18"/>
      <c r="AS6" s="29"/>
      <c r="AT6" s="28"/>
      <c r="AU6" s="18"/>
      <c r="AV6" s="29"/>
      <c r="AW6" s="28"/>
      <c r="AX6" s="18"/>
      <c r="AY6" s="29"/>
      <c r="AZ6" s="28"/>
      <c r="BA6" s="18"/>
      <c r="BB6" s="29"/>
      <c r="BC6" s="28"/>
      <c r="BD6" s="18"/>
      <c r="BE6" s="29"/>
    </row>
    <row r="7" spans="1:95" ht="15.75" x14ac:dyDescent="0.25">
      <c r="A7">
        <v>2001</v>
      </c>
      <c r="B7" s="17">
        <v>67.023652999999996</v>
      </c>
      <c r="C7" s="17">
        <f t="shared" si="0"/>
        <v>4.2050455869413366</v>
      </c>
      <c r="D7" s="28"/>
      <c r="E7" s="18"/>
      <c r="F7" s="29"/>
      <c r="G7" s="28"/>
      <c r="H7" s="18"/>
      <c r="I7" s="29"/>
      <c r="J7" s="28"/>
      <c r="K7" s="18"/>
      <c r="L7" s="29"/>
      <c r="M7" s="28"/>
      <c r="N7" s="18"/>
      <c r="O7" s="29"/>
      <c r="P7" s="28"/>
      <c r="Q7" s="18"/>
      <c r="R7" s="29"/>
      <c r="S7" s="28"/>
      <c r="T7" s="18"/>
      <c r="U7" s="29"/>
      <c r="V7" s="28"/>
      <c r="W7" s="18"/>
      <c r="X7" s="29"/>
      <c r="Y7" s="28"/>
      <c r="Z7" s="18"/>
      <c r="AA7" s="29"/>
      <c r="AB7" s="28"/>
      <c r="AC7" s="18"/>
      <c r="AD7" s="29"/>
      <c r="AE7" s="28"/>
      <c r="AF7" s="18"/>
      <c r="AG7" s="29"/>
      <c r="AH7" s="28"/>
      <c r="AI7" s="18"/>
      <c r="AJ7" s="29"/>
      <c r="AK7" s="28"/>
      <c r="AL7" s="18"/>
      <c r="AM7" s="29"/>
      <c r="AN7" s="28"/>
      <c r="AO7" s="18"/>
      <c r="AP7" s="29"/>
      <c r="AQ7" s="28"/>
      <c r="AR7" s="18"/>
      <c r="AS7" s="29"/>
      <c r="AT7" s="28"/>
      <c r="AU7" s="18"/>
      <c r="AV7" s="29"/>
      <c r="AW7" s="28"/>
      <c r="AX7" s="18"/>
      <c r="AY7" s="29"/>
      <c r="AZ7" s="28"/>
      <c r="BA7" s="18"/>
      <c r="BB7" s="29"/>
      <c r="BC7" s="28"/>
      <c r="BD7" s="18"/>
      <c r="BE7" s="29"/>
    </row>
    <row r="8" spans="1:95" ht="15.75" x14ac:dyDescent="0.25">
      <c r="A8">
        <v>2002</v>
      </c>
      <c r="B8" s="17">
        <v>45.315401000000001</v>
      </c>
      <c r="C8" s="17">
        <f t="shared" si="0"/>
        <v>3.8136469526345338</v>
      </c>
      <c r="D8" s="28"/>
      <c r="E8" s="18"/>
      <c r="F8" s="29"/>
      <c r="G8" s="28"/>
      <c r="H8" s="18"/>
      <c r="I8" s="29"/>
      <c r="J8" s="28"/>
      <c r="K8" s="18"/>
      <c r="L8" s="29"/>
      <c r="M8" s="28"/>
      <c r="N8" s="18"/>
      <c r="O8" s="29"/>
      <c r="P8" s="28"/>
      <c r="Q8" s="18"/>
      <c r="R8" s="29"/>
      <c r="S8" s="28"/>
      <c r="T8" s="18"/>
      <c r="U8" s="29"/>
      <c r="V8" s="28"/>
      <c r="W8" s="18"/>
      <c r="X8" s="29"/>
      <c r="Y8" s="28"/>
      <c r="Z8" s="18"/>
      <c r="AA8" s="29"/>
      <c r="AB8" s="28"/>
      <c r="AC8" s="18"/>
      <c r="AD8" s="29"/>
      <c r="AE8" s="28"/>
      <c r="AF8" s="18"/>
      <c r="AG8" s="29"/>
      <c r="AH8" s="28"/>
      <c r="AI8" s="18"/>
      <c r="AJ8" s="29"/>
      <c r="AK8" s="28"/>
      <c r="AL8" s="18"/>
      <c r="AM8" s="29"/>
      <c r="AN8" s="28"/>
      <c r="AO8" s="18"/>
      <c r="AP8" s="29"/>
      <c r="AQ8" s="28"/>
      <c r="AR8" s="18"/>
      <c r="AS8" s="29"/>
      <c r="AT8" s="28"/>
      <c r="AU8" s="18"/>
      <c r="AV8" s="29"/>
      <c r="AW8" s="28"/>
      <c r="AX8" s="18"/>
      <c r="AY8" s="29"/>
      <c r="AZ8" s="28"/>
      <c r="BA8" s="18"/>
      <c r="BB8" s="29"/>
      <c r="BC8" s="28"/>
      <c r="BD8" s="18"/>
      <c r="BE8" s="29"/>
    </row>
    <row r="9" spans="1:95" ht="15.75" x14ac:dyDescent="0.25">
      <c r="A9">
        <v>2003</v>
      </c>
      <c r="B9" s="17">
        <v>52.466735</v>
      </c>
      <c r="C9" s="17">
        <f t="shared" si="0"/>
        <v>3.9601793497285764</v>
      </c>
      <c r="D9" s="28"/>
      <c r="E9" s="18"/>
      <c r="F9" s="29"/>
      <c r="G9" s="28"/>
      <c r="H9" s="18"/>
      <c r="I9" s="29"/>
      <c r="J9" s="28"/>
      <c r="K9" s="18"/>
      <c r="L9" s="29"/>
      <c r="M9" s="28"/>
      <c r="N9" s="18"/>
      <c r="O9" s="29"/>
      <c r="P9" s="28"/>
      <c r="Q9" s="18"/>
      <c r="R9" s="29"/>
      <c r="S9" s="28"/>
      <c r="T9" s="18"/>
      <c r="U9" s="29"/>
      <c r="V9" s="28"/>
      <c r="W9" s="18"/>
      <c r="X9" s="29"/>
      <c r="Y9" s="28"/>
      <c r="Z9" s="18"/>
      <c r="AA9" s="29"/>
      <c r="AB9" s="28"/>
      <c r="AC9" s="18"/>
      <c r="AD9" s="29"/>
      <c r="AE9" s="28"/>
      <c r="AF9" s="18"/>
      <c r="AG9" s="29"/>
      <c r="AH9" s="28"/>
      <c r="AI9" s="18"/>
      <c r="AJ9" s="29"/>
      <c r="AK9" s="28"/>
      <c r="AL9" s="18"/>
      <c r="AM9" s="29"/>
      <c r="AN9" s="28"/>
      <c r="AO9" s="18"/>
      <c r="AP9" s="29"/>
      <c r="AQ9" s="28"/>
      <c r="AR9" s="18"/>
      <c r="AS9" s="29"/>
      <c r="AT9" s="28"/>
      <c r="AU9" s="18"/>
      <c r="AV9" s="29"/>
      <c r="AW9" s="28"/>
      <c r="AX9" s="18"/>
      <c r="AY9" s="29"/>
      <c r="AZ9" s="28"/>
      <c r="BA9" s="18"/>
      <c r="BB9" s="29"/>
      <c r="BC9" s="28"/>
      <c r="BD9" s="18"/>
      <c r="BE9" s="29"/>
    </row>
    <row r="10" spans="1:95" ht="15.75" x14ac:dyDescent="0.25">
      <c r="A10">
        <v>2004</v>
      </c>
      <c r="B10" s="17">
        <v>45.309744000000002</v>
      </c>
      <c r="C10" s="17">
        <f t="shared" si="0"/>
        <v>3.813522108696191</v>
      </c>
      <c r="D10" s="28"/>
      <c r="E10" s="18"/>
      <c r="F10" s="29"/>
      <c r="G10" s="28"/>
      <c r="H10" s="18"/>
      <c r="I10" s="29"/>
      <c r="J10" s="28"/>
      <c r="K10" s="18"/>
      <c r="L10" s="29"/>
      <c r="M10" s="28"/>
      <c r="N10" s="18"/>
      <c r="O10" s="29"/>
      <c r="P10" s="28"/>
      <c r="Q10" s="18"/>
      <c r="R10" s="29"/>
      <c r="S10" s="28"/>
      <c r="T10" s="18"/>
      <c r="U10" s="29"/>
      <c r="V10" s="28"/>
      <c r="W10" s="18"/>
      <c r="X10" s="29"/>
      <c r="Y10" s="28"/>
      <c r="Z10" s="18"/>
      <c r="AA10" s="29"/>
      <c r="AB10" s="28"/>
      <c r="AC10" s="18"/>
      <c r="AD10" s="29"/>
      <c r="AE10" s="28"/>
      <c r="AF10" s="18"/>
      <c r="AG10" s="29"/>
      <c r="AH10" s="28"/>
      <c r="AI10" s="18"/>
      <c r="AJ10" s="29"/>
      <c r="AK10" s="28"/>
      <c r="AL10" s="18"/>
      <c r="AM10" s="29"/>
      <c r="AN10" s="28"/>
      <c r="AO10" s="18"/>
      <c r="AP10" s="29"/>
      <c r="AQ10" s="28"/>
      <c r="AR10" s="18"/>
      <c r="AS10" s="29"/>
      <c r="AT10" s="28"/>
      <c r="AU10" s="18"/>
      <c r="AV10" s="29"/>
      <c r="AW10" s="28"/>
      <c r="AX10" s="18"/>
      <c r="AY10" s="29"/>
      <c r="AZ10" s="28"/>
      <c r="BA10" s="18"/>
      <c r="BB10" s="29"/>
      <c r="BC10" s="28"/>
      <c r="BD10" s="18"/>
      <c r="BE10" s="29"/>
    </row>
    <row r="11" spans="1:95" ht="15.75" x14ac:dyDescent="0.25">
      <c r="A11">
        <v>2005</v>
      </c>
      <c r="B11" s="17">
        <v>59.121487000000002</v>
      </c>
      <c r="C11" s="17">
        <f t="shared" si="0"/>
        <v>4.0795944285563817</v>
      </c>
      <c r="D11" s="30"/>
      <c r="E11" s="18"/>
      <c r="F11" s="29"/>
      <c r="G11" s="30"/>
      <c r="H11" s="18"/>
      <c r="I11" s="29"/>
      <c r="J11" s="30"/>
      <c r="K11" s="18"/>
      <c r="L11" s="29"/>
      <c r="M11" s="30"/>
      <c r="N11" s="18"/>
      <c r="O11" s="29"/>
      <c r="P11" s="30"/>
      <c r="Q11" s="18"/>
      <c r="R11" s="29"/>
      <c r="S11" s="30"/>
      <c r="T11" s="18"/>
      <c r="U11" s="29"/>
      <c r="V11" s="30"/>
      <c r="W11" s="18"/>
      <c r="X11" s="29"/>
      <c r="Y11" s="30"/>
      <c r="Z11" s="18"/>
      <c r="AA11" s="29"/>
      <c r="AB11" s="30"/>
      <c r="AC11" s="18"/>
      <c r="AD11" s="29"/>
      <c r="AE11" s="30"/>
      <c r="AF11" s="18"/>
      <c r="AG11" s="29"/>
      <c r="AH11" s="30"/>
      <c r="AI11" s="18"/>
      <c r="AJ11" s="29"/>
      <c r="AK11" s="30"/>
      <c r="AL11" s="18"/>
      <c r="AM11" s="29"/>
      <c r="AN11" s="30"/>
      <c r="AO11" s="18"/>
      <c r="AP11" s="29"/>
      <c r="AQ11" s="30"/>
      <c r="AR11" s="18"/>
      <c r="AS11" s="29"/>
      <c r="AT11" s="30"/>
      <c r="AU11" s="18"/>
      <c r="AV11" s="29"/>
      <c r="AW11" s="30"/>
      <c r="AX11" s="18"/>
      <c r="AY11" s="29"/>
      <c r="AZ11" s="30"/>
      <c r="BA11" s="18"/>
      <c r="BB11" s="29"/>
      <c r="BC11" s="30"/>
      <c r="BD11" s="18"/>
      <c r="BE11" s="29"/>
    </row>
    <row r="12" spans="1:95" ht="15.75" x14ac:dyDescent="0.25">
      <c r="A12">
        <v>2006</v>
      </c>
      <c r="B12" s="17">
        <v>11.6065</v>
      </c>
      <c r="C12" s="17">
        <f t="shared" si="0"/>
        <v>2.4515652860053647</v>
      </c>
      <c r="D12" s="30"/>
      <c r="E12" s="18"/>
      <c r="F12" s="29"/>
      <c r="G12" s="30"/>
      <c r="H12" s="18"/>
      <c r="I12" s="29"/>
      <c r="J12" s="30"/>
      <c r="K12" s="18"/>
      <c r="L12" s="29"/>
      <c r="M12" s="30"/>
      <c r="N12" s="18"/>
      <c r="O12" s="29"/>
      <c r="P12" s="30"/>
      <c r="Q12" s="18"/>
      <c r="R12" s="29"/>
      <c r="S12" s="30"/>
      <c r="T12" s="18"/>
      <c r="U12" s="29"/>
      <c r="V12" s="30"/>
      <c r="W12" s="18"/>
      <c r="X12" s="29"/>
      <c r="Y12" s="30"/>
      <c r="Z12" s="18"/>
      <c r="AA12" s="29"/>
      <c r="AB12" s="30"/>
      <c r="AC12" s="18"/>
      <c r="AD12" s="29"/>
      <c r="AE12" s="30"/>
      <c r="AF12" s="18"/>
      <c r="AG12" s="29"/>
      <c r="AH12" s="30"/>
      <c r="AI12" s="18"/>
      <c r="AJ12" s="29"/>
      <c r="AK12" s="30"/>
      <c r="AL12" s="18"/>
      <c r="AM12" s="29"/>
      <c r="AN12" s="30"/>
      <c r="AO12" s="18"/>
      <c r="AP12" s="29"/>
      <c r="AQ12" s="30"/>
      <c r="AR12" s="18"/>
      <c r="AS12" s="29"/>
      <c r="AT12" s="30"/>
      <c r="AU12" s="18"/>
      <c r="AV12" s="29"/>
      <c r="AW12" s="30"/>
      <c r="AX12" s="18"/>
      <c r="AY12" s="29"/>
      <c r="AZ12" s="30"/>
      <c r="BA12" s="18"/>
      <c r="BB12" s="29"/>
      <c r="BC12" s="30"/>
      <c r="BD12" s="18"/>
      <c r="BE12" s="29"/>
    </row>
    <row r="13" spans="1:95" ht="15.75" x14ac:dyDescent="0.25">
      <c r="A13">
        <v>2007</v>
      </c>
      <c r="B13" s="17">
        <v>44.796396999999999</v>
      </c>
      <c r="C13" s="17">
        <f t="shared" si="0"/>
        <v>3.8021277120796046</v>
      </c>
      <c r="D13" s="31"/>
      <c r="E13" s="20"/>
      <c r="F13" s="32"/>
      <c r="G13" s="31"/>
      <c r="H13" s="20"/>
      <c r="I13" s="32"/>
      <c r="J13" s="31"/>
      <c r="K13" s="20"/>
      <c r="L13" s="32"/>
      <c r="M13" s="31"/>
      <c r="N13" s="20"/>
      <c r="O13" s="32"/>
      <c r="P13" s="31"/>
      <c r="Q13" s="20"/>
      <c r="R13" s="32"/>
      <c r="S13" s="31"/>
      <c r="T13" s="20"/>
      <c r="U13" s="32"/>
      <c r="V13" s="31"/>
      <c r="W13" s="20"/>
      <c r="X13" s="32"/>
      <c r="Y13" s="31"/>
      <c r="Z13" s="20"/>
      <c r="AA13" s="32"/>
      <c r="AB13" s="31"/>
      <c r="AC13" s="20"/>
      <c r="AD13" s="32"/>
      <c r="AE13" s="31"/>
      <c r="AF13" s="20"/>
      <c r="AG13" s="32"/>
      <c r="AH13" s="31"/>
      <c r="AI13" s="20"/>
      <c r="AJ13" s="32"/>
      <c r="AK13" s="31"/>
      <c r="AL13" s="20"/>
      <c r="AM13" s="32"/>
      <c r="AN13" s="31"/>
      <c r="AO13" s="20"/>
      <c r="AP13" s="32"/>
      <c r="AQ13" s="31"/>
      <c r="AR13" s="20"/>
      <c r="AS13" s="32"/>
      <c r="AT13" s="31"/>
      <c r="AU13" s="20"/>
      <c r="AV13" s="32"/>
      <c r="AW13" s="31"/>
      <c r="AX13" s="20"/>
      <c r="AY13" s="32"/>
      <c r="AZ13" s="31"/>
      <c r="BA13" s="20"/>
      <c r="BB13" s="32"/>
      <c r="BC13" s="31"/>
      <c r="BD13" s="20"/>
      <c r="BE13" s="32"/>
    </row>
    <row r="14" spans="1:95" ht="13.5" customHeight="1" x14ac:dyDescent="0.25">
      <c r="A14">
        <v>2008</v>
      </c>
      <c r="B14" s="17">
        <v>15.908924000000001</v>
      </c>
      <c r="C14" s="17">
        <f t="shared" si="0"/>
        <v>2.7668802096415366</v>
      </c>
      <c r="D14" s="33"/>
      <c r="E14" s="20"/>
      <c r="F14" s="32"/>
      <c r="G14" s="33"/>
      <c r="H14" s="20"/>
      <c r="I14" s="32"/>
      <c r="J14" s="33"/>
      <c r="K14" s="20"/>
      <c r="L14" s="32"/>
      <c r="M14" s="33"/>
      <c r="N14" s="20"/>
      <c r="O14" s="32"/>
      <c r="P14" s="33"/>
      <c r="Q14" s="20"/>
      <c r="R14" s="32"/>
      <c r="S14" s="33"/>
      <c r="T14" s="20"/>
      <c r="U14" s="32"/>
      <c r="V14" s="33"/>
      <c r="W14" s="20"/>
      <c r="X14" s="32"/>
      <c r="Y14" s="33"/>
      <c r="Z14" s="20"/>
      <c r="AA14" s="32"/>
      <c r="AB14" s="33"/>
      <c r="AC14" s="20"/>
      <c r="AD14" s="32"/>
      <c r="AE14" s="33"/>
      <c r="AF14" s="20"/>
      <c r="AG14" s="32"/>
      <c r="AH14" s="33"/>
      <c r="AI14" s="20"/>
      <c r="AJ14" s="32"/>
      <c r="AK14" s="33"/>
      <c r="AL14" s="20"/>
      <c r="AM14" s="32"/>
      <c r="AN14" s="33"/>
      <c r="AO14" s="20"/>
      <c r="AP14" s="32"/>
      <c r="AQ14" s="33"/>
      <c r="AR14" s="20"/>
      <c r="AS14" s="32"/>
      <c r="AT14" s="33"/>
      <c r="AU14" s="20"/>
      <c r="AV14" s="32"/>
      <c r="AW14" s="33"/>
      <c r="AX14" s="20"/>
      <c r="AY14" s="32"/>
      <c r="AZ14" s="33"/>
      <c r="BA14" s="20"/>
      <c r="BB14" s="32"/>
      <c r="BC14" s="33"/>
      <c r="BD14" s="20"/>
      <c r="BE14" s="32"/>
    </row>
    <row r="15" spans="1:95" ht="15.75" x14ac:dyDescent="0.25">
      <c r="A15">
        <v>2009</v>
      </c>
      <c r="B15" s="17">
        <v>38.024357000000002</v>
      </c>
      <c r="C15" s="17">
        <f t="shared" si="0"/>
        <v>3.6382269280747028</v>
      </c>
      <c r="D15" s="33"/>
      <c r="E15" s="20"/>
      <c r="F15" s="32"/>
      <c r="G15" s="33"/>
      <c r="H15" s="20"/>
      <c r="I15" s="32"/>
      <c r="J15" s="33"/>
      <c r="K15" s="20"/>
      <c r="L15" s="32"/>
      <c r="M15" s="33"/>
      <c r="N15" s="20"/>
      <c r="O15" s="32"/>
      <c r="P15" s="33"/>
      <c r="Q15" s="20"/>
      <c r="R15" s="32"/>
      <c r="S15" s="33"/>
      <c r="T15" s="20"/>
      <c r="U15" s="32"/>
      <c r="V15" s="33"/>
      <c r="W15" s="20"/>
      <c r="X15" s="32"/>
      <c r="Y15" s="33"/>
      <c r="Z15" s="20"/>
      <c r="AA15" s="32"/>
      <c r="AB15" s="33"/>
      <c r="AC15" s="20"/>
      <c r="AD15" s="32"/>
      <c r="AE15" s="33"/>
      <c r="AF15" s="20"/>
      <c r="AG15" s="32"/>
      <c r="AH15" s="33"/>
      <c r="AI15" s="20"/>
      <c r="AJ15" s="32"/>
      <c r="AK15" s="33"/>
      <c r="AL15" s="20"/>
      <c r="AM15" s="32"/>
      <c r="AN15" s="33"/>
      <c r="AO15" s="20"/>
      <c r="AP15" s="32"/>
      <c r="AQ15" s="33"/>
      <c r="AR15" s="20"/>
      <c r="AS15" s="32"/>
      <c r="AT15" s="33"/>
      <c r="AU15" s="20"/>
      <c r="AV15" s="32"/>
      <c r="AW15" s="33"/>
      <c r="AX15" s="20"/>
      <c r="AY15" s="32"/>
      <c r="AZ15" s="33"/>
      <c r="BA15" s="20"/>
      <c r="BB15" s="32"/>
      <c r="BC15" s="33"/>
      <c r="BD15" s="20"/>
      <c r="BE15" s="32"/>
    </row>
    <row r="16" spans="1:95" ht="15.75" x14ac:dyDescent="0.25">
      <c r="A16">
        <v>2010</v>
      </c>
      <c r="B16" s="17">
        <v>24.141670999999999</v>
      </c>
      <c r="C16" s="17">
        <f t="shared" si="0"/>
        <v>3.1839394344833187</v>
      </c>
      <c r="D16" s="33"/>
      <c r="E16" s="20"/>
      <c r="F16" s="32"/>
      <c r="G16" s="33"/>
      <c r="H16" s="20"/>
      <c r="I16" s="32"/>
      <c r="J16" s="33"/>
      <c r="K16" s="20"/>
      <c r="L16" s="32"/>
      <c r="M16" s="33"/>
      <c r="N16" s="20"/>
      <c r="O16" s="32"/>
      <c r="P16" s="33"/>
      <c r="Q16" s="20"/>
      <c r="R16" s="32"/>
      <c r="S16" s="33"/>
      <c r="T16" s="20"/>
      <c r="U16" s="32"/>
      <c r="V16" s="33"/>
      <c r="W16" s="20"/>
      <c r="X16" s="32"/>
      <c r="Y16" s="33"/>
      <c r="Z16" s="20"/>
      <c r="AA16" s="32"/>
      <c r="AB16" s="33"/>
      <c r="AC16" s="20"/>
      <c r="AD16" s="32"/>
      <c r="AE16" s="33"/>
      <c r="AF16" s="20"/>
      <c r="AG16" s="32"/>
      <c r="AH16" s="33"/>
      <c r="AI16" s="20"/>
      <c r="AJ16" s="32"/>
      <c r="AK16" s="33"/>
      <c r="AL16" s="20"/>
      <c r="AM16" s="32"/>
      <c r="AN16" s="33"/>
      <c r="AO16" s="20"/>
      <c r="AP16" s="32"/>
      <c r="AQ16" s="33"/>
      <c r="AR16" s="20"/>
      <c r="AS16" s="32"/>
      <c r="AT16" s="33"/>
      <c r="AU16" s="20"/>
      <c r="AV16" s="32"/>
      <c r="AW16" s="33"/>
      <c r="AX16" s="20"/>
      <c r="AY16" s="32"/>
      <c r="AZ16" s="33"/>
      <c r="BA16" s="20"/>
      <c r="BB16" s="32"/>
      <c r="BC16" s="33"/>
      <c r="BD16" s="20"/>
      <c r="BE16" s="32"/>
    </row>
    <row r="17" spans="1:95" ht="15.75" x14ac:dyDescent="0.25">
      <c r="A17">
        <v>2011</v>
      </c>
      <c r="B17" s="17">
        <v>58.882053999999997</v>
      </c>
      <c r="C17" s="17">
        <f t="shared" si="0"/>
        <v>4.0755363583230402</v>
      </c>
      <c r="D17" s="33"/>
      <c r="E17" s="20"/>
      <c r="F17" s="32"/>
      <c r="G17" s="33"/>
      <c r="H17" s="20"/>
      <c r="I17" s="32"/>
      <c r="J17" s="33"/>
      <c r="K17" s="20"/>
      <c r="L17" s="32"/>
      <c r="M17" s="33"/>
      <c r="N17" s="20"/>
      <c r="O17" s="32"/>
      <c r="P17" s="33"/>
      <c r="Q17" s="20"/>
      <c r="R17" s="32"/>
      <c r="S17" s="33"/>
      <c r="T17" s="20"/>
      <c r="U17" s="32"/>
      <c r="V17" s="33"/>
      <c r="W17" s="20"/>
      <c r="X17" s="32"/>
      <c r="Y17" s="33"/>
      <c r="Z17" s="20"/>
      <c r="AA17" s="32"/>
      <c r="AB17" s="33"/>
      <c r="AC17" s="20"/>
      <c r="AD17" s="32"/>
      <c r="AE17" s="33"/>
      <c r="AF17" s="20"/>
      <c r="AG17" s="32"/>
      <c r="AH17" s="33"/>
      <c r="AI17" s="20"/>
      <c r="AJ17" s="32"/>
      <c r="AK17" s="33"/>
      <c r="AL17" s="20"/>
      <c r="AM17" s="32"/>
      <c r="AN17" s="33"/>
      <c r="AO17" s="20"/>
      <c r="AP17" s="32"/>
      <c r="AQ17" s="33"/>
      <c r="AR17" s="20"/>
      <c r="AS17" s="32"/>
      <c r="AT17" s="33"/>
      <c r="AU17" s="20"/>
      <c r="AV17" s="32"/>
      <c r="AW17" s="33"/>
      <c r="AX17" s="20"/>
      <c r="AY17" s="32"/>
      <c r="AZ17" s="33"/>
      <c r="BA17" s="20"/>
      <c r="BB17" s="32"/>
      <c r="BC17" s="33"/>
      <c r="BD17" s="20"/>
      <c r="BE17" s="32"/>
    </row>
    <row r="18" spans="1:95" ht="15.75" x14ac:dyDescent="0.25">
      <c r="A18">
        <v>2012</v>
      </c>
      <c r="B18" s="17">
        <v>21.277018000000002</v>
      </c>
      <c r="C18" s="17">
        <f t="shared" si="0"/>
        <v>3.0576275230751495</v>
      </c>
      <c r="D18" s="33"/>
      <c r="E18" s="20"/>
      <c r="F18" s="32"/>
      <c r="G18" s="33"/>
      <c r="H18" s="20"/>
      <c r="I18" s="32"/>
      <c r="J18" s="33"/>
      <c r="K18" s="20"/>
      <c r="L18" s="32"/>
      <c r="M18" s="33"/>
      <c r="N18" s="20"/>
      <c r="O18" s="32"/>
      <c r="P18" s="33"/>
      <c r="Q18" s="20"/>
      <c r="R18" s="32"/>
      <c r="S18" s="33"/>
      <c r="T18" s="20"/>
      <c r="U18" s="32"/>
      <c r="V18" s="33"/>
      <c r="W18" s="20"/>
      <c r="X18" s="32"/>
      <c r="Y18" s="33"/>
      <c r="Z18" s="20"/>
      <c r="AA18" s="32"/>
      <c r="AB18" s="33"/>
      <c r="AC18" s="20"/>
      <c r="AD18" s="32"/>
      <c r="AE18" s="33"/>
      <c r="AF18" s="20"/>
      <c r="AG18" s="32"/>
      <c r="AH18" s="33"/>
      <c r="AI18" s="20"/>
      <c r="AJ18" s="32"/>
      <c r="AK18" s="33"/>
      <c r="AL18" s="20"/>
      <c r="AM18" s="32"/>
      <c r="AN18" s="33"/>
      <c r="AO18" s="20"/>
      <c r="AP18" s="32"/>
      <c r="AQ18" s="33"/>
      <c r="AR18" s="20"/>
      <c r="AS18" s="32"/>
      <c r="AT18" s="33"/>
      <c r="AU18" s="20"/>
      <c r="AV18" s="32"/>
      <c r="AW18" s="33"/>
      <c r="AX18" s="20"/>
      <c r="AY18" s="32"/>
      <c r="AZ18" s="33"/>
      <c r="BA18" s="20"/>
      <c r="BB18" s="32"/>
      <c r="BC18" s="33"/>
      <c r="BD18" s="20"/>
      <c r="BE18" s="32"/>
    </row>
    <row r="19" spans="1:95" ht="15.75" x14ac:dyDescent="0.25">
      <c r="A19">
        <v>2013</v>
      </c>
      <c r="B19" s="17">
        <v>94.719412000000005</v>
      </c>
      <c r="C19" s="17">
        <f t="shared" si="0"/>
        <v>4.5509189633461569</v>
      </c>
      <c r="D19" s="33">
        <v>3.8866109999999998</v>
      </c>
      <c r="E19" s="37">
        <v>0.32878279999999999</v>
      </c>
      <c r="F19" s="32">
        <f>EXP(D19+(0.5*E19*E19))</f>
        <v>51.452552112324518</v>
      </c>
      <c r="G19" s="33">
        <v>4.1491758985769804</v>
      </c>
      <c r="H19" s="37">
        <v>0.233142643403843</v>
      </c>
      <c r="I19" s="32">
        <f>EXP(G19+(0.5*H19*H19))</f>
        <v>65.127940107795709</v>
      </c>
      <c r="J19" s="33">
        <v>4.0650053564067399</v>
      </c>
      <c r="K19" s="37">
        <v>0.24091937622713699</v>
      </c>
      <c r="L19" s="32">
        <f>EXP(J19+(0.5*K19*K19))</f>
        <v>59.98091506226276</v>
      </c>
      <c r="M19" s="33">
        <v>4.0545546563291399</v>
      </c>
      <c r="N19" s="37">
        <v>0.29414195229759399</v>
      </c>
      <c r="O19" s="32">
        <f>EXP(M19+(0.5*N19*N19))</f>
        <v>60.208551900894179</v>
      </c>
      <c r="P19" s="33">
        <v>4.0680328842282503</v>
      </c>
      <c r="Q19" s="37">
        <v>0.25769541004996899</v>
      </c>
      <c r="R19" s="32">
        <f>EXP(P19+(0.5*Q19*Q19))</f>
        <v>60.41493523088878</v>
      </c>
      <c r="S19" s="33">
        <v>4.0749681659579498</v>
      </c>
      <c r="T19" s="37">
        <v>0.280528253701329</v>
      </c>
      <c r="U19" s="32">
        <f>EXP(S19+(0.5*T19*T19))</f>
        <v>61.210345326819244</v>
      </c>
      <c r="V19" s="33">
        <v>3.9725147294774099</v>
      </c>
      <c r="W19" s="37">
        <v>0.24491869919501399</v>
      </c>
      <c r="X19" s="32">
        <f>EXP(V19+(0.5*W19*W19))</f>
        <v>54.735216506284928</v>
      </c>
      <c r="Y19" s="33">
        <v>4.0797269736838899</v>
      </c>
      <c r="Z19" s="37">
        <v>0.30126329520915202</v>
      </c>
      <c r="AA19" s="32">
        <f>EXP(Y19+(0.5*Z19*Z19))</f>
        <v>61.874414622895429</v>
      </c>
      <c r="AB19" s="33">
        <v>4.0458473640162902</v>
      </c>
      <c r="AC19" s="37">
        <v>0.27005430313471801</v>
      </c>
      <c r="AD19" s="32">
        <f>EXP(AB19+(0.5*AC19*AC19))</f>
        <v>59.282373995118007</v>
      </c>
      <c r="AE19" s="33">
        <v>4.0930564123504602</v>
      </c>
      <c r="AF19" s="37">
        <v>0.29428047229124799</v>
      </c>
      <c r="AG19" s="32">
        <f>EXP(AE19+(0.5*AF19*AF19))</f>
        <v>62.574441409147248</v>
      </c>
      <c r="AH19" s="33">
        <v>4.0697101631676604</v>
      </c>
      <c r="AI19" s="37">
        <v>0.23883463624769899</v>
      </c>
      <c r="AJ19" s="32">
        <f>EXP(AH19+(0.5*AI19*AI19))</f>
        <v>60.23364931662497</v>
      </c>
      <c r="AK19" s="33">
        <v>4.0797161577517898</v>
      </c>
      <c r="AL19" s="37">
        <v>0.29020602515395799</v>
      </c>
      <c r="AM19" s="32">
        <f>EXP(AK19+(0.5*AL19*AL19))</f>
        <v>61.671747583968425</v>
      </c>
      <c r="AN19" s="33">
        <v>4.0688479779813598</v>
      </c>
      <c r="AO19" s="37">
        <v>0.252784827354194</v>
      </c>
      <c r="AP19" s="32">
        <f>EXP(AN19+(0.5*AO19*AO19))</f>
        <v>60.388462135800715</v>
      </c>
      <c r="AQ19" s="33">
        <v>4.0989925437707297</v>
      </c>
      <c r="AR19" s="37">
        <v>0.278601522150697</v>
      </c>
      <c r="AS19" s="32">
        <f>EXP(AQ19+(0.5*AR19*AR19))</f>
        <v>62.664929174777811</v>
      </c>
      <c r="AT19" s="33">
        <v>4.0859630920106502</v>
      </c>
      <c r="AU19" s="37">
        <v>0.24778103031134499</v>
      </c>
      <c r="AV19" s="32">
        <f>EXP(AT19+(0.5*AU19*AU19))</f>
        <v>61.354027167324688</v>
      </c>
      <c r="AW19" s="33">
        <v>4.0401108856454604</v>
      </c>
      <c r="AX19" s="37">
        <v>0.29106922054530598</v>
      </c>
      <c r="AY19" s="32">
        <f>EXP(AW19+(0.5*AX19*AX19))</f>
        <v>59.291830518108291</v>
      </c>
      <c r="AZ19" s="33">
        <v>4.0855479335098002</v>
      </c>
      <c r="BA19" s="37">
        <v>0.25551527545432101</v>
      </c>
      <c r="BB19" s="32">
        <f>EXP(AZ19+(0.5*BA19*BA19))</f>
        <v>61.448041342760966</v>
      </c>
      <c r="BC19" s="33">
        <v>4.0664223880413504</v>
      </c>
      <c r="BD19" s="37">
        <v>0.28041463484492601</v>
      </c>
      <c r="BE19" s="32">
        <f>EXP(BC19+(0.5*BD19*BD19))</f>
        <v>60.687550110139348</v>
      </c>
    </row>
    <row r="20" spans="1:95" ht="15.75" x14ac:dyDescent="0.25">
      <c r="A20">
        <v>2014</v>
      </c>
      <c r="B20" s="17">
        <v>37.173864700000003</v>
      </c>
      <c r="C20" s="17">
        <f t="shared" si="0"/>
        <v>3.6156059525389286</v>
      </c>
      <c r="D20" s="33">
        <v>3.350422</v>
      </c>
      <c r="E20" s="37">
        <v>0.3594174</v>
      </c>
      <c r="F20" s="32">
        <f t="shared" ref="F20:F28" si="1">EXP(D20+(0.5*E20*E20))</f>
        <v>30.417327625486635</v>
      </c>
      <c r="G20" s="33">
        <v>3.3799981380569299</v>
      </c>
      <c r="H20" s="37">
        <v>0.246248889673231</v>
      </c>
      <c r="I20" s="32">
        <f t="shared" ref="I20:I28" si="2">EXP(G20+(0.5*H20*H20))</f>
        <v>30.274851848149066</v>
      </c>
      <c r="J20" s="33">
        <v>3.5762372953824002</v>
      </c>
      <c r="K20" s="37">
        <v>0.26365841587583699</v>
      </c>
      <c r="L20" s="32">
        <f t="shared" ref="L20:L28" si="3">EXP(J20+(0.5*K20*K20))</f>
        <v>37.002858836601916</v>
      </c>
      <c r="M20" s="33">
        <v>3.3087129204582002</v>
      </c>
      <c r="N20" s="37">
        <v>0.30990630638720201</v>
      </c>
      <c r="O20" s="32">
        <f t="shared" ref="O20:O28" si="4">EXP(M20+(0.5*N20*N20))</f>
        <v>28.695315310058326</v>
      </c>
      <c r="P20" s="33">
        <v>3.44876119348167</v>
      </c>
      <c r="Q20" s="37">
        <v>0.27733169789078399</v>
      </c>
      <c r="R20" s="32">
        <f t="shared" ref="R20:R28" si="5">EXP(P20+(0.5*Q20*Q20))</f>
        <v>32.694851819923493</v>
      </c>
      <c r="S20" s="33">
        <v>3.3548352182368202</v>
      </c>
      <c r="T20" s="37">
        <v>0.29582913758571</v>
      </c>
      <c r="U20" s="32">
        <f t="shared" ref="U20:U28" si="6">EXP(S20+(0.5*T20*T20))</f>
        <v>29.921959957422924</v>
      </c>
      <c r="V20" s="33">
        <v>3.5583270858185401</v>
      </c>
      <c r="W20" s="37">
        <v>0.28045580729256803</v>
      </c>
      <c r="X20" s="32">
        <f t="shared" ref="X20:X28" si="7">EXP(V20+(0.5*W20*W20))</f>
        <v>36.512505404826875</v>
      </c>
      <c r="Y20" s="33">
        <v>3.3184838135354</v>
      </c>
      <c r="Z20" s="37">
        <v>0.31282788026850999</v>
      </c>
      <c r="AA20" s="32">
        <f t="shared" ref="AA20:AA28" si="8">EXP(Y20+(0.5*Z20*Z20))</f>
        <v>29.003440325731635</v>
      </c>
      <c r="AB20" s="33">
        <v>3.4567393061157601</v>
      </c>
      <c r="AC20" s="37">
        <v>0.29068144506053001</v>
      </c>
      <c r="AD20" s="32">
        <f t="shared" ref="AD20:AD28" si="9">EXP(AB20+(0.5*AC20*AC20))</f>
        <v>33.081928197150773</v>
      </c>
      <c r="AE20" s="33">
        <v>3.3593736003949299</v>
      </c>
      <c r="AF20" s="37">
        <v>0.30537446238384403</v>
      </c>
      <c r="AG20" s="32">
        <f t="shared" ref="AG20:AG28" si="10">EXP(AE20+(0.5*AF20*AF20))</f>
        <v>30.144436582906216</v>
      </c>
      <c r="AH20" s="33">
        <v>3.6081700830785799</v>
      </c>
      <c r="AI20" s="37">
        <v>0.261272188294916</v>
      </c>
      <c r="AJ20" s="32">
        <f t="shared" ref="AJ20:AJ28" si="11">EXP(AH20+(0.5*AI20*AI20))</f>
        <v>38.179612206532916</v>
      </c>
      <c r="AK20" s="33">
        <v>3.2951949794579298</v>
      </c>
      <c r="AL20" s="37">
        <v>0.30348501320439297</v>
      </c>
      <c r="AM20" s="32">
        <f t="shared" ref="AM20:AM28" si="12">EXP(AK20+(0.5*AL20*AL20))</f>
        <v>28.254325363304989</v>
      </c>
      <c r="AN20" s="33">
        <v>3.4704468944336502</v>
      </c>
      <c r="AO20" s="37">
        <v>0.27308344263322798</v>
      </c>
      <c r="AP20" s="32">
        <f t="shared" ref="AP20:AP28" si="13">EXP(AN20+(0.5*AO20*AO20))</f>
        <v>33.372565750768096</v>
      </c>
      <c r="AQ20" s="33">
        <v>3.3543232832918402</v>
      </c>
      <c r="AR20" s="37">
        <v>0.29129171650360602</v>
      </c>
      <c r="AS20" s="32">
        <f t="shared" ref="AS20:AS28" si="14">EXP(AQ20+(0.5*AR20*AR20))</f>
        <v>29.866836430204568</v>
      </c>
      <c r="AT20" s="33">
        <v>3.4190477213601098</v>
      </c>
      <c r="AU20" s="37">
        <v>0.26661072359382598</v>
      </c>
      <c r="AV20" s="32">
        <f t="shared" ref="AV20:AV28" si="15">EXP(AT20+(0.5*AU20*AU20))</f>
        <v>31.645259556533286</v>
      </c>
      <c r="AW20" s="33">
        <v>3.19574331424757</v>
      </c>
      <c r="AX20" s="37">
        <v>0.30915744154107999</v>
      </c>
      <c r="AY20" s="32">
        <f t="shared" ref="AY20:AY28" si="16">EXP(AW20+(0.5*AX20*AX20))</f>
        <v>25.62407850618391</v>
      </c>
      <c r="AZ20" s="33">
        <v>3.3092976257170799</v>
      </c>
      <c r="BA20" s="37">
        <v>0.27321756456554402</v>
      </c>
      <c r="BB20" s="32">
        <f t="shared" ref="BB20:BB28" si="17">EXP(AZ20+(0.5*BA20*BA20))</f>
        <v>28.406600908348597</v>
      </c>
      <c r="BC20" s="33">
        <v>3.2280540317606801</v>
      </c>
      <c r="BD20" s="37">
        <v>0.29679468575617601</v>
      </c>
      <c r="BE20" s="32">
        <f t="shared" ref="BE20:BE28" si="18">EXP(BC20+(0.5*BD20*BD20))</f>
        <v>26.366587260978658</v>
      </c>
    </row>
    <row r="21" spans="1:95" ht="15.75" x14ac:dyDescent="0.25">
      <c r="A21">
        <v>2015</v>
      </c>
      <c r="B21" s="17">
        <v>35.092568</v>
      </c>
      <c r="C21" s="17">
        <f t="shared" si="0"/>
        <v>3.5579893701604499</v>
      </c>
      <c r="D21" s="33">
        <v>4.0705229999999997</v>
      </c>
      <c r="E21" s="37">
        <v>0.3534079</v>
      </c>
      <c r="F21" s="32">
        <f t="shared" si="1"/>
        <v>62.362963897906667</v>
      </c>
      <c r="G21" s="33">
        <v>4.0441587271916397</v>
      </c>
      <c r="H21" s="37">
        <v>0.24488259181640401</v>
      </c>
      <c r="I21" s="32">
        <f t="shared" si="2"/>
        <v>58.800036113466902</v>
      </c>
      <c r="J21" s="33">
        <v>3.7459523734879898</v>
      </c>
      <c r="K21" s="37">
        <v>0.25426462154892998</v>
      </c>
      <c r="L21" s="32">
        <f t="shared" si="3"/>
        <v>43.740638920317316</v>
      </c>
      <c r="M21" s="33">
        <v>3.9756090928687402</v>
      </c>
      <c r="N21" s="37">
        <v>0.308821464696238</v>
      </c>
      <c r="O21" s="32">
        <f t="shared" si="4"/>
        <v>55.884912459554101</v>
      </c>
      <c r="P21" s="33">
        <v>3.9842485116492901</v>
      </c>
      <c r="Q21" s="37">
        <v>0.27062995111743998</v>
      </c>
      <c r="R21" s="32">
        <f t="shared" si="5"/>
        <v>55.749519801114232</v>
      </c>
      <c r="S21" s="33">
        <v>4.0233155768834896</v>
      </c>
      <c r="T21" s="37">
        <v>0.29282850062385501</v>
      </c>
      <c r="U21" s="32">
        <f t="shared" si="6"/>
        <v>58.334275833599371</v>
      </c>
      <c r="V21" s="33">
        <v>3.7565092999145202</v>
      </c>
      <c r="W21" s="37">
        <v>0.27064209382608101</v>
      </c>
      <c r="X21" s="32">
        <f t="shared" si="7"/>
        <v>44.395267298904933</v>
      </c>
      <c r="Y21" s="33">
        <v>3.9738353723949298</v>
      </c>
      <c r="Z21" s="37">
        <v>0.31093338986997898</v>
      </c>
      <c r="AA21" s="32">
        <f t="shared" si="8"/>
        <v>55.822396446171645</v>
      </c>
      <c r="AB21" s="33">
        <v>3.9565535713640898</v>
      </c>
      <c r="AC21" s="37">
        <v>0.28303094137810197</v>
      </c>
      <c r="AD21" s="32">
        <f t="shared" si="9"/>
        <v>54.413203088824844</v>
      </c>
      <c r="AE21" s="33">
        <v>4.0182022387661496</v>
      </c>
      <c r="AF21" s="37">
        <v>0.30153367747948001</v>
      </c>
      <c r="AG21" s="32">
        <f t="shared" si="10"/>
        <v>58.187090539262442</v>
      </c>
      <c r="AH21" s="33">
        <v>3.6847900906550302</v>
      </c>
      <c r="AI21" s="37">
        <v>0.25177627330518898</v>
      </c>
      <c r="AJ21" s="32">
        <f t="shared" si="11"/>
        <v>41.119634667193502</v>
      </c>
      <c r="AK21" s="33">
        <v>3.9462028046268198</v>
      </c>
      <c r="AL21" s="37">
        <v>0.30373932815309201</v>
      </c>
      <c r="AM21" s="32">
        <f t="shared" si="12"/>
        <v>54.181070482940797</v>
      </c>
      <c r="AN21" s="33">
        <v>3.95708270324053</v>
      </c>
      <c r="AO21" s="37">
        <v>0.26574760739859898</v>
      </c>
      <c r="AP21" s="32">
        <f t="shared" si="13"/>
        <v>54.184430046404259</v>
      </c>
      <c r="AQ21" s="33">
        <v>4.0046397879593503</v>
      </c>
      <c r="AR21" s="37">
        <v>0.28860424827997899</v>
      </c>
      <c r="AS21" s="32">
        <f t="shared" si="14"/>
        <v>57.184677922909302</v>
      </c>
      <c r="AT21" s="33">
        <v>3.7611271935235702</v>
      </c>
      <c r="AU21" s="37">
        <v>0.26180941260603502</v>
      </c>
      <c r="AV21" s="32">
        <f t="shared" si="15"/>
        <v>44.495999123273947</v>
      </c>
      <c r="AW21" s="33">
        <v>3.9374634898178398</v>
      </c>
      <c r="AX21" s="37">
        <v>0.31610186991616201</v>
      </c>
      <c r="AY21" s="32">
        <f t="shared" si="16"/>
        <v>53.915806227541616</v>
      </c>
      <c r="AZ21" s="33">
        <v>3.9896000346316902</v>
      </c>
      <c r="BA21" s="37">
        <v>0.274749724362507</v>
      </c>
      <c r="BB21" s="32">
        <f t="shared" si="17"/>
        <v>56.111665952370878</v>
      </c>
      <c r="BC21" s="33">
        <v>3.9893049032732</v>
      </c>
      <c r="BD21" s="37">
        <v>0.30246107234151498</v>
      </c>
      <c r="BE21" s="32">
        <f t="shared" si="18"/>
        <v>56.545535601916527</v>
      </c>
    </row>
    <row r="22" spans="1:95" ht="15.75" x14ac:dyDescent="0.25">
      <c r="A22">
        <v>2016</v>
      </c>
      <c r="B22" s="17">
        <v>18.374199999999998</v>
      </c>
      <c r="C22" s="17">
        <f t="shared" si="0"/>
        <v>2.9109475067361537</v>
      </c>
      <c r="D22" s="33">
        <v>3.483724</v>
      </c>
      <c r="E22" s="37">
        <v>0.36316720000000002</v>
      </c>
      <c r="F22" s="32">
        <f t="shared" si="1"/>
        <v>34.80180341047938</v>
      </c>
      <c r="G22" s="33">
        <v>3.1525113835836298</v>
      </c>
      <c r="H22" s="37">
        <v>0.26488515861527601</v>
      </c>
      <c r="I22" s="32">
        <f t="shared" si="2"/>
        <v>24.230046579373116</v>
      </c>
      <c r="J22" s="33">
        <v>2.6711092079603498</v>
      </c>
      <c r="K22" s="37">
        <v>0.24954171396466801</v>
      </c>
      <c r="L22" s="32">
        <f t="shared" si="3"/>
        <v>14.913170392197673</v>
      </c>
      <c r="M22" s="33">
        <v>3.0950609486135998</v>
      </c>
      <c r="N22" s="37">
        <v>0.31517535242050398</v>
      </c>
      <c r="O22" s="32">
        <f t="shared" si="4"/>
        <v>23.213376829784909</v>
      </c>
      <c r="P22" s="33">
        <v>2.7560053904533102</v>
      </c>
      <c r="Q22" s="37">
        <v>0.28140554778749199</v>
      </c>
      <c r="R22" s="32">
        <f t="shared" si="5"/>
        <v>16.372448156659523</v>
      </c>
      <c r="S22" s="33">
        <v>2.98094515141482</v>
      </c>
      <c r="T22" s="37">
        <v>0.30496569365767101</v>
      </c>
      <c r="U22" s="32">
        <f t="shared" si="6"/>
        <v>20.644463840432518</v>
      </c>
      <c r="V22" s="33">
        <v>2.83572266375631</v>
      </c>
      <c r="W22" s="37">
        <v>0.26552710427019199</v>
      </c>
      <c r="X22" s="32">
        <f t="shared" si="7"/>
        <v>17.654222419015529</v>
      </c>
      <c r="Y22" s="33">
        <v>3.1771212631469798</v>
      </c>
      <c r="Z22" s="37">
        <v>0.316951537076546</v>
      </c>
      <c r="AA22" s="32">
        <f t="shared" si="8"/>
        <v>25.212764689632969</v>
      </c>
      <c r="AB22" s="33">
        <v>2.8656261385136901</v>
      </c>
      <c r="AC22" s="37">
        <v>0.29010936233857598</v>
      </c>
      <c r="AD22" s="32">
        <f t="shared" si="9"/>
        <v>18.314770392532598</v>
      </c>
      <c r="AE22" s="33">
        <v>3.0851914498625601</v>
      </c>
      <c r="AF22" s="37">
        <v>0.31230641529788999</v>
      </c>
      <c r="AG22" s="32">
        <f t="shared" si="10"/>
        <v>22.964719383260373</v>
      </c>
      <c r="AH22" s="33">
        <v>2.5910379917726898</v>
      </c>
      <c r="AI22" s="37">
        <v>0.24497652956482199</v>
      </c>
      <c r="AJ22" s="32">
        <f t="shared" si="11"/>
        <v>13.750081368325928</v>
      </c>
      <c r="AK22" s="33">
        <v>2.9799854722061601</v>
      </c>
      <c r="AL22" s="37">
        <v>0.30813869586683701</v>
      </c>
      <c r="AM22" s="32">
        <f t="shared" si="12"/>
        <v>20.644732459325461</v>
      </c>
      <c r="AN22" s="33">
        <v>2.6174794058233299</v>
      </c>
      <c r="AO22" s="37">
        <v>0.27451577023614698</v>
      </c>
      <c r="AP22" s="32">
        <f t="shared" si="13"/>
        <v>14.227246018377036</v>
      </c>
      <c r="AQ22" s="33">
        <v>2.8758860283044201</v>
      </c>
      <c r="AR22" s="37">
        <v>0.29943376725187698</v>
      </c>
      <c r="AS22" s="32">
        <f t="shared" si="14"/>
        <v>18.55457369036057</v>
      </c>
      <c r="AT22" s="33">
        <v>2.5332534735588301</v>
      </c>
      <c r="AU22" s="37">
        <v>0.25736619066754401</v>
      </c>
      <c r="AV22" s="32">
        <f t="shared" si="15"/>
        <v>13.018509488379912</v>
      </c>
      <c r="AW22" s="33">
        <v>2.9857323243954701</v>
      </c>
      <c r="AX22" s="37">
        <v>0.31879200939614499</v>
      </c>
      <c r="AY22" s="32">
        <f t="shared" si="16"/>
        <v>20.83317143705905</v>
      </c>
      <c r="AZ22" s="33">
        <v>2.6491680631821999</v>
      </c>
      <c r="BA22" s="37">
        <v>0.285600204496883</v>
      </c>
      <c r="BB22" s="32">
        <f t="shared" si="17"/>
        <v>14.730965894146669</v>
      </c>
      <c r="BC22" s="33">
        <v>2.88177912630958</v>
      </c>
      <c r="BD22" s="37">
        <v>0.310564619854243</v>
      </c>
      <c r="BE22" s="32">
        <f t="shared" si="18"/>
        <v>18.727711360175036</v>
      </c>
    </row>
    <row r="23" spans="1:95" ht="15.75" x14ac:dyDescent="0.25">
      <c r="A23">
        <v>2017</v>
      </c>
      <c r="B23" s="17">
        <v>34.734366000000001</v>
      </c>
      <c r="C23" s="17">
        <f t="shared" si="0"/>
        <v>3.5477295714951795</v>
      </c>
      <c r="D23" s="34">
        <v>4.2252450000000001</v>
      </c>
      <c r="E23" s="37">
        <v>0.37707069999999998</v>
      </c>
      <c r="F23" s="32">
        <f t="shared" si="1"/>
        <v>73.430263242302189</v>
      </c>
      <c r="G23" s="34">
        <v>3.6801333714704199</v>
      </c>
      <c r="H23" s="37">
        <v>0.26242368355867901</v>
      </c>
      <c r="I23" s="32">
        <f t="shared" si="2"/>
        <v>41.040790661854878</v>
      </c>
      <c r="J23" s="34">
        <v>3.6812635413089998</v>
      </c>
      <c r="K23" s="37">
        <v>0.24620521376337201</v>
      </c>
      <c r="L23" s="32">
        <f t="shared" si="3"/>
        <v>40.918081055262512</v>
      </c>
      <c r="M23" s="34">
        <v>3.7253583831114798</v>
      </c>
      <c r="N23" s="37">
        <v>0.30777070582377603</v>
      </c>
      <c r="O23" s="32">
        <f t="shared" si="4"/>
        <v>43.498209955215209</v>
      </c>
      <c r="P23" s="34">
        <v>3.5331385240650701</v>
      </c>
      <c r="Q23" s="37">
        <v>0.27417590797346902</v>
      </c>
      <c r="R23" s="32">
        <f t="shared" si="5"/>
        <v>35.54234271745991</v>
      </c>
      <c r="S23" s="34">
        <v>3.6011407500353401</v>
      </c>
      <c r="T23" s="37">
        <v>0.29563287766878599</v>
      </c>
      <c r="U23" s="32">
        <f t="shared" si="6"/>
        <v>38.276653809334213</v>
      </c>
      <c r="V23" s="34">
        <v>3.6082435086524698</v>
      </c>
      <c r="W23" s="37">
        <v>0.25758296334958503</v>
      </c>
      <c r="X23" s="32">
        <f t="shared" si="7"/>
        <v>38.145889270036285</v>
      </c>
      <c r="Y23" s="34">
        <v>3.6151462715095399</v>
      </c>
      <c r="Z23" s="37">
        <v>0.312684868042854</v>
      </c>
      <c r="AA23" s="32">
        <f t="shared" si="8"/>
        <v>39.018355328631756</v>
      </c>
      <c r="AB23" s="34">
        <v>3.3364942085594702</v>
      </c>
      <c r="AC23" s="37">
        <v>0.28105750085939002</v>
      </c>
      <c r="AD23" s="32">
        <f t="shared" si="9"/>
        <v>29.253255538738888</v>
      </c>
      <c r="AE23" s="34">
        <v>3.48216791068847</v>
      </c>
      <c r="AF23" s="37">
        <v>0.30473818750867498</v>
      </c>
      <c r="AG23" s="32">
        <f t="shared" si="10"/>
        <v>34.076247664276806</v>
      </c>
      <c r="AH23" s="34">
        <v>3.6486099084923498</v>
      </c>
      <c r="AI23" s="37">
        <v>0.24496688153941901</v>
      </c>
      <c r="AJ23" s="32">
        <f t="shared" si="11"/>
        <v>39.591493913281823</v>
      </c>
      <c r="AK23" s="34">
        <v>3.6467996140060399</v>
      </c>
      <c r="AL23" s="37">
        <v>0.29868799011387698</v>
      </c>
      <c r="AM23" s="32">
        <f t="shared" si="12"/>
        <v>40.101224568944758</v>
      </c>
      <c r="AN23" s="34">
        <v>3.4579629627453801</v>
      </c>
      <c r="AO23" s="37">
        <v>0.27132821921272499</v>
      </c>
      <c r="AP23" s="32">
        <f t="shared" si="13"/>
        <v>32.942791429707377</v>
      </c>
      <c r="AQ23" s="34">
        <v>3.5174104303516902</v>
      </c>
      <c r="AR23" s="37">
        <v>0.29001814740110499</v>
      </c>
      <c r="AS23" s="32">
        <f t="shared" si="14"/>
        <v>35.14441423033189</v>
      </c>
      <c r="AT23" s="34">
        <v>3.64153331417155</v>
      </c>
      <c r="AU23" s="37">
        <v>0.258637475686887</v>
      </c>
      <c r="AV23" s="32">
        <f t="shared" si="15"/>
        <v>39.447867343090913</v>
      </c>
      <c r="AW23" s="34">
        <v>3.70940336770949</v>
      </c>
      <c r="AX23" s="37">
        <v>0.30903538111572298</v>
      </c>
      <c r="AY23" s="32">
        <f t="shared" si="16"/>
        <v>42.826402836789391</v>
      </c>
      <c r="AZ23" s="34">
        <v>3.5261225990645899</v>
      </c>
      <c r="BA23" s="37">
        <v>0.28073180612297599</v>
      </c>
      <c r="BB23" s="32">
        <f t="shared" si="17"/>
        <v>35.35810952034744</v>
      </c>
      <c r="BC23" s="34">
        <v>3.5952734437933902</v>
      </c>
      <c r="BD23" s="37">
        <v>0.30076322138695499</v>
      </c>
      <c r="BE23" s="32">
        <f t="shared" si="18"/>
        <v>38.110990361323204</v>
      </c>
    </row>
    <row r="24" spans="1:95" ht="15.75" x14ac:dyDescent="0.25">
      <c r="A24">
        <v>2018</v>
      </c>
      <c r="B24" s="17">
        <v>8.0677000000000003</v>
      </c>
      <c r="C24" s="17">
        <f t="shared" si="0"/>
        <v>2.0878684354640864</v>
      </c>
      <c r="D24" s="34">
        <v>2.6665740000000002</v>
      </c>
      <c r="E24" s="37">
        <v>0.39534780000000003</v>
      </c>
      <c r="F24" s="32">
        <f t="shared" si="1"/>
        <v>15.560317780957602</v>
      </c>
      <c r="G24" s="34">
        <v>2.7163692299408502</v>
      </c>
      <c r="H24" s="37">
        <v>0.25606553782070501</v>
      </c>
      <c r="I24" s="32">
        <f t="shared" si="2"/>
        <v>15.62940396658478</v>
      </c>
      <c r="J24" s="34">
        <v>2.2822169660676899</v>
      </c>
      <c r="K24" s="37">
        <v>0.24047974405328601</v>
      </c>
      <c r="L24" s="32">
        <f t="shared" si="3"/>
        <v>10.085837577000488</v>
      </c>
      <c r="M24" s="34">
        <v>2.52628334185271</v>
      </c>
      <c r="N24" s="37">
        <v>0.30075772477761398</v>
      </c>
      <c r="O24" s="32">
        <f t="shared" si="4"/>
        <v>13.08558112269087</v>
      </c>
      <c r="P24" s="34">
        <v>2.3346695907260901</v>
      </c>
      <c r="Q24" s="37">
        <v>0.26600284550911102</v>
      </c>
      <c r="R24" s="32">
        <f t="shared" si="5"/>
        <v>10.697909490237418</v>
      </c>
      <c r="S24" s="34">
        <v>2.4146331275392998</v>
      </c>
      <c r="T24" s="37">
        <v>0.28700251097339302</v>
      </c>
      <c r="U24" s="32">
        <f t="shared" si="6"/>
        <v>11.655968287551262</v>
      </c>
      <c r="V24" s="34">
        <v>2.3009079478812602</v>
      </c>
      <c r="W24" s="37">
        <v>0.25020062842089302</v>
      </c>
      <c r="X24" s="32">
        <f t="shared" si="7"/>
        <v>10.300661588977443</v>
      </c>
      <c r="Y24" s="34">
        <v>2.5544136044442598</v>
      </c>
      <c r="Z24" s="37">
        <v>0.30363263794060202</v>
      </c>
      <c r="AA24" s="32">
        <f t="shared" si="8"/>
        <v>13.470606209888176</v>
      </c>
      <c r="AB24" s="34">
        <v>2.3069956740886899</v>
      </c>
      <c r="AC24" s="37">
        <v>0.27523577974035002</v>
      </c>
      <c r="AD24" s="32">
        <f t="shared" si="9"/>
        <v>10.431948217026582</v>
      </c>
      <c r="AE24" s="34">
        <v>2.43269835592687</v>
      </c>
      <c r="AF24" s="37">
        <v>0.295875782709213</v>
      </c>
      <c r="AG24" s="32">
        <f t="shared" si="10"/>
        <v>11.899181251121991</v>
      </c>
      <c r="AH24" s="34">
        <v>2.2162862777419998</v>
      </c>
      <c r="AI24" s="37">
        <v>0.23857503258937801</v>
      </c>
      <c r="AJ24" s="32">
        <f t="shared" si="11"/>
        <v>9.4380113966308059</v>
      </c>
      <c r="AK24" s="34">
        <v>2.4460889144619502</v>
      </c>
      <c r="AL24" s="37">
        <v>0.29044670859418498</v>
      </c>
      <c r="AM24" s="32">
        <f t="shared" si="12"/>
        <v>12.04041080997674</v>
      </c>
      <c r="AN24" s="34">
        <v>2.2403508401219598</v>
      </c>
      <c r="AO24" s="37">
        <v>0.26376451513149901</v>
      </c>
      <c r="AP24" s="32">
        <f t="shared" si="13"/>
        <v>9.7292489084601375</v>
      </c>
      <c r="AQ24" s="34">
        <v>2.3228683041281899</v>
      </c>
      <c r="AR24" s="37">
        <v>0.28141411377589898</v>
      </c>
      <c r="AS24" s="32">
        <f t="shared" si="14"/>
        <v>10.617093067043371</v>
      </c>
      <c r="AT24" s="34">
        <v>2.2667906358124701</v>
      </c>
      <c r="AU24" s="37">
        <v>0.25165866759337902</v>
      </c>
      <c r="AV24" s="32">
        <f t="shared" si="15"/>
        <v>9.9588009549458132</v>
      </c>
      <c r="AW24" s="34">
        <v>2.4627630724409602</v>
      </c>
      <c r="AX24" s="37">
        <v>0.301579831508066</v>
      </c>
      <c r="AY24" s="32">
        <f t="shared" si="16"/>
        <v>12.283271178103533</v>
      </c>
      <c r="AZ24" s="34">
        <v>2.2869198869951401</v>
      </c>
      <c r="BA24" s="37">
        <v>0.27237882634636701</v>
      </c>
      <c r="BB24" s="32">
        <f t="shared" si="17"/>
        <v>10.216611760424041</v>
      </c>
      <c r="BC24" s="34">
        <v>2.3507105517920701</v>
      </c>
      <c r="BD24" s="37">
        <v>0.29193429030662399</v>
      </c>
      <c r="BE24" s="32">
        <f t="shared" si="18"/>
        <v>10.949823820932163</v>
      </c>
    </row>
    <row r="25" spans="1:95" ht="15.75" x14ac:dyDescent="0.25">
      <c r="A25">
        <v>2019</v>
      </c>
      <c r="B25" s="17">
        <v>21.141928</v>
      </c>
      <c r="C25" s="17">
        <f t="shared" si="0"/>
        <v>3.0512581777972043</v>
      </c>
      <c r="D25" s="34">
        <v>2.8611759999999999</v>
      </c>
      <c r="E25" s="37">
        <v>0.40133740000000001</v>
      </c>
      <c r="F25" s="32">
        <f t="shared" si="1"/>
        <v>18.948255217216996</v>
      </c>
      <c r="G25" s="34">
        <v>2.7773291683544801</v>
      </c>
      <c r="H25" s="37">
        <v>0.27948165519186602</v>
      </c>
      <c r="I25" s="32">
        <f t="shared" si="2"/>
        <v>16.716297907905098</v>
      </c>
      <c r="J25" s="34">
        <v>2.7622362327525298</v>
      </c>
      <c r="K25" s="37">
        <v>0.236721776253385</v>
      </c>
      <c r="L25" s="32">
        <f t="shared" si="3"/>
        <v>16.28516926229409</v>
      </c>
      <c r="M25" s="34">
        <v>2.70539758332596</v>
      </c>
      <c r="N25" s="37">
        <v>0.30525388566558198</v>
      </c>
      <c r="O25" s="32">
        <f t="shared" si="4"/>
        <v>15.673753325348134</v>
      </c>
      <c r="P25" s="34">
        <v>2.7461176584884601</v>
      </c>
      <c r="Q25" s="37">
        <v>0.26297595132283502</v>
      </c>
      <c r="R25" s="32">
        <f t="shared" si="5"/>
        <v>16.130241013654263</v>
      </c>
      <c r="S25" s="34">
        <v>2.6962527737842001</v>
      </c>
      <c r="T25" s="37">
        <v>0.28632377546080401</v>
      </c>
      <c r="U25" s="32">
        <f t="shared" si="6"/>
        <v>15.444352862045328</v>
      </c>
      <c r="V25" s="34">
        <v>2.8029543943032502</v>
      </c>
      <c r="W25" s="37">
        <v>0.24665700704596</v>
      </c>
      <c r="X25" s="32">
        <f t="shared" si="7"/>
        <v>17.002735346799792</v>
      </c>
      <c r="Y25" s="34">
        <v>2.7598711087610401</v>
      </c>
      <c r="Z25" s="37">
        <v>0.30966421802330102</v>
      </c>
      <c r="AA25" s="32">
        <f t="shared" si="8"/>
        <v>16.573699521012706</v>
      </c>
      <c r="AB25" s="34">
        <v>2.7012760952381698</v>
      </c>
      <c r="AC25" s="37">
        <v>0.27083962004972101</v>
      </c>
      <c r="AD25" s="32">
        <f t="shared" si="9"/>
        <v>15.455317905640541</v>
      </c>
      <c r="AE25" s="34">
        <v>2.7098345723316299</v>
      </c>
      <c r="AF25" s="37">
        <v>0.295567498693936</v>
      </c>
      <c r="AG25" s="32">
        <f t="shared" si="10"/>
        <v>15.697706917451344</v>
      </c>
      <c r="AH25" s="34">
        <v>2.6823556266518902</v>
      </c>
      <c r="AI25" s="37">
        <v>0.233131286520983</v>
      </c>
      <c r="AJ25" s="32">
        <f t="shared" si="11"/>
        <v>15.022224306656499</v>
      </c>
      <c r="AK25" s="34">
        <v>2.6076642342725802</v>
      </c>
      <c r="AL25" s="37">
        <v>0.29112035644112999</v>
      </c>
      <c r="AM25" s="32">
        <f t="shared" si="12"/>
        <v>14.154601495307324</v>
      </c>
      <c r="AN25" s="34">
        <v>2.6742389316204198</v>
      </c>
      <c r="AO25" s="37">
        <v>0.25797690431662501</v>
      </c>
      <c r="AP25" s="32">
        <f t="shared" si="13"/>
        <v>14.991973729612598</v>
      </c>
      <c r="AQ25" s="34">
        <v>2.6062472367438101</v>
      </c>
      <c r="AR25" s="37">
        <v>0.27728154109679498</v>
      </c>
      <c r="AS25" s="32">
        <f t="shared" si="14"/>
        <v>14.079076558711741</v>
      </c>
      <c r="AT25" s="34">
        <v>2.61066191146476</v>
      </c>
      <c r="AU25" s="37">
        <v>0.24698764384090699</v>
      </c>
      <c r="AV25" s="32">
        <f t="shared" si="15"/>
        <v>14.029515488705941</v>
      </c>
      <c r="AW25" s="34">
        <v>2.5467929021538902</v>
      </c>
      <c r="AX25" s="37">
        <v>0.30244895775785302</v>
      </c>
      <c r="AY25" s="32">
        <f t="shared" si="16"/>
        <v>13.363546482765509</v>
      </c>
      <c r="AZ25" s="34">
        <v>2.6247659930427401</v>
      </c>
      <c r="BA25" s="37">
        <v>0.26748157390911698</v>
      </c>
      <c r="BB25" s="32">
        <f t="shared" si="17"/>
        <v>14.303999582352255</v>
      </c>
      <c r="BC25" s="34">
        <v>2.5477821771416398</v>
      </c>
      <c r="BD25" s="37">
        <v>0.28832245837519599</v>
      </c>
      <c r="BE25" s="32">
        <f t="shared" si="18"/>
        <v>13.321071397741758</v>
      </c>
    </row>
    <row r="26" spans="1:95" ht="15.75" x14ac:dyDescent="0.25">
      <c r="A26">
        <v>2020</v>
      </c>
      <c r="B26" s="17">
        <v>8.062989</v>
      </c>
      <c r="C26" s="17">
        <f t="shared" si="0"/>
        <v>2.0872843314454741</v>
      </c>
      <c r="D26" s="34">
        <v>2.8718490000000001</v>
      </c>
      <c r="E26" s="37">
        <v>0.39315719999999998</v>
      </c>
      <c r="F26" s="32">
        <f t="shared" si="1"/>
        <v>19.089439797246488</v>
      </c>
      <c r="G26" s="34">
        <v>2.2790121838249902</v>
      </c>
      <c r="H26" s="37">
        <v>0.27821979339362901</v>
      </c>
      <c r="I26" s="32">
        <f t="shared" si="2"/>
        <v>10.152452587577034</v>
      </c>
      <c r="J26" s="34">
        <v>2.3831022912393398</v>
      </c>
      <c r="K26" s="37">
        <v>0.23849980825938899</v>
      </c>
      <c r="L26" s="32">
        <f t="shared" si="3"/>
        <v>11.15115823967815</v>
      </c>
      <c r="M26" s="34">
        <v>2.4754271859895098</v>
      </c>
      <c r="N26" s="37">
        <v>0.30604129899848798</v>
      </c>
      <c r="O26" s="32">
        <f t="shared" si="4"/>
        <v>12.456689954508585</v>
      </c>
      <c r="P26" s="34">
        <v>2.38135739356815</v>
      </c>
      <c r="Q26" s="37">
        <v>0.26408259421524399</v>
      </c>
      <c r="R26" s="32">
        <f t="shared" si="5"/>
        <v>11.203510893938953</v>
      </c>
      <c r="S26" s="34">
        <v>2.3757091352942701</v>
      </c>
      <c r="T26" s="37">
        <v>0.28869390144721602</v>
      </c>
      <c r="U26" s="32">
        <f t="shared" si="6"/>
        <v>11.216447408079812</v>
      </c>
      <c r="V26" s="34">
        <v>2.4209345136531</v>
      </c>
      <c r="W26" s="37">
        <v>0.24584386627153301</v>
      </c>
      <c r="X26" s="32">
        <f t="shared" si="7"/>
        <v>11.601728747261152</v>
      </c>
      <c r="Y26" s="34">
        <v>2.4854552489280701</v>
      </c>
      <c r="Z26" s="37">
        <v>0.307721018910111</v>
      </c>
      <c r="AA26" s="32">
        <f t="shared" si="8"/>
        <v>12.588722351200007</v>
      </c>
      <c r="AB26" s="34">
        <v>2.3900261584378701</v>
      </c>
      <c r="AC26" s="37">
        <v>0.27390220012536298</v>
      </c>
      <c r="AD26" s="32">
        <f t="shared" si="9"/>
        <v>11.330943726498116</v>
      </c>
      <c r="AE26" s="34">
        <v>2.3817497091450899</v>
      </c>
      <c r="AF26" s="37">
        <v>0.296680800201439</v>
      </c>
      <c r="AG26" s="32">
        <f t="shared" si="10"/>
        <v>11.310816245248022</v>
      </c>
      <c r="AH26" s="34">
        <v>2.3197581950670898</v>
      </c>
      <c r="AI26" s="37">
        <v>0.24006821891406099</v>
      </c>
      <c r="AJ26" s="32">
        <f t="shared" si="11"/>
        <v>10.470633925873569</v>
      </c>
      <c r="AK26" s="34">
        <v>2.32926576890114</v>
      </c>
      <c r="AL26" s="37">
        <v>0.298310578305713</v>
      </c>
      <c r="AM26" s="32">
        <f t="shared" si="12"/>
        <v>10.73769415889805</v>
      </c>
      <c r="AN26" s="34">
        <v>2.29164746500452</v>
      </c>
      <c r="AO26" s="37">
        <v>0.26353051642631098</v>
      </c>
      <c r="AP26" s="32">
        <f t="shared" si="13"/>
        <v>10.240716947333226</v>
      </c>
      <c r="AQ26" s="34">
        <v>2.2627168472417201</v>
      </c>
      <c r="AR26" s="37">
        <v>0.28568552075844</v>
      </c>
      <c r="AS26" s="32">
        <f t="shared" si="14"/>
        <v>10.009403044424721</v>
      </c>
      <c r="AT26" s="34">
        <v>2.3566178694645799</v>
      </c>
      <c r="AU26" s="37">
        <v>0.25777080176018402</v>
      </c>
      <c r="AV26" s="32">
        <f t="shared" si="15"/>
        <v>10.911756244830718</v>
      </c>
      <c r="AW26" s="34">
        <v>2.3626466792082601</v>
      </c>
      <c r="AX26" s="37">
        <v>0.31250850292848398</v>
      </c>
      <c r="AY26" s="32">
        <f t="shared" si="16"/>
        <v>11.150423301098229</v>
      </c>
      <c r="AZ26" s="34">
        <v>2.3150827840535402</v>
      </c>
      <c r="BA26" s="37">
        <v>0.27548121130617398</v>
      </c>
      <c r="BB26" s="32">
        <f t="shared" si="17"/>
        <v>10.517365339654933</v>
      </c>
      <c r="BC26" s="34">
        <v>2.30460103757206</v>
      </c>
      <c r="BD26" s="37">
        <v>0.29962791337309602</v>
      </c>
      <c r="BE26" s="32">
        <f t="shared" si="18"/>
        <v>10.480218006340039</v>
      </c>
    </row>
    <row r="27" spans="1:95" ht="15.75" x14ac:dyDescent="0.25">
      <c r="A27">
        <v>2021</v>
      </c>
      <c r="B27" s="17">
        <v>48.503718999999997</v>
      </c>
      <c r="C27" s="17">
        <f t="shared" si="0"/>
        <v>3.8816404754160159</v>
      </c>
      <c r="D27" s="34">
        <v>3.2281559999999998</v>
      </c>
      <c r="E27" s="37">
        <v>0.41622379999999998</v>
      </c>
      <c r="F27" s="32">
        <f t="shared" si="1"/>
        <v>27.516260637724205</v>
      </c>
      <c r="G27" s="34">
        <v>3.29923364691038</v>
      </c>
      <c r="H27" s="37">
        <v>0.27367431795664099</v>
      </c>
      <c r="I27" s="32">
        <f t="shared" si="2"/>
        <v>28.125663829280278</v>
      </c>
      <c r="J27" s="34">
        <v>2.9160340243984901</v>
      </c>
      <c r="K27" s="37">
        <v>0.23988169607838</v>
      </c>
      <c r="L27" s="32">
        <f t="shared" si="3"/>
        <v>19.006967803813556</v>
      </c>
      <c r="M27" s="34">
        <v>3.1088706734243701</v>
      </c>
      <c r="N27" s="37">
        <v>0.30824329756150198</v>
      </c>
      <c r="O27" s="32">
        <f t="shared" si="4"/>
        <v>23.485369168106974</v>
      </c>
      <c r="P27" s="34">
        <v>3.0936855299583201</v>
      </c>
      <c r="Q27" s="37">
        <v>0.26394827108260099</v>
      </c>
      <c r="R27" s="32">
        <f t="shared" si="5"/>
        <v>22.840148233777068</v>
      </c>
      <c r="S27" s="34">
        <v>3.13635001686499</v>
      </c>
      <c r="T27" s="37">
        <v>0.28704314397131703</v>
      </c>
      <c r="U27" s="32">
        <f t="shared" si="6"/>
        <v>23.987836757638433</v>
      </c>
      <c r="V27" s="34">
        <v>2.8678430700068498</v>
      </c>
      <c r="W27" s="37">
        <v>0.248857043268089</v>
      </c>
      <c r="X27" s="32">
        <f t="shared" si="7"/>
        <v>18.152494404068928</v>
      </c>
      <c r="Y27" s="34">
        <v>3.0441776129164499</v>
      </c>
      <c r="Z27" s="37">
        <v>0.31037326771617002</v>
      </c>
      <c r="AA27" s="32">
        <f t="shared" si="8"/>
        <v>22.028639353752823</v>
      </c>
      <c r="AB27" s="34">
        <v>2.9740795471071402</v>
      </c>
      <c r="AC27" s="37">
        <v>0.27364782822308698</v>
      </c>
      <c r="AD27" s="32">
        <f t="shared" si="9"/>
        <v>20.31828285663665</v>
      </c>
      <c r="AE27" s="34">
        <v>3.0460699992861402</v>
      </c>
      <c r="AF27" s="37">
        <v>0.29488331170454501</v>
      </c>
      <c r="AG27" s="32">
        <f t="shared" si="10"/>
        <v>21.967148405489656</v>
      </c>
      <c r="AH27" s="34">
        <v>2.8343826432605401</v>
      </c>
      <c r="AI27" s="37">
        <v>0.23844508360123601</v>
      </c>
      <c r="AJ27" s="32">
        <f t="shared" si="11"/>
        <v>17.510674601671486</v>
      </c>
      <c r="AK27" s="34">
        <v>3.0330483007129101</v>
      </c>
      <c r="AL27" s="37">
        <v>0.29448692626299999</v>
      </c>
      <c r="AM27" s="32">
        <f t="shared" si="12"/>
        <v>21.68042057464606</v>
      </c>
      <c r="AN27" s="34">
        <v>2.9912909324196399</v>
      </c>
      <c r="AO27" s="37">
        <v>0.25991393664027601</v>
      </c>
      <c r="AP27" s="32">
        <f t="shared" si="13"/>
        <v>20.595416677343522</v>
      </c>
      <c r="AQ27" s="34">
        <v>3.0423885544014699</v>
      </c>
      <c r="AR27" s="37">
        <v>0.28045459655889299</v>
      </c>
      <c r="AS27" s="32">
        <f t="shared" si="14"/>
        <v>21.795770664699845</v>
      </c>
      <c r="AT27" s="34">
        <v>2.8399766280837899</v>
      </c>
      <c r="AU27" s="37">
        <v>0.256841741630285</v>
      </c>
      <c r="AV27" s="32">
        <f t="shared" si="15"/>
        <v>17.689309396480965</v>
      </c>
      <c r="AW27" s="34">
        <v>3.0650113978914502</v>
      </c>
      <c r="AX27" s="37">
        <v>0.309204824696243</v>
      </c>
      <c r="AY27" s="32">
        <f t="shared" si="16"/>
        <v>22.484253273778677</v>
      </c>
      <c r="AZ27" s="34">
        <v>3.0019996791655501</v>
      </c>
      <c r="BA27" s="37">
        <v>0.27214339277299099</v>
      </c>
      <c r="BB27" s="32">
        <f t="shared" si="17"/>
        <v>20.884989439114143</v>
      </c>
      <c r="BC27" s="34">
        <v>3.0574130953560101</v>
      </c>
      <c r="BD27" s="37">
        <v>0.29498977060255699</v>
      </c>
      <c r="BE27" s="32">
        <f t="shared" si="18"/>
        <v>22.218440066875978</v>
      </c>
    </row>
    <row r="28" spans="1:95" s="5" customFormat="1" ht="15.75" x14ac:dyDescent="0.25">
      <c r="A28" s="5">
        <v>2022</v>
      </c>
      <c r="B28" s="15">
        <v>16</v>
      </c>
      <c r="C28" s="17">
        <f t="shared" si="0"/>
        <v>2.7725887222397811</v>
      </c>
      <c r="D28" s="34">
        <v>2.7121490000000001</v>
      </c>
      <c r="E28" s="37">
        <v>0.42862119999999998</v>
      </c>
      <c r="F28" s="32">
        <f t="shared" si="1"/>
        <v>16.510673763943</v>
      </c>
      <c r="G28" s="34">
        <v>2.7027208960742302</v>
      </c>
      <c r="H28" s="37">
        <v>0.29419864858496603</v>
      </c>
      <c r="I28" s="32">
        <f t="shared" si="2"/>
        <v>15.580144552630969</v>
      </c>
      <c r="J28" s="34">
        <v>2.7512852885744401</v>
      </c>
      <c r="K28" s="37">
        <v>0.30878923671331998</v>
      </c>
      <c r="L28" s="32">
        <f t="shared" si="3"/>
        <v>16.427564480356526</v>
      </c>
      <c r="M28" s="34">
        <v>2.52998548446778</v>
      </c>
      <c r="N28" s="37">
        <v>0.34232893197606601</v>
      </c>
      <c r="O28" s="32">
        <f t="shared" si="4"/>
        <v>13.310857203510457</v>
      </c>
      <c r="P28" s="34">
        <v>2.6511690642263601</v>
      </c>
      <c r="Q28" s="37">
        <v>0.30678467427462802</v>
      </c>
      <c r="R28" s="32">
        <f t="shared" si="5"/>
        <v>14.853380499579082</v>
      </c>
      <c r="S28" s="34">
        <v>2.54143154460272</v>
      </c>
      <c r="T28" s="37">
        <v>0.321547397980044</v>
      </c>
      <c r="U28" s="32">
        <f t="shared" si="6"/>
        <v>13.371531194171814</v>
      </c>
      <c r="V28" s="34">
        <v>2.7118290139590102</v>
      </c>
      <c r="W28" s="37">
        <v>0.32106376050969199</v>
      </c>
      <c r="X28" s="32">
        <f t="shared" si="7"/>
        <v>15.853177970807305</v>
      </c>
      <c r="Y28" s="34">
        <v>2.5577804266311701</v>
      </c>
      <c r="Z28" s="37">
        <v>0.35039319234918997</v>
      </c>
      <c r="AA28" s="32">
        <f t="shared" si="8"/>
        <v>13.724301879955222</v>
      </c>
      <c r="AB28" s="34">
        <v>2.6105311168908898</v>
      </c>
      <c r="AC28" s="37">
        <v>0.32775724628858299</v>
      </c>
      <c r="AD28" s="32">
        <f t="shared" si="9"/>
        <v>14.35708463465923</v>
      </c>
      <c r="AE28" s="34">
        <v>2.5555477063302598</v>
      </c>
      <c r="AF28" s="37">
        <v>0.33730254531002302</v>
      </c>
      <c r="AG28" s="32">
        <f t="shared" si="10"/>
        <v>13.632194118057738</v>
      </c>
      <c r="AH28" s="34">
        <v>2.7357752438516898</v>
      </c>
      <c r="AI28" s="37">
        <v>0.31761846506267999</v>
      </c>
      <c r="AJ28" s="32">
        <f t="shared" si="11"/>
        <v>16.219528651034263</v>
      </c>
      <c r="AK28" s="34">
        <v>2.5190000723574402</v>
      </c>
      <c r="AL28" s="37">
        <v>0.338304294390393</v>
      </c>
      <c r="AM28" s="32">
        <f t="shared" si="12"/>
        <v>13.147412486292094</v>
      </c>
      <c r="AN28" s="34">
        <v>2.6143170231283799</v>
      </c>
      <c r="AO28" s="37">
        <v>0.31506822097583798</v>
      </c>
      <c r="AP28" s="32">
        <f t="shared" si="13"/>
        <v>14.352885685607468</v>
      </c>
      <c r="AQ28" s="34">
        <v>2.5247250846856999</v>
      </c>
      <c r="AR28" s="37">
        <v>0.32582648948772303</v>
      </c>
      <c r="AS28" s="32">
        <f t="shared" si="14"/>
        <v>13.168222427529994</v>
      </c>
      <c r="AT28" s="34">
        <v>2.69962565147152</v>
      </c>
      <c r="AU28" s="37">
        <v>0.33005541306071501</v>
      </c>
      <c r="AV28" s="32">
        <f t="shared" si="15"/>
        <v>15.706803136857529</v>
      </c>
      <c r="AW28" s="34">
        <v>2.51084303819523</v>
      </c>
      <c r="AX28" s="37">
        <v>0.34738716742188103</v>
      </c>
      <c r="AY28" s="32">
        <f t="shared" si="16"/>
        <v>13.081276856196904</v>
      </c>
      <c r="AZ28" s="34">
        <v>2.57885971136669</v>
      </c>
      <c r="BA28" s="37">
        <v>0.32350223465460598</v>
      </c>
      <c r="BB28" s="32">
        <f t="shared" si="17"/>
        <v>13.890241723018571</v>
      </c>
      <c r="BC28" s="34">
        <v>2.50641081933657</v>
      </c>
      <c r="BD28" s="37">
        <v>0.33623669955714502</v>
      </c>
      <c r="BE28" s="32">
        <f t="shared" si="18"/>
        <v>12.973883540842039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50" t="s">
        <v>78</v>
      </c>
      <c r="D29" s="16" t="s">
        <v>57</v>
      </c>
      <c r="E29" s="50"/>
      <c r="F29" s="51"/>
      <c r="G29" s="16" t="s">
        <v>57</v>
      </c>
      <c r="H29" s="52"/>
      <c r="I29" s="52"/>
      <c r="J29" s="16" t="s">
        <v>57</v>
      </c>
      <c r="K29" s="50"/>
      <c r="L29" s="51"/>
      <c r="M29" s="16" t="s">
        <v>57</v>
      </c>
      <c r="N29" s="52"/>
      <c r="O29" s="52"/>
      <c r="P29" s="16" t="s">
        <v>57</v>
      </c>
      <c r="Q29" s="50"/>
      <c r="R29" s="51"/>
      <c r="S29" s="16" t="s">
        <v>57</v>
      </c>
      <c r="T29" s="52"/>
      <c r="U29" s="52"/>
      <c r="V29" s="16" t="s">
        <v>57</v>
      </c>
      <c r="W29" s="50"/>
      <c r="X29" s="51"/>
      <c r="Y29" s="16" t="s">
        <v>57</v>
      </c>
      <c r="Z29" s="52"/>
      <c r="AA29" s="52"/>
      <c r="AB29" s="16" t="s">
        <v>57</v>
      </c>
      <c r="AC29" s="50"/>
      <c r="AD29" s="51"/>
      <c r="AE29" s="16" t="s">
        <v>57</v>
      </c>
      <c r="AF29" s="52"/>
      <c r="AG29" s="52"/>
      <c r="AH29" s="16" t="s">
        <v>57</v>
      </c>
      <c r="AI29" s="50"/>
      <c r="AJ29" s="51"/>
      <c r="AK29" s="16" t="s">
        <v>57</v>
      </c>
      <c r="AL29" s="52"/>
      <c r="AM29" s="52"/>
      <c r="AN29" s="16" t="s">
        <v>57</v>
      </c>
      <c r="AO29" s="50"/>
      <c r="AP29" s="51"/>
      <c r="AQ29" s="16" t="s">
        <v>57</v>
      </c>
      <c r="AR29" s="52"/>
      <c r="AS29" s="52"/>
      <c r="AT29" s="16" t="s">
        <v>57</v>
      </c>
      <c r="AU29" s="50"/>
      <c r="AV29" s="51"/>
      <c r="AW29" s="16" t="s">
        <v>57</v>
      </c>
      <c r="AX29" s="52"/>
      <c r="AY29" s="52"/>
      <c r="AZ29" s="16" t="s">
        <v>57</v>
      </c>
      <c r="BA29" s="50"/>
      <c r="BB29" s="51"/>
      <c r="BC29" s="16" t="s">
        <v>57</v>
      </c>
      <c r="BD29" s="53"/>
      <c r="BE29" s="53"/>
    </row>
    <row r="30" spans="1:95" ht="15.75" x14ac:dyDescent="0.25">
      <c r="C30" s="21" t="s">
        <v>64</v>
      </c>
      <c r="D30" s="47">
        <f>ABS(($B19-F19)/$B19)</f>
        <v>0.45678978547370508</v>
      </c>
      <c r="F30" s="22"/>
      <c r="G30" s="47">
        <f>ABS(($B19-I19)/$B19)</f>
        <v>0.3124119044595029</v>
      </c>
      <c r="H30" s="23"/>
      <c r="I30" s="23"/>
      <c r="J30" s="47">
        <f>ABS(($B19-L19)/$B19)</f>
        <v>0.36675161093416886</v>
      </c>
      <c r="K30" s="8"/>
      <c r="L30" s="22"/>
      <c r="M30" s="47">
        <f>ABS(($B19-O19)/$B19)</f>
        <v>0.36434833547220313</v>
      </c>
      <c r="N30" s="23"/>
      <c r="O30" s="23"/>
      <c r="P30" s="47">
        <f>ABS(($B19-R19)/$B19)</f>
        <v>0.3621694438845463</v>
      </c>
      <c r="Q30" s="8"/>
      <c r="R30" s="22"/>
      <c r="S30" s="47">
        <f>ABS(($B19-U19)/$B19)</f>
        <v>0.35377190341068376</v>
      </c>
      <c r="T30" s="23"/>
      <c r="U30" s="23"/>
      <c r="V30" s="47">
        <f>ABS(($B19-X19)/$B19)</f>
        <v>0.42213306279514357</v>
      </c>
      <c r="W30" s="8"/>
      <c r="X30" s="22"/>
      <c r="Y30" s="47">
        <f>ABS(($B19-AA19)/$B19)</f>
        <v>0.34676099316478626</v>
      </c>
      <c r="Z30" s="23"/>
      <c r="AA30" s="23"/>
      <c r="AB30" s="47">
        <f>ABS(($B19-AD19)/$B19)</f>
        <v>0.37412645683317791</v>
      </c>
      <c r="AC30" s="8"/>
      <c r="AD30" s="22"/>
      <c r="AE30" s="47">
        <f>ABS(($B19-AG19)/$B19)</f>
        <v>0.3393704617893189</v>
      </c>
      <c r="AF30" s="23"/>
      <c r="AG30" s="23"/>
      <c r="AH30" s="47">
        <f>ABS(($B19-AJ19)/$B19)</f>
        <v>0.36408336955654913</v>
      </c>
      <c r="AI30" s="8"/>
      <c r="AJ30" s="22"/>
      <c r="AK30" s="47">
        <f>ABS(($B19-AM19)/$B19)</f>
        <v>0.34890065001703746</v>
      </c>
      <c r="AL30" s="23"/>
      <c r="AM30" s="23"/>
      <c r="AN30" s="47">
        <f>ABS(($B19-AP19)/$B19)</f>
        <v>0.36244893353222346</v>
      </c>
      <c r="AO30" s="8"/>
      <c r="AP30" s="22"/>
      <c r="AQ30" s="47">
        <f>ABS(($B19-AS19)/$B19)</f>
        <v>0.33841513738727802</v>
      </c>
      <c r="AR30" s="23"/>
      <c r="AS30" s="23"/>
      <c r="AT30" s="47">
        <f>ABS(($B19-AV19)/$B19)</f>
        <v>0.35225498267108452</v>
      </c>
      <c r="AU30" s="8"/>
      <c r="AV30" s="22"/>
      <c r="AW30" s="47">
        <f>ABS(($B19-AY19)/$B19)</f>
        <v>0.37402661961089573</v>
      </c>
      <c r="AX30" s="23"/>
      <c r="AY30" s="23"/>
      <c r="AZ30" s="47">
        <f>ABS(($B19-BB19)/$B19)</f>
        <v>0.35126242820467507</v>
      </c>
      <c r="BA30" s="8"/>
      <c r="BB30" s="22"/>
      <c r="BC30" s="47">
        <f>ABS(($B19-BE19)/$B19)</f>
        <v>0.35929131285000643</v>
      </c>
    </row>
    <row r="31" spans="1:95" ht="15.75" x14ac:dyDescent="0.25">
      <c r="C31" s="21" t="s">
        <v>65</v>
      </c>
      <c r="D31" s="47">
        <f>ABS(($B20-F20)/$B20)</f>
        <v>0.18175503486225814</v>
      </c>
      <c r="F31" s="22"/>
      <c r="G31" s="47">
        <f>ABS(($B20-I20)/$B20)</f>
        <v>0.1855877215760926</v>
      </c>
      <c r="H31" s="23"/>
      <c r="I31" s="23"/>
      <c r="J31" s="47">
        <f>ABS(($B20-L20)/$B20)</f>
        <v>4.60016371120236E-3</v>
      </c>
      <c r="K31" s="8"/>
      <c r="L31" s="22"/>
      <c r="M31" s="47">
        <f>ABS(($B20-O20)/$B20)</f>
        <v>0.2280782334138553</v>
      </c>
      <c r="N31" s="23"/>
      <c r="O31" s="23"/>
      <c r="P31" s="47">
        <f>ABS(($B20-R20)/$B20)</f>
        <v>0.12048822247089391</v>
      </c>
      <c r="Q31" s="8"/>
      <c r="R31" s="22"/>
      <c r="S31" s="47">
        <f>ABS(($B20-U20)/$B20)</f>
        <v>0.19508073215150745</v>
      </c>
      <c r="T31" s="23"/>
      <c r="U31" s="23"/>
      <c r="V31" s="47">
        <f>ABS(($B20-X20)/$B20)</f>
        <v>1.7790974936569556E-2</v>
      </c>
      <c r="W31" s="8"/>
      <c r="X31" s="22"/>
      <c r="Y31" s="47">
        <f>ABS(($B20-AA20)/$B20)</f>
        <v>0.2197894795229178</v>
      </c>
      <c r="Z31" s="23"/>
      <c r="AA31" s="23"/>
      <c r="AB31" s="47">
        <f>ABS(($B20-AD20)/$B20)</f>
        <v>0.11007562802178136</v>
      </c>
      <c r="AC31" s="8"/>
      <c r="AD31" s="22"/>
      <c r="AE31" s="47">
        <f>ABS(($B20-AG20)/$B20)</f>
        <v>0.18909597303973041</v>
      </c>
      <c r="AF31" s="23"/>
      <c r="AG31" s="23"/>
      <c r="AH31" s="47">
        <f>ABS(($B20-AJ20)/$B20)</f>
        <v>2.7055231266629988E-2</v>
      </c>
      <c r="AI31" s="8"/>
      <c r="AJ31" s="22"/>
      <c r="AK31" s="47">
        <f>ABS(($B20-AM20)/$B20)</f>
        <v>0.23994113629770145</v>
      </c>
      <c r="AL31" s="23"/>
      <c r="AM31" s="23"/>
      <c r="AN31" s="47">
        <f>ABS(($B20-AP20)/$B20)</f>
        <v>0.10225729769850661</v>
      </c>
      <c r="AO31" s="8"/>
      <c r="AP31" s="22"/>
      <c r="AQ31" s="47">
        <f>ABS(($B20-AS20)/$B20)</f>
        <v>0.19656358919806996</v>
      </c>
      <c r="AR31" s="23"/>
      <c r="AS31" s="23"/>
      <c r="AT31" s="47">
        <f>ABS(($B20-AV20)/$B20)</f>
        <v>0.14872290487103204</v>
      </c>
      <c r="AU31" s="8"/>
      <c r="AV31" s="22"/>
      <c r="AW31" s="47">
        <f>ABS(($B20-AY20)/$B20)</f>
        <v>0.31069640692526901</v>
      </c>
      <c r="AX31" s="23"/>
      <c r="AY31" s="23"/>
      <c r="AZ31" s="47">
        <f>ABS(($B20-BB20)/$B20)</f>
        <v>0.23584482975888715</v>
      </c>
      <c r="BA31" s="8"/>
      <c r="BB31" s="22"/>
      <c r="BC31" s="47">
        <f>ABS(($B20-BE20)/$B20)</f>
        <v>0.29072246123017026</v>
      </c>
    </row>
    <row r="32" spans="1:95" ht="15.75" x14ac:dyDescent="0.25">
      <c r="C32" s="21" t="s">
        <v>66</v>
      </c>
      <c r="D32" s="47">
        <f t="shared" ref="D31:D39" si="19">ABS(($B21-F21)/$B21)</f>
        <v>0.77709889734791326</v>
      </c>
      <c r="F32" s="22"/>
      <c r="G32" s="47">
        <f t="shared" ref="G32:G39" si="20">ABS(($B21-I21)/$B21)</f>
        <v>0.67556948563772545</v>
      </c>
      <c r="H32" s="23"/>
      <c r="I32" s="23"/>
      <c r="J32" s="47">
        <f t="shared" ref="J32:J39" si="21">ABS(($B21-L21)/$B21)</f>
        <v>0.24643596673567225</v>
      </c>
      <c r="K32" s="8"/>
      <c r="L32" s="22"/>
      <c r="M32" s="47">
        <f t="shared" ref="M32:M39" si="22">ABS(($B21-O21)/$B21)</f>
        <v>0.59249994071548429</v>
      </c>
      <c r="N32" s="23"/>
      <c r="O32" s="23"/>
      <c r="P32" s="47">
        <f t="shared" ref="P32:P39" si="23">ABS(($B21-R21)/$B21)</f>
        <v>0.58864178310103243</v>
      </c>
      <c r="Q32" s="8"/>
      <c r="R32" s="22"/>
      <c r="S32" s="47">
        <f t="shared" ref="S32:S39" si="24">ABS(($B21-U21)/$B21)</f>
        <v>0.66229715173877757</v>
      </c>
      <c r="T32" s="23"/>
      <c r="U32" s="23"/>
      <c r="V32" s="47">
        <f t="shared" ref="V32:V39" si="25">ABS(($B21-X21)/$B21)</f>
        <v>0.26509029772072917</v>
      </c>
      <c r="W32" s="8"/>
      <c r="X32" s="22"/>
      <c r="Y32" s="47">
        <f t="shared" ref="Y32:Y39" si="26">ABS(($B21-AA21)/$B21)</f>
        <v>0.59071848051050713</v>
      </c>
      <c r="Z32" s="23"/>
      <c r="AA32" s="23"/>
      <c r="AB32" s="47">
        <f t="shared" ref="AB32:AB39" si="27">ABS(($B21-AD21)/$B21)</f>
        <v>0.550562018967231</v>
      </c>
      <c r="AC32" s="8"/>
      <c r="AD32" s="22"/>
      <c r="AE32" s="47">
        <f t="shared" ref="AE32:AE39" si="28">ABS(($B21-AG21)/$B21)</f>
        <v>0.65810295043846445</v>
      </c>
      <c r="AF32" s="23"/>
      <c r="AG32" s="23"/>
      <c r="AH32" s="47">
        <f t="shared" ref="AH32:AH39" si="29">ABS(($B21-AJ21)/$B21)</f>
        <v>0.17174766654846979</v>
      </c>
      <c r="AI32" s="8"/>
      <c r="AJ32" s="22"/>
      <c r="AK32" s="47">
        <f t="shared" ref="AK32:AK39" si="30">ABS(($B21-AM21)/$B21)</f>
        <v>0.54394715379452419</v>
      </c>
      <c r="AL32" s="23"/>
      <c r="AM32" s="23"/>
      <c r="AN32" s="47">
        <f t="shared" ref="AN32:AN39" si="31">ABS(($B21-AP21)/$B21)</f>
        <v>0.54404288812389734</v>
      </c>
      <c r="AO32" s="8"/>
      <c r="AP32" s="22"/>
      <c r="AQ32" s="47">
        <f t="shared" ref="AQ32:AQ39" si="32">ABS(($B21-AS21)/$B21)</f>
        <v>0.62953813818667537</v>
      </c>
      <c r="AR32" s="23"/>
      <c r="AS32" s="23"/>
      <c r="AT32" s="47">
        <f t="shared" ref="AT32:AT39" si="33">ABS(($B21-AV21)/$B21)</f>
        <v>0.26796075805207381</v>
      </c>
      <c r="AU32" s="8"/>
      <c r="AV32" s="22"/>
      <c r="AW32" s="47">
        <f t="shared" ref="AW32:AW39" si="34">ABS(($B21-AY21)/$B21)</f>
        <v>0.53638816707690407</v>
      </c>
      <c r="AX32" s="23"/>
      <c r="AY32" s="23"/>
      <c r="AZ32" s="47">
        <f t="shared" ref="AZ32:AZ39" si="35">ABS(($B21-BB21)/$B21)</f>
        <v>0.59896152234771982</v>
      </c>
      <c r="BA32" s="8"/>
      <c r="BB32" s="22"/>
      <c r="BC32" s="47">
        <f t="shared" ref="BC32:BC39" si="36">ABS(($B21-BE21)/$B21)</f>
        <v>0.61132509886185948</v>
      </c>
    </row>
    <row r="33" spans="2:57" ht="15.75" x14ac:dyDescent="0.25">
      <c r="C33" s="21" t="s">
        <v>67</v>
      </c>
      <c r="D33" s="47">
        <f t="shared" si="19"/>
        <v>0.89405815820440526</v>
      </c>
      <c r="F33" s="22"/>
      <c r="G33" s="47">
        <f t="shared" si="20"/>
        <v>0.31869940347732789</v>
      </c>
      <c r="H33" s="23"/>
      <c r="I33" s="23"/>
      <c r="J33" s="47">
        <f t="shared" si="21"/>
        <v>0.18836355366776927</v>
      </c>
      <c r="K33" s="8"/>
      <c r="L33" s="22"/>
      <c r="M33" s="47">
        <f t="shared" si="22"/>
        <v>0.26336802852831209</v>
      </c>
      <c r="N33" s="23"/>
      <c r="O33" s="23"/>
      <c r="P33" s="47">
        <f t="shared" si="23"/>
        <v>0.10894361895159928</v>
      </c>
      <c r="Q33" s="8"/>
      <c r="R33" s="22"/>
      <c r="S33" s="47">
        <f t="shared" si="24"/>
        <v>0.12355715298802235</v>
      </c>
      <c r="T33" s="23"/>
      <c r="U33" s="23"/>
      <c r="V33" s="47">
        <f t="shared" si="25"/>
        <v>3.9184159363916227E-2</v>
      </c>
      <c r="W33" s="8"/>
      <c r="X33" s="22"/>
      <c r="Y33" s="47">
        <f t="shared" si="26"/>
        <v>0.37218298971563235</v>
      </c>
      <c r="Z33" s="23"/>
      <c r="AA33" s="23"/>
      <c r="AB33" s="47">
        <f t="shared" si="27"/>
        <v>3.234405169607415E-3</v>
      </c>
      <c r="AC33" s="8"/>
      <c r="AD33" s="22"/>
      <c r="AE33" s="47">
        <f t="shared" si="28"/>
        <v>0.24983506129575031</v>
      </c>
      <c r="AF33" s="23"/>
      <c r="AG33" s="23"/>
      <c r="AH33" s="47">
        <f t="shared" si="29"/>
        <v>0.25166367143462415</v>
      </c>
      <c r="AI33" s="8"/>
      <c r="AJ33" s="22"/>
      <c r="AK33" s="47">
        <f t="shared" si="30"/>
        <v>0.1235717723397733</v>
      </c>
      <c r="AL33" s="23"/>
      <c r="AM33" s="23"/>
      <c r="AN33" s="47">
        <f t="shared" si="31"/>
        <v>0.22569439657905993</v>
      </c>
      <c r="AO33" s="8"/>
      <c r="AP33" s="22"/>
      <c r="AQ33" s="47">
        <f t="shared" si="32"/>
        <v>9.816682650704343E-3</v>
      </c>
      <c r="AR33" s="23"/>
      <c r="AS33" s="23"/>
      <c r="AT33" s="47">
        <f t="shared" si="33"/>
        <v>0.29147884052748346</v>
      </c>
      <c r="AU33" s="8"/>
      <c r="AV33" s="22"/>
      <c r="AW33" s="47">
        <f t="shared" si="34"/>
        <v>0.13382740130503926</v>
      </c>
      <c r="AX33" s="23"/>
      <c r="AY33" s="23"/>
      <c r="AZ33" s="47">
        <f t="shared" si="35"/>
        <v>0.1982798764492239</v>
      </c>
      <c r="BA33" s="8"/>
      <c r="BB33" s="22"/>
      <c r="BC33" s="47">
        <f t="shared" si="36"/>
        <v>1.9239551119234442E-2</v>
      </c>
    </row>
    <row r="34" spans="2:57" ht="15.75" x14ac:dyDescent="0.25">
      <c r="B34" s="7"/>
      <c r="C34" s="21" t="s">
        <v>68</v>
      </c>
      <c r="D34" s="47">
        <f t="shared" si="19"/>
        <v>1.1140522110667628</v>
      </c>
      <c r="F34" s="22"/>
      <c r="G34" s="47">
        <f t="shared" si="20"/>
        <v>0.18156153078639398</v>
      </c>
      <c r="H34" s="23"/>
      <c r="I34" s="23"/>
      <c r="J34" s="47">
        <f t="shared" si="21"/>
        <v>0.17802872968121861</v>
      </c>
      <c r="K34" s="8"/>
      <c r="L34" s="22"/>
      <c r="M34" s="47">
        <f t="shared" si="22"/>
        <v>0.25231046264714341</v>
      </c>
      <c r="N34" s="23"/>
      <c r="O34" s="23"/>
      <c r="P34" s="47">
        <f t="shared" si="23"/>
        <v>2.3261593934373478E-2</v>
      </c>
      <c r="Q34" s="8"/>
      <c r="R34" s="22"/>
      <c r="S34" s="47">
        <f t="shared" si="24"/>
        <v>0.10198222156506936</v>
      </c>
      <c r="T34" s="23"/>
      <c r="U34" s="23"/>
      <c r="V34" s="47">
        <f t="shared" si="25"/>
        <v>9.8217519503199902E-2</v>
      </c>
      <c r="W34" s="8"/>
      <c r="X34" s="22"/>
      <c r="Y34" s="47">
        <f t="shared" si="26"/>
        <v>0.1233357571182314</v>
      </c>
      <c r="Z34" s="23"/>
      <c r="AA34" s="23"/>
      <c r="AB34" s="47">
        <f t="shared" si="27"/>
        <v>0.15780079190911714</v>
      </c>
      <c r="AC34" s="8"/>
      <c r="AD34" s="22"/>
      <c r="AE34" s="47">
        <f t="shared" si="28"/>
        <v>1.8947181466424202E-2</v>
      </c>
      <c r="AF34" s="23"/>
      <c r="AG34" s="23"/>
      <c r="AH34" s="47">
        <f t="shared" si="29"/>
        <v>0.13983637741600988</v>
      </c>
      <c r="AI34" s="8"/>
      <c r="AJ34" s="22"/>
      <c r="AK34" s="47">
        <f t="shared" si="30"/>
        <v>0.15451148781425164</v>
      </c>
      <c r="AL34" s="23"/>
      <c r="AM34" s="23"/>
      <c r="AN34" s="47">
        <f t="shared" si="31"/>
        <v>5.1579308235901712E-2</v>
      </c>
      <c r="AO34" s="8"/>
      <c r="AP34" s="22"/>
      <c r="AQ34" s="47">
        <f t="shared" si="32"/>
        <v>1.1805260252393505E-2</v>
      </c>
      <c r="AR34" s="23"/>
      <c r="AS34" s="23"/>
      <c r="AT34" s="47">
        <f t="shared" si="33"/>
        <v>0.13570137837238516</v>
      </c>
      <c r="AU34" s="8"/>
      <c r="AV34" s="22"/>
      <c r="AW34" s="47">
        <f t="shared" si="34"/>
        <v>0.23296918207142142</v>
      </c>
      <c r="AX34" s="23"/>
      <c r="AY34" s="23"/>
      <c r="AZ34" s="47">
        <f t="shared" si="35"/>
        <v>1.7957532904082345E-2</v>
      </c>
      <c r="BA34" s="8"/>
      <c r="BB34" s="22"/>
      <c r="BC34" s="47">
        <f t="shared" si="36"/>
        <v>9.7212782329845954E-2</v>
      </c>
    </row>
    <row r="35" spans="2:57" ht="15.75" x14ac:dyDescent="0.25">
      <c r="C35" s="21" t="s">
        <v>69</v>
      </c>
      <c r="D35" s="47">
        <f t="shared" si="19"/>
        <v>0.92871794699326959</v>
      </c>
      <c r="F35" s="22"/>
      <c r="G35" s="47">
        <f t="shared" si="20"/>
        <v>0.93728125321774225</v>
      </c>
      <c r="H35" s="23"/>
      <c r="I35" s="23"/>
      <c r="J35" s="47">
        <f t="shared" si="21"/>
        <v>0.25015030020953771</v>
      </c>
      <c r="K35" s="8"/>
      <c r="L35" s="22"/>
      <c r="M35" s="47">
        <f t="shared" si="22"/>
        <v>0.62197170478461883</v>
      </c>
      <c r="N35" s="23"/>
      <c r="O35" s="23"/>
      <c r="P35" s="47">
        <f t="shared" si="23"/>
        <v>0.32601726517314938</v>
      </c>
      <c r="Q35" s="8"/>
      <c r="R35" s="22"/>
      <c r="S35" s="47">
        <f t="shared" si="24"/>
        <v>0.44476967258961808</v>
      </c>
      <c r="T35" s="23"/>
      <c r="U35" s="23"/>
      <c r="V35" s="47">
        <f t="shared" si="25"/>
        <v>0.27677796509258429</v>
      </c>
      <c r="W35" s="8"/>
      <c r="X35" s="22"/>
      <c r="Y35" s="47">
        <f t="shared" si="26"/>
        <v>0.66969597405557668</v>
      </c>
      <c r="Z35" s="23"/>
      <c r="AA35" s="23"/>
      <c r="AB35" s="47">
        <f t="shared" si="27"/>
        <v>0.29305108234398669</v>
      </c>
      <c r="AC35" s="8"/>
      <c r="AD35" s="22"/>
      <c r="AE35" s="47">
        <f t="shared" si="28"/>
        <v>0.47491617823196086</v>
      </c>
      <c r="AF35" s="23"/>
      <c r="AG35" s="23"/>
      <c r="AH35" s="47">
        <f t="shared" si="29"/>
        <v>0.1698515557879948</v>
      </c>
      <c r="AI35" s="8"/>
      <c r="AJ35" s="22"/>
      <c r="AK35" s="47">
        <f t="shared" si="30"/>
        <v>0.49242173233718894</v>
      </c>
      <c r="AL35" s="23"/>
      <c r="AM35" s="23"/>
      <c r="AN35" s="47">
        <f t="shared" si="31"/>
        <v>0.20595075529086818</v>
      </c>
      <c r="AO35" s="8"/>
      <c r="AP35" s="22"/>
      <c r="AQ35" s="47">
        <f t="shared" si="32"/>
        <v>0.31599998351988423</v>
      </c>
      <c r="AR35" s="23"/>
      <c r="AS35" s="23"/>
      <c r="AT35" s="47">
        <f t="shared" si="33"/>
        <v>0.23440397572366509</v>
      </c>
      <c r="AU35" s="8"/>
      <c r="AV35" s="22"/>
      <c r="AW35" s="47">
        <f t="shared" si="34"/>
        <v>0.52252453339905203</v>
      </c>
      <c r="AX35" s="23"/>
      <c r="AY35" s="23"/>
      <c r="AZ35" s="47">
        <f t="shared" si="35"/>
        <v>0.26635989940429616</v>
      </c>
      <c r="BA35" s="8"/>
      <c r="BB35" s="22"/>
      <c r="BC35" s="47">
        <f t="shared" si="36"/>
        <v>0.35724231452981187</v>
      </c>
    </row>
    <row r="36" spans="2:57" ht="15.75" x14ac:dyDescent="0.25">
      <c r="B36" s="7"/>
      <c r="C36" s="21" t="s">
        <v>70</v>
      </c>
      <c r="D36" s="47">
        <f t="shared" si="19"/>
        <v>0.10375935358322118</v>
      </c>
      <c r="F36" s="22"/>
      <c r="G36" s="47">
        <f t="shared" si="20"/>
        <v>0.20932954137838811</v>
      </c>
      <c r="H36" s="23"/>
      <c r="I36" s="23"/>
      <c r="J36" s="47">
        <f t="shared" si="21"/>
        <v>0.22972165725405505</v>
      </c>
      <c r="K36" s="8"/>
      <c r="L36" s="22"/>
      <c r="M36" s="47">
        <f t="shared" si="22"/>
        <v>0.25864124949493095</v>
      </c>
      <c r="N36" s="23"/>
      <c r="O36" s="23"/>
      <c r="P36" s="47">
        <f t="shared" si="23"/>
        <v>0.2370496667260307</v>
      </c>
      <c r="Q36" s="8"/>
      <c r="R36" s="22"/>
      <c r="S36" s="47">
        <f t="shared" si="24"/>
        <v>0.269491748243333</v>
      </c>
      <c r="T36" s="23"/>
      <c r="U36" s="23"/>
      <c r="V36" s="47">
        <f t="shared" si="25"/>
        <v>0.19578122928051822</v>
      </c>
      <c r="W36" s="8"/>
      <c r="X36" s="22"/>
      <c r="Y36" s="47">
        <f t="shared" si="26"/>
        <v>0.21607435608461506</v>
      </c>
      <c r="Z36" s="23"/>
      <c r="AA36" s="23"/>
      <c r="AB36" s="47">
        <f t="shared" si="27"/>
        <v>0.2689731085244193</v>
      </c>
      <c r="AC36" s="8"/>
      <c r="AD36" s="22"/>
      <c r="AE36" s="47">
        <f t="shared" si="28"/>
        <v>0.25750825953757184</v>
      </c>
      <c r="AF36" s="23"/>
      <c r="AG36" s="23"/>
      <c r="AH36" s="47">
        <f t="shared" si="29"/>
        <v>0.28945816546832914</v>
      </c>
      <c r="AI36" s="8"/>
      <c r="AJ36" s="22"/>
      <c r="AK36" s="47">
        <f t="shared" si="30"/>
        <v>0.330496182973127</v>
      </c>
      <c r="AL36" s="23"/>
      <c r="AM36" s="23"/>
      <c r="AN36" s="47">
        <f t="shared" si="31"/>
        <v>0.29088899888351727</v>
      </c>
      <c r="AO36" s="8"/>
      <c r="AP36" s="22"/>
      <c r="AQ36" s="47">
        <f t="shared" si="32"/>
        <v>0.33406846533997558</v>
      </c>
      <c r="AR36" s="23"/>
      <c r="AS36" s="23"/>
      <c r="AT36" s="47">
        <f t="shared" si="33"/>
        <v>0.33641267302083605</v>
      </c>
      <c r="AU36" s="8"/>
      <c r="AV36" s="22"/>
      <c r="AW36" s="47">
        <f t="shared" si="34"/>
        <v>0.36791259137929572</v>
      </c>
      <c r="AX36" s="23"/>
      <c r="AY36" s="23"/>
      <c r="AZ36" s="47">
        <f t="shared" si="35"/>
        <v>0.32342974669328861</v>
      </c>
      <c r="BA36" s="8"/>
      <c r="BB36" s="22"/>
      <c r="BC36" s="47">
        <f t="shared" si="36"/>
        <v>0.36992163639277564</v>
      </c>
    </row>
    <row r="37" spans="2:57" ht="15.75" x14ac:dyDescent="0.25">
      <c r="B37" s="7"/>
      <c r="C37" s="21" t="s">
        <v>71</v>
      </c>
      <c r="D37" s="47">
        <f t="shared" si="19"/>
        <v>1.3675388614875312</v>
      </c>
      <c r="F37" s="22"/>
      <c r="G37" s="47">
        <f t="shared" si="20"/>
        <v>0.2591425571307408</v>
      </c>
      <c r="H37" s="23"/>
      <c r="I37" s="23"/>
      <c r="J37" s="47">
        <f t="shared" si="21"/>
        <v>0.38300551317608766</v>
      </c>
      <c r="K37" s="8"/>
      <c r="L37" s="22"/>
      <c r="M37" s="47">
        <f t="shared" si="22"/>
        <v>0.5449221069889324</v>
      </c>
      <c r="N37" s="23"/>
      <c r="O37" s="23"/>
      <c r="P37" s="47">
        <f t="shared" si="23"/>
        <v>0.38949847183705111</v>
      </c>
      <c r="Q37" s="8"/>
      <c r="R37" s="22"/>
      <c r="S37" s="47">
        <f t="shared" si="24"/>
        <v>0.39110290341209847</v>
      </c>
      <c r="T37" s="23"/>
      <c r="U37" s="23"/>
      <c r="V37" s="47">
        <f t="shared" si="25"/>
        <v>0.43888683802757911</v>
      </c>
      <c r="W37" s="8"/>
      <c r="X37" s="22"/>
      <c r="Y37" s="47">
        <f t="shared" si="26"/>
        <v>0.56129722503652268</v>
      </c>
      <c r="Z37" s="23"/>
      <c r="AA37" s="23"/>
      <c r="AB37" s="47">
        <f t="shared" si="27"/>
        <v>0.40530313590879469</v>
      </c>
      <c r="AC37" s="8"/>
      <c r="AD37" s="22"/>
      <c r="AE37" s="47">
        <f t="shared" si="28"/>
        <v>0.40280685552814494</v>
      </c>
      <c r="AF37" s="23"/>
      <c r="AG37" s="23"/>
      <c r="AH37" s="47">
        <f t="shared" si="29"/>
        <v>0.29860451575384378</v>
      </c>
      <c r="AI37" s="8"/>
      <c r="AJ37" s="22"/>
      <c r="AK37" s="47">
        <f t="shared" si="30"/>
        <v>0.33172625671423461</v>
      </c>
      <c r="AL37" s="23"/>
      <c r="AM37" s="23"/>
      <c r="AN37" s="47">
        <f t="shared" si="31"/>
        <v>0.27008941068048414</v>
      </c>
      <c r="AO37" s="8"/>
      <c r="AP37" s="22"/>
      <c r="AQ37" s="47">
        <f t="shared" si="32"/>
        <v>0.24140105417788871</v>
      </c>
      <c r="AR37" s="23"/>
      <c r="AS37" s="23"/>
      <c r="AT37" s="47">
        <f t="shared" si="33"/>
        <v>0.35331404331950816</v>
      </c>
      <c r="AU37" s="8"/>
      <c r="AV37" s="22"/>
      <c r="AW37" s="47">
        <f t="shared" si="34"/>
        <v>0.38291436353171621</v>
      </c>
      <c r="AX37" s="23"/>
      <c r="AY37" s="23"/>
      <c r="AZ37" s="47">
        <f t="shared" si="35"/>
        <v>0.30440030857724515</v>
      </c>
      <c r="BA37" s="8"/>
      <c r="BB37" s="22"/>
      <c r="BC37" s="47">
        <f t="shared" si="36"/>
        <v>0.29979316681940638</v>
      </c>
    </row>
    <row r="38" spans="2:57" ht="15.75" x14ac:dyDescent="0.25">
      <c r="B38" s="7"/>
      <c r="C38" s="21" t="s">
        <v>72</v>
      </c>
      <c r="D38" s="47">
        <f t="shared" si="19"/>
        <v>0.4326979207981102</v>
      </c>
      <c r="F38" s="22"/>
      <c r="G38" s="47">
        <f t="shared" si="20"/>
        <v>0.42013386995582175</v>
      </c>
      <c r="H38" s="23"/>
      <c r="I38" s="23"/>
      <c r="J38" s="47">
        <f t="shared" si="21"/>
        <v>0.60813380508382142</v>
      </c>
      <c r="K38" s="8"/>
      <c r="L38" s="22"/>
      <c r="M38" s="47">
        <f t="shared" si="22"/>
        <v>0.51580271261040878</v>
      </c>
      <c r="N38" s="23"/>
      <c r="O38" s="23"/>
      <c r="P38" s="47">
        <f t="shared" si="23"/>
        <v>0.5291052169880609</v>
      </c>
      <c r="Q38" s="8"/>
      <c r="R38" s="22"/>
      <c r="S38" s="47">
        <f t="shared" si="24"/>
        <v>0.50544335048538369</v>
      </c>
      <c r="T38" s="23"/>
      <c r="U38" s="23"/>
      <c r="V38" s="47">
        <f t="shared" si="25"/>
        <v>0.62575046247342536</v>
      </c>
      <c r="W38" s="8"/>
      <c r="X38" s="22"/>
      <c r="Y38" s="47">
        <f t="shared" si="26"/>
        <v>0.545836075915069</v>
      </c>
      <c r="Z38" s="23"/>
      <c r="AA38" s="23"/>
      <c r="AB38" s="47">
        <f t="shared" si="27"/>
        <v>0.58109845439611241</v>
      </c>
      <c r="AC38" s="8"/>
      <c r="AD38" s="22"/>
      <c r="AE38" s="47">
        <f t="shared" si="28"/>
        <v>0.54710383330627377</v>
      </c>
      <c r="AF38" s="23"/>
      <c r="AG38" s="23"/>
      <c r="AH38" s="47">
        <f t="shared" si="29"/>
        <v>0.63898284579639164</v>
      </c>
      <c r="AI38" s="8"/>
      <c r="AJ38" s="22"/>
      <c r="AK38" s="47">
        <f t="shared" si="30"/>
        <v>0.55301529405103844</v>
      </c>
      <c r="AL38" s="23"/>
      <c r="AM38" s="23"/>
      <c r="AN38" s="47">
        <f t="shared" si="31"/>
        <v>0.57538479312599677</v>
      </c>
      <c r="AO38" s="8"/>
      <c r="AP38" s="22"/>
      <c r="AQ38" s="47">
        <f t="shared" si="32"/>
        <v>0.5506371240378527</v>
      </c>
      <c r="AR38" s="23"/>
      <c r="AS38" s="23"/>
      <c r="AT38" s="47">
        <f t="shared" si="33"/>
        <v>0.63529993655783457</v>
      </c>
      <c r="AU38" s="8"/>
      <c r="AV38" s="22"/>
      <c r="AW38" s="47">
        <f t="shared" si="34"/>
        <v>0.53644269475957751</v>
      </c>
      <c r="AX38" s="23"/>
      <c r="AY38" s="23"/>
      <c r="AZ38" s="47">
        <f t="shared" si="35"/>
        <v>0.5694146785092058</v>
      </c>
      <c r="BA38" s="8"/>
      <c r="BB38" s="22"/>
      <c r="BC38" s="47">
        <f t="shared" si="36"/>
        <v>0.54192295920904587</v>
      </c>
    </row>
    <row r="39" spans="2:57" ht="15.75" x14ac:dyDescent="0.25">
      <c r="B39" s="7"/>
      <c r="C39" s="21" t="s">
        <v>73</v>
      </c>
      <c r="D39" s="47">
        <f t="shared" si="19"/>
        <v>3.1917110246437508E-2</v>
      </c>
      <c r="F39" s="22"/>
      <c r="G39" s="47">
        <f t="shared" si="20"/>
        <v>2.6240965460564425E-2</v>
      </c>
      <c r="H39" s="23"/>
      <c r="I39" s="23"/>
      <c r="J39" s="47">
        <f t="shared" si="21"/>
        <v>2.6722780022282899E-2</v>
      </c>
      <c r="K39" s="8"/>
      <c r="L39" s="22"/>
      <c r="M39" s="47">
        <f t="shared" si="22"/>
        <v>0.16807142478059645</v>
      </c>
      <c r="N39" s="23"/>
      <c r="O39" s="23"/>
      <c r="P39" s="47">
        <f t="shared" si="23"/>
        <v>7.1663718776307395E-2</v>
      </c>
      <c r="Q39" s="8"/>
      <c r="R39" s="22"/>
      <c r="S39" s="47">
        <f t="shared" si="24"/>
        <v>0.16427930036426164</v>
      </c>
      <c r="T39" s="23"/>
      <c r="U39" s="23"/>
      <c r="V39" s="47">
        <f t="shared" si="25"/>
        <v>9.1763768245434196E-3</v>
      </c>
      <c r="W39" s="8"/>
      <c r="X39" s="22"/>
      <c r="Y39" s="47">
        <f t="shared" si="26"/>
        <v>0.14223113250279862</v>
      </c>
      <c r="Z39" s="23"/>
      <c r="AA39" s="23"/>
      <c r="AB39" s="47">
        <f t="shared" si="27"/>
        <v>0.1026822103337981</v>
      </c>
      <c r="AC39" s="8"/>
      <c r="AD39" s="22"/>
      <c r="AE39" s="47">
        <f t="shared" si="28"/>
        <v>0.14798786762139138</v>
      </c>
      <c r="AF39" s="23"/>
      <c r="AG39" s="23"/>
      <c r="AH39" s="47">
        <f t="shared" si="29"/>
        <v>1.3720540689641458E-2</v>
      </c>
      <c r="AI39" s="8"/>
      <c r="AJ39" s="22"/>
      <c r="AK39" s="47">
        <f t="shared" si="30"/>
        <v>0.17828671960674414</v>
      </c>
      <c r="AL39" s="23"/>
      <c r="AM39" s="23"/>
      <c r="AN39" s="47">
        <f t="shared" si="31"/>
        <v>0.10294464464953323</v>
      </c>
      <c r="AO39" s="8"/>
      <c r="AP39" s="22"/>
      <c r="AQ39" s="47">
        <f t="shared" si="32"/>
        <v>0.17698609827937539</v>
      </c>
      <c r="AR39" s="23"/>
      <c r="AS39" s="23"/>
      <c r="AT39" s="47">
        <f t="shared" si="33"/>
        <v>1.8324803946404455E-2</v>
      </c>
      <c r="AU39" s="8"/>
      <c r="AV39" s="22"/>
      <c r="AW39" s="47">
        <f t="shared" si="34"/>
        <v>0.18242019648769348</v>
      </c>
      <c r="AX39" s="23"/>
      <c r="AY39" s="23"/>
      <c r="AZ39" s="47">
        <f t="shared" si="35"/>
        <v>0.13185989231133932</v>
      </c>
      <c r="BA39" s="8"/>
      <c r="BB39" s="22"/>
      <c r="BC39" s="47">
        <f t="shared" si="36"/>
        <v>0.18913227869737259</v>
      </c>
    </row>
    <row r="40" spans="2:57" x14ac:dyDescent="0.25">
      <c r="C40" s="10" t="s">
        <v>74</v>
      </c>
      <c r="D40" s="49">
        <f>AVERAGE(D35:D39)</f>
        <v>0.57292623862171388</v>
      </c>
      <c r="E40" s="10"/>
      <c r="F40" s="10"/>
      <c r="G40" s="49">
        <f>AVERAGE(G35:G39)</f>
        <v>0.37042563742865148</v>
      </c>
      <c r="H40" s="4"/>
      <c r="I40" s="4"/>
      <c r="J40" s="49">
        <f>AVERAGE(J35:J39)</f>
        <v>0.29954681114915693</v>
      </c>
      <c r="K40" s="10"/>
      <c r="L40" s="10"/>
      <c r="M40" s="49">
        <f>AVERAGE(M35:M39)</f>
        <v>0.42188183973189747</v>
      </c>
      <c r="N40" s="4"/>
      <c r="O40" s="4"/>
      <c r="P40" s="49">
        <f>AVERAGE(P35:P39)</f>
        <v>0.31066686790011994</v>
      </c>
      <c r="Q40" s="10"/>
      <c r="R40" s="10"/>
      <c r="S40" s="49">
        <f>AVERAGE(S35:S39)</f>
        <v>0.35501739501893892</v>
      </c>
      <c r="T40" s="4"/>
      <c r="U40" s="4"/>
      <c r="V40" s="49">
        <f>AVERAGE(V35:V39)</f>
        <v>0.3092745743397301</v>
      </c>
      <c r="W40" s="10"/>
      <c r="X40" s="10"/>
      <c r="Y40" s="49">
        <f>AVERAGE(Y35:Y39)</f>
        <v>0.42702695271891644</v>
      </c>
      <c r="Z40" s="4"/>
      <c r="AA40" s="4"/>
      <c r="AB40" s="49">
        <f>AVERAGE(AB35:AB39)</f>
        <v>0.33022159830142223</v>
      </c>
      <c r="AC40" s="10"/>
      <c r="AD40" s="10"/>
      <c r="AE40" s="49">
        <f>AVERAGE(AE35:AE39)</f>
        <v>0.36606459884506853</v>
      </c>
      <c r="AF40" s="4"/>
      <c r="AG40" s="4"/>
      <c r="AH40" s="49">
        <f>AVERAGE(AH35:AH39)</f>
        <v>0.28212352469924018</v>
      </c>
      <c r="AI40" s="10"/>
      <c r="AJ40" s="10"/>
      <c r="AK40" s="49">
        <f>AVERAGE(AK35:AK39)</f>
        <v>0.37718923713646657</v>
      </c>
      <c r="AL40" s="4"/>
      <c r="AM40" s="4"/>
      <c r="AN40" s="49">
        <f>AVERAGE(AN35:AN39)</f>
        <v>0.28905172052607991</v>
      </c>
      <c r="AO40" s="10"/>
      <c r="AP40" s="10"/>
      <c r="AQ40" s="49">
        <f>AVERAGE(AQ35:AQ39)</f>
        <v>0.32381854507099528</v>
      </c>
      <c r="AR40" s="4"/>
      <c r="AS40" s="4"/>
      <c r="AT40" s="49">
        <f>AVERAGE(AT35:AT39)</f>
        <v>0.3155510865136496</v>
      </c>
      <c r="AU40" s="10"/>
      <c r="AV40" s="10"/>
      <c r="AW40" s="49">
        <f>AVERAGE(AW35:AW39)</f>
        <v>0.39844287591146699</v>
      </c>
      <c r="AX40" s="4"/>
      <c r="AY40" s="4"/>
      <c r="AZ40" s="49">
        <f>AVERAGE(AZ35:AZ39)</f>
        <v>0.31909290509907501</v>
      </c>
      <c r="BA40" s="10"/>
      <c r="BB40" s="10"/>
      <c r="BC40" s="49">
        <f>AVERAGE(BC35:BC39)</f>
        <v>0.35160247112968246</v>
      </c>
      <c r="BD40" s="4"/>
      <c r="BE40" s="4"/>
    </row>
    <row r="41" spans="2:57" x14ac:dyDescent="0.25">
      <c r="C41" s="12" t="s">
        <v>75</v>
      </c>
      <c r="D41" s="48">
        <f>AVERAGE(D30:D39)</f>
        <v>0.62883852800636142</v>
      </c>
      <c r="E41" s="12"/>
      <c r="F41" s="12"/>
      <c r="G41" s="48">
        <f>AVERAGE(G30:G39)</f>
        <v>0.35259582330803008</v>
      </c>
      <c r="H41" s="5"/>
      <c r="I41" s="5"/>
      <c r="J41" s="48">
        <f>AVERAGE(J30:J39)</f>
        <v>0.24819140804758161</v>
      </c>
      <c r="K41" s="12"/>
      <c r="L41" s="12"/>
      <c r="M41" s="48">
        <f>AVERAGE(M30:M39)</f>
        <v>0.38100141994364856</v>
      </c>
      <c r="N41" s="5"/>
      <c r="O41" s="5"/>
      <c r="P41" s="48">
        <f>AVERAGE(P30:P39)</f>
        <v>0.27568390018430444</v>
      </c>
      <c r="Q41" s="12"/>
      <c r="R41" s="12"/>
      <c r="S41" s="48">
        <f>AVERAGE(S30:S39)</f>
        <v>0.32117761369487552</v>
      </c>
      <c r="T41" s="5"/>
      <c r="U41" s="5"/>
      <c r="V41" s="48">
        <f>AVERAGE(V30:V39)</f>
        <v>0.23887888860182088</v>
      </c>
      <c r="W41" s="12"/>
      <c r="X41" s="12"/>
      <c r="Y41" s="48">
        <f>AVERAGE(Y30:Y39)</f>
        <v>0.37879224636266567</v>
      </c>
      <c r="Z41" s="5"/>
      <c r="AA41" s="5"/>
      <c r="AB41" s="48">
        <f>AVERAGE(AB30:AB39)</f>
        <v>0.28469072924080263</v>
      </c>
      <c r="AC41" s="12"/>
      <c r="AD41" s="12"/>
      <c r="AE41" s="48">
        <f>AVERAGE(AE30:AE39)</f>
        <v>0.32856746222550309</v>
      </c>
      <c r="AF41" s="5"/>
      <c r="AG41" s="5"/>
      <c r="AH41" s="48">
        <f>AVERAGE(AH30:AH39)</f>
        <v>0.23650039397184833</v>
      </c>
      <c r="AI41" s="12"/>
      <c r="AJ41" s="12"/>
      <c r="AK41" s="48">
        <f>AVERAGE(AK30:AK39)</f>
        <v>0.32968183859456213</v>
      </c>
      <c r="AL41" s="5"/>
      <c r="AM41" s="5"/>
      <c r="AN41" s="48">
        <f>AVERAGE(AN30:AN39)</f>
        <v>0.27312814267999885</v>
      </c>
      <c r="AO41" s="12"/>
      <c r="AP41" s="12"/>
      <c r="AQ41" s="48">
        <f>AVERAGE(AQ30:AQ39)</f>
        <v>0.28052315330300975</v>
      </c>
      <c r="AR41" s="5"/>
      <c r="AS41" s="5"/>
      <c r="AT41" s="48">
        <f>AVERAGE(AT30:AT39)</f>
        <v>0.27738742970623076</v>
      </c>
      <c r="AU41" s="12"/>
      <c r="AV41" s="12"/>
      <c r="AW41" s="48">
        <f>AVERAGE(AW30:AW39)</f>
        <v>0.35801221565468644</v>
      </c>
      <c r="AX41" s="5"/>
      <c r="AY41" s="5"/>
      <c r="AZ41" s="48">
        <f>AVERAGE(AZ30:AZ39)</f>
        <v>0.29977707151599636</v>
      </c>
      <c r="BA41" s="12"/>
      <c r="BB41" s="12"/>
      <c r="BC41" s="48">
        <f>AVERAGE(BC30:BC39)</f>
        <v>0.31358035620395291</v>
      </c>
      <c r="BD41" s="5"/>
      <c r="BE41" s="5"/>
    </row>
    <row r="43" spans="2:57" x14ac:dyDescent="0.25">
      <c r="D43" s="54" t="s">
        <v>77</v>
      </c>
    </row>
    <row r="45" spans="2:57" x14ac:dyDescent="0.25">
      <c r="D45" s="50" t="s">
        <v>61</v>
      </c>
      <c r="E45" s="50" t="s">
        <v>62</v>
      </c>
      <c r="F45" s="50" t="s">
        <v>63</v>
      </c>
      <c r="G45" s="65" t="s">
        <v>82</v>
      </c>
    </row>
    <row r="46" spans="2:57" x14ac:dyDescent="0.25">
      <c r="D46" s="59" t="s">
        <v>0</v>
      </c>
      <c r="E46" s="56">
        <f>D40</f>
        <v>0.57292623862171388</v>
      </c>
      <c r="F46" s="56">
        <f>D41</f>
        <v>0.62883852800636142</v>
      </c>
      <c r="G46" s="64">
        <v>0.61199999999999999</v>
      </c>
    </row>
    <row r="47" spans="2:57" x14ac:dyDescent="0.25">
      <c r="D47" s="62" t="s">
        <v>1</v>
      </c>
      <c r="E47" s="57">
        <f>G40</f>
        <v>0.37042563742865148</v>
      </c>
      <c r="F47" s="57">
        <f>G41</f>
        <v>0.35259582330803008</v>
      </c>
      <c r="G47" s="61">
        <v>0.81699999999999995</v>
      </c>
    </row>
    <row r="48" spans="2:57" x14ac:dyDescent="0.25">
      <c r="D48" s="62" t="s">
        <v>2</v>
      </c>
      <c r="E48" s="57">
        <f>J40</f>
        <v>0.29954681114915693</v>
      </c>
      <c r="F48" s="57">
        <f>J41</f>
        <v>0.24819140804758161</v>
      </c>
      <c r="G48" s="61">
        <v>0.79900000000000004</v>
      </c>
    </row>
    <row r="49" spans="4:7" x14ac:dyDescent="0.25">
      <c r="D49" s="62" t="s">
        <v>3</v>
      </c>
      <c r="E49" s="57">
        <f>M40</f>
        <v>0.42188183973189747</v>
      </c>
      <c r="F49" s="57">
        <f>M41</f>
        <v>0.38100141994364856</v>
      </c>
      <c r="G49" s="61">
        <v>0.748</v>
      </c>
    </row>
    <row r="50" spans="4:7" x14ac:dyDescent="0.25">
      <c r="D50" s="62" t="s">
        <v>4</v>
      </c>
      <c r="E50" s="57">
        <f>P40</f>
        <v>0.31066686790011994</v>
      </c>
      <c r="F50" s="57">
        <f>P41</f>
        <v>0.27568390018430444</v>
      </c>
      <c r="G50" s="61">
        <v>0.80100000000000005</v>
      </c>
    </row>
    <row r="51" spans="4:7" x14ac:dyDescent="0.25">
      <c r="D51" s="62" t="s">
        <v>5</v>
      </c>
      <c r="E51" s="57">
        <f>S40</f>
        <v>0.35501739501893892</v>
      </c>
      <c r="F51" s="57">
        <f>S41</f>
        <v>0.32117761369487552</v>
      </c>
      <c r="G51" s="61">
        <v>0.77800000000000002</v>
      </c>
    </row>
    <row r="52" spans="4:7" x14ac:dyDescent="0.25">
      <c r="D52" s="62" t="s">
        <v>6</v>
      </c>
      <c r="E52" s="57">
        <f>V40</f>
        <v>0.3092745743397301</v>
      </c>
      <c r="F52" s="57">
        <f>V41</f>
        <v>0.23887888860182088</v>
      </c>
      <c r="G52" s="61">
        <v>0.78300000000000003</v>
      </c>
    </row>
    <row r="53" spans="4:7" x14ac:dyDescent="0.25">
      <c r="D53" s="62" t="s">
        <v>7</v>
      </c>
      <c r="E53" s="57">
        <f>Y40</f>
        <v>0.42702695271891644</v>
      </c>
      <c r="F53" s="57">
        <f>Y41</f>
        <v>0.37879224636266567</v>
      </c>
      <c r="G53" s="61">
        <v>0.73799999999999999</v>
      </c>
    </row>
    <row r="54" spans="4:7" x14ac:dyDescent="0.25">
      <c r="D54" s="62" t="s">
        <v>9</v>
      </c>
      <c r="E54" s="57">
        <f>AB40</f>
        <v>0.33022159830142223</v>
      </c>
      <c r="F54" s="57">
        <f>AB41</f>
        <v>0.28469072924080263</v>
      </c>
      <c r="G54" s="61">
        <v>0.77200000000000002</v>
      </c>
    </row>
    <row r="55" spans="4:7" x14ac:dyDescent="0.25">
      <c r="D55" s="62" t="s">
        <v>10</v>
      </c>
      <c r="E55" s="57">
        <f>AE40</f>
        <v>0.36606459884506853</v>
      </c>
      <c r="F55" s="57">
        <f>AE41</f>
        <v>0.32856746222550309</v>
      </c>
      <c r="G55" s="61">
        <v>0.75600000000000001</v>
      </c>
    </row>
    <row r="56" spans="4:7" x14ac:dyDescent="0.25">
      <c r="D56" s="62" t="s">
        <v>11</v>
      </c>
      <c r="E56" s="57">
        <f>AH40</f>
        <v>0.28212352469924018</v>
      </c>
      <c r="F56" s="57">
        <f>AH41</f>
        <v>0.23650039397184833</v>
      </c>
      <c r="G56" s="61">
        <v>0.78800000000000003</v>
      </c>
    </row>
    <row r="57" spans="4:7" x14ac:dyDescent="0.25">
      <c r="D57" s="62" t="s">
        <v>12</v>
      </c>
      <c r="E57" s="57">
        <f>AK40</f>
        <v>0.37718923713646657</v>
      </c>
      <c r="F57" s="57">
        <f>AK41</f>
        <v>0.32968183859456213</v>
      </c>
      <c r="G57" s="61">
        <v>0.754</v>
      </c>
    </row>
    <row r="58" spans="4:7" x14ac:dyDescent="0.25">
      <c r="D58" s="62" t="s">
        <v>13</v>
      </c>
      <c r="E58" s="57">
        <f>AN40</f>
        <v>0.28905172052607991</v>
      </c>
      <c r="F58" s="57">
        <f>AN41</f>
        <v>0.27312814267999885</v>
      </c>
      <c r="G58" s="61">
        <v>0.78900000000000003</v>
      </c>
    </row>
    <row r="59" spans="4:7" x14ac:dyDescent="0.25">
      <c r="D59" s="62" t="s">
        <v>14</v>
      </c>
      <c r="E59" s="57">
        <f>AQ40</f>
        <v>0.32381854507099528</v>
      </c>
      <c r="F59" s="57">
        <f>AQ41</f>
        <v>0.28052315330300975</v>
      </c>
      <c r="G59" s="61">
        <v>0.77100000000000002</v>
      </c>
    </row>
    <row r="60" spans="4:7" x14ac:dyDescent="0.25">
      <c r="D60" s="62" t="s">
        <v>16</v>
      </c>
      <c r="E60" s="57">
        <f>AT40</f>
        <v>0.3155510865136496</v>
      </c>
      <c r="F60" s="57">
        <f>AT41</f>
        <v>0.27738742970623076</v>
      </c>
      <c r="G60" s="61">
        <v>0.77</v>
      </c>
    </row>
    <row r="61" spans="4:7" x14ac:dyDescent="0.25">
      <c r="D61" s="62" t="s">
        <v>18</v>
      </c>
      <c r="E61" s="57">
        <f>AW40</f>
        <v>0.39844287591146699</v>
      </c>
      <c r="F61" s="57">
        <f>AW41</f>
        <v>0.35801221565468644</v>
      </c>
      <c r="G61" s="61">
        <v>0.74</v>
      </c>
    </row>
    <row r="62" spans="4:7" x14ac:dyDescent="0.25">
      <c r="D62" s="62" t="s">
        <v>26</v>
      </c>
      <c r="E62" s="57">
        <f>AZ40</f>
        <v>0.31909290509907501</v>
      </c>
      <c r="F62" s="57">
        <f>AZ41</f>
        <v>0.29977707151599636</v>
      </c>
      <c r="G62" s="61">
        <v>0.77600000000000002</v>
      </c>
    </row>
    <row r="63" spans="4:7" x14ac:dyDescent="0.25">
      <c r="D63" s="60" t="s">
        <v>21</v>
      </c>
      <c r="E63" s="58">
        <f>BC40</f>
        <v>0.35160247112968246</v>
      </c>
      <c r="F63" s="58">
        <f>BC41</f>
        <v>0.31358035620395291</v>
      </c>
      <c r="G63" s="63">
        <v>0.75600000000000001</v>
      </c>
    </row>
    <row r="65" spans="4:7" x14ac:dyDescent="0.25">
      <c r="D65" s="50" t="s">
        <v>61</v>
      </c>
      <c r="E65" s="50" t="s">
        <v>62</v>
      </c>
      <c r="F65" s="50" t="s">
        <v>63</v>
      </c>
      <c r="G65" s="9" t="s">
        <v>82</v>
      </c>
    </row>
    <row r="66" spans="4:7" x14ac:dyDescent="0.25">
      <c r="D66" s="10" t="s">
        <v>11</v>
      </c>
      <c r="E66" s="55">
        <v>0.28212352469924018</v>
      </c>
      <c r="F66" s="55">
        <v>0.23650039397184833</v>
      </c>
      <c r="G66" s="9">
        <v>0.78800000000000003</v>
      </c>
    </row>
    <row r="67" spans="4:7" x14ac:dyDescent="0.25">
      <c r="D67" s="8" t="s">
        <v>6</v>
      </c>
      <c r="E67" s="47">
        <v>0.3092745743397301</v>
      </c>
      <c r="F67" s="47">
        <v>0.23887888860182088</v>
      </c>
      <c r="G67" s="9">
        <v>0.78900000000000003</v>
      </c>
    </row>
    <row r="68" spans="4:7" x14ac:dyDescent="0.25">
      <c r="D68" s="8" t="s">
        <v>2</v>
      </c>
      <c r="E68" s="47">
        <v>0.29954681114915693</v>
      </c>
      <c r="F68" s="47">
        <v>0.24819140804758161</v>
      </c>
      <c r="G68" s="9">
        <v>0.79900000000000004</v>
      </c>
    </row>
    <row r="69" spans="4:7" x14ac:dyDescent="0.25">
      <c r="D69" s="8" t="s">
        <v>13</v>
      </c>
      <c r="E69" s="47">
        <v>0.28905172052607991</v>
      </c>
      <c r="F69" s="47">
        <v>0.27312814267999885</v>
      </c>
      <c r="G69" s="9">
        <v>0.78300000000000003</v>
      </c>
    </row>
    <row r="70" spans="4:7" x14ac:dyDescent="0.25">
      <c r="D70" s="8" t="s">
        <v>4</v>
      </c>
      <c r="E70" s="47">
        <v>0.31066686790011994</v>
      </c>
      <c r="F70" s="67">
        <v>0.27568390018430444</v>
      </c>
      <c r="G70" s="9">
        <v>0.80100000000000005</v>
      </c>
    </row>
    <row r="71" spans="4:7" x14ac:dyDescent="0.25">
      <c r="D71" s="8" t="s">
        <v>16</v>
      </c>
      <c r="E71" s="11">
        <v>0.3155510865136496</v>
      </c>
      <c r="F71" s="67">
        <v>0.27738742970623076</v>
      </c>
      <c r="G71" s="9">
        <v>0.77</v>
      </c>
    </row>
    <row r="72" spans="4:7" x14ac:dyDescent="0.25">
      <c r="D72" s="8" t="s">
        <v>14</v>
      </c>
      <c r="E72" s="11">
        <v>0.32381854507099528</v>
      </c>
      <c r="F72" s="67">
        <v>0.28052315330300975</v>
      </c>
      <c r="G72" s="9">
        <v>0.77600000000000002</v>
      </c>
    </row>
    <row r="73" spans="4:7" x14ac:dyDescent="0.25">
      <c r="D73" s="8" t="s">
        <v>9</v>
      </c>
      <c r="E73" s="11">
        <v>0.33022159830142223</v>
      </c>
      <c r="F73" s="11">
        <v>0.28469072924080263</v>
      </c>
      <c r="G73" s="9">
        <v>0.77100000000000002</v>
      </c>
    </row>
    <row r="74" spans="4:7" x14ac:dyDescent="0.25">
      <c r="D74" s="8" t="s">
        <v>26</v>
      </c>
      <c r="E74" s="11">
        <v>0.31909290509907501</v>
      </c>
      <c r="F74" s="67">
        <v>0.29977707151599636</v>
      </c>
      <c r="G74" s="9">
        <v>0.77200000000000002</v>
      </c>
    </row>
    <row r="75" spans="4:7" x14ac:dyDescent="0.25">
      <c r="D75" s="66" t="s">
        <v>21</v>
      </c>
      <c r="E75" s="11">
        <v>0.35160247112968246</v>
      </c>
      <c r="F75" s="11">
        <v>0.31358035620395291</v>
      </c>
      <c r="G75" s="9">
        <v>0.75600000000000001</v>
      </c>
    </row>
    <row r="76" spans="4:7" x14ac:dyDescent="0.25">
      <c r="D76" s="8" t="s">
        <v>5</v>
      </c>
      <c r="E76" s="67">
        <v>0.35501739501893892</v>
      </c>
      <c r="F76" s="67">
        <v>0.32117761369487552</v>
      </c>
      <c r="G76" s="9">
        <v>0.77800000000000002</v>
      </c>
    </row>
    <row r="77" spans="4:7" x14ac:dyDescent="0.25">
      <c r="D77" s="8" t="s">
        <v>10</v>
      </c>
      <c r="E77" s="67">
        <v>0.36606459884506853</v>
      </c>
      <c r="F77" s="67">
        <v>0.32856746222550309</v>
      </c>
      <c r="G77" s="9">
        <v>0.75600000000000001</v>
      </c>
    </row>
    <row r="78" spans="4:7" x14ac:dyDescent="0.25">
      <c r="D78" s="8" t="s">
        <v>12</v>
      </c>
      <c r="E78" s="67">
        <v>0.37718923713646657</v>
      </c>
      <c r="F78" s="67">
        <v>0.32968183859456213</v>
      </c>
      <c r="G78" s="9">
        <v>0.81699999999999995</v>
      </c>
    </row>
    <row r="79" spans="4:7" x14ac:dyDescent="0.25">
      <c r="D79" s="8" t="s">
        <v>1</v>
      </c>
      <c r="E79" s="67">
        <v>0.37042563742865148</v>
      </c>
      <c r="F79" s="67">
        <v>0.35259582330803008</v>
      </c>
      <c r="G79" s="9">
        <v>0.754</v>
      </c>
    </row>
    <row r="80" spans="4:7" x14ac:dyDescent="0.25">
      <c r="D80" s="8" t="s">
        <v>18</v>
      </c>
      <c r="E80" s="67">
        <v>0.39844287591146699</v>
      </c>
      <c r="F80" s="67">
        <v>0.35801221565468644</v>
      </c>
      <c r="G80" s="9">
        <v>0.74</v>
      </c>
    </row>
    <row r="81" spans="4:7" x14ac:dyDescent="0.25">
      <c r="D81" s="8" t="s">
        <v>7</v>
      </c>
      <c r="E81" s="67">
        <v>0.42702695271891644</v>
      </c>
      <c r="F81" s="67">
        <v>0.37879224636266567</v>
      </c>
      <c r="G81" s="9">
        <v>0.748</v>
      </c>
    </row>
    <row r="82" spans="4:7" x14ac:dyDescent="0.25">
      <c r="D82" s="8" t="s">
        <v>3</v>
      </c>
      <c r="E82" s="67">
        <v>0.42188183973189747</v>
      </c>
      <c r="F82" s="67">
        <v>0.38100141994364856</v>
      </c>
      <c r="G82" s="9">
        <v>0.73799999999999999</v>
      </c>
    </row>
    <row r="83" spans="4:7" x14ac:dyDescent="0.25">
      <c r="D83" s="12" t="s">
        <v>0</v>
      </c>
      <c r="E83" s="68">
        <v>0.57292623862171388</v>
      </c>
      <c r="F83" s="68">
        <v>0.62883852800636142</v>
      </c>
      <c r="G83" s="9">
        <v>0.61199999999999999</v>
      </c>
    </row>
  </sheetData>
  <sortState xmlns:xlrd2="http://schemas.microsoft.com/office/spreadsheetml/2017/richdata2" ref="D66:F83">
    <sortCondition ref="F66:F83"/>
  </sortState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inverse 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2022-09-14T00:06:30Z</dcterms:modified>
</cp:coreProperties>
</file>