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iRends\background\"/>
    </mc:Choice>
  </mc:AlternateContent>
  <xr:revisionPtr revIDLastSave="0" documentId="13_ncr:1_{4A9D07A1-8F23-4CA0-B076-1D729E1E9511}" xr6:coauthVersionLast="47" xr6:coauthVersionMax="47" xr10:uidLastSave="{00000000-0000-0000-0000-000000000000}"/>
  <bookViews>
    <workbookView xWindow="-120" yWindow="-120" windowWidth="29040" windowHeight="15840" tabRatio="649" activeTab="3" xr2:uid="{00000000-000D-0000-FFFF-FFFF00000000}"/>
  </bookViews>
  <sheets>
    <sheet name="Raw Data" sheetId="7" r:id="rId1"/>
    <sheet name="Gompertz_model" sheetId="8" r:id="rId2"/>
    <sheet name="Gompertz Cum%" sheetId="9" r:id="rId3"/>
    <sheet name="SUMMARY" sheetId="4" r:id="rId4"/>
    <sheet name="5-Day Rule" sheetId="13" r:id="rId5"/>
    <sheet name="4-Day Rule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H56" i="4"/>
  <c r="H53" i="4"/>
  <c r="S53" i="4"/>
  <c r="T53" i="4"/>
  <c r="U53" i="4"/>
  <c r="V53" i="4"/>
  <c r="S54" i="4"/>
  <c r="T54" i="4"/>
  <c r="U54" i="4"/>
  <c r="V54" i="4"/>
  <c r="S55" i="4"/>
  <c r="T55" i="4"/>
  <c r="U55" i="4"/>
  <c r="V55" i="4"/>
  <c r="R55" i="4"/>
  <c r="R54" i="4"/>
  <c r="R53" i="4"/>
  <c r="AI27" i="13"/>
  <c r="AI30" i="13" s="1"/>
  <c r="F22" i="14"/>
  <c r="F23" i="14"/>
  <c r="F24" i="14"/>
  <c r="D22" i="13"/>
  <c r="H24" i="13"/>
  <c r="H21" i="13"/>
  <c r="H22" i="13"/>
  <c r="H23" i="13"/>
  <c r="F22" i="13"/>
  <c r="F23" i="13"/>
  <c r="F24" i="13"/>
  <c r="F25" i="13"/>
  <c r="E22" i="13"/>
  <c r="E23" i="13"/>
  <c r="E24" i="13"/>
  <c r="E25" i="13"/>
  <c r="AJ28" i="13"/>
  <c r="AA30" i="13"/>
  <c r="AC30" i="13"/>
  <c r="AD30" i="13"/>
  <c r="AE30" i="13"/>
  <c r="AF30" i="13"/>
  <c r="AH30" i="13"/>
  <c r="V27" i="13"/>
  <c r="W27" i="13"/>
  <c r="X27" i="13"/>
  <c r="Y27" i="13"/>
  <c r="AA27" i="13"/>
  <c r="AC27" i="13"/>
  <c r="AD27" i="13"/>
  <c r="AE27" i="13"/>
  <c r="AF27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B356" i="9" l="1"/>
  <c r="B239" i="9"/>
  <c r="AJ6" i="14"/>
  <c r="AI147" i="14"/>
  <c r="AH147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147" i="14"/>
  <c r="B147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B146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144" i="14"/>
  <c r="B144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143" i="14"/>
  <c r="B143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B142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140" i="14"/>
  <c r="B140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B139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B138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135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130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123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122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120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119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118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I34" i="14"/>
  <c r="AH34" i="14"/>
  <c r="AG34" i="14"/>
  <c r="AG8" i="14" s="1"/>
  <c r="AF34" i="14"/>
  <c r="AF20" i="14" s="1"/>
  <c r="AE34" i="14"/>
  <c r="AD34" i="14"/>
  <c r="AC34" i="14"/>
  <c r="AB34" i="14"/>
  <c r="AB20" i="14" s="1"/>
  <c r="AA34" i="14"/>
  <c r="Z34" i="14"/>
  <c r="Y34" i="14"/>
  <c r="X34" i="14"/>
  <c r="X20" i="14" s="1"/>
  <c r="W34" i="14"/>
  <c r="V34" i="14"/>
  <c r="U34" i="14"/>
  <c r="T34" i="14"/>
  <c r="T20" i="14" s="1"/>
  <c r="S34" i="14"/>
  <c r="R34" i="14"/>
  <c r="Q34" i="14"/>
  <c r="Q10" i="14" s="1"/>
  <c r="P34" i="14"/>
  <c r="P20" i="14" s="1"/>
  <c r="O34" i="14"/>
  <c r="N34" i="14"/>
  <c r="M34" i="14"/>
  <c r="L34" i="14"/>
  <c r="K34" i="14"/>
  <c r="J34" i="14"/>
  <c r="I34" i="14"/>
  <c r="I14" i="14" s="1"/>
  <c r="H34" i="14"/>
  <c r="G34" i="14"/>
  <c r="F34" i="14"/>
  <c r="E34" i="14"/>
  <c r="D34" i="14"/>
  <c r="D20" i="14" s="1"/>
  <c r="C34" i="14"/>
  <c r="B34" i="14"/>
  <c r="AI33" i="14"/>
  <c r="AI9" i="14" s="1"/>
  <c r="AH33" i="14"/>
  <c r="AH15" i="14" s="1"/>
  <c r="AG33" i="14"/>
  <c r="AF33" i="14"/>
  <c r="AE33" i="14"/>
  <c r="AE9" i="14" s="1"/>
  <c r="AD33" i="14"/>
  <c r="AD17" i="14" s="1"/>
  <c r="AC33" i="14"/>
  <c r="AB33" i="14"/>
  <c r="AA33" i="14"/>
  <c r="AA13" i="14" s="1"/>
  <c r="Z33" i="14"/>
  <c r="Y33" i="14"/>
  <c r="X33" i="14"/>
  <c r="W33" i="14"/>
  <c r="V33" i="14"/>
  <c r="U33" i="14"/>
  <c r="T33" i="14"/>
  <c r="T148" i="14" s="1"/>
  <c r="T149" i="14" s="1"/>
  <c r="T150" i="14" s="1"/>
  <c r="S33" i="14"/>
  <c r="S9" i="14" s="1"/>
  <c r="R33" i="14"/>
  <c r="Q33" i="14"/>
  <c r="P33" i="14"/>
  <c r="O33" i="14"/>
  <c r="O9" i="14" s="1"/>
  <c r="N33" i="14"/>
  <c r="N17" i="14" s="1"/>
  <c r="M33" i="14"/>
  <c r="L33" i="14"/>
  <c r="K33" i="14"/>
  <c r="J33" i="14"/>
  <c r="J17" i="14" s="1"/>
  <c r="I33" i="14"/>
  <c r="H33" i="14"/>
  <c r="G33" i="14"/>
  <c r="G18" i="14" s="1"/>
  <c r="F33" i="14"/>
  <c r="E33" i="14"/>
  <c r="D33" i="14"/>
  <c r="D148" i="14" s="1"/>
  <c r="D149" i="14" s="1"/>
  <c r="D150" i="14" s="1"/>
  <c r="C33" i="14"/>
  <c r="C19" i="14" s="1"/>
  <c r="B33" i="14"/>
  <c r="B17" i="14" s="1"/>
  <c r="AL28" i="14"/>
  <c r="AK28" i="14"/>
  <c r="AJ28" i="14"/>
  <c r="AG20" i="14"/>
  <c r="S19" i="14"/>
  <c r="AF18" i="14"/>
  <c r="X18" i="14"/>
  <c r="P18" i="14"/>
  <c r="AH17" i="14"/>
  <c r="Z17" i="14"/>
  <c r="Y17" i="14"/>
  <c r="R17" i="14"/>
  <c r="AG16" i="14"/>
  <c r="AB16" i="14"/>
  <c r="T16" i="14"/>
  <c r="D16" i="14"/>
  <c r="AE15" i="14"/>
  <c r="AD15" i="14"/>
  <c r="V15" i="14"/>
  <c r="T15" i="14"/>
  <c r="R15" i="14"/>
  <c r="P15" i="14"/>
  <c r="N15" i="14"/>
  <c r="L15" i="14"/>
  <c r="H15" i="14"/>
  <c r="F15" i="14"/>
  <c r="D15" i="14"/>
  <c r="B15" i="14"/>
  <c r="AH14" i="14"/>
  <c r="AF14" i="14"/>
  <c r="AD14" i="14"/>
  <c r="AB14" i="14"/>
  <c r="Z14" i="14"/>
  <c r="X14" i="14"/>
  <c r="V14" i="14"/>
  <c r="T14" i="14"/>
  <c r="R14" i="14"/>
  <c r="P14" i="14"/>
  <c r="N14" i="14"/>
  <c r="L14" i="14"/>
  <c r="J14" i="14"/>
  <c r="H14" i="14"/>
  <c r="F14" i="14"/>
  <c r="D14" i="14"/>
  <c r="B14" i="14"/>
  <c r="AH13" i="14"/>
  <c r="AF13" i="14"/>
  <c r="AD13" i="14"/>
  <c r="AB13" i="14"/>
  <c r="Z13" i="14"/>
  <c r="X13" i="14"/>
  <c r="V13" i="14"/>
  <c r="T13" i="14"/>
  <c r="R13" i="14"/>
  <c r="P13" i="14"/>
  <c r="N13" i="14"/>
  <c r="L13" i="14"/>
  <c r="J13" i="14"/>
  <c r="H13" i="14"/>
  <c r="F13" i="14"/>
  <c r="D13" i="14"/>
  <c r="B13" i="14"/>
  <c r="AH12" i="14"/>
  <c r="AF12" i="14"/>
  <c r="AD12" i="14"/>
  <c r="AB12" i="14"/>
  <c r="Z12" i="14"/>
  <c r="X12" i="14"/>
  <c r="V12" i="14"/>
  <c r="T12" i="14"/>
  <c r="R12" i="14"/>
  <c r="P12" i="14"/>
  <c r="N12" i="14"/>
  <c r="M12" i="14"/>
  <c r="L12" i="14"/>
  <c r="J12" i="14"/>
  <c r="H12" i="14"/>
  <c r="F12" i="14"/>
  <c r="D12" i="14"/>
  <c r="B12" i="14"/>
  <c r="AH11" i="14"/>
  <c r="AF11" i="14"/>
  <c r="AE11" i="14"/>
  <c r="AD11" i="14"/>
  <c r="AB11" i="14"/>
  <c r="Z11" i="14"/>
  <c r="X11" i="14"/>
  <c r="V11" i="14"/>
  <c r="T11" i="14"/>
  <c r="R11" i="14"/>
  <c r="P11" i="14"/>
  <c r="N11" i="14"/>
  <c r="L11" i="14"/>
  <c r="J11" i="14"/>
  <c r="H11" i="14"/>
  <c r="F11" i="14"/>
  <c r="D11" i="14"/>
  <c r="B11" i="14"/>
  <c r="AH10" i="14"/>
  <c r="AF10" i="14"/>
  <c r="AD10" i="14"/>
  <c r="AB10" i="14"/>
  <c r="Z10" i="14"/>
  <c r="X10" i="14"/>
  <c r="V10" i="14"/>
  <c r="T10" i="14"/>
  <c r="R10" i="14"/>
  <c r="P10" i="14"/>
  <c r="N10" i="14"/>
  <c r="L10" i="14"/>
  <c r="J10" i="14"/>
  <c r="H10" i="14"/>
  <c r="F10" i="14"/>
  <c r="D10" i="14"/>
  <c r="B10" i="14"/>
  <c r="AH9" i="14"/>
  <c r="AF9" i="14"/>
  <c r="AD9" i="14"/>
  <c r="AB9" i="14"/>
  <c r="AA9" i="14"/>
  <c r="Z9" i="14"/>
  <c r="X9" i="14"/>
  <c r="W9" i="14"/>
  <c r="V9" i="14"/>
  <c r="T9" i="14"/>
  <c r="R9" i="14"/>
  <c r="P9" i="14"/>
  <c r="N9" i="14"/>
  <c r="L9" i="14"/>
  <c r="K9" i="14"/>
  <c r="J9" i="14"/>
  <c r="H9" i="14"/>
  <c r="G9" i="14"/>
  <c r="F9" i="14"/>
  <c r="D9" i="14"/>
  <c r="B9" i="14"/>
  <c r="AH8" i="14"/>
  <c r="AF8" i="14"/>
  <c r="AD8" i="14"/>
  <c r="AC8" i="14"/>
  <c r="AB8" i="14"/>
  <c r="Z8" i="14"/>
  <c r="Y8" i="14"/>
  <c r="X8" i="14"/>
  <c r="V8" i="14"/>
  <c r="F8" i="4"/>
  <c r="C8" i="4"/>
  <c r="D8" i="4"/>
  <c r="E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B9" i="4"/>
  <c r="B10" i="4"/>
  <c r="B11" i="4"/>
  <c r="B12" i="4"/>
  <c r="B13" i="4"/>
  <c r="B14" i="4"/>
  <c r="H67" i="4"/>
  <c r="H66" i="4"/>
  <c r="H64" i="4"/>
  <c r="H63" i="4"/>
  <c r="H62" i="4"/>
  <c r="H61" i="4"/>
  <c r="H57" i="4"/>
  <c r="H54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18" i="4"/>
  <c r="AJ6" i="13"/>
  <c r="AL28" i="13"/>
  <c r="AK28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B147" i="13"/>
  <c r="AI10" i="13" l="1"/>
  <c r="AG23" i="13"/>
  <c r="AE21" i="13"/>
  <c r="S21" i="13"/>
  <c r="C21" i="13"/>
  <c r="AB20" i="13"/>
  <c r="P20" i="13"/>
  <c r="D20" i="13"/>
  <c r="Y19" i="13"/>
  <c r="M19" i="13"/>
  <c r="E19" i="13"/>
  <c r="Z18" i="13"/>
  <c r="N18" i="13"/>
  <c r="AE17" i="13"/>
  <c r="S17" i="13"/>
  <c r="O17" i="13"/>
  <c r="C17" i="13"/>
  <c r="X16" i="13"/>
  <c r="D16" i="13"/>
  <c r="Y15" i="13"/>
  <c r="Q15" i="13"/>
  <c r="E15" i="13"/>
  <c r="AD14" i="13"/>
  <c r="Z14" i="13"/>
  <c r="N14" i="13"/>
  <c r="J14" i="13"/>
  <c r="F14" i="13"/>
  <c r="AI13" i="13"/>
  <c r="AE13" i="13"/>
  <c r="AA13" i="13"/>
  <c r="W13" i="13"/>
  <c r="S13" i="13"/>
  <c r="O13" i="13"/>
  <c r="K13" i="13"/>
  <c r="G13" i="13"/>
  <c r="C13" i="13"/>
  <c r="AF12" i="13"/>
  <c r="AB12" i="13"/>
  <c r="X12" i="13"/>
  <c r="P12" i="13"/>
  <c r="L12" i="13"/>
  <c r="H12" i="13"/>
  <c r="D12" i="13"/>
  <c r="AG11" i="13"/>
  <c r="AC11" i="13"/>
  <c r="Y11" i="13"/>
  <c r="U11" i="13"/>
  <c r="Q11" i="13"/>
  <c r="M11" i="13"/>
  <c r="I11" i="13"/>
  <c r="E11" i="13"/>
  <c r="AD10" i="13"/>
  <c r="Z10" i="13"/>
  <c r="V10" i="13"/>
  <c r="R10" i="13"/>
  <c r="N10" i="13"/>
  <c r="J10" i="13"/>
  <c r="F10" i="13"/>
  <c r="AI9" i="13"/>
  <c r="AE9" i="13"/>
  <c r="AA9" i="13"/>
  <c r="W9" i="13"/>
  <c r="S9" i="13"/>
  <c r="O9" i="13"/>
  <c r="K9" i="13"/>
  <c r="G9" i="13"/>
  <c r="C9" i="13"/>
  <c r="M148" i="13"/>
  <c r="AH148" i="13"/>
  <c r="AH27" i="13" s="1"/>
  <c r="AE15" i="13"/>
  <c r="C15" i="13"/>
  <c r="B16" i="13"/>
  <c r="AA21" i="13"/>
  <c r="O21" i="13"/>
  <c r="G21" i="13"/>
  <c r="X20" i="13"/>
  <c r="L20" i="13"/>
  <c r="AG19" i="13"/>
  <c r="U19" i="13"/>
  <c r="I19" i="13"/>
  <c r="AD18" i="13"/>
  <c r="R18" i="13"/>
  <c r="F18" i="13"/>
  <c r="W17" i="13"/>
  <c r="K17" i="13"/>
  <c r="AF16" i="13"/>
  <c r="P16" i="13"/>
  <c r="H16" i="13"/>
  <c r="AC15" i="13"/>
  <c r="U15" i="13"/>
  <c r="I15" i="13"/>
  <c r="V14" i="13"/>
  <c r="W16" i="13"/>
  <c r="AI8" i="13"/>
  <c r="B20" i="13"/>
  <c r="AB24" i="13"/>
  <c r="AI21" i="13"/>
  <c r="W21" i="13"/>
  <c r="K21" i="13"/>
  <c r="AF20" i="13"/>
  <c r="H20" i="13"/>
  <c r="AC19" i="13"/>
  <c r="Q19" i="13"/>
  <c r="AH18" i="13"/>
  <c r="V18" i="13"/>
  <c r="J18" i="13"/>
  <c r="AA17" i="13"/>
  <c r="G17" i="13"/>
  <c r="AB16" i="13"/>
  <c r="L16" i="13"/>
  <c r="AG15" i="13"/>
  <c r="M15" i="13"/>
  <c r="AH14" i="13"/>
  <c r="R14" i="13"/>
  <c r="S15" i="13"/>
  <c r="O15" i="13"/>
  <c r="I148" i="13"/>
  <c r="T16" i="13"/>
  <c r="AB23" i="13"/>
  <c r="AG22" i="13"/>
  <c r="T20" i="13"/>
  <c r="T12" i="13"/>
  <c r="AG25" i="13"/>
  <c r="AB22" i="13"/>
  <c r="AG17" i="13"/>
  <c r="AB25" i="13"/>
  <c r="AG24" i="13"/>
  <c r="AC13" i="13"/>
  <c r="AC12" i="13"/>
  <c r="U10" i="13"/>
  <c r="U13" i="13"/>
  <c r="U148" i="13"/>
  <c r="Z9" i="13"/>
  <c r="J9" i="13"/>
  <c r="AA10" i="13"/>
  <c r="G12" i="13"/>
  <c r="T9" i="13"/>
  <c r="L11" i="13"/>
  <c r="W19" i="13"/>
  <c r="G18" i="13"/>
  <c r="G16" i="13"/>
  <c r="B19" i="13"/>
  <c r="AH21" i="13"/>
  <c r="Z21" i="13"/>
  <c r="V21" i="13"/>
  <c r="R21" i="13"/>
  <c r="N21" i="13"/>
  <c r="J21" i="13"/>
  <c r="F21" i="13"/>
  <c r="AI20" i="13"/>
  <c r="AF19" i="13"/>
  <c r="AB19" i="13"/>
  <c r="X19" i="13"/>
  <c r="T19" i="13"/>
  <c r="P19" i="13"/>
  <c r="L19" i="13"/>
  <c r="H19" i="13"/>
  <c r="D19" i="13"/>
  <c r="AG18" i="13"/>
  <c r="AC18" i="13"/>
  <c r="Y18" i="13"/>
  <c r="U18" i="13"/>
  <c r="Q18" i="13"/>
  <c r="M18" i="13"/>
  <c r="I18" i="13"/>
  <c r="E18" i="13"/>
  <c r="AH17" i="13"/>
  <c r="AD17" i="13"/>
  <c r="Z17" i="13"/>
  <c r="V17" i="13"/>
  <c r="R17" i="13"/>
  <c r="N17" i="13"/>
  <c r="J17" i="13"/>
  <c r="F17" i="13"/>
  <c r="AF15" i="13"/>
  <c r="AB15" i="13"/>
  <c r="X15" i="13"/>
  <c r="T15" i="13"/>
  <c r="P15" i="13"/>
  <c r="L15" i="13"/>
  <c r="H15" i="13"/>
  <c r="D15" i="13"/>
  <c r="AG14" i="13"/>
  <c r="AC14" i="13"/>
  <c r="Y14" i="13"/>
  <c r="U14" i="13"/>
  <c r="Q14" i="13"/>
  <c r="M14" i="13"/>
  <c r="I14" i="13"/>
  <c r="E14" i="13"/>
  <c r="AH13" i="13"/>
  <c r="AD13" i="13"/>
  <c r="Z13" i="13"/>
  <c r="V13" i="13"/>
  <c r="R13" i="13"/>
  <c r="N13" i="13"/>
  <c r="J13" i="13"/>
  <c r="F13" i="13"/>
  <c r="AE12" i="13"/>
  <c r="AA12" i="13"/>
  <c r="S12" i="13"/>
  <c r="O12" i="13"/>
  <c r="K12" i="13"/>
  <c r="C12" i="13"/>
  <c r="AF11" i="13"/>
  <c r="X11" i="13"/>
  <c r="T11" i="13"/>
  <c r="P11" i="13"/>
  <c r="H11" i="13"/>
  <c r="D11" i="13"/>
  <c r="AG10" i="13"/>
  <c r="AC10" i="13"/>
  <c r="Y10" i="13"/>
  <c r="Q10" i="13"/>
  <c r="M10" i="13"/>
  <c r="I10" i="13"/>
  <c r="AD9" i="13"/>
  <c r="V9" i="13"/>
  <c r="R9" i="13"/>
  <c r="N9" i="13"/>
  <c r="F9" i="13"/>
  <c r="S20" i="13"/>
  <c r="C20" i="13"/>
  <c r="S19" i="13"/>
  <c r="C19" i="13"/>
  <c r="S18" i="13"/>
  <c r="C18" i="13"/>
  <c r="S16" i="13"/>
  <c r="C16" i="13"/>
  <c r="AG148" i="13"/>
  <c r="Q148" i="13"/>
  <c r="Q13" i="13"/>
  <c r="E148" i="13"/>
  <c r="E10" i="13"/>
  <c r="V11" i="13"/>
  <c r="F11" i="13"/>
  <c r="AF10" i="13"/>
  <c r="D9" i="13"/>
  <c r="W20" i="13"/>
  <c r="W18" i="13"/>
  <c r="G15" i="13"/>
  <c r="AD21" i="13"/>
  <c r="AC148" i="13"/>
  <c r="B18" i="13"/>
  <c r="AG21" i="13"/>
  <c r="AC21" i="13"/>
  <c r="Y21" i="13"/>
  <c r="U21" i="13"/>
  <c r="Q21" i="13"/>
  <c r="M21" i="13"/>
  <c r="I21" i="13"/>
  <c r="E21" i="13"/>
  <c r="AH20" i="13"/>
  <c r="AD20" i="13"/>
  <c r="Z20" i="13"/>
  <c r="V20" i="13"/>
  <c r="R20" i="13"/>
  <c r="N20" i="13"/>
  <c r="J20" i="13"/>
  <c r="F20" i="13"/>
  <c r="AF18" i="13"/>
  <c r="AB18" i="13"/>
  <c r="X18" i="13"/>
  <c r="T18" i="13"/>
  <c r="P18" i="13"/>
  <c r="L18" i="13"/>
  <c r="H18" i="13"/>
  <c r="D18" i="13"/>
  <c r="AC17" i="13"/>
  <c r="Y17" i="13"/>
  <c r="U17" i="13"/>
  <c r="Q17" i="13"/>
  <c r="M17" i="13"/>
  <c r="I17" i="13"/>
  <c r="E17" i="13"/>
  <c r="AH16" i="13"/>
  <c r="AD16" i="13"/>
  <c r="Z16" i="13"/>
  <c r="V16" i="13"/>
  <c r="R16" i="13"/>
  <c r="N16" i="13"/>
  <c r="J16" i="13"/>
  <c r="F16" i="13"/>
  <c r="AF14" i="13"/>
  <c r="AB14" i="13"/>
  <c r="X14" i="13"/>
  <c r="T14" i="13"/>
  <c r="P14" i="13"/>
  <c r="L14" i="13"/>
  <c r="H14" i="13"/>
  <c r="D14" i="13"/>
  <c r="AG13" i="13"/>
  <c r="I13" i="13"/>
  <c r="E13" i="13"/>
  <c r="AD12" i="13"/>
  <c r="Z12" i="13"/>
  <c r="V12" i="13"/>
  <c r="N12" i="13"/>
  <c r="J12" i="13"/>
  <c r="F12" i="13"/>
  <c r="T10" i="13"/>
  <c r="L10" i="13"/>
  <c r="H10" i="13"/>
  <c r="D10" i="13"/>
  <c r="AH8" i="13"/>
  <c r="AE20" i="13"/>
  <c r="O20" i="13"/>
  <c r="AE19" i="13"/>
  <c r="O19" i="13"/>
  <c r="AE18" i="13"/>
  <c r="O18" i="13"/>
  <c r="AE16" i="13"/>
  <c r="O16" i="13"/>
  <c r="Y13" i="13"/>
  <c r="M12" i="13"/>
  <c r="M13" i="13"/>
  <c r="AD148" i="13"/>
  <c r="R12" i="13"/>
  <c r="W12" i="13"/>
  <c r="K10" i="13"/>
  <c r="AB11" i="13"/>
  <c r="P10" i="13"/>
  <c r="G20" i="13"/>
  <c r="G19" i="13"/>
  <c r="W15" i="13"/>
  <c r="Y148" i="13"/>
  <c r="B21" i="13"/>
  <c r="B17" i="13"/>
  <c r="B13" i="13"/>
  <c r="B14" i="13"/>
  <c r="AF21" i="13"/>
  <c r="AB21" i="13"/>
  <c r="X21" i="13"/>
  <c r="T21" i="13"/>
  <c r="P21" i="13"/>
  <c r="L21" i="13"/>
  <c r="D21" i="13"/>
  <c r="AG20" i="13"/>
  <c r="AC20" i="13"/>
  <c r="Y20" i="13"/>
  <c r="U20" i="13"/>
  <c r="Q20" i="13"/>
  <c r="M20" i="13"/>
  <c r="I20" i="13"/>
  <c r="E20" i="13"/>
  <c r="AH19" i="13"/>
  <c r="AD19" i="13"/>
  <c r="Z19" i="13"/>
  <c r="V19" i="13"/>
  <c r="R19" i="13"/>
  <c r="N19" i="13"/>
  <c r="J19" i="13"/>
  <c r="F19" i="13"/>
  <c r="AF17" i="13"/>
  <c r="AB17" i="13"/>
  <c r="X17" i="13"/>
  <c r="T17" i="13"/>
  <c r="P17" i="13"/>
  <c r="L17" i="13"/>
  <c r="H17" i="13"/>
  <c r="D17" i="13"/>
  <c r="AG16" i="13"/>
  <c r="AC16" i="13"/>
  <c r="Y16" i="13"/>
  <c r="U16" i="13"/>
  <c r="Q16" i="13"/>
  <c r="M16" i="13"/>
  <c r="I16" i="13"/>
  <c r="E16" i="13"/>
  <c r="AH15" i="13"/>
  <c r="AD15" i="13"/>
  <c r="Z15" i="13"/>
  <c r="V15" i="13"/>
  <c r="R15" i="13"/>
  <c r="N15" i="13"/>
  <c r="J15" i="13"/>
  <c r="F15" i="13"/>
  <c r="AE14" i="13"/>
  <c r="AA14" i="13"/>
  <c r="W14" i="13"/>
  <c r="S14" i="13"/>
  <c r="O14" i="13"/>
  <c r="K14" i="13"/>
  <c r="G14" i="13"/>
  <c r="C14" i="13"/>
  <c r="AB13" i="13"/>
  <c r="X13" i="13"/>
  <c r="T13" i="13"/>
  <c r="P13" i="13"/>
  <c r="AG12" i="13"/>
  <c r="Y12" i="13"/>
  <c r="U12" i="13"/>
  <c r="Q12" i="13"/>
  <c r="I12" i="13"/>
  <c r="E12" i="13"/>
  <c r="AD11" i="13"/>
  <c r="Z11" i="13"/>
  <c r="R11" i="13"/>
  <c r="N11" i="13"/>
  <c r="J11" i="13"/>
  <c r="AE10" i="13"/>
  <c r="W10" i="13"/>
  <c r="S10" i="13"/>
  <c r="O10" i="13"/>
  <c r="G10" i="13"/>
  <c r="C10" i="13"/>
  <c r="AF9" i="13"/>
  <c r="AB9" i="13"/>
  <c r="X9" i="13"/>
  <c r="P9" i="13"/>
  <c r="L9" i="13"/>
  <c r="H9" i="13"/>
  <c r="AA20" i="13"/>
  <c r="K20" i="13"/>
  <c r="AA19" i="13"/>
  <c r="K19" i="13"/>
  <c r="AA18" i="13"/>
  <c r="K18" i="13"/>
  <c r="AA16" i="13"/>
  <c r="K16" i="13"/>
  <c r="AA15" i="13"/>
  <c r="K15" i="13"/>
  <c r="B15" i="13"/>
  <c r="C9" i="14"/>
  <c r="O16" i="14"/>
  <c r="G17" i="14"/>
  <c r="O21" i="14"/>
  <c r="B12" i="13"/>
  <c r="B9" i="13"/>
  <c r="Z148" i="13"/>
  <c r="V148" i="13"/>
  <c r="R148" i="13"/>
  <c r="N148" i="13"/>
  <c r="J148" i="13"/>
  <c r="F148" i="13"/>
  <c r="AE11" i="13"/>
  <c r="AA11" i="13"/>
  <c r="W11" i="13"/>
  <c r="S11" i="13"/>
  <c r="O11" i="13"/>
  <c r="K11" i="13"/>
  <c r="G11" i="13"/>
  <c r="C11" i="13"/>
  <c r="AF148" i="13"/>
  <c r="AB148" i="13"/>
  <c r="X148" i="13"/>
  <c r="T148" i="13"/>
  <c r="AG9" i="13"/>
  <c r="AC9" i="13"/>
  <c r="Y9" i="13"/>
  <c r="U9" i="13"/>
  <c r="Q9" i="13"/>
  <c r="M9" i="13"/>
  <c r="I9" i="13"/>
  <c r="E9" i="13"/>
  <c r="P148" i="13"/>
  <c r="L148" i="13"/>
  <c r="H148" i="13"/>
  <c r="D148" i="13"/>
  <c r="AI148" i="13"/>
  <c r="AE148" i="13"/>
  <c r="AA148" i="13"/>
  <c r="W148" i="13"/>
  <c r="S148" i="13"/>
  <c r="O148" i="13"/>
  <c r="K148" i="13"/>
  <c r="G148" i="13"/>
  <c r="C148" i="13"/>
  <c r="X10" i="13"/>
  <c r="AF13" i="13"/>
  <c r="L13" i="13"/>
  <c r="H13" i="13"/>
  <c r="D13" i="13"/>
  <c r="AB10" i="13"/>
  <c r="C148" i="14"/>
  <c r="C149" i="14" s="1"/>
  <c r="C150" i="14" s="1"/>
  <c r="C21" i="14"/>
  <c r="C17" i="14"/>
  <c r="C11" i="14"/>
  <c r="C13" i="14"/>
  <c r="C15" i="14"/>
  <c r="G148" i="14"/>
  <c r="G149" i="14" s="1"/>
  <c r="G150" i="14" s="1"/>
  <c r="G19" i="14"/>
  <c r="G21" i="14"/>
  <c r="G11" i="14"/>
  <c r="G13" i="14"/>
  <c r="G16" i="14"/>
  <c r="G15" i="14"/>
  <c r="K148" i="14"/>
  <c r="K149" i="14" s="1"/>
  <c r="K150" i="14" s="1"/>
  <c r="K21" i="14"/>
  <c r="K15" i="14"/>
  <c r="K19" i="14"/>
  <c r="K17" i="14"/>
  <c r="K11" i="14"/>
  <c r="K13" i="14"/>
  <c r="O148" i="14"/>
  <c r="O149" i="14" s="1"/>
  <c r="O150" i="14" s="1"/>
  <c r="O19" i="14"/>
  <c r="O13" i="14"/>
  <c r="O15" i="14"/>
  <c r="O11" i="14"/>
  <c r="O17" i="14"/>
  <c r="S148" i="14"/>
  <c r="S149" i="14" s="1"/>
  <c r="S150" i="14" s="1"/>
  <c r="S21" i="14"/>
  <c r="S11" i="14"/>
  <c r="S17" i="14"/>
  <c r="S13" i="14"/>
  <c r="S15" i="14"/>
  <c r="W148" i="14"/>
  <c r="W19" i="14"/>
  <c r="W17" i="14"/>
  <c r="W21" i="14"/>
  <c r="W11" i="14"/>
  <c r="W13" i="14"/>
  <c r="W15" i="14"/>
  <c r="W16" i="14"/>
  <c r="AA148" i="14"/>
  <c r="AA21" i="14"/>
  <c r="AA15" i="14"/>
  <c r="AA19" i="14"/>
  <c r="AA17" i="14"/>
  <c r="AA11" i="14"/>
  <c r="AE148" i="14"/>
  <c r="AE19" i="14"/>
  <c r="AE17" i="14"/>
  <c r="AE13" i="14"/>
  <c r="AE21" i="14"/>
  <c r="AI148" i="14"/>
  <c r="AI21" i="14"/>
  <c r="AI17" i="14"/>
  <c r="AI11" i="14"/>
  <c r="AI13" i="14"/>
  <c r="AI15" i="14"/>
  <c r="AI19" i="14"/>
  <c r="E18" i="14"/>
  <c r="E10" i="14"/>
  <c r="E12" i="14"/>
  <c r="E14" i="14"/>
  <c r="I20" i="14"/>
  <c r="I10" i="14"/>
  <c r="I18" i="14"/>
  <c r="I16" i="14"/>
  <c r="I12" i="14"/>
  <c r="M18" i="14"/>
  <c r="M16" i="14"/>
  <c r="M14" i="14"/>
  <c r="M10" i="14"/>
  <c r="Q12" i="14"/>
  <c r="Q14" i="14"/>
  <c r="Q18" i="14"/>
  <c r="Q16" i="14"/>
  <c r="Q20" i="14"/>
  <c r="U16" i="14"/>
  <c r="U10" i="14"/>
  <c r="U12" i="14"/>
  <c r="U14" i="14"/>
  <c r="Y20" i="14"/>
  <c r="Y10" i="14"/>
  <c r="Y18" i="14"/>
  <c r="Y12" i="14"/>
  <c r="Y14" i="14"/>
  <c r="AC18" i="14"/>
  <c r="AC16" i="14"/>
  <c r="AC14" i="14"/>
  <c r="AC10" i="14"/>
  <c r="AC12" i="14"/>
  <c r="AG12" i="14"/>
  <c r="AG14" i="14"/>
  <c r="AG17" i="14"/>
  <c r="AG10" i="14"/>
  <c r="W8" i="14"/>
  <c r="AA8" i="14"/>
  <c r="AE8" i="14"/>
  <c r="AI8" i="14"/>
  <c r="E9" i="14"/>
  <c r="I9" i="14"/>
  <c r="M9" i="14"/>
  <c r="Q9" i="14"/>
  <c r="U9" i="14"/>
  <c r="Y9" i="14"/>
  <c r="AC9" i="14"/>
  <c r="AG9" i="14"/>
  <c r="C10" i="14"/>
  <c r="G10" i="14"/>
  <c r="K10" i="14"/>
  <c r="O10" i="14"/>
  <c r="S10" i="14"/>
  <c r="W10" i="14"/>
  <c r="AA10" i="14"/>
  <c r="AE10" i="14"/>
  <c r="AI10" i="14"/>
  <c r="E11" i="14"/>
  <c r="I11" i="14"/>
  <c r="M11" i="14"/>
  <c r="Q11" i="14"/>
  <c r="U11" i="14"/>
  <c r="Y11" i="14"/>
  <c r="AC11" i="14"/>
  <c r="AG11" i="14"/>
  <c r="C12" i="14"/>
  <c r="G12" i="14"/>
  <c r="K12" i="14"/>
  <c r="O12" i="14"/>
  <c r="S12" i="14"/>
  <c r="W12" i="14"/>
  <c r="AA12" i="14"/>
  <c r="AE12" i="14"/>
  <c r="AI12" i="14"/>
  <c r="E13" i="14"/>
  <c r="I13" i="14"/>
  <c r="M13" i="14"/>
  <c r="Q13" i="14"/>
  <c r="U13" i="14"/>
  <c r="Y13" i="14"/>
  <c r="AC13" i="14"/>
  <c r="AG13" i="14"/>
  <c r="C14" i="14"/>
  <c r="G14" i="14"/>
  <c r="K14" i="14"/>
  <c r="O14" i="14"/>
  <c r="S14" i="14"/>
  <c r="W14" i="14"/>
  <c r="AA14" i="14"/>
  <c r="AE14" i="14"/>
  <c r="AI14" i="14"/>
  <c r="E15" i="14"/>
  <c r="I15" i="14"/>
  <c r="M15" i="14"/>
  <c r="Q15" i="14"/>
  <c r="U15" i="14"/>
  <c r="Y15" i="14"/>
  <c r="AC15" i="14"/>
  <c r="AG15" i="14"/>
  <c r="C16" i="14"/>
  <c r="K16" i="14"/>
  <c r="S16" i="14"/>
  <c r="AA16" i="14"/>
  <c r="AE16" i="14"/>
  <c r="AI16" i="14"/>
  <c r="E17" i="14"/>
  <c r="I17" i="14"/>
  <c r="M17" i="14"/>
  <c r="Q17" i="14"/>
  <c r="U17" i="14"/>
  <c r="AC17" i="14"/>
  <c r="C18" i="14"/>
  <c r="K18" i="14"/>
  <c r="O18" i="14"/>
  <c r="S18" i="14"/>
  <c r="W18" i="14"/>
  <c r="AA18" i="14"/>
  <c r="AE18" i="14"/>
  <c r="AI18" i="14"/>
  <c r="E19" i="14"/>
  <c r="I19" i="14"/>
  <c r="M19" i="14"/>
  <c r="Q19" i="14"/>
  <c r="U19" i="14"/>
  <c r="Y19" i="14"/>
  <c r="AC19" i="14"/>
  <c r="AG19" i="14"/>
  <c r="C20" i="14"/>
  <c r="G20" i="14"/>
  <c r="K20" i="14"/>
  <c r="O20" i="14"/>
  <c r="S20" i="14"/>
  <c r="W20" i="14"/>
  <c r="AA20" i="14"/>
  <c r="AE20" i="14"/>
  <c r="AI20" i="14"/>
  <c r="E21" i="14"/>
  <c r="I21" i="14"/>
  <c r="M21" i="14"/>
  <c r="Q21" i="14"/>
  <c r="U21" i="14"/>
  <c r="Y21" i="14"/>
  <c r="AC21" i="14"/>
  <c r="AG21" i="14"/>
  <c r="J15" i="14"/>
  <c r="E20" i="14"/>
  <c r="M20" i="14"/>
  <c r="U20" i="14"/>
  <c r="Y16" i="14"/>
  <c r="AC20" i="14"/>
  <c r="AG18" i="14"/>
  <c r="AE27" i="14"/>
  <c r="AI27" i="14"/>
  <c r="H20" i="14"/>
  <c r="H18" i="14"/>
  <c r="L20" i="14"/>
  <c r="L16" i="14"/>
  <c r="E16" i="14"/>
  <c r="U18" i="14"/>
  <c r="E148" i="14"/>
  <c r="E149" i="14" s="1"/>
  <c r="E150" i="14" s="1"/>
  <c r="I148" i="14"/>
  <c r="I149" i="14" s="1"/>
  <c r="I150" i="14" s="1"/>
  <c r="M148" i="14"/>
  <c r="M149" i="14" s="1"/>
  <c r="M150" i="14" s="1"/>
  <c r="Q148" i="14"/>
  <c r="Q149" i="14" s="1"/>
  <c r="Q150" i="14" s="1"/>
  <c r="U148" i="14"/>
  <c r="U149" i="14" s="1"/>
  <c r="U150" i="14" s="1"/>
  <c r="Y148" i="14"/>
  <c r="Y149" i="14" s="1"/>
  <c r="Y150" i="14" s="1"/>
  <c r="AC148" i="14"/>
  <c r="AC149" i="14" s="1"/>
  <c r="AC150" i="14" s="1"/>
  <c r="AG148" i="14"/>
  <c r="AG149" i="14" s="1"/>
  <c r="AG150" i="14" s="1"/>
  <c r="P16" i="14"/>
  <c r="AF16" i="14"/>
  <c r="L18" i="14"/>
  <c r="AB18" i="14"/>
  <c r="H148" i="14"/>
  <c r="H149" i="14" s="1"/>
  <c r="H150" i="14" s="1"/>
  <c r="X148" i="14"/>
  <c r="B21" i="14"/>
  <c r="B19" i="14"/>
  <c r="B148" i="14"/>
  <c r="B149" i="14" s="1"/>
  <c r="B150" i="14" s="1"/>
  <c r="F21" i="14"/>
  <c r="F19" i="14"/>
  <c r="F148" i="14"/>
  <c r="F149" i="14" s="1"/>
  <c r="F150" i="14" s="1"/>
  <c r="J21" i="14"/>
  <c r="J19" i="14"/>
  <c r="J148" i="14"/>
  <c r="J149" i="14" s="1"/>
  <c r="J150" i="14" s="1"/>
  <c r="N21" i="14"/>
  <c r="N19" i="14"/>
  <c r="N148" i="14"/>
  <c r="N149" i="14" s="1"/>
  <c r="N150" i="14" s="1"/>
  <c r="R21" i="14"/>
  <c r="R19" i="14"/>
  <c r="R148" i="14"/>
  <c r="R149" i="14" s="1"/>
  <c r="R150" i="14" s="1"/>
  <c r="V21" i="14"/>
  <c r="V19" i="14"/>
  <c r="V148" i="14"/>
  <c r="Z21" i="14"/>
  <c r="Z19" i="14"/>
  <c r="Z148" i="14"/>
  <c r="AD21" i="14"/>
  <c r="AD19" i="14"/>
  <c r="AD148" i="14"/>
  <c r="AH21" i="14"/>
  <c r="AH19" i="14"/>
  <c r="AH148" i="14"/>
  <c r="AH27" i="14" s="1"/>
  <c r="X15" i="14"/>
  <c r="AB15" i="14"/>
  <c r="AF15" i="14"/>
  <c r="B16" i="14"/>
  <c r="F16" i="14"/>
  <c r="J16" i="14"/>
  <c r="N16" i="14"/>
  <c r="R16" i="14"/>
  <c r="V16" i="14"/>
  <c r="Z16" i="14"/>
  <c r="AD16" i="14"/>
  <c r="AH16" i="14"/>
  <c r="D17" i="14"/>
  <c r="H17" i="14"/>
  <c r="L17" i="14"/>
  <c r="P17" i="14"/>
  <c r="T17" i="14"/>
  <c r="X17" i="14"/>
  <c r="AB17" i="14"/>
  <c r="AF17" i="14"/>
  <c r="B18" i="14"/>
  <c r="F18" i="14"/>
  <c r="J18" i="14"/>
  <c r="N18" i="14"/>
  <c r="R18" i="14"/>
  <c r="V18" i="14"/>
  <c r="Z18" i="14"/>
  <c r="AD18" i="14"/>
  <c r="AH18" i="14"/>
  <c r="D19" i="14"/>
  <c r="H19" i="14"/>
  <c r="L19" i="14"/>
  <c r="P19" i="14"/>
  <c r="T19" i="14"/>
  <c r="X19" i="14"/>
  <c r="AB19" i="14"/>
  <c r="AF19" i="14"/>
  <c r="B20" i="14"/>
  <c r="F20" i="14"/>
  <c r="J20" i="14"/>
  <c r="N20" i="14"/>
  <c r="R20" i="14"/>
  <c r="V20" i="14"/>
  <c r="Z20" i="14"/>
  <c r="AD20" i="14"/>
  <c r="AH20" i="14"/>
  <c r="D21" i="14"/>
  <c r="H21" i="14"/>
  <c r="L21" i="14"/>
  <c r="P21" i="14"/>
  <c r="T21" i="14"/>
  <c r="X21" i="14"/>
  <c r="AB21" i="14"/>
  <c r="AF21" i="14"/>
  <c r="L148" i="14"/>
  <c r="L149" i="14" s="1"/>
  <c r="L150" i="14" s="1"/>
  <c r="AB148" i="14"/>
  <c r="Z15" i="14"/>
  <c r="H16" i="14"/>
  <c r="X16" i="14"/>
  <c r="F17" i="14"/>
  <c r="V17" i="14"/>
  <c r="D18" i="14"/>
  <c r="T18" i="14"/>
  <c r="W149" i="14"/>
  <c r="W150" i="14" s="1"/>
  <c r="AA149" i="14"/>
  <c r="AA150" i="14" s="1"/>
  <c r="AE31" i="14"/>
  <c r="AE149" i="14"/>
  <c r="AE150" i="14" s="1"/>
  <c r="AI31" i="14"/>
  <c r="AI149" i="14"/>
  <c r="AI150" i="14" s="1"/>
  <c r="P148" i="14"/>
  <c r="P149" i="14" s="1"/>
  <c r="P150" i="14" s="1"/>
  <c r="AF148" i="14"/>
  <c r="AF27" i="14" s="1"/>
  <c r="B11" i="13"/>
  <c r="B10" i="13"/>
  <c r="B148" i="13"/>
  <c r="V149" i="14" l="1"/>
  <c r="V150" i="14" s="1"/>
  <c r="AF31" i="14"/>
  <c r="AF149" i="14"/>
  <c r="AF150" i="14" s="1"/>
  <c r="AD149" i="14"/>
  <c r="AD150" i="14" s="1"/>
  <c r="X149" i="14"/>
  <c r="X150" i="14" s="1"/>
  <c r="Z149" i="14"/>
  <c r="Z150" i="14" s="1"/>
  <c r="AB149" i="14"/>
  <c r="AB150" i="14" s="1"/>
  <c r="AH31" i="14"/>
  <c r="AH149" i="14"/>
  <c r="AH150" i="14" s="1"/>
  <c r="C7" i="9" l="1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B7" i="9"/>
  <c r="B8" i="9" l="1"/>
  <c r="B124" i="8"/>
  <c r="B125" i="8" s="1"/>
  <c r="B123" i="8"/>
  <c r="B124" i="9" s="1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B122" i="8"/>
  <c r="B133" i="7"/>
  <c r="B125" i="7"/>
  <c r="B120" i="7"/>
  <c r="Z8" i="13"/>
  <c r="B126" i="8" l="1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C8" i="9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D8" i="9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E8" i="9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F8" i="9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G8" i="9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H8" i="9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I8" i="9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J8" i="9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K8" i="9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L8" i="9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M8" i="9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N8" i="9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O8" i="9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P8" i="9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Q8" i="9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Q84" i="9" s="1"/>
  <c r="Q85" i="9" s="1"/>
  <c r="Q86" i="9" s="1"/>
  <c r="Q87" i="9" s="1"/>
  <c r="Q88" i="9" s="1"/>
  <c r="Q89" i="9" s="1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Q102" i="9" s="1"/>
  <c r="Q103" i="9" s="1"/>
  <c r="Q104" i="9" s="1"/>
  <c r="Q105" i="9" s="1"/>
  <c r="Q106" i="9" s="1"/>
  <c r="Q107" i="9" s="1"/>
  <c r="Q108" i="9" s="1"/>
  <c r="Q109" i="9" s="1"/>
  <c r="Q110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R8" i="9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R102" i="9" s="1"/>
  <c r="R103" i="9" s="1"/>
  <c r="R104" i="9" s="1"/>
  <c r="R105" i="9" s="1"/>
  <c r="R106" i="9" s="1"/>
  <c r="R107" i="9" s="1"/>
  <c r="R108" i="9" s="1"/>
  <c r="R109" i="9" s="1"/>
  <c r="R110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S8" i="9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S106" i="9" s="1"/>
  <c r="S107" i="9" s="1"/>
  <c r="S108" i="9" s="1"/>
  <c r="S109" i="9" s="1"/>
  <c r="S110" i="9" s="1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T8" i="9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U8" i="9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V8" i="9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W8" i="9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X8" i="9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Y8" i="9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Z8" i="9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AA8" i="9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B8" i="9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B84" i="9" s="1"/>
  <c r="AB85" i="9" s="1"/>
  <c r="AB86" i="9" s="1"/>
  <c r="AB87" i="9" s="1"/>
  <c r="AB88" i="9" s="1"/>
  <c r="AB89" i="9" s="1"/>
  <c r="AB90" i="9" s="1"/>
  <c r="AB91" i="9" s="1"/>
  <c r="AB92" i="9" s="1"/>
  <c r="AB93" i="9" s="1"/>
  <c r="AB94" i="9" s="1"/>
  <c r="AB95" i="9" s="1"/>
  <c r="AB96" i="9" s="1"/>
  <c r="AB97" i="9" s="1"/>
  <c r="AB98" i="9" s="1"/>
  <c r="AB99" i="9" s="1"/>
  <c r="AB100" i="9" s="1"/>
  <c r="AB101" i="9" s="1"/>
  <c r="AB102" i="9" s="1"/>
  <c r="AB103" i="9" s="1"/>
  <c r="AB104" i="9" s="1"/>
  <c r="AB105" i="9" s="1"/>
  <c r="AB106" i="9" s="1"/>
  <c r="AB107" i="9" s="1"/>
  <c r="AB108" i="9" s="1"/>
  <c r="AB109" i="9" s="1"/>
  <c r="AB110" i="9" s="1"/>
  <c r="AB111" i="9" s="1"/>
  <c r="AB112" i="9" s="1"/>
  <c r="AB113" i="9" s="1"/>
  <c r="AB114" i="9" s="1"/>
  <c r="AB115" i="9" s="1"/>
  <c r="AB116" i="9" s="1"/>
  <c r="AB117" i="9" s="1"/>
  <c r="AB118" i="9" s="1"/>
  <c r="AB119" i="9" s="1"/>
  <c r="AB120" i="9" s="1"/>
  <c r="AC8" i="9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C38" i="9" s="1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C62" i="9" s="1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C74" i="9" s="1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C86" i="9" s="1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C98" i="9" s="1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C110" i="9" s="1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D8" i="9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D32" i="9" s="1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AD48" i="9" s="1"/>
  <c r="AD49" i="9" s="1"/>
  <c r="AD50" i="9" s="1"/>
  <c r="AD51" i="9" s="1"/>
  <c r="AD52" i="9" s="1"/>
  <c r="AD53" i="9" s="1"/>
  <c r="AD54" i="9" s="1"/>
  <c r="AD55" i="9" s="1"/>
  <c r="AD56" i="9" s="1"/>
  <c r="AD57" i="9" s="1"/>
  <c r="AD58" i="9" s="1"/>
  <c r="AD59" i="9" s="1"/>
  <c r="AD60" i="9" s="1"/>
  <c r="AD61" i="9" s="1"/>
  <c r="AD62" i="9" s="1"/>
  <c r="AD63" i="9" s="1"/>
  <c r="AD64" i="9" s="1"/>
  <c r="AD65" i="9" s="1"/>
  <c r="AD66" i="9" s="1"/>
  <c r="AD67" i="9" s="1"/>
  <c r="AD68" i="9" s="1"/>
  <c r="AD69" i="9" s="1"/>
  <c r="AD70" i="9" s="1"/>
  <c r="AD71" i="9" s="1"/>
  <c r="AD72" i="9" s="1"/>
  <c r="AD73" i="9" s="1"/>
  <c r="AD74" i="9" s="1"/>
  <c r="AD75" i="9" s="1"/>
  <c r="AD76" i="9" s="1"/>
  <c r="AD77" i="9" s="1"/>
  <c r="AD78" i="9" s="1"/>
  <c r="AD79" i="9" s="1"/>
  <c r="AD80" i="9" s="1"/>
  <c r="AD81" i="9" s="1"/>
  <c r="AD82" i="9" s="1"/>
  <c r="AD83" i="9" s="1"/>
  <c r="AD84" i="9" s="1"/>
  <c r="AD85" i="9" s="1"/>
  <c r="AD86" i="9" s="1"/>
  <c r="AD87" i="9" s="1"/>
  <c r="AD88" i="9" s="1"/>
  <c r="AD89" i="9" s="1"/>
  <c r="AD90" i="9" s="1"/>
  <c r="AD91" i="9" s="1"/>
  <c r="AD92" i="9" s="1"/>
  <c r="AD93" i="9" s="1"/>
  <c r="AD94" i="9" s="1"/>
  <c r="AD95" i="9" s="1"/>
  <c r="AD96" i="9" s="1"/>
  <c r="AD97" i="9" s="1"/>
  <c r="AD98" i="9" s="1"/>
  <c r="AD99" i="9" s="1"/>
  <c r="AD100" i="9" s="1"/>
  <c r="AD101" i="9" s="1"/>
  <c r="AD102" i="9" s="1"/>
  <c r="AD103" i="9" s="1"/>
  <c r="AD104" i="9" s="1"/>
  <c r="AD105" i="9" s="1"/>
  <c r="AD106" i="9" s="1"/>
  <c r="AD107" i="9" s="1"/>
  <c r="AD108" i="9" s="1"/>
  <c r="AD109" i="9" s="1"/>
  <c r="AD110" i="9" s="1"/>
  <c r="AD111" i="9" s="1"/>
  <c r="AD112" i="9" s="1"/>
  <c r="AD113" i="9" s="1"/>
  <c r="AD114" i="9" s="1"/>
  <c r="AD115" i="9" s="1"/>
  <c r="AD116" i="9" s="1"/>
  <c r="AD117" i="9" s="1"/>
  <c r="AD118" i="9" s="1"/>
  <c r="AD119" i="9" s="1"/>
  <c r="AD120" i="9" s="1"/>
  <c r="AE8" i="9"/>
  <c r="AE9" i="9" s="1"/>
  <c r="AE10" i="9" s="1"/>
  <c r="AE11" i="9" s="1"/>
  <c r="AE12" i="9" s="1"/>
  <c r="AE13" i="9" s="1"/>
  <c r="AE14" i="9" s="1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E38" i="9" s="1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E50" i="9" s="1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E62" i="9" s="1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E74" i="9" s="1"/>
  <c r="AE75" i="9" s="1"/>
  <c r="AE76" i="9" s="1"/>
  <c r="AE77" i="9" s="1"/>
  <c r="AE78" i="9" s="1"/>
  <c r="AE79" i="9" s="1"/>
  <c r="AE80" i="9" s="1"/>
  <c r="AE81" i="9" s="1"/>
  <c r="AE82" i="9" s="1"/>
  <c r="AE83" i="9" s="1"/>
  <c r="AE84" i="9" s="1"/>
  <c r="AE85" i="9" s="1"/>
  <c r="AE86" i="9" s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E98" i="9" s="1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E110" i="9" s="1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F8" i="9"/>
  <c r="AF9" i="9" s="1"/>
  <c r="AF10" i="9" s="1"/>
  <c r="AF11" i="9" s="1"/>
  <c r="AF12" i="9" s="1"/>
  <c r="AF13" i="9" s="1"/>
  <c r="AF14" i="9" s="1"/>
  <c r="AF15" i="9" s="1"/>
  <c r="AF16" i="9" s="1"/>
  <c r="AF17" i="9" s="1"/>
  <c r="AF18" i="9" s="1"/>
  <c r="AF19" i="9" s="1"/>
  <c r="AF20" i="9" s="1"/>
  <c r="AF21" i="9" s="1"/>
  <c r="AF22" i="9" s="1"/>
  <c r="AF23" i="9" s="1"/>
  <c r="AF24" i="9" s="1"/>
  <c r="AF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F86" i="9" s="1"/>
  <c r="AF87" i="9" s="1"/>
  <c r="AF88" i="9" s="1"/>
  <c r="AF89" i="9" s="1"/>
  <c r="AF90" i="9" s="1"/>
  <c r="AF91" i="9" s="1"/>
  <c r="AF92" i="9" s="1"/>
  <c r="AF93" i="9" s="1"/>
  <c r="AF94" i="9" s="1"/>
  <c r="AF95" i="9" s="1"/>
  <c r="AF96" i="9" s="1"/>
  <c r="AF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G8" i="9"/>
  <c r="AG9" i="9" s="1"/>
  <c r="AG10" i="9" s="1"/>
  <c r="AG11" i="9" s="1"/>
  <c r="AG12" i="9" s="1"/>
  <c r="AG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G26" i="9" s="1"/>
  <c r="AG27" i="9" s="1"/>
  <c r="AG28" i="9" s="1"/>
  <c r="AG29" i="9" s="1"/>
  <c r="AG30" i="9" s="1"/>
  <c r="AG31" i="9" s="1"/>
  <c r="AG32" i="9" s="1"/>
  <c r="AG33" i="9" s="1"/>
  <c r="AG34" i="9" s="1"/>
  <c r="AG35" i="9" s="1"/>
  <c r="AG36" i="9" s="1"/>
  <c r="AG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G98" i="9" s="1"/>
  <c r="AG99" i="9" s="1"/>
  <c r="AG100" i="9" s="1"/>
  <c r="AG101" i="9" s="1"/>
  <c r="AG102" i="9" s="1"/>
  <c r="AG103" i="9" s="1"/>
  <c r="AG104" i="9" s="1"/>
  <c r="AG105" i="9" s="1"/>
  <c r="AG106" i="9" s="1"/>
  <c r="AG107" i="9" s="1"/>
  <c r="AG108" i="9" s="1"/>
  <c r="AG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H8" i="9"/>
  <c r="AH9" i="9" s="1"/>
  <c r="AH10" i="9" s="1"/>
  <c r="AH11" i="9" s="1"/>
  <c r="AH12" i="9" s="1"/>
  <c r="AH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H38" i="9" s="1"/>
  <c r="AH39" i="9" s="1"/>
  <c r="AH40" i="9" s="1"/>
  <c r="AH41" i="9" s="1"/>
  <c r="AH42" i="9" s="1"/>
  <c r="AH43" i="9" s="1"/>
  <c r="AH44" i="9" s="1"/>
  <c r="AH45" i="9" s="1"/>
  <c r="AH46" i="9" s="1"/>
  <c r="AH47" i="9" s="1"/>
  <c r="AH48" i="9" s="1"/>
  <c r="AH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H110" i="9" s="1"/>
  <c r="AH111" i="9" s="1"/>
  <c r="AH112" i="9" s="1"/>
  <c r="AH113" i="9" s="1"/>
  <c r="AH114" i="9" s="1"/>
  <c r="AH115" i="9" s="1"/>
  <c r="AH116" i="9" s="1"/>
  <c r="AH117" i="9" s="1"/>
  <c r="AH118" i="9" s="1"/>
  <c r="AH119" i="9" s="1"/>
  <c r="AH120" i="9" s="1"/>
  <c r="AI8" i="9"/>
  <c r="AI9" i="9" s="1"/>
  <c r="AI10" i="9" s="1"/>
  <c r="AI11" i="9" s="1"/>
  <c r="AI12" i="9" s="1"/>
  <c r="AI13" i="9" s="1"/>
  <c r="AI14" i="9" s="1"/>
  <c r="AI15" i="9" s="1"/>
  <c r="AI16" i="9" s="1"/>
  <c r="AI17" i="9" s="1"/>
  <c r="AI18" i="9" s="1"/>
  <c r="AI19" i="9" s="1"/>
  <c r="AI20" i="9" s="1"/>
  <c r="AI21" i="9" s="1"/>
  <c r="AI22" i="9" s="1"/>
  <c r="AI23" i="9" s="1"/>
  <c r="AI24" i="9" s="1"/>
  <c r="AI25" i="9" s="1"/>
  <c r="AI26" i="9" s="1"/>
  <c r="AI27" i="9" s="1"/>
  <c r="AI28" i="9" s="1"/>
  <c r="AI29" i="9" s="1"/>
  <c r="AI30" i="9" s="1"/>
  <c r="AI31" i="9" s="1"/>
  <c r="AI32" i="9" s="1"/>
  <c r="AI33" i="9" s="1"/>
  <c r="AI34" i="9" s="1"/>
  <c r="AI35" i="9" s="1"/>
  <c r="AI36" i="9" s="1"/>
  <c r="AI37" i="9" s="1"/>
  <c r="AI38" i="9" s="1"/>
  <c r="AI39" i="9" s="1"/>
  <c r="AI40" i="9" s="1"/>
  <c r="AI41" i="9" s="1"/>
  <c r="AI42" i="9" s="1"/>
  <c r="AI43" i="9" s="1"/>
  <c r="AI44" i="9" s="1"/>
  <c r="AI45" i="9" s="1"/>
  <c r="AI46" i="9" s="1"/>
  <c r="AI47" i="9" s="1"/>
  <c r="AI48" i="9" s="1"/>
  <c r="AI49" i="9" s="1"/>
  <c r="AI50" i="9" s="1"/>
  <c r="AI51" i="9" s="1"/>
  <c r="AI52" i="9" s="1"/>
  <c r="AI53" i="9" s="1"/>
  <c r="AI54" i="9" s="1"/>
  <c r="AI55" i="9" s="1"/>
  <c r="AI56" i="9" s="1"/>
  <c r="AI57" i="9" s="1"/>
  <c r="AI58" i="9" s="1"/>
  <c r="AI59" i="9" s="1"/>
  <c r="AI60" i="9" s="1"/>
  <c r="AI61" i="9" s="1"/>
  <c r="AI62" i="9" s="1"/>
  <c r="AI63" i="9" s="1"/>
  <c r="AI64" i="9" s="1"/>
  <c r="AI65" i="9" s="1"/>
  <c r="AI66" i="9" s="1"/>
  <c r="AI67" i="9" s="1"/>
  <c r="AI68" i="9" s="1"/>
  <c r="AI69" i="9" s="1"/>
  <c r="AI70" i="9" s="1"/>
  <c r="AI71" i="9" s="1"/>
  <c r="AI72" i="9" s="1"/>
  <c r="AI73" i="9" s="1"/>
  <c r="AI74" i="9" s="1"/>
  <c r="AI75" i="9" s="1"/>
  <c r="AI76" i="9" s="1"/>
  <c r="AI77" i="9" s="1"/>
  <c r="AI78" i="9" s="1"/>
  <c r="AI79" i="9" s="1"/>
  <c r="AI80" i="9" s="1"/>
  <c r="AI81" i="9" s="1"/>
  <c r="AI82" i="9" s="1"/>
  <c r="AI83" i="9" s="1"/>
  <c r="AI84" i="9" s="1"/>
  <c r="AI85" i="9" s="1"/>
  <c r="AI86" i="9" s="1"/>
  <c r="AI87" i="9" s="1"/>
  <c r="AI88" i="9" s="1"/>
  <c r="AI89" i="9" s="1"/>
  <c r="AI90" i="9" s="1"/>
  <c r="AI91" i="9" s="1"/>
  <c r="AI92" i="9" s="1"/>
  <c r="AI93" i="9" s="1"/>
  <c r="AI94" i="9" s="1"/>
  <c r="AI95" i="9" s="1"/>
  <c r="AI96" i="9" s="1"/>
  <c r="AI97" i="9" s="1"/>
  <c r="AI98" i="9" s="1"/>
  <c r="AI99" i="9" s="1"/>
  <c r="AI100" i="9" s="1"/>
  <c r="AI101" i="9" s="1"/>
  <c r="AI102" i="9" s="1"/>
  <c r="AI103" i="9" s="1"/>
  <c r="AI104" i="9" s="1"/>
  <c r="AI105" i="9" s="1"/>
  <c r="AI106" i="9" s="1"/>
  <c r="AI107" i="9" s="1"/>
  <c r="AI108" i="9" s="1"/>
  <c r="AI109" i="9" s="1"/>
  <c r="AI110" i="9" s="1"/>
  <c r="AI111" i="9" s="1"/>
  <c r="AI112" i="9" s="1"/>
  <c r="AI113" i="9" s="1"/>
  <c r="AI114" i="9" s="1"/>
  <c r="AI115" i="9" s="1"/>
  <c r="AI116" i="9" s="1"/>
  <c r="AI117" i="9" s="1"/>
  <c r="AI118" i="9" s="1"/>
  <c r="AI119" i="9" s="1"/>
  <c r="AI120" i="9" s="1"/>
  <c r="B241" i="9" l="1"/>
  <c r="V8" i="13"/>
  <c r="W8" i="13"/>
  <c r="X8" i="13"/>
  <c r="Y8" i="13"/>
  <c r="AA8" i="13" l="1"/>
  <c r="AB8" i="13"/>
  <c r="AD8" i="13"/>
  <c r="AF8" i="13"/>
  <c r="AG8" i="13"/>
  <c r="AH12" i="13"/>
  <c r="AH10" i="13"/>
  <c r="AH11" i="13"/>
  <c r="AI11" i="13" l="1"/>
  <c r="AI12" i="13"/>
  <c r="AI14" i="13"/>
  <c r="AI15" i="13"/>
  <c r="AI16" i="13"/>
  <c r="AI17" i="13"/>
  <c r="AI18" i="13"/>
  <c r="AI19" i="13"/>
  <c r="AH9" i="13"/>
  <c r="AE8" i="13"/>
  <c r="AC8" i="13"/>
  <c r="C123" i="8" l="1"/>
  <c r="C124" i="8" s="1"/>
  <c r="C125" i="8" s="1"/>
  <c r="D123" i="8"/>
  <c r="D124" i="8" s="1"/>
  <c r="D125" i="8" s="1"/>
  <c r="E123" i="8"/>
  <c r="F123" i="8"/>
  <c r="F124" i="8" s="1"/>
  <c r="F125" i="8" s="1"/>
  <c r="G123" i="8"/>
  <c r="G124" i="8" s="1"/>
  <c r="G125" i="8" s="1"/>
  <c r="H123" i="8"/>
  <c r="H124" i="8" s="1"/>
  <c r="H125" i="8" s="1"/>
  <c r="I123" i="8"/>
  <c r="I124" i="8" s="1"/>
  <c r="I125" i="8" s="1"/>
  <c r="J123" i="8"/>
  <c r="J124" i="8" s="1"/>
  <c r="J125" i="8" s="1"/>
  <c r="K123" i="8"/>
  <c r="L123" i="8"/>
  <c r="L124" i="8" s="1"/>
  <c r="L125" i="8" s="1"/>
  <c r="M123" i="8"/>
  <c r="M124" i="8" s="1"/>
  <c r="M125" i="8" s="1"/>
  <c r="N123" i="8"/>
  <c r="N124" i="8" s="1"/>
  <c r="N125" i="8" s="1"/>
  <c r="O123" i="8"/>
  <c r="O124" i="8" s="1"/>
  <c r="O125" i="8" s="1"/>
  <c r="P123" i="8"/>
  <c r="P124" i="8" s="1"/>
  <c r="P125" i="8" s="1"/>
  <c r="Q123" i="8"/>
  <c r="Q124" i="8" s="1"/>
  <c r="Q125" i="8" s="1"/>
  <c r="R123" i="8"/>
  <c r="R124" i="8" s="1"/>
  <c r="R125" i="8" s="1"/>
  <c r="S123" i="8"/>
  <c r="T123" i="8"/>
  <c r="U123" i="8"/>
  <c r="U124" i="8" s="1"/>
  <c r="U125" i="8" s="1"/>
  <c r="V123" i="8"/>
  <c r="V124" i="8" s="1"/>
  <c r="V125" i="8" s="1"/>
  <c r="W123" i="8"/>
  <c r="X123" i="8"/>
  <c r="X124" i="8" s="1"/>
  <c r="X125" i="8" s="1"/>
  <c r="Y123" i="8"/>
  <c r="Y124" i="8" s="1"/>
  <c r="Y125" i="8" s="1"/>
  <c r="Z123" i="8"/>
  <c r="Z124" i="8" s="1"/>
  <c r="Z125" i="8" s="1"/>
  <c r="AA123" i="8"/>
  <c r="AA124" i="8" s="1"/>
  <c r="AA125" i="8" s="1"/>
  <c r="AB123" i="8"/>
  <c r="AC123" i="8"/>
  <c r="AC124" i="8" s="1"/>
  <c r="AC125" i="8" s="1"/>
  <c r="AD123" i="8"/>
  <c r="AD124" i="8" s="1"/>
  <c r="AD125" i="8" s="1"/>
  <c r="AE123" i="8"/>
  <c r="AF123" i="8"/>
  <c r="AF124" i="8" s="1"/>
  <c r="AF125" i="8" s="1"/>
  <c r="AG123" i="8"/>
  <c r="AG124" i="8" s="1"/>
  <c r="AG125" i="8" s="1"/>
  <c r="AH123" i="8"/>
  <c r="AH124" i="8" s="1"/>
  <c r="AH125" i="8" s="1"/>
  <c r="AI123" i="8"/>
  <c r="AI124" i="8" s="1"/>
  <c r="AI125" i="8" s="1"/>
  <c r="E124" i="8"/>
  <c r="E125" i="8" s="1"/>
  <c r="K124" i="8"/>
  <c r="S124" i="8"/>
  <c r="S125" i="8" s="1"/>
  <c r="T124" i="8"/>
  <c r="T125" i="8" s="1"/>
  <c r="W124" i="8"/>
  <c r="W125" i="8" s="1"/>
  <c r="AB124" i="8"/>
  <c r="AB125" i="8" s="1"/>
  <c r="AE124" i="8"/>
  <c r="AE125" i="8" s="1"/>
  <c r="K125" i="8"/>
  <c r="D126" i="8" l="1"/>
  <c r="P126" i="8"/>
  <c r="T126" i="8"/>
  <c r="AF126" i="8"/>
  <c r="AI126" i="8"/>
  <c r="AI149" i="13"/>
  <c r="AI150" i="13" s="1"/>
  <c r="AH149" i="13"/>
  <c r="AH150" i="13" s="1"/>
  <c r="AG149" i="13"/>
  <c r="AG150" i="13" s="1"/>
  <c r="AF149" i="13"/>
  <c r="AF150" i="13" s="1"/>
  <c r="AE149" i="13"/>
  <c r="AE150" i="13" s="1"/>
  <c r="AD149" i="13"/>
  <c r="AD150" i="13" s="1"/>
  <c r="AC149" i="13"/>
  <c r="AC150" i="13" s="1"/>
  <c r="AB149" i="13"/>
  <c r="AB150" i="13" s="1"/>
  <c r="AA149" i="13"/>
  <c r="AA150" i="13" s="1"/>
  <c r="Z149" i="13"/>
  <c r="Z150" i="13" s="1"/>
  <c r="Y149" i="13"/>
  <c r="Y150" i="13" s="1"/>
  <c r="X149" i="13"/>
  <c r="X150" i="13" s="1"/>
  <c r="W149" i="13"/>
  <c r="W150" i="13" s="1"/>
  <c r="V149" i="13"/>
  <c r="V150" i="13" s="1"/>
  <c r="U149" i="13"/>
  <c r="U150" i="13" s="1"/>
  <c r="T149" i="13"/>
  <c r="T150" i="13" s="1"/>
  <c r="S149" i="13"/>
  <c r="S150" i="13" s="1"/>
  <c r="R149" i="13"/>
  <c r="R150" i="13" s="1"/>
  <c r="Q149" i="13"/>
  <c r="Q150" i="13" s="1"/>
  <c r="P149" i="13"/>
  <c r="P150" i="13" s="1"/>
  <c r="O149" i="13"/>
  <c r="O150" i="13" s="1"/>
  <c r="N149" i="13"/>
  <c r="N150" i="13" s="1"/>
  <c r="M149" i="13"/>
  <c r="M150" i="13" s="1"/>
  <c r="L149" i="13"/>
  <c r="L150" i="13" s="1"/>
  <c r="K149" i="13"/>
  <c r="K150" i="13" s="1"/>
  <c r="J149" i="13"/>
  <c r="J150" i="13" s="1"/>
  <c r="I149" i="13"/>
  <c r="I150" i="13" s="1"/>
  <c r="H149" i="13"/>
  <c r="H150" i="13" s="1"/>
  <c r="G149" i="13"/>
  <c r="G150" i="13" s="1"/>
  <c r="F149" i="13"/>
  <c r="F150" i="13" s="1"/>
  <c r="E149" i="13"/>
  <c r="E150" i="13" s="1"/>
  <c r="D149" i="13"/>
  <c r="D150" i="13" s="1"/>
  <c r="C149" i="13"/>
  <c r="C150" i="13" s="1"/>
  <c r="B149" i="13"/>
  <c r="B150" i="13" s="1"/>
  <c r="AC126" i="8" l="1"/>
  <c r="Q126" i="8"/>
  <c r="E126" i="8"/>
  <c r="AB126" i="8"/>
  <c r="X126" i="8"/>
  <c r="L126" i="8"/>
  <c r="H126" i="8"/>
  <c r="Y126" i="8"/>
  <c r="M126" i="8"/>
  <c r="AE126" i="8"/>
  <c r="AA126" i="8"/>
  <c r="W126" i="8"/>
  <c r="S126" i="8"/>
  <c r="O126" i="8"/>
  <c r="K126" i="8"/>
  <c r="G126" i="8"/>
  <c r="C126" i="8"/>
  <c r="AG126" i="8"/>
  <c r="U126" i="8"/>
  <c r="I126" i="8"/>
  <c r="AH126" i="8"/>
  <c r="AD126" i="8"/>
  <c r="Z126" i="8"/>
  <c r="V126" i="8"/>
  <c r="R126" i="8"/>
  <c r="N126" i="8"/>
  <c r="J126" i="8"/>
  <c r="F126" i="8"/>
  <c r="AI208" i="9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Z227" i="7"/>
  <c r="AA227" i="7"/>
  <c r="AB227" i="7"/>
  <c r="AC227" i="7"/>
  <c r="AD227" i="7"/>
  <c r="AE227" i="7"/>
  <c r="AF227" i="7"/>
  <c r="AG227" i="7"/>
  <c r="AH227" i="7"/>
  <c r="AI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Z228" i="7"/>
  <c r="AA228" i="7"/>
  <c r="AB228" i="7"/>
  <c r="AC228" i="7"/>
  <c r="AD228" i="7"/>
  <c r="AF228" i="7"/>
  <c r="AG228" i="7"/>
  <c r="AH228" i="7"/>
  <c r="AI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Z229" i="7"/>
  <c r="AB229" i="7"/>
  <c r="AC229" i="7"/>
  <c r="AD229" i="7"/>
  <c r="AF229" i="7"/>
  <c r="AG229" i="7"/>
  <c r="AH229" i="7"/>
  <c r="AI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Z230" i="7"/>
  <c r="AB230" i="7"/>
  <c r="AD230" i="7"/>
  <c r="AI230" i="7"/>
  <c r="B231" i="7"/>
  <c r="C231" i="7"/>
  <c r="D231" i="7"/>
  <c r="E231" i="7"/>
  <c r="F231" i="7"/>
  <c r="G231" i="7"/>
  <c r="H231" i="7"/>
  <c r="I231" i="7"/>
  <c r="J231" i="7"/>
  <c r="L231" i="7"/>
  <c r="M231" i="7"/>
  <c r="N231" i="7"/>
  <c r="O231" i="7"/>
  <c r="P231" i="7"/>
  <c r="R231" i="7"/>
  <c r="S231" i="7"/>
  <c r="T231" i="7"/>
  <c r="U231" i="7"/>
  <c r="V231" i="7"/>
  <c r="W231" i="7"/>
  <c r="X231" i="7"/>
  <c r="Z231" i="7"/>
  <c r="AI231" i="7"/>
  <c r="B232" i="7"/>
  <c r="C232" i="7"/>
  <c r="D232" i="7"/>
  <c r="E232" i="7"/>
  <c r="F232" i="7"/>
  <c r="G232" i="7"/>
  <c r="H232" i="7"/>
  <c r="I232" i="7"/>
  <c r="J232" i="7"/>
  <c r="L232" i="7"/>
  <c r="M232" i="7"/>
  <c r="N232" i="7"/>
  <c r="O232" i="7"/>
  <c r="P232" i="7"/>
  <c r="R232" i="7"/>
  <c r="S232" i="7"/>
  <c r="T232" i="7"/>
  <c r="U232" i="7"/>
  <c r="V232" i="7"/>
  <c r="X232" i="7"/>
  <c r="Z232" i="7"/>
  <c r="AI232" i="7"/>
  <c r="B233" i="7"/>
  <c r="C233" i="7"/>
  <c r="D233" i="7"/>
  <c r="E233" i="7"/>
  <c r="F233" i="7"/>
  <c r="G233" i="7"/>
  <c r="H233" i="7"/>
  <c r="L233" i="7"/>
  <c r="M233" i="7"/>
  <c r="N233" i="7"/>
  <c r="O233" i="7"/>
  <c r="R233" i="7"/>
  <c r="S233" i="7"/>
  <c r="T233" i="7"/>
  <c r="U233" i="7"/>
  <c r="V233" i="7"/>
  <c r="X233" i="7"/>
  <c r="Z233" i="7"/>
  <c r="B234" i="7"/>
  <c r="C234" i="7"/>
  <c r="D234" i="7"/>
  <c r="E234" i="7"/>
  <c r="F234" i="7"/>
  <c r="G234" i="7"/>
  <c r="H234" i="7"/>
  <c r="L234" i="7"/>
  <c r="M234" i="7"/>
  <c r="T234" i="7"/>
  <c r="X234" i="7"/>
  <c r="B235" i="7"/>
  <c r="C235" i="7"/>
  <c r="D235" i="7"/>
  <c r="E235" i="7"/>
  <c r="F235" i="7"/>
  <c r="G235" i="7"/>
  <c r="H235" i="7"/>
  <c r="X235" i="7"/>
  <c r="B236" i="7"/>
  <c r="C236" i="7"/>
  <c r="D236" i="7"/>
  <c r="E236" i="7"/>
  <c r="F236" i="7"/>
  <c r="G236" i="7"/>
  <c r="H236" i="7"/>
  <c r="B237" i="7"/>
  <c r="C237" i="7"/>
  <c r="D237" i="7"/>
  <c r="E237" i="7"/>
  <c r="F237" i="7"/>
  <c r="G237" i="7"/>
  <c r="H237" i="7"/>
  <c r="B238" i="7"/>
  <c r="C238" i="7"/>
  <c r="D238" i="7"/>
  <c r="E238" i="7"/>
  <c r="F238" i="7"/>
  <c r="G238" i="7"/>
  <c r="H238" i="7"/>
  <c r="Y239" i="9" l="1"/>
  <c r="Y336" i="9" s="1"/>
  <c r="M239" i="9"/>
  <c r="M348" i="9" s="1"/>
  <c r="AG239" i="9"/>
  <c r="AG337" i="9" s="1"/>
  <c r="U239" i="9"/>
  <c r="U253" i="9" s="1"/>
  <c r="I239" i="9"/>
  <c r="I349" i="9" s="1"/>
  <c r="M345" i="9"/>
  <c r="M313" i="9"/>
  <c r="M277" i="9"/>
  <c r="M257" i="9"/>
  <c r="M245" i="9"/>
  <c r="AC239" i="9"/>
  <c r="AC335" i="9" s="1"/>
  <c r="Q239" i="9"/>
  <c r="Q328" i="9" s="1"/>
  <c r="E239" i="9"/>
  <c r="E324" i="9" s="1"/>
  <c r="M336" i="9"/>
  <c r="M328" i="9"/>
  <c r="I324" i="9"/>
  <c r="M316" i="9"/>
  <c r="M312" i="9"/>
  <c r="M304" i="9"/>
  <c r="I304" i="9"/>
  <c r="M300" i="9"/>
  <c r="M296" i="9"/>
  <c r="AC292" i="9"/>
  <c r="M292" i="9"/>
  <c r="M288" i="9"/>
  <c r="I288" i="9"/>
  <c r="M351" i="9"/>
  <c r="I351" i="9"/>
  <c r="M347" i="9"/>
  <c r="AG343" i="9"/>
  <c r="M343" i="9"/>
  <c r="M339" i="9"/>
  <c r="M335" i="9"/>
  <c r="M331" i="9"/>
  <c r="M327" i="9"/>
  <c r="Y323" i="9"/>
  <c r="M323" i="9"/>
  <c r="M319" i="9"/>
  <c r="M315" i="9"/>
  <c r="I315" i="9"/>
  <c r="M311" i="9"/>
  <c r="I311" i="9"/>
  <c r="M307" i="9"/>
  <c r="M303" i="9"/>
  <c r="M354" i="9"/>
  <c r="M350" i="9"/>
  <c r="Y346" i="9"/>
  <c r="M346" i="9"/>
  <c r="AC342" i="9"/>
  <c r="M342" i="9"/>
  <c r="M338" i="9"/>
  <c r="AC334" i="9"/>
  <c r="M334" i="9"/>
  <c r="Y330" i="9"/>
  <c r="M330" i="9"/>
  <c r="Y326" i="9"/>
  <c r="M326" i="9"/>
  <c r="I326" i="9"/>
  <c r="M322" i="9"/>
  <c r="M318" i="9"/>
  <c r="Y314" i="9"/>
  <c r="M314" i="9"/>
  <c r="AC310" i="9"/>
  <c r="M310" i="9"/>
  <c r="Y306" i="9"/>
  <c r="M306" i="9"/>
  <c r="Y284" i="9"/>
  <c r="M284" i="9"/>
  <c r="M280" i="9"/>
  <c r="Y276" i="9"/>
  <c r="M276" i="9"/>
  <c r="AC272" i="9"/>
  <c r="M272" i="9"/>
  <c r="Y268" i="9"/>
  <c r="M268" i="9"/>
  <c r="I268" i="9"/>
  <c r="M264" i="9"/>
  <c r="M260" i="9"/>
  <c r="Y256" i="9"/>
  <c r="M256" i="9"/>
  <c r="I256" i="9"/>
  <c r="M299" i="9"/>
  <c r="I299" i="9"/>
  <c r="M295" i="9"/>
  <c r="M291" i="9"/>
  <c r="Y287" i="9"/>
  <c r="M287" i="9"/>
  <c r="I287" i="9"/>
  <c r="M283" i="9"/>
  <c r="M279" i="9"/>
  <c r="M275" i="9"/>
  <c r="Y271" i="9"/>
  <c r="M302" i="9"/>
  <c r="M298" i="9"/>
  <c r="M294" i="9"/>
  <c r="Y290" i="9"/>
  <c r="M290" i="9"/>
  <c r="AG286" i="9"/>
  <c r="M286" i="9"/>
  <c r="I286" i="9"/>
  <c r="Y282" i="9"/>
  <c r="M282" i="9"/>
  <c r="M278" i="9"/>
  <c r="Y274" i="9"/>
  <c r="M274" i="9"/>
  <c r="I274" i="9"/>
  <c r="Y252" i="9"/>
  <c r="Q252" i="9"/>
  <c r="M252" i="9"/>
  <c r="AG248" i="9"/>
  <c r="M248" i="9"/>
  <c r="Y244" i="9"/>
  <c r="M244" i="9"/>
  <c r="I244" i="9"/>
  <c r="AF239" i="9"/>
  <c r="AF268" i="9" s="1"/>
  <c r="AB239" i="9"/>
  <c r="AB263" i="9" s="1"/>
  <c r="X239" i="9"/>
  <c r="X268" i="9" s="1"/>
  <c r="T239" i="9"/>
  <c r="T256" i="9" s="1"/>
  <c r="P239" i="9"/>
  <c r="L239" i="9"/>
  <c r="L311" i="9" s="1"/>
  <c r="H239" i="9"/>
  <c r="H283" i="9" s="1"/>
  <c r="D239" i="9"/>
  <c r="D259" i="9" s="1"/>
  <c r="M271" i="9"/>
  <c r="Y267" i="9"/>
  <c r="M267" i="9"/>
  <c r="I267" i="9"/>
  <c r="Y263" i="9"/>
  <c r="M263" i="9"/>
  <c r="I263" i="9"/>
  <c r="M259" i="9"/>
  <c r="M255" i="9"/>
  <c r="Y251" i="9"/>
  <c r="M251" i="9"/>
  <c r="AG247" i="9"/>
  <c r="M247" i="9"/>
  <c r="Y243" i="9"/>
  <c r="M243" i="9"/>
  <c r="I243" i="9"/>
  <c r="AI239" i="9"/>
  <c r="AI260" i="9" s="1"/>
  <c r="AE239" i="9"/>
  <c r="AE262" i="9" s="1"/>
  <c r="AA239" i="9"/>
  <c r="AA248" i="9" s="1"/>
  <c r="W239" i="9"/>
  <c r="S239" i="9"/>
  <c r="S260" i="9" s="1"/>
  <c r="O239" i="9"/>
  <c r="O248" i="9" s="1"/>
  <c r="K239" i="9"/>
  <c r="K269" i="9" s="1"/>
  <c r="G239" i="9"/>
  <c r="G260" i="9" s="1"/>
  <c r="C239" i="9"/>
  <c r="C274" i="9" s="1"/>
  <c r="AG270" i="9"/>
  <c r="M270" i="9"/>
  <c r="E270" i="9"/>
  <c r="M266" i="9"/>
  <c r="AG262" i="9"/>
  <c r="Y262" i="9"/>
  <c r="M262" i="9"/>
  <c r="I262" i="9"/>
  <c r="X259" i="9"/>
  <c r="Y258" i="9"/>
  <c r="M258" i="9"/>
  <c r="Y254" i="9"/>
  <c r="M254" i="9"/>
  <c r="I254" i="9"/>
  <c r="Y250" i="9"/>
  <c r="M250" i="9"/>
  <c r="I250" i="9"/>
  <c r="AB247" i="9"/>
  <c r="M246" i="9"/>
  <c r="Y242" i="9"/>
  <c r="M242" i="9"/>
  <c r="I242" i="9"/>
  <c r="AH239" i="9"/>
  <c r="AH350" i="9" s="1"/>
  <c r="AD239" i="9"/>
  <c r="AD253" i="9" s="1"/>
  <c r="Z239" i="9"/>
  <c r="V239" i="9"/>
  <c r="V259" i="9" s="1"/>
  <c r="R239" i="9"/>
  <c r="R247" i="9" s="1"/>
  <c r="N239" i="9"/>
  <c r="N338" i="9" s="1"/>
  <c r="J239" i="9"/>
  <c r="F239" i="9"/>
  <c r="F325" i="9" s="1"/>
  <c r="B275" i="9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Y246" i="9" l="1"/>
  <c r="AC262" i="9"/>
  <c r="Y266" i="9"/>
  <c r="Y270" i="9"/>
  <c r="Y247" i="9"/>
  <c r="AG251" i="9"/>
  <c r="AG259" i="9"/>
  <c r="AG263" i="9"/>
  <c r="AG244" i="9"/>
  <c r="I252" i="9"/>
  <c r="E274" i="9"/>
  <c r="AG274" i="9"/>
  <c r="AG282" i="9"/>
  <c r="I275" i="9"/>
  <c r="I291" i="9"/>
  <c r="Y295" i="9"/>
  <c r="AC268" i="9"/>
  <c r="I310" i="9"/>
  <c r="AC322" i="9"/>
  <c r="Y334" i="9"/>
  <c r="Y342" i="9"/>
  <c r="I350" i="9"/>
  <c r="Y354" i="9"/>
  <c r="AC331" i="9"/>
  <c r="I343" i="9"/>
  <c r="I246" i="9"/>
  <c r="E250" i="9"/>
  <c r="AC250" i="9"/>
  <c r="I266" i="9"/>
  <c r="I270" i="9"/>
  <c r="I247" i="9"/>
  <c r="Y255" i="9"/>
  <c r="AC248" i="9"/>
  <c r="I294" i="9"/>
  <c r="Y302" i="9"/>
  <c r="Y275" i="9"/>
  <c r="AC291" i="9"/>
  <c r="AC256" i="9"/>
  <c r="Y272" i="9"/>
  <c r="AC276" i="9"/>
  <c r="Y310" i="9"/>
  <c r="E334" i="9"/>
  <c r="Y350" i="9"/>
  <c r="Y343" i="9"/>
  <c r="Y292" i="9"/>
  <c r="Y300" i="9"/>
  <c r="E304" i="9"/>
  <c r="I320" i="9"/>
  <c r="S264" i="9"/>
  <c r="U319" i="9"/>
  <c r="L251" i="9"/>
  <c r="AC288" i="9"/>
  <c r="AC316" i="9"/>
  <c r="U280" i="9"/>
  <c r="E246" i="9"/>
  <c r="AG246" i="9"/>
  <c r="E254" i="9"/>
  <c r="AG254" i="9"/>
  <c r="AG255" i="9"/>
  <c r="AG322" i="9"/>
  <c r="E350" i="9"/>
  <c r="E354" i="9"/>
  <c r="E251" i="9"/>
  <c r="E255" i="9"/>
  <c r="P256" i="9"/>
  <c r="E263" i="9"/>
  <c r="E244" i="9"/>
  <c r="E284" i="9"/>
  <c r="U339" i="9"/>
  <c r="E316" i="9"/>
  <c r="E242" i="9"/>
  <c r="AG242" i="9"/>
  <c r="P247" i="9"/>
  <c r="AG250" i="9"/>
  <c r="T255" i="9"/>
  <c r="E262" i="9"/>
  <c r="E266" i="9"/>
  <c r="E243" i="9"/>
  <c r="AG243" i="9"/>
  <c r="Q247" i="9"/>
  <c r="E259" i="9"/>
  <c r="E267" i="9"/>
  <c r="AG267" i="9"/>
  <c r="E248" i="9"/>
  <c r="E252" i="9"/>
  <c r="AG278" i="9"/>
  <c r="E275" i="9"/>
  <c r="E279" i="9"/>
  <c r="AG283" i="9"/>
  <c r="AG295" i="9"/>
  <c r="E280" i="9"/>
  <c r="E314" i="9"/>
  <c r="U330" i="9"/>
  <c r="U334" i="9"/>
  <c r="E342" i="9"/>
  <c r="E311" i="9"/>
  <c r="E328" i="9"/>
  <c r="U258" i="9"/>
  <c r="U262" i="9"/>
  <c r="U266" i="9"/>
  <c r="U283" i="9"/>
  <c r="U287" i="9"/>
  <c r="U307" i="9"/>
  <c r="P243" i="9"/>
  <c r="U246" i="9"/>
  <c r="U250" i="9"/>
  <c r="Q254" i="9"/>
  <c r="E258" i="9"/>
  <c r="AG258" i="9"/>
  <c r="AG266" i="9"/>
  <c r="E247" i="9"/>
  <c r="E271" i="9"/>
  <c r="AG252" i="9"/>
  <c r="AG290" i="9"/>
  <c r="AG287" i="9"/>
  <c r="AG291" i="9"/>
  <c r="AG264" i="9"/>
  <c r="U322" i="9"/>
  <c r="E307" i="9"/>
  <c r="E351" i="9"/>
  <c r="AG300" i="9"/>
  <c r="E312" i="9"/>
  <c r="AG317" i="9"/>
  <c r="U293" i="9"/>
  <c r="U242" i="9"/>
  <c r="AB251" i="9"/>
  <c r="U247" i="9"/>
  <c r="U259" i="9"/>
  <c r="U267" i="9"/>
  <c r="U244" i="9"/>
  <c r="U252" i="9"/>
  <c r="U298" i="9"/>
  <c r="U271" i="9"/>
  <c r="U291" i="9"/>
  <c r="U295" i="9"/>
  <c r="U256" i="9"/>
  <c r="U260" i="9"/>
  <c r="U326" i="9"/>
  <c r="U303" i="9"/>
  <c r="U335" i="9"/>
  <c r="U312" i="9"/>
  <c r="U340" i="9"/>
  <c r="U254" i="9"/>
  <c r="U243" i="9"/>
  <c r="U251" i="9"/>
  <c r="U248" i="9"/>
  <c r="U282" i="9"/>
  <c r="U290" i="9"/>
  <c r="U275" i="9"/>
  <c r="U279" i="9"/>
  <c r="U299" i="9"/>
  <c r="U306" i="9"/>
  <c r="U310" i="9"/>
  <c r="U318" i="9"/>
  <c r="U342" i="9"/>
  <c r="U346" i="9"/>
  <c r="U315" i="9"/>
  <c r="U323" i="9"/>
  <c r="U331" i="9"/>
  <c r="U347" i="9"/>
  <c r="U351" i="9"/>
  <c r="U308" i="9"/>
  <c r="U328" i="9"/>
  <c r="U344" i="9"/>
  <c r="I265" i="9"/>
  <c r="AB267" i="9"/>
  <c r="U270" i="9"/>
  <c r="U255" i="9"/>
  <c r="AB260" i="9"/>
  <c r="U263" i="9"/>
  <c r="U274" i="9"/>
  <c r="U278" i="9"/>
  <c r="U286" i="9"/>
  <c r="U294" i="9"/>
  <c r="U302" i="9"/>
  <c r="U264" i="9"/>
  <c r="U268" i="9"/>
  <c r="U272" i="9"/>
  <c r="U276" i="9"/>
  <c r="U284" i="9"/>
  <c r="U314" i="9"/>
  <c r="U350" i="9"/>
  <c r="U292" i="9"/>
  <c r="U296" i="9"/>
  <c r="U324" i="9"/>
  <c r="P259" i="9"/>
  <c r="P263" i="9"/>
  <c r="P264" i="9"/>
  <c r="M249" i="9"/>
  <c r="M289" i="9"/>
  <c r="I329" i="9"/>
  <c r="P251" i="9"/>
  <c r="S248" i="9"/>
  <c r="P255" i="9"/>
  <c r="P267" i="9"/>
  <c r="U245" i="9"/>
  <c r="U349" i="9"/>
  <c r="I297" i="9"/>
  <c r="AC246" i="9"/>
  <c r="H251" i="9"/>
  <c r="AC254" i="9"/>
  <c r="AC258" i="9"/>
  <c r="X263" i="9"/>
  <c r="AC270" i="9"/>
  <c r="AC243" i="9"/>
  <c r="P248" i="9"/>
  <c r="P252" i="9"/>
  <c r="AC263" i="9"/>
  <c r="H268" i="9"/>
  <c r="AC244" i="9"/>
  <c r="AC252" i="9"/>
  <c r="AC282" i="9"/>
  <c r="AC290" i="9"/>
  <c r="AC275" i="9"/>
  <c r="AC280" i="9"/>
  <c r="AC314" i="9"/>
  <c r="AC318" i="9"/>
  <c r="AC346" i="9"/>
  <c r="AC327" i="9"/>
  <c r="AC351" i="9"/>
  <c r="AC308" i="9"/>
  <c r="AC312" i="9"/>
  <c r="E336" i="9"/>
  <c r="AC344" i="9"/>
  <c r="AC332" i="9"/>
  <c r="AC336" i="9"/>
  <c r="AC242" i="9"/>
  <c r="K244" i="9"/>
  <c r="AC266" i="9"/>
  <c r="AC247" i="9"/>
  <c r="AC274" i="9"/>
  <c r="AC294" i="9"/>
  <c r="AC298" i="9"/>
  <c r="AC271" i="9"/>
  <c r="AC283" i="9"/>
  <c r="AC287" i="9"/>
  <c r="AC295" i="9"/>
  <c r="AC264" i="9"/>
  <c r="AC284" i="9"/>
  <c r="AC300" i="9"/>
  <c r="AC320" i="9"/>
  <c r="AC324" i="9"/>
  <c r="AC340" i="9"/>
  <c r="H247" i="9"/>
  <c r="H263" i="9"/>
  <c r="AC251" i="9"/>
  <c r="AC255" i="9"/>
  <c r="AC259" i="9"/>
  <c r="AC267" i="9"/>
  <c r="AC278" i="9"/>
  <c r="AC286" i="9"/>
  <c r="AC302" i="9"/>
  <c r="AC279" i="9"/>
  <c r="AC299" i="9"/>
  <c r="AC260" i="9"/>
  <c r="AC306" i="9"/>
  <c r="AC326" i="9"/>
  <c r="AC330" i="9"/>
  <c r="AC338" i="9"/>
  <c r="AC350" i="9"/>
  <c r="AC354" i="9"/>
  <c r="AC303" i="9"/>
  <c r="AC307" i="9"/>
  <c r="AC311" i="9"/>
  <c r="AC315" i="9"/>
  <c r="AC319" i="9"/>
  <c r="AC323" i="9"/>
  <c r="AC339" i="9"/>
  <c r="AC343" i="9"/>
  <c r="AC347" i="9"/>
  <c r="AC296" i="9"/>
  <c r="AC304" i="9"/>
  <c r="AC328" i="9"/>
  <c r="U353" i="9"/>
  <c r="I335" i="9"/>
  <c r="M308" i="9"/>
  <c r="I312" i="9"/>
  <c r="M320" i="9"/>
  <c r="M324" i="9"/>
  <c r="M332" i="9"/>
  <c r="M253" i="9"/>
  <c r="M273" i="9"/>
  <c r="M317" i="9"/>
  <c r="M333" i="9"/>
  <c r="M353" i="9"/>
  <c r="S244" i="9"/>
  <c r="S252" i="9"/>
  <c r="AA260" i="9"/>
  <c r="Q327" i="9"/>
  <c r="M340" i="9"/>
  <c r="M344" i="9"/>
  <c r="M261" i="9"/>
  <c r="I281" i="9"/>
  <c r="M305" i="9"/>
  <c r="M321" i="9"/>
  <c r="M349" i="9"/>
  <c r="T243" i="9"/>
  <c r="Q246" i="9"/>
  <c r="S256" i="9"/>
  <c r="I258" i="9"/>
  <c r="D271" i="9"/>
  <c r="P244" i="9"/>
  <c r="D252" i="9"/>
  <c r="I255" i="9"/>
  <c r="P268" i="9"/>
  <c r="I271" i="9"/>
  <c r="I282" i="9"/>
  <c r="I298" i="9"/>
  <c r="I279" i="9"/>
  <c r="I283" i="9"/>
  <c r="I260" i="9"/>
  <c r="I284" i="9"/>
  <c r="I318" i="9"/>
  <c r="I334" i="9"/>
  <c r="I346" i="9"/>
  <c r="I303" i="9"/>
  <c r="I319" i="9"/>
  <c r="I323" i="9"/>
  <c r="Y331" i="9"/>
  <c r="AG335" i="9"/>
  <c r="Y339" i="9"/>
  <c r="I347" i="9"/>
  <c r="AG347" i="9"/>
  <c r="I296" i="9"/>
  <c r="AG296" i="9"/>
  <c r="I316" i="9"/>
  <c r="I269" i="9"/>
  <c r="I301" i="9"/>
  <c r="I290" i="9"/>
  <c r="I302" i="9"/>
  <c r="Q275" i="9"/>
  <c r="Q287" i="9"/>
  <c r="I295" i="9"/>
  <c r="I264" i="9"/>
  <c r="I272" i="9"/>
  <c r="I322" i="9"/>
  <c r="I330" i="9"/>
  <c r="I354" i="9"/>
  <c r="I307" i="9"/>
  <c r="Q311" i="9"/>
  <c r="I327" i="9"/>
  <c r="I331" i="9"/>
  <c r="I339" i="9"/>
  <c r="I300" i="9"/>
  <c r="I328" i="9"/>
  <c r="I332" i="9"/>
  <c r="I336" i="9"/>
  <c r="I340" i="9"/>
  <c r="I293" i="9"/>
  <c r="I337" i="9"/>
  <c r="G244" i="9"/>
  <c r="AE252" i="9"/>
  <c r="I251" i="9"/>
  <c r="I259" i="9"/>
  <c r="I248" i="9"/>
  <c r="I278" i="9"/>
  <c r="I276" i="9"/>
  <c r="I280" i="9"/>
  <c r="I306" i="9"/>
  <c r="I314" i="9"/>
  <c r="I338" i="9"/>
  <c r="I342" i="9"/>
  <c r="Y335" i="9"/>
  <c r="I292" i="9"/>
  <c r="I308" i="9"/>
  <c r="I344" i="9"/>
  <c r="AG344" i="9"/>
  <c r="I309" i="9"/>
  <c r="I341" i="9"/>
  <c r="U265" i="9"/>
  <c r="V241" i="9"/>
  <c r="X247" i="9"/>
  <c r="Q250" i="9"/>
  <c r="X255" i="9"/>
  <c r="Q258" i="9"/>
  <c r="L267" i="9"/>
  <c r="Q243" i="9"/>
  <c r="X244" i="9"/>
  <c r="X248" i="9"/>
  <c r="AD254" i="9"/>
  <c r="L264" i="9"/>
  <c r="Q267" i="9"/>
  <c r="Q290" i="9"/>
  <c r="Q314" i="9"/>
  <c r="Q323" i="9"/>
  <c r="Q242" i="9"/>
  <c r="X243" i="9"/>
  <c r="X251" i="9"/>
  <c r="K256" i="9"/>
  <c r="K260" i="9"/>
  <c r="Q262" i="9"/>
  <c r="L263" i="9"/>
  <c r="Q266" i="9"/>
  <c r="Q270" i="9"/>
  <c r="AE245" i="9"/>
  <c r="Q251" i="9"/>
  <c r="Q259" i="9"/>
  <c r="X260" i="9"/>
  <c r="P241" i="9"/>
  <c r="Q282" i="9"/>
  <c r="Q256" i="9"/>
  <c r="Q268" i="9"/>
  <c r="Q272" i="9"/>
  <c r="Q330" i="9"/>
  <c r="Q334" i="9"/>
  <c r="Q338" i="9"/>
  <c r="Q346" i="9"/>
  <c r="Q350" i="9"/>
  <c r="Q339" i="9"/>
  <c r="AH265" i="9"/>
  <c r="L247" i="9"/>
  <c r="X267" i="9"/>
  <c r="S241" i="9"/>
  <c r="L244" i="9"/>
  <c r="L248" i="9"/>
  <c r="Q244" i="9"/>
  <c r="Q274" i="9"/>
  <c r="Q302" i="9"/>
  <c r="Q271" i="9"/>
  <c r="AD274" i="9"/>
  <c r="Q295" i="9"/>
  <c r="Q284" i="9"/>
  <c r="Q306" i="9"/>
  <c r="Q335" i="9"/>
  <c r="Q351" i="9"/>
  <c r="AI252" i="9"/>
  <c r="D269" i="9"/>
  <c r="D268" i="9"/>
  <c r="K252" i="9"/>
  <c r="L260" i="9"/>
  <c r="Y297" i="9"/>
  <c r="Y261" i="9"/>
  <c r="Y320" i="9"/>
  <c r="Y304" i="9"/>
  <c r="Y327" i="9"/>
  <c r="Y311" i="9"/>
  <c r="Y307" i="9"/>
  <c r="Y303" i="9"/>
  <c r="Y338" i="9"/>
  <c r="Y299" i="9"/>
  <c r="Y291" i="9"/>
  <c r="Y279" i="9"/>
  <c r="Y298" i="9"/>
  <c r="Y294" i="9"/>
  <c r="Y286" i="9"/>
  <c r="Y248" i="9"/>
  <c r="Y293" i="9"/>
  <c r="Y340" i="9"/>
  <c r="Y324" i="9"/>
  <c r="Y316" i="9"/>
  <c r="Y288" i="9"/>
  <c r="Y348" i="9"/>
  <c r="Y353" i="9"/>
  <c r="Y285" i="9"/>
  <c r="Y289" i="9"/>
  <c r="Y265" i="9"/>
  <c r="Y249" i="9"/>
  <c r="Y308" i="9"/>
  <c r="Y347" i="9"/>
  <c r="Y319" i="9"/>
  <c r="Y315" i="9"/>
  <c r="Y322" i="9"/>
  <c r="Y318" i="9"/>
  <c r="Y280" i="9"/>
  <c r="Y264" i="9"/>
  <c r="Y260" i="9"/>
  <c r="Y283" i="9"/>
  <c r="Y278" i="9"/>
  <c r="Y259" i="9"/>
  <c r="G254" i="9"/>
  <c r="G269" i="9"/>
  <c r="D243" i="9"/>
  <c r="D255" i="9"/>
  <c r="G256" i="9"/>
  <c r="AF259" i="9"/>
  <c r="AF252" i="9"/>
  <c r="D256" i="9"/>
  <c r="L272" i="9"/>
  <c r="L245" i="9"/>
  <c r="X264" i="9"/>
  <c r="X256" i="9"/>
  <c r="X252" i="9"/>
  <c r="Q349" i="9"/>
  <c r="Q319" i="9"/>
  <c r="Q322" i="9"/>
  <c r="Q318" i="9"/>
  <c r="Q280" i="9"/>
  <c r="Q264" i="9"/>
  <c r="Q278" i="9"/>
  <c r="Q332" i="9"/>
  <c r="Q316" i="9"/>
  <c r="Q296" i="9"/>
  <c r="Q343" i="9"/>
  <c r="Q307" i="9"/>
  <c r="Q303" i="9"/>
  <c r="Q354" i="9"/>
  <c r="Q291" i="9"/>
  <c r="Q279" i="9"/>
  <c r="Q298" i="9"/>
  <c r="Q286" i="9"/>
  <c r="Q248" i="9"/>
  <c r="Q263" i="9"/>
  <c r="Q255" i="9"/>
  <c r="P260" i="9"/>
  <c r="P328" i="9"/>
  <c r="U297" i="9"/>
  <c r="U285" i="9"/>
  <c r="AC353" i="9"/>
  <c r="N241" i="9"/>
  <c r="AA252" i="9"/>
  <c r="H259" i="9"/>
  <c r="AA264" i="9"/>
  <c r="K268" i="9"/>
  <c r="G293" i="9"/>
  <c r="G276" i="9"/>
  <c r="S257" i="9"/>
  <c r="S286" i="9"/>
  <c r="S245" i="9"/>
  <c r="H252" i="9"/>
  <c r="G253" i="9"/>
  <c r="V258" i="9"/>
  <c r="S261" i="9"/>
  <c r="H241" i="9"/>
  <c r="AE278" i="9"/>
  <c r="AA352" i="9"/>
  <c r="V310" i="9"/>
  <c r="E341" i="9"/>
  <c r="E344" i="9"/>
  <c r="E340" i="9"/>
  <c r="E308" i="9"/>
  <c r="E300" i="9"/>
  <c r="E339" i="9"/>
  <c r="E331" i="9"/>
  <c r="E319" i="9"/>
  <c r="E338" i="9"/>
  <c r="E326" i="9"/>
  <c r="E306" i="9"/>
  <c r="E256" i="9"/>
  <c r="E299" i="9"/>
  <c r="E294" i="9"/>
  <c r="E273" i="9"/>
  <c r="E296" i="9"/>
  <c r="E288" i="9"/>
  <c r="E347" i="9"/>
  <c r="E343" i="9"/>
  <c r="E323" i="9"/>
  <c r="E303" i="9"/>
  <c r="E346" i="9"/>
  <c r="E330" i="9"/>
  <c r="E318" i="9"/>
  <c r="E272" i="9"/>
  <c r="E268" i="9"/>
  <c r="E283" i="9"/>
  <c r="E302" i="9"/>
  <c r="E298" i="9"/>
  <c r="E309" i="9"/>
  <c r="E241" i="9"/>
  <c r="E320" i="9"/>
  <c r="E292" i="9"/>
  <c r="E335" i="9"/>
  <c r="E327" i="9"/>
  <c r="E315" i="9"/>
  <c r="E322" i="9"/>
  <c r="E310" i="9"/>
  <c r="E276" i="9"/>
  <c r="E264" i="9"/>
  <c r="E260" i="9"/>
  <c r="E295" i="9"/>
  <c r="E291" i="9"/>
  <c r="E287" i="9"/>
  <c r="E290" i="9"/>
  <c r="E286" i="9"/>
  <c r="E282" i="9"/>
  <c r="E278" i="9"/>
  <c r="O328" i="9"/>
  <c r="O285" i="9"/>
  <c r="AD267" i="9"/>
  <c r="AD263" i="9"/>
  <c r="H243" i="9"/>
  <c r="AA244" i="9"/>
  <c r="B265" i="9"/>
  <c r="H267" i="9"/>
  <c r="O268" i="9"/>
  <c r="H271" i="9"/>
  <c r="K266" i="9"/>
  <c r="K289" i="9"/>
  <c r="K280" i="9"/>
  <c r="K249" i="9"/>
  <c r="K253" i="9"/>
  <c r="H256" i="9"/>
  <c r="H260" i="9"/>
  <c r="AE246" i="9"/>
  <c r="P261" i="9"/>
  <c r="AA288" i="9"/>
  <c r="AA284" i="9"/>
  <c r="O261" i="9"/>
  <c r="J290" i="9"/>
  <c r="J303" i="9"/>
  <c r="C248" i="9"/>
  <c r="O252" i="9"/>
  <c r="H255" i="9"/>
  <c r="AA256" i="9"/>
  <c r="O264" i="9"/>
  <c r="V265" i="9"/>
  <c r="AF267" i="9"/>
  <c r="AA268" i="9"/>
  <c r="K241" i="9"/>
  <c r="V242" i="9"/>
  <c r="R246" i="9"/>
  <c r="N250" i="9"/>
  <c r="AF260" i="9"/>
  <c r="AD270" i="9"/>
  <c r="AB257" i="9"/>
  <c r="AB320" i="9"/>
  <c r="AB273" i="9"/>
  <c r="AB299" i="9"/>
  <c r="H249" i="9"/>
  <c r="K282" i="9"/>
  <c r="AG341" i="9"/>
  <c r="AG321" i="9"/>
  <c r="AG292" i="9"/>
  <c r="AG288" i="9"/>
  <c r="AG327" i="9"/>
  <c r="AG315" i="9"/>
  <c r="AG307" i="9"/>
  <c r="AG350" i="9"/>
  <c r="AG334" i="9"/>
  <c r="AG314" i="9"/>
  <c r="AG310" i="9"/>
  <c r="AG284" i="9"/>
  <c r="AG280" i="9"/>
  <c r="AG276" i="9"/>
  <c r="AG260" i="9"/>
  <c r="AG279" i="9"/>
  <c r="AG275" i="9"/>
  <c r="AG297" i="9"/>
  <c r="AG257" i="9"/>
  <c r="AG245" i="9"/>
  <c r="AG328" i="9"/>
  <c r="AG324" i="9"/>
  <c r="AG320" i="9"/>
  <c r="AG316" i="9"/>
  <c r="AG351" i="9"/>
  <c r="AG339" i="9"/>
  <c r="AG319" i="9"/>
  <c r="AG311" i="9"/>
  <c r="AG354" i="9"/>
  <c r="AG342" i="9"/>
  <c r="AG306" i="9"/>
  <c r="AG256" i="9"/>
  <c r="AG271" i="9"/>
  <c r="AG289" i="9"/>
  <c r="AG249" i="9"/>
  <c r="AG340" i="9"/>
  <c r="AG336" i="9"/>
  <c r="AG332" i="9"/>
  <c r="AG312" i="9"/>
  <c r="AG308" i="9"/>
  <c r="AG304" i="9"/>
  <c r="AG331" i="9"/>
  <c r="AG323" i="9"/>
  <c r="AG303" i="9"/>
  <c r="AG346" i="9"/>
  <c r="AG338" i="9"/>
  <c r="AG330" i="9"/>
  <c r="AG326" i="9"/>
  <c r="AG318" i="9"/>
  <c r="AG272" i="9"/>
  <c r="AG268" i="9"/>
  <c r="AG299" i="9"/>
  <c r="AG302" i="9"/>
  <c r="AG298" i="9"/>
  <c r="AG294" i="9"/>
  <c r="Q269" i="9"/>
  <c r="I257" i="9"/>
  <c r="Q352" i="9"/>
  <c r="I325" i="9"/>
  <c r="I261" i="9"/>
  <c r="I285" i="9"/>
  <c r="Y329" i="9"/>
  <c r="U277" i="9"/>
  <c r="Y341" i="9"/>
  <c r="Z248" i="9"/>
  <c r="Z296" i="9"/>
  <c r="Z319" i="9"/>
  <c r="Z287" i="9"/>
  <c r="Z283" i="9"/>
  <c r="Z267" i="9"/>
  <c r="Z298" i="9"/>
  <c r="Z294" i="9"/>
  <c r="Z326" i="9"/>
  <c r="Z322" i="9"/>
  <c r="Z325" i="9"/>
  <c r="Z321" i="9"/>
  <c r="Z282" i="9"/>
  <c r="Z278" i="9"/>
  <c r="Z301" i="9"/>
  <c r="F245" i="9"/>
  <c r="Z257" i="9"/>
  <c r="W287" i="9"/>
  <c r="W259" i="9"/>
  <c r="W291" i="9"/>
  <c r="W267" i="9"/>
  <c r="W346" i="9"/>
  <c r="W243" i="9"/>
  <c r="W314" i="9"/>
  <c r="W302" i="9"/>
  <c r="W313" i="9"/>
  <c r="W352" i="9"/>
  <c r="W308" i="9"/>
  <c r="W304" i="9"/>
  <c r="W274" i="9"/>
  <c r="W270" i="9"/>
  <c r="W258" i="9"/>
  <c r="W288" i="9"/>
  <c r="N266" i="9"/>
  <c r="AF302" i="9"/>
  <c r="AF346" i="9"/>
  <c r="AF294" i="9"/>
  <c r="AF282" i="9"/>
  <c r="AF286" i="9"/>
  <c r="AF333" i="9"/>
  <c r="AF278" i="9"/>
  <c r="AF318" i="9"/>
  <c r="AF337" i="9"/>
  <c r="AF305" i="9"/>
  <c r="AF316" i="9"/>
  <c r="AF319" i="9"/>
  <c r="AF285" i="9"/>
  <c r="AF273" i="9"/>
  <c r="AF269" i="9"/>
  <c r="AF257" i="9"/>
  <c r="AF276" i="9"/>
  <c r="AF295" i="9"/>
  <c r="AF287" i="9"/>
  <c r="AF311" i="9"/>
  <c r="AF312" i="9"/>
  <c r="AF351" i="9"/>
  <c r="AF343" i="9"/>
  <c r="AF277" i="9"/>
  <c r="AF261" i="9"/>
  <c r="AF292" i="9"/>
  <c r="N251" i="9"/>
  <c r="T253" i="9"/>
  <c r="T275" i="9"/>
  <c r="F293" i="9"/>
  <c r="F278" i="9"/>
  <c r="F321" i="9"/>
  <c r="W348" i="9"/>
  <c r="B314" i="9"/>
  <c r="F318" i="9"/>
  <c r="C333" i="9"/>
  <c r="N268" i="9"/>
  <c r="R264" i="9"/>
  <c r="R343" i="9"/>
  <c r="R349" i="9"/>
  <c r="R341" i="9"/>
  <c r="R346" i="9"/>
  <c r="AD256" i="9"/>
  <c r="AD351" i="9"/>
  <c r="AD352" i="9"/>
  <c r="AD280" i="9"/>
  <c r="AD260" i="9"/>
  <c r="AD320" i="9"/>
  <c r="AD343" i="9"/>
  <c r="AD299" i="9"/>
  <c r="AD331" i="9"/>
  <c r="AD284" i="9"/>
  <c r="AD326" i="9"/>
  <c r="AD285" i="9"/>
  <c r="AD281" i="9"/>
  <c r="AD322" i="9"/>
  <c r="AD318" i="9"/>
  <c r="AD337" i="9"/>
  <c r="AD321" i="9"/>
  <c r="AD264" i="9"/>
  <c r="AD311" i="9"/>
  <c r="AD333" i="9"/>
  <c r="AD317" i="9"/>
  <c r="AD313" i="9"/>
  <c r="C244" i="9"/>
  <c r="W244" i="9"/>
  <c r="V245" i="9"/>
  <c r="AF247" i="9"/>
  <c r="K248" i="9"/>
  <c r="AE248" i="9"/>
  <c r="R249" i="9"/>
  <c r="C256" i="9"/>
  <c r="W256" i="9"/>
  <c r="AD257" i="9"/>
  <c r="F261" i="9"/>
  <c r="C264" i="9"/>
  <c r="F265" i="9"/>
  <c r="N269" i="9"/>
  <c r="C241" i="9"/>
  <c r="O338" i="9"/>
  <c r="O329" i="9"/>
  <c r="O337" i="9"/>
  <c r="AA335" i="9"/>
  <c r="AA350" i="9"/>
  <c r="AA339" i="9"/>
  <c r="AA243" i="9"/>
  <c r="AA259" i="9"/>
  <c r="AA353" i="9"/>
  <c r="AA294" i="9"/>
  <c r="AA325" i="9"/>
  <c r="AA321" i="9"/>
  <c r="AA304" i="9"/>
  <c r="AA300" i="9"/>
  <c r="AA346" i="9"/>
  <c r="AA333" i="9"/>
  <c r="AA320" i="9"/>
  <c r="AA316" i="9"/>
  <c r="AA349" i="9"/>
  <c r="AA348" i="9"/>
  <c r="AA282" i="9"/>
  <c r="AA266" i="9"/>
  <c r="AI241" i="9"/>
  <c r="C245" i="9"/>
  <c r="AI245" i="9"/>
  <c r="V246" i="9"/>
  <c r="H248" i="9"/>
  <c r="AB248" i="9"/>
  <c r="AA249" i="9"/>
  <c r="AD250" i="9"/>
  <c r="W253" i="9"/>
  <c r="J254" i="9"/>
  <c r="AE261" i="9"/>
  <c r="R262" i="9"/>
  <c r="K265" i="9"/>
  <c r="AD266" i="9"/>
  <c r="W269" i="9"/>
  <c r="J270" i="9"/>
  <c r="L294" i="9"/>
  <c r="L250" i="9"/>
  <c r="L298" i="9"/>
  <c r="L277" i="9"/>
  <c r="L261" i="9"/>
  <c r="L331" i="9"/>
  <c r="L323" i="9"/>
  <c r="L316" i="9"/>
  <c r="X338" i="9"/>
  <c r="X270" i="9"/>
  <c r="X342" i="9"/>
  <c r="X350" i="9"/>
  <c r="X329" i="9"/>
  <c r="X298" i="9"/>
  <c r="X286" i="9"/>
  <c r="X341" i="9"/>
  <c r="X309" i="9"/>
  <c r="X297" i="9"/>
  <c r="X336" i="9"/>
  <c r="X303" i="9"/>
  <c r="X288" i="9"/>
  <c r="X279" i="9"/>
  <c r="X340" i="9"/>
  <c r="X332" i="9"/>
  <c r="X304" i="9"/>
  <c r="X347" i="9"/>
  <c r="X327" i="9"/>
  <c r="X285" i="9"/>
  <c r="X308" i="9"/>
  <c r="X272" i="9"/>
  <c r="AF241" i="9"/>
  <c r="F243" i="9"/>
  <c r="P245" i="9"/>
  <c r="C246" i="9"/>
  <c r="AI246" i="9"/>
  <c r="V247" i="9"/>
  <c r="P249" i="9"/>
  <c r="K250" i="9"/>
  <c r="AD251" i="9"/>
  <c r="X253" i="9"/>
  <c r="K254" i="9"/>
  <c r="AD255" i="9"/>
  <c r="P271" i="9"/>
  <c r="K272" i="9"/>
  <c r="AD273" i="9"/>
  <c r="X275" i="9"/>
  <c r="K276" i="9"/>
  <c r="AD277" i="9"/>
  <c r="AI280" i="9"/>
  <c r="Z285" i="9"/>
  <c r="H287" i="9"/>
  <c r="F289" i="9"/>
  <c r="P291" i="9"/>
  <c r="AE296" i="9"/>
  <c r="K300" i="9"/>
  <c r="P276" i="9"/>
  <c r="AD278" i="9"/>
  <c r="L280" i="9"/>
  <c r="AI285" i="9"/>
  <c r="AA293" i="9"/>
  <c r="AE297" i="9"/>
  <c r="X300" i="9"/>
  <c r="AB265" i="9"/>
  <c r="X269" i="9"/>
  <c r="F279" i="9"/>
  <c r="B283" i="9"/>
  <c r="AF307" i="9"/>
  <c r="K312" i="9"/>
  <c r="N329" i="9"/>
  <c r="AB343" i="9"/>
  <c r="B322" i="9"/>
  <c r="AI325" i="9"/>
  <c r="AI329" i="9"/>
  <c r="R334" i="9"/>
  <c r="O349" i="9"/>
  <c r="P289" i="9"/>
  <c r="K310" i="9"/>
  <c r="AA326" i="9"/>
  <c r="L341" i="9"/>
  <c r="F280" i="9"/>
  <c r="F324" i="9"/>
  <c r="F296" i="9"/>
  <c r="F304" i="9"/>
  <c r="F252" i="9"/>
  <c r="F307" i="9"/>
  <c r="F312" i="9"/>
  <c r="F272" i="9"/>
  <c r="F256" i="9"/>
  <c r="F339" i="9"/>
  <c r="F335" i="9"/>
  <c r="F313" i="9"/>
  <c r="F275" i="9"/>
  <c r="F259" i="9"/>
  <c r="F319" i="9"/>
  <c r="F287" i="9"/>
  <c r="F353" i="9"/>
  <c r="F345" i="9"/>
  <c r="F326" i="9"/>
  <c r="F314" i="9"/>
  <c r="F305" i="9"/>
  <c r="F281" i="9"/>
  <c r="F249" i="9"/>
  <c r="C271" i="9"/>
  <c r="C347" i="9"/>
  <c r="C322" i="9"/>
  <c r="C302" i="9"/>
  <c r="C290" i="9"/>
  <c r="C339" i="9"/>
  <c r="C251" i="9"/>
  <c r="C345" i="9"/>
  <c r="C309" i="9"/>
  <c r="C315" i="9"/>
  <c r="C313" i="9"/>
  <c r="C352" i="9"/>
  <c r="C344" i="9"/>
  <c r="C343" i="9"/>
  <c r="C308" i="9"/>
  <c r="C304" i="9"/>
  <c r="C292" i="9"/>
  <c r="AI279" i="9"/>
  <c r="AI331" i="9"/>
  <c r="AI339" i="9"/>
  <c r="AI335" i="9"/>
  <c r="AI287" i="9"/>
  <c r="AI243" i="9"/>
  <c r="AI302" i="9"/>
  <c r="AI322" i="9"/>
  <c r="AI317" i="9"/>
  <c r="AI336" i="9"/>
  <c r="AI324" i="9"/>
  <c r="AI320" i="9"/>
  <c r="AI281" i="9"/>
  <c r="AI277" i="9"/>
  <c r="AI296" i="9"/>
  <c r="AI328" i="9"/>
  <c r="AI312" i="9"/>
  <c r="AI290" i="9"/>
  <c r="AI345" i="9"/>
  <c r="AI278" i="9"/>
  <c r="AI262" i="9"/>
  <c r="AI297" i="9"/>
  <c r="AI293" i="9"/>
  <c r="C257" i="9"/>
  <c r="F262" i="9"/>
  <c r="T353" i="9"/>
  <c r="T317" i="9"/>
  <c r="T336" i="9"/>
  <c r="T339" i="9"/>
  <c r="T330" i="9"/>
  <c r="T297" i="9"/>
  <c r="T340" i="9"/>
  <c r="T304" i="9"/>
  <c r="AI242" i="9"/>
  <c r="Z255" i="9"/>
  <c r="N273" i="9"/>
  <c r="Z277" i="9"/>
  <c r="F282" i="9"/>
  <c r="AF296" i="9"/>
  <c r="N302" i="9"/>
  <c r="B259" i="9"/>
  <c r="F271" i="9"/>
  <c r="AF303" i="9"/>
  <c r="AF323" i="9"/>
  <c r="AF324" i="9"/>
  <c r="AF317" i="9"/>
  <c r="F241" i="9"/>
  <c r="J300" i="9"/>
  <c r="J315" i="9"/>
  <c r="J333" i="9"/>
  <c r="J330" i="9"/>
  <c r="V264" i="9"/>
  <c r="V303" i="9"/>
  <c r="V288" i="9"/>
  <c r="V323" i="9"/>
  <c r="V291" i="9"/>
  <c r="V346" i="9"/>
  <c r="V353" i="9"/>
  <c r="V345" i="9"/>
  <c r="V314" i="9"/>
  <c r="V305" i="9"/>
  <c r="V300" i="9"/>
  <c r="V342" i="9"/>
  <c r="V334" i="9"/>
  <c r="V309" i="9"/>
  <c r="V271" i="9"/>
  <c r="V293" i="9"/>
  <c r="V289" i="9"/>
  <c r="AD241" i="9"/>
  <c r="AF243" i="9"/>
  <c r="AI248" i="9"/>
  <c r="V249" i="9"/>
  <c r="C252" i="9"/>
  <c r="N253" i="9"/>
  <c r="AF255" i="9"/>
  <c r="J257" i="9"/>
  <c r="T259" i="9"/>
  <c r="C260" i="9"/>
  <c r="W260" i="9"/>
  <c r="V261" i="9"/>
  <c r="AF263" i="9"/>
  <c r="K264" i="9"/>
  <c r="AE264" i="9"/>
  <c r="R265" i="9"/>
  <c r="AE268" i="9"/>
  <c r="AD269" i="9"/>
  <c r="G318" i="9"/>
  <c r="G282" i="9"/>
  <c r="G266" i="9"/>
  <c r="G297" i="9"/>
  <c r="G298" i="9"/>
  <c r="G325" i="9"/>
  <c r="G321" i="9"/>
  <c r="G324" i="9"/>
  <c r="G281" i="9"/>
  <c r="G300" i="9"/>
  <c r="S339" i="9"/>
  <c r="S247" i="9"/>
  <c r="S291" i="9"/>
  <c r="S338" i="9"/>
  <c r="S271" i="9"/>
  <c r="S329" i="9"/>
  <c r="S301" i="9"/>
  <c r="S306" i="9"/>
  <c r="S336" i="9"/>
  <c r="S334" i="9"/>
  <c r="S318" i="9"/>
  <c r="S341" i="9"/>
  <c r="S333" i="9"/>
  <c r="S340" i="9"/>
  <c r="S328" i="9"/>
  <c r="S285" i="9"/>
  <c r="AA241" i="9"/>
  <c r="F242" i="9"/>
  <c r="H244" i="9"/>
  <c r="AB244" i="9"/>
  <c r="O245" i="9"/>
  <c r="B246" i="9"/>
  <c r="AH246" i="9"/>
  <c r="AF248" i="9"/>
  <c r="AI249" i="9"/>
  <c r="T252" i="9"/>
  <c r="AA253" i="9"/>
  <c r="N254" i="9"/>
  <c r="AI257" i="9"/>
  <c r="C261" i="9"/>
  <c r="AI261" i="9"/>
  <c r="V262" i="9"/>
  <c r="H264" i="9"/>
  <c r="AB264" i="9"/>
  <c r="AA265" i="9"/>
  <c r="T268" i="9"/>
  <c r="AA269" i="9"/>
  <c r="N270" i="9"/>
  <c r="D322" i="9"/>
  <c r="D250" i="9"/>
  <c r="D270" i="9"/>
  <c r="D326" i="9"/>
  <c r="D345" i="9"/>
  <c r="D313" i="9"/>
  <c r="D312" i="9"/>
  <c r="D287" i="9"/>
  <c r="D351" i="9"/>
  <c r="D307" i="9"/>
  <c r="D301" i="9"/>
  <c r="D303" i="9"/>
  <c r="D273" i="9"/>
  <c r="D257" i="9"/>
  <c r="D291" i="9"/>
  <c r="P318" i="9"/>
  <c r="P242" i="9"/>
  <c r="P310" i="9"/>
  <c r="P346" i="9"/>
  <c r="P246" i="9"/>
  <c r="P321" i="9"/>
  <c r="P301" i="9"/>
  <c r="P324" i="9"/>
  <c r="P323" i="9"/>
  <c r="P300" i="9"/>
  <c r="P280" i="9"/>
  <c r="P316" i="9"/>
  <c r="P335" i="9"/>
  <c r="P319" i="9"/>
  <c r="P344" i="9"/>
  <c r="P327" i="9"/>
  <c r="P311" i="9"/>
  <c r="P296" i="9"/>
  <c r="P284" i="9"/>
  <c r="P295" i="9"/>
  <c r="P287" i="9"/>
  <c r="X241" i="9"/>
  <c r="C242" i="9"/>
  <c r="V243" i="9"/>
  <c r="AB245" i="9"/>
  <c r="O246" i="9"/>
  <c r="B247" i="9"/>
  <c r="AH247" i="9"/>
  <c r="X249" i="9"/>
  <c r="AA250" i="9"/>
  <c r="D253" i="9"/>
  <c r="W254" i="9"/>
  <c r="J255" i="9"/>
  <c r="X271" i="9"/>
  <c r="AA272" i="9"/>
  <c r="D275" i="9"/>
  <c r="W276" i="9"/>
  <c r="J277" i="9"/>
  <c r="P279" i="9"/>
  <c r="N281" i="9"/>
  <c r="X287" i="9"/>
  <c r="AF291" i="9"/>
  <c r="L295" i="9"/>
  <c r="F297" i="9"/>
  <c r="B301" i="9"/>
  <c r="K273" i="9"/>
  <c r="G277" i="9"/>
  <c r="AF280" i="9"/>
  <c r="N286" i="9"/>
  <c r="L288" i="9"/>
  <c r="AD290" i="9"/>
  <c r="F294" i="9"/>
  <c r="F298" i="9"/>
  <c r="O301" i="9"/>
  <c r="C270" i="9"/>
  <c r="P277" i="9"/>
  <c r="AD279" i="9"/>
  <c r="AD283" i="9"/>
  <c r="D285" i="9"/>
  <c r="F309" i="9"/>
  <c r="N313" i="9"/>
  <c r="G316" i="9"/>
  <c r="N333" i="9"/>
  <c r="C340" i="9"/>
  <c r="AA344" i="9"/>
  <c r="O305" i="9"/>
  <c r="T308" i="9"/>
  <c r="C341" i="9"/>
  <c r="L344" i="9"/>
  <c r="AA314" i="9"/>
  <c r="B304" i="9"/>
  <c r="B300" i="9"/>
  <c r="B347" i="9"/>
  <c r="B308" i="9"/>
  <c r="B332" i="9"/>
  <c r="B339" i="9"/>
  <c r="B317" i="9"/>
  <c r="B309" i="9"/>
  <c r="B293" i="9"/>
  <c r="B350" i="9"/>
  <c r="B324" i="9"/>
  <c r="B345" i="9"/>
  <c r="B285" i="9"/>
  <c r="N327" i="9"/>
  <c r="N295" i="9"/>
  <c r="N252" i="9"/>
  <c r="N350" i="9"/>
  <c r="N310" i="9"/>
  <c r="N306" i="9"/>
  <c r="N279" i="9"/>
  <c r="N263" i="9"/>
  <c r="N274" i="9"/>
  <c r="N315" i="9"/>
  <c r="N318" i="9"/>
  <c r="N337" i="9"/>
  <c r="N290" i="9"/>
  <c r="N297" i="9"/>
  <c r="AH256" i="9"/>
  <c r="AH280" i="9"/>
  <c r="AH339" i="9"/>
  <c r="AH302" i="9"/>
  <c r="AH330" i="9"/>
  <c r="AH338" i="9"/>
  <c r="AH329" i="9"/>
  <c r="AH286" i="9"/>
  <c r="AI244" i="9"/>
  <c r="B249" i="9"/>
  <c r="AH249" i="9"/>
  <c r="AF251" i="9"/>
  <c r="AI256" i="9"/>
  <c r="N257" i="9"/>
  <c r="AI264" i="9"/>
  <c r="AI268" i="9"/>
  <c r="K267" i="9"/>
  <c r="K255" i="9"/>
  <c r="K350" i="9"/>
  <c r="K342" i="9"/>
  <c r="K298" i="9"/>
  <c r="K275" i="9"/>
  <c r="K347" i="9"/>
  <c r="K327" i="9"/>
  <c r="K344" i="9"/>
  <c r="K278" i="9"/>
  <c r="K262" i="9"/>
  <c r="K293" i="9"/>
  <c r="K284" i="9"/>
  <c r="K325" i="9"/>
  <c r="K321" i="9"/>
  <c r="K295" i="9"/>
  <c r="K330" i="9"/>
  <c r="K317" i="9"/>
  <c r="K336" i="9"/>
  <c r="K332" i="9"/>
  <c r="K320" i="9"/>
  <c r="K316" i="9"/>
  <c r="K277" i="9"/>
  <c r="K296" i="9"/>
  <c r="AE343" i="9"/>
  <c r="AE315" i="9"/>
  <c r="AE319" i="9"/>
  <c r="AE289" i="9"/>
  <c r="AE280" i="9"/>
  <c r="AE317" i="9"/>
  <c r="AE332" i="9"/>
  <c r="AE324" i="9"/>
  <c r="AE342" i="9"/>
  <c r="AE312" i="9"/>
  <c r="AE273" i="9"/>
  <c r="AF244" i="9"/>
  <c r="F246" i="9"/>
  <c r="Z254" i="9"/>
  <c r="AF256" i="9"/>
  <c r="F258" i="9"/>
  <c r="B262" i="9"/>
  <c r="AH262" i="9"/>
  <c r="AF264" i="9"/>
  <c r="Z270" i="9"/>
  <c r="H262" i="9"/>
  <c r="H310" i="9"/>
  <c r="H270" i="9"/>
  <c r="H349" i="9"/>
  <c r="H302" i="9"/>
  <c r="H325" i="9"/>
  <c r="H298" i="9"/>
  <c r="H320" i="9"/>
  <c r="H351" i="9"/>
  <c r="H343" i="9"/>
  <c r="H292" i="9"/>
  <c r="H299" i="9"/>
  <c r="H313" i="9"/>
  <c r="H293" i="9"/>
  <c r="H352" i="9"/>
  <c r="H324" i="9"/>
  <c r="H315" i="9"/>
  <c r="H303" i="9"/>
  <c r="H345" i="9"/>
  <c r="H348" i="9"/>
  <c r="H332" i="9"/>
  <c r="H347" i="9"/>
  <c r="H319" i="9"/>
  <c r="H285" i="9"/>
  <c r="H281" i="9"/>
  <c r="H269" i="9"/>
  <c r="H265" i="9"/>
  <c r="H276" i="9"/>
  <c r="H279" i="9"/>
  <c r="AB290" i="9"/>
  <c r="AB294" i="9"/>
  <c r="AB262" i="9"/>
  <c r="AB246" i="9"/>
  <c r="AB315" i="9"/>
  <c r="AB307" i="9"/>
  <c r="AB291" i="9"/>
  <c r="AB337" i="9"/>
  <c r="AB348" i="9"/>
  <c r="AB283" i="9"/>
  <c r="S242" i="9"/>
  <c r="AF245" i="9"/>
  <c r="S246" i="9"/>
  <c r="F247" i="9"/>
  <c r="AF249" i="9"/>
  <c r="H253" i="9"/>
  <c r="AA254" i="9"/>
  <c r="N255" i="9"/>
  <c r="AF271" i="9"/>
  <c r="H275" i="9"/>
  <c r="AA276" i="9"/>
  <c r="N277" i="9"/>
  <c r="AF279" i="9"/>
  <c r="G284" i="9"/>
  <c r="C288" i="9"/>
  <c r="W292" i="9"/>
  <c r="X295" i="9"/>
  <c r="AD297" i="9"/>
  <c r="AD301" i="9"/>
  <c r="J274" i="9"/>
  <c r="AA277" i="9"/>
  <c r="AE281" i="9"/>
  <c r="X284" i="9"/>
  <c r="P292" i="9"/>
  <c r="AD294" i="9"/>
  <c r="L296" i="9"/>
  <c r="AI301" i="9"/>
  <c r="C258" i="9"/>
  <c r="F263" i="9"/>
  <c r="B267" i="9"/>
  <c r="AA270" i="9"/>
  <c r="V275" i="9"/>
  <c r="AB281" i="9"/>
  <c r="C286" i="9"/>
  <c r="Z317" i="9"/>
  <c r="G320" i="9"/>
  <c r="J337" i="9"/>
  <c r="V341" i="9"/>
  <c r="AD345" i="9"/>
  <c r="D347" i="9"/>
  <c r="X351" i="9"/>
  <c r="AH306" i="9"/>
  <c r="S309" i="9"/>
  <c r="AB312" i="9"/>
  <c r="N342" i="9"/>
  <c r="AE345" i="9"/>
  <c r="Z299" i="9"/>
  <c r="S351" i="9"/>
  <c r="T334" i="9"/>
  <c r="AG269" i="9"/>
  <c r="E317" i="9"/>
  <c r="AC257" i="9"/>
  <c r="AC245" i="9"/>
  <c r="AC345" i="9"/>
  <c r="AC321" i="9"/>
  <c r="AC333" i="9"/>
  <c r="AC265" i="9"/>
  <c r="AC261" i="9"/>
  <c r="AC281" i="9"/>
  <c r="AC293" i="9"/>
  <c r="E325" i="9"/>
  <c r="AG273" i="9"/>
  <c r="AG345" i="9"/>
  <c r="AG333" i="9"/>
  <c r="AG329" i="9"/>
  <c r="AG293" i="9"/>
  <c r="AG301" i="9"/>
  <c r="AG281" i="9"/>
  <c r="AG261" i="9"/>
  <c r="AG285" i="9"/>
  <c r="AG277" i="9"/>
  <c r="AG352" i="9"/>
  <c r="AG353" i="9"/>
  <c r="AG241" i="9"/>
  <c r="E305" i="9"/>
  <c r="AC289" i="9"/>
  <c r="E297" i="9"/>
  <c r="E321" i="9"/>
  <c r="E348" i="9"/>
  <c r="E333" i="9"/>
  <c r="E313" i="9"/>
  <c r="E269" i="9"/>
  <c r="E245" i="9"/>
  <c r="E352" i="9"/>
  <c r="E301" i="9"/>
  <c r="E277" i="9"/>
  <c r="AC241" i="9"/>
  <c r="E257" i="9"/>
  <c r="AC285" i="9"/>
  <c r="AC329" i="9"/>
  <c r="M341" i="9"/>
  <c r="M352" i="9"/>
  <c r="M325" i="9"/>
  <c r="M309" i="9"/>
  <c r="M293" i="9"/>
  <c r="M269" i="9"/>
  <c r="M301" i="9"/>
  <c r="M297" i="9"/>
  <c r="M241" i="9"/>
  <c r="M329" i="9"/>
  <c r="M285" i="9"/>
  <c r="M281" i="9"/>
  <c r="M265" i="9"/>
  <c r="I253" i="9"/>
  <c r="U289" i="9"/>
  <c r="I321" i="9"/>
  <c r="U348" i="9"/>
  <c r="I241" i="9"/>
  <c r="I249" i="9"/>
  <c r="I317" i="9"/>
  <c r="I345" i="9"/>
  <c r="I352" i="9"/>
  <c r="I313" i="9"/>
  <c r="Y337" i="9"/>
  <c r="I273" i="9"/>
  <c r="I348" i="9"/>
  <c r="U249" i="9"/>
  <c r="I305" i="9"/>
  <c r="B296" i="9"/>
  <c r="B268" i="9"/>
  <c r="B248" i="9"/>
  <c r="B335" i="9"/>
  <c r="B319" i="9"/>
  <c r="B303" i="9"/>
  <c r="B287" i="9"/>
  <c r="B342" i="9"/>
  <c r="B326" i="9"/>
  <c r="B310" i="9"/>
  <c r="B353" i="9"/>
  <c r="B337" i="9"/>
  <c r="B321" i="9"/>
  <c r="B305" i="9"/>
  <c r="B271" i="9"/>
  <c r="B294" i="9"/>
  <c r="B278" i="9"/>
  <c r="B289" i="9"/>
  <c r="B260" i="9"/>
  <c r="B328" i="9"/>
  <c r="B244" i="9"/>
  <c r="B288" i="9"/>
  <c r="B264" i="9"/>
  <c r="B331" i="9"/>
  <c r="B315" i="9"/>
  <c r="B299" i="9"/>
  <c r="B312" i="9"/>
  <c r="B351" i="9"/>
  <c r="B336" i="9"/>
  <c r="B256" i="9"/>
  <c r="B354" i="9"/>
  <c r="J340" i="9"/>
  <c r="J256" i="9"/>
  <c r="J351" i="9"/>
  <c r="J292" i="9"/>
  <c r="J354" i="9"/>
  <c r="J328" i="9"/>
  <c r="J288" i="9"/>
  <c r="J264" i="9"/>
  <c r="J244" i="9"/>
  <c r="J343" i="9"/>
  <c r="J327" i="9"/>
  <c r="J311" i="9"/>
  <c r="J295" i="9"/>
  <c r="J350" i="9"/>
  <c r="J334" i="9"/>
  <c r="J318" i="9"/>
  <c r="J345" i="9"/>
  <c r="J329" i="9"/>
  <c r="J313" i="9"/>
  <c r="J279" i="9"/>
  <c r="J263" i="9"/>
  <c r="J302" i="9"/>
  <c r="J286" i="9"/>
  <c r="J297" i="9"/>
  <c r="J281" i="9"/>
  <c r="J344" i="9"/>
  <c r="J332" i="9"/>
  <c r="J347" i="9"/>
  <c r="J320" i="9"/>
  <c r="J316" i="9"/>
  <c r="J280" i="9"/>
  <c r="J260" i="9"/>
  <c r="J336" i="9"/>
  <c r="J284" i="9"/>
  <c r="J339" i="9"/>
  <c r="J323" i="9"/>
  <c r="J307" i="9"/>
  <c r="J291" i="9"/>
  <c r="J346" i="9"/>
  <c r="J304" i="9"/>
  <c r="J324" i="9"/>
  <c r="J312" i="9"/>
  <c r="J272" i="9"/>
  <c r="J252" i="9"/>
  <c r="R284" i="9"/>
  <c r="R260" i="9"/>
  <c r="R340" i="9"/>
  <c r="R320" i="9"/>
  <c r="R335" i="9"/>
  <c r="R319" i="9"/>
  <c r="R303" i="9"/>
  <c r="R287" i="9"/>
  <c r="R342" i="9"/>
  <c r="R326" i="9"/>
  <c r="R310" i="9"/>
  <c r="R353" i="9"/>
  <c r="R337" i="9"/>
  <c r="R321" i="9"/>
  <c r="R305" i="9"/>
  <c r="R271" i="9"/>
  <c r="R294" i="9"/>
  <c r="R278" i="9"/>
  <c r="R289" i="9"/>
  <c r="R316" i="9"/>
  <c r="R268" i="9"/>
  <c r="R244" i="9"/>
  <c r="R336" i="9"/>
  <c r="R332" i="9"/>
  <c r="R312" i="9"/>
  <c r="R256" i="9"/>
  <c r="R352" i="9"/>
  <c r="R348" i="9"/>
  <c r="R344" i="9"/>
  <c r="R308" i="9"/>
  <c r="R276" i="9"/>
  <c r="R331" i="9"/>
  <c r="R315" i="9"/>
  <c r="R299" i="9"/>
  <c r="R324" i="9"/>
  <c r="R296" i="9"/>
  <c r="R288" i="9"/>
  <c r="R280" i="9"/>
  <c r="R248" i="9"/>
  <c r="R351" i="9"/>
  <c r="R300" i="9"/>
  <c r="R354" i="9"/>
  <c r="Z320" i="9"/>
  <c r="Z351" i="9"/>
  <c r="Z340" i="9"/>
  <c r="Z256" i="9"/>
  <c r="Z354" i="9"/>
  <c r="Z352" i="9"/>
  <c r="Z348" i="9"/>
  <c r="Z332" i="9"/>
  <c r="Z324" i="9"/>
  <c r="Z316" i="9"/>
  <c r="Z312" i="9"/>
  <c r="Z280" i="9"/>
  <c r="Z276" i="9"/>
  <c r="Z343" i="9"/>
  <c r="Z327" i="9"/>
  <c r="Z311" i="9"/>
  <c r="Z295" i="9"/>
  <c r="Z350" i="9"/>
  <c r="Z334" i="9"/>
  <c r="Z318" i="9"/>
  <c r="Z345" i="9"/>
  <c r="Z329" i="9"/>
  <c r="Z313" i="9"/>
  <c r="Z279" i="9"/>
  <c r="Z263" i="9"/>
  <c r="Z302" i="9"/>
  <c r="Z286" i="9"/>
  <c r="Z297" i="9"/>
  <c r="Z281" i="9"/>
  <c r="Z308" i="9"/>
  <c r="Z347" i="9"/>
  <c r="Z344" i="9"/>
  <c r="Z300" i="9"/>
  <c r="Z304" i="9"/>
  <c r="Z272" i="9"/>
  <c r="Z252" i="9"/>
  <c r="Z339" i="9"/>
  <c r="Z323" i="9"/>
  <c r="Z307" i="9"/>
  <c r="Z291" i="9"/>
  <c r="Z346" i="9"/>
  <c r="Z292" i="9"/>
  <c r="Z264" i="9"/>
  <c r="AH312" i="9"/>
  <c r="AH264" i="9"/>
  <c r="AH324" i="9"/>
  <c r="AH308" i="9"/>
  <c r="AH304" i="9"/>
  <c r="AH272" i="9"/>
  <c r="AH252" i="9"/>
  <c r="AH335" i="9"/>
  <c r="AH319" i="9"/>
  <c r="AH303" i="9"/>
  <c r="AH287" i="9"/>
  <c r="AH342" i="9"/>
  <c r="AH326" i="9"/>
  <c r="AH310" i="9"/>
  <c r="AH353" i="9"/>
  <c r="AH337" i="9"/>
  <c r="AH321" i="9"/>
  <c r="AH305" i="9"/>
  <c r="AH271" i="9"/>
  <c r="AH294" i="9"/>
  <c r="AH278" i="9"/>
  <c r="AH289" i="9"/>
  <c r="AH300" i="9"/>
  <c r="AH284" i="9"/>
  <c r="AH276" i="9"/>
  <c r="AH248" i="9"/>
  <c r="AH296" i="9"/>
  <c r="AH328" i="9"/>
  <c r="AH268" i="9"/>
  <c r="AH331" i="9"/>
  <c r="AH315" i="9"/>
  <c r="AH299" i="9"/>
  <c r="AH340" i="9"/>
  <c r="AH351" i="9"/>
  <c r="AH288" i="9"/>
  <c r="AH244" i="9"/>
  <c r="AH354" i="9"/>
  <c r="J245" i="9"/>
  <c r="Z245" i="9"/>
  <c r="B253" i="9"/>
  <c r="R253" i="9"/>
  <c r="AH253" i="9"/>
  <c r="J261" i="9"/>
  <c r="Z261" i="9"/>
  <c r="B269" i="9"/>
  <c r="G263" i="9"/>
  <c r="G350" i="9"/>
  <c r="G351" i="9"/>
  <c r="G339" i="9"/>
  <c r="G247" i="9"/>
  <c r="G353" i="9"/>
  <c r="G291" i="9"/>
  <c r="G267" i="9"/>
  <c r="G342" i="9"/>
  <c r="G326" i="9"/>
  <c r="G310" i="9"/>
  <c r="G294" i="9"/>
  <c r="G349" i="9"/>
  <c r="G333" i="9"/>
  <c r="G317" i="9"/>
  <c r="G344" i="9"/>
  <c r="G328" i="9"/>
  <c r="G312" i="9"/>
  <c r="G278" i="9"/>
  <c r="G262" i="9"/>
  <c r="G301" i="9"/>
  <c r="G285" i="9"/>
  <c r="G296" i="9"/>
  <c r="G280" i="9"/>
  <c r="G347" i="9"/>
  <c r="G343" i="9"/>
  <c r="G335" i="9"/>
  <c r="G315" i="9"/>
  <c r="G307" i="9"/>
  <c r="G287" i="9"/>
  <c r="G283" i="9"/>
  <c r="G259" i="9"/>
  <c r="G243" i="9"/>
  <c r="G323" i="9"/>
  <c r="G319" i="9"/>
  <c r="G338" i="9"/>
  <c r="G322" i="9"/>
  <c r="G306" i="9"/>
  <c r="G290" i="9"/>
  <c r="G345" i="9"/>
  <c r="G295" i="9"/>
  <c r="G279" i="9"/>
  <c r="G311" i="9"/>
  <c r="G275" i="9"/>
  <c r="W350" i="9"/>
  <c r="W331" i="9"/>
  <c r="W319" i="9"/>
  <c r="W315" i="9"/>
  <c r="W255" i="9"/>
  <c r="W353" i="9"/>
  <c r="W339" i="9"/>
  <c r="W335" i="9"/>
  <c r="W279" i="9"/>
  <c r="W342" i="9"/>
  <c r="W326" i="9"/>
  <c r="W310" i="9"/>
  <c r="W294" i="9"/>
  <c r="W349" i="9"/>
  <c r="W333" i="9"/>
  <c r="W317" i="9"/>
  <c r="W344" i="9"/>
  <c r="W328" i="9"/>
  <c r="W312" i="9"/>
  <c r="W278" i="9"/>
  <c r="W262" i="9"/>
  <c r="W301" i="9"/>
  <c r="W285" i="9"/>
  <c r="W296" i="9"/>
  <c r="W280" i="9"/>
  <c r="W283" i="9"/>
  <c r="W275" i="9"/>
  <c r="W343" i="9"/>
  <c r="W271" i="9"/>
  <c r="W251" i="9"/>
  <c r="W311" i="9"/>
  <c r="W307" i="9"/>
  <c r="W303" i="9"/>
  <c r="W338" i="9"/>
  <c r="W322" i="9"/>
  <c r="W306" i="9"/>
  <c r="W290" i="9"/>
  <c r="W345" i="9"/>
  <c r="W323" i="9"/>
  <c r="W351" i="9"/>
  <c r="W299" i="9"/>
  <c r="W295" i="9"/>
  <c r="W247" i="9"/>
  <c r="J242" i="9"/>
  <c r="AE249" i="9"/>
  <c r="AH250" i="9"/>
  <c r="G257" i="9"/>
  <c r="J258" i="9"/>
  <c r="B266" i="9"/>
  <c r="AH266" i="9"/>
  <c r="L342" i="9"/>
  <c r="L338" i="9"/>
  <c r="L302" i="9"/>
  <c r="L270" i="9"/>
  <c r="L246" i="9"/>
  <c r="L290" i="9"/>
  <c r="L286" i="9"/>
  <c r="L262" i="9"/>
  <c r="L242" i="9"/>
  <c r="L333" i="9"/>
  <c r="L317" i="9"/>
  <c r="L301" i="9"/>
  <c r="L340" i="9"/>
  <c r="L324" i="9"/>
  <c r="L308" i="9"/>
  <c r="L351" i="9"/>
  <c r="L335" i="9"/>
  <c r="L319" i="9"/>
  <c r="L303" i="9"/>
  <c r="L285" i="9"/>
  <c r="L269" i="9"/>
  <c r="L292" i="9"/>
  <c r="L276" i="9"/>
  <c r="L287" i="9"/>
  <c r="L353" i="9"/>
  <c r="L354" i="9"/>
  <c r="L350" i="9"/>
  <c r="L318" i="9"/>
  <c r="L282" i="9"/>
  <c r="L258" i="9"/>
  <c r="L334" i="9"/>
  <c r="L326" i="9"/>
  <c r="L322" i="9"/>
  <c r="L314" i="9"/>
  <c r="L278" i="9"/>
  <c r="L345" i="9"/>
  <c r="L329" i="9"/>
  <c r="L313" i="9"/>
  <c r="L297" i="9"/>
  <c r="L352" i="9"/>
  <c r="L349" i="9"/>
  <c r="L310" i="9"/>
  <c r="L254" i="9"/>
  <c r="AB250" i="9"/>
  <c r="AB314" i="9"/>
  <c r="AB274" i="9"/>
  <c r="AB342" i="9"/>
  <c r="AB310" i="9"/>
  <c r="AB278" i="9"/>
  <c r="AB254" i="9"/>
  <c r="AB333" i="9"/>
  <c r="AB317" i="9"/>
  <c r="AB301" i="9"/>
  <c r="AB340" i="9"/>
  <c r="AB324" i="9"/>
  <c r="AB308" i="9"/>
  <c r="AB351" i="9"/>
  <c r="AB335" i="9"/>
  <c r="AB319" i="9"/>
  <c r="AB303" i="9"/>
  <c r="AB285" i="9"/>
  <c r="AB269" i="9"/>
  <c r="AB292" i="9"/>
  <c r="AB276" i="9"/>
  <c r="AB287" i="9"/>
  <c r="AB353" i="9"/>
  <c r="AB354" i="9"/>
  <c r="AB270" i="9"/>
  <c r="AB330" i="9"/>
  <c r="AB302" i="9"/>
  <c r="AB298" i="9"/>
  <c r="AB345" i="9"/>
  <c r="AB329" i="9"/>
  <c r="AB313" i="9"/>
  <c r="AB297" i="9"/>
  <c r="AB352" i="9"/>
  <c r="AB318" i="9"/>
  <c r="AB349" i="9"/>
  <c r="AB346" i="9"/>
  <c r="AB338" i="9"/>
  <c r="G242" i="9"/>
  <c r="W242" i="9"/>
  <c r="J243" i="9"/>
  <c r="Z243" i="9"/>
  <c r="L249" i="9"/>
  <c r="AB249" i="9"/>
  <c r="O250" i="9"/>
  <c r="AE250" i="9"/>
  <c r="B251" i="9"/>
  <c r="R251" i="9"/>
  <c r="AH251" i="9"/>
  <c r="AE272" i="9"/>
  <c r="R273" i="9"/>
  <c r="T279" i="9"/>
  <c r="AH281" i="9"/>
  <c r="J285" i="9"/>
  <c r="Z289" i="9"/>
  <c r="L291" i="9"/>
  <c r="O296" i="9"/>
  <c r="AH297" i="9"/>
  <c r="J301" i="9"/>
  <c r="J278" i="9"/>
  <c r="O281" i="9"/>
  <c r="J282" i="9"/>
  <c r="R286" i="9"/>
  <c r="AH290" i="9"/>
  <c r="J294" i="9"/>
  <c r="O297" i="9"/>
  <c r="J298" i="9"/>
  <c r="AE258" i="9"/>
  <c r="AH263" i="9"/>
  <c r="Z271" i="9"/>
  <c r="L273" i="9"/>
  <c r="G274" i="9"/>
  <c r="O278" i="9"/>
  <c r="AE282" i="9"/>
  <c r="Z305" i="9"/>
  <c r="AE308" i="9"/>
  <c r="Z309" i="9"/>
  <c r="AE316" i="9"/>
  <c r="J321" i="9"/>
  <c r="O324" i="9"/>
  <c r="J325" i="9"/>
  <c r="B341" i="9"/>
  <c r="AB347" i="9"/>
  <c r="B349" i="9"/>
  <c r="Z349" i="9"/>
  <c r="Z353" i="9"/>
  <c r="D304" i="9"/>
  <c r="W305" i="9"/>
  <c r="W309" i="9"/>
  <c r="L312" i="9"/>
  <c r="J322" i="9"/>
  <c r="J326" i="9"/>
  <c r="D336" i="9"/>
  <c r="D340" i="9"/>
  <c r="T352" i="9"/>
  <c r="AB289" i="9"/>
  <c r="B291" i="9"/>
  <c r="AE294" i="9"/>
  <c r="R307" i="9"/>
  <c r="AB309" i="9"/>
  <c r="B311" i="9"/>
  <c r="O322" i="9"/>
  <c r="AH323" i="9"/>
  <c r="J331" i="9"/>
  <c r="J241" i="9"/>
  <c r="R241" i="9"/>
  <c r="Z241" i="9"/>
  <c r="AH241" i="9"/>
  <c r="N245" i="9"/>
  <c r="AD245" i="9"/>
  <c r="D247" i="9"/>
  <c r="T247" i="9"/>
  <c r="G248" i="9"/>
  <c r="W248" i="9"/>
  <c r="J249" i="9"/>
  <c r="Z249" i="9"/>
  <c r="F253" i="9"/>
  <c r="V253" i="9"/>
  <c r="L255" i="9"/>
  <c r="AB255" i="9"/>
  <c r="O256" i="9"/>
  <c r="AE256" i="9"/>
  <c r="B257" i="9"/>
  <c r="R257" i="9"/>
  <c r="AH257" i="9"/>
  <c r="N261" i="9"/>
  <c r="AD261" i="9"/>
  <c r="D263" i="9"/>
  <c r="T263" i="9"/>
  <c r="G264" i="9"/>
  <c r="W264" i="9"/>
  <c r="J265" i="9"/>
  <c r="Z265" i="9"/>
  <c r="C268" i="9"/>
  <c r="S268" i="9"/>
  <c r="F269" i="9"/>
  <c r="V269" i="9"/>
  <c r="L271" i="9"/>
  <c r="G241" i="9"/>
  <c r="O241" i="9"/>
  <c r="W241" i="9"/>
  <c r="AE241" i="9"/>
  <c r="N242" i="9"/>
  <c r="AD242" i="9"/>
  <c r="D244" i="9"/>
  <c r="T244" i="9"/>
  <c r="G245" i="9"/>
  <c r="W245" i="9"/>
  <c r="J246" i="9"/>
  <c r="Z246" i="9"/>
  <c r="C249" i="9"/>
  <c r="S249" i="9"/>
  <c r="F250" i="9"/>
  <c r="V250" i="9"/>
  <c r="L252" i="9"/>
  <c r="AB252" i="9"/>
  <c r="O253" i="9"/>
  <c r="AE253" i="9"/>
  <c r="B254" i="9"/>
  <c r="R254" i="9"/>
  <c r="AH254" i="9"/>
  <c r="K257" i="9"/>
  <c r="AA257" i="9"/>
  <c r="N258" i="9"/>
  <c r="AD258" i="9"/>
  <c r="D260" i="9"/>
  <c r="T260" i="9"/>
  <c r="G261" i="9"/>
  <c r="W261" i="9"/>
  <c r="J262" i="9"/>
  <c r="Z262" i="9"/>
  <c r="C265" i="9"/>
  <c r="S265" i="9"/>
  <c r="AI265" i="9"/>
  <c r="F266" i="9"/>
  <c r="V266" i="9"/>
  <c r="L268" i="9"/>
  <c r="AB268" i="9"/>
  <c r="O269" i="9"/>
  <c r="AE269" i="9"/>
  <c r="B270" i="9"/>
  <c r="R270" i="9"/>
  <c r="AH270" i="9"/>
  <c r="D241" i="9"/>
  <c r="L241" i="9"/>
  <c r="T241" i="9"/>
  <c r="AB241" i="9"/>
  <c r="K242" i="9"/>
  <c r="AA242" i="9"/>
  <c r="N243" i="9"/>
  <c r="AD243" i="9"/>
  <c r="D245" i="9"/>
  <c r="T245" i="9"/>
  <c r="G246" i="9"/>
  <c r="W246" i="9"/>
  <c r="J247" i="9"/>
  <c r="Z247" i="9"/>
  <c r="C250" i="9"/>
  <c r="S250" i="9"/>
  <c r="AI250" i="9"/>
  <c r="F251" i="9"/>
  <c r="V251" i="9"/>
  <c r="L253" i="9"/>
  <c r="AB253" i="9"/>
  <c r="O254" i="9"/>
  <c r="AE254" i="9"/>
  <c r="B255" i="9"/>
  <c r="R255" i="9"/>
  <c r="AH255" i="9"/>
  <c r="C272" i="9"/>
  <c r="S272" i="9"/>
  <c r="AI272" i="9"/>
  <c r="F273" i="9"/>
  <c r="V273" i="9"/>
  <c r="L275" i="9"/>
  <c r="AB275" i="9"/>
  <c r="O276" i="9"/>
  <c r="AE276" i="9"/>
  <c r="B277" i="9"/>
  <c r="R277" i="9"/>
  <c r="AH277" i="9"/>
  <c r="S280" i="9"/>
  <c r="R281" i="9"/>
  <c r="T283" i="9"/>
  <c r="O284" i="9"/>
  <c r="N285" i="9"/>
  <c r="AH285" i="9"/>
  <c r="K288" i="9"/>
  <c r="AI288" i="9"/>
  <c r="J289" i="9"/>
  <c r="AD289" i="9"/>
  <c r="O292" i="9"/>
  <c r="AI292" i="9"/>
  <c r="J293" i="9"/>
  <c r="AH293" i="9"/>
  <c r="S296" i="9"/>
  <c r="R297" i="9"/>
  <c r="T299" i="9"/>
  <c r="O300" i="9"/>
  <c r="N301" i="9"/>
  <c r="AH301" i="9"/>
  <c r="D272" i="9"/>
  <c r="W273" i="9"/>
  <c r="R274" i="9"/>
  <c r="T276" i="9"/>
  <c r="S277" i="9"/>
  <c r="N278" i="9"/>
  <c r="T280" i="9"/>
  <c r="S281" i="9"/>
  <c r="R282" i="9"/>
  <c r="H284" i="9"/>
  <c r="AB284" i="9"/>
  <c r="C285" i="9"/>
  <c r="AA285" i="9"/>
  <c r="B286" i="9"/>
  <c r="V286" i="9"/>
  <c r="D288" i="9"/>
  <c r="W289" i="9"/>
  <c r="R290" i="9"/>
  <c r="T292" i="9"/>
  <c r="S293" i="9"/>
  <c r="N294" i="9"/>
  <c r="T296" i="9"/>
  <c r="S297" i="9"/>
  <c r="R298" i="9"/>
  <c r="H300" i="9"/>
  <c r="AB300" i="9"/>
  <c r="C301" i="9"/>
  <c r="AA301" i="9"/>
  <c r="B302" i="9"/>
  <c r="V302" i="9"/>
  <c r="P257" i="9"/>
  <c r="O258" i="9"/>
  <c r="AI258" i="9"/>
  <c r="J259" i="9"/>
  <c r="AH259" i="9"/>
  <c r="X261" i="9"/>
  <c r="S262" i="9"/>
  <c r="R263" i="9"/>
  <c r="T265" i="9"/>
  <c r="O266" i="9"/>
  <c r="N267" i="9"/>
  <c r="AH267" i="9"/>
  <c r="P269" i="9"/>
  <c r="K270" i="9"/>
  <c r="AI270" i="9"/>
  <c r="J271" i="9"/>
  <c r="AD271" i="9"/>
  <c r="P273" i="9"/>
  <c r="O274" i="9"/>
  <c r="AI274" i="9"/>
  <c r="J275" i="9"/>
  <c r="AH275" i="9"/>
  <c r="X277" i="9"/>
  <c r="S278" i="9"/>
  <c r="R279" i="9"/>
  <c r="T281" i="9"/>
  <c r="O282" i="9"/>
  <c r="N283" i="9"/>
  <c r="AH283" i="9"/>
  <c r="P285" i="9"/>
  <c r="K286" i="9"/>
  <c r="P303" i="9"/>
  <c r="K304" i="9"/>
  <c r="AI304" i="9"/>
  <c r="J305" i="9"/>
  <c r="AD305" i="9"/>
  <c r="P307" i="9"/>
  <c r="O308" i="9"/>
  <c r="AI308" i="9"/>
  <c r="J309" i="9"/>
  <c r="AH309" i="9"/>
  <c r="X311" i="9"/>
  <c r="S312" i="9"/>
  <c r="R313" i="9"/>
  <c r="T315" i="9"/>
  <c r="O316" i="9"/>
  <c r="N317" i="9"/>
  <c r="AH317" i="9"/>
  <c r="T319" i="9"/>
  <c r="S320" i="9"/>
  <c r="N321" i="9"/>
  <c r="T323" i="9"/>
  <c r="S324" i="9"/>
  <c r="R325" i="9"/>
  <c r="H327" i="9"/>
  <c r="AB327" i="9"/>
  <c r="C328" i="9"/>
  <c r="AA328" i="9"/>
  <c r="B329" i="9"/>
  <c r="V329" i="9"/>
  <c r="D331" i="9"/>
  <c r="X331" i="9"/>
  <c r="W332" i="9"/>
  <c r="R333" i="9"/>
  <c r="D335" i="9"/>
  <c r="X335" i="9"/>
  <c r="C336" i="9"/>
  <c r="W336" i="9"/>
  <c r="V337" i="9"/>
  <c r="L339" i="9"/>
  <c r="AF339" i="9"/>
  <c r="G340" i="9"/>
  <c r="AE340" i="9"/>
  <c r="F341" i="9"/>
  <c r="Z341" i="9"/>
  <c r="P343" i="9"/>
  <c r="O344" i="9"/>
  <c r="AI344" i="9"/>
  <c r="N345" i="9"/>
  <c r="AH345" i="9"/>
  <c r="L347" i="9"/>
  <c r="K348" i="9"/>
  <c r="AE348" i="9"/>
  <c r="J349" i="9"/>
  <c r="AD349" i="9"/>
  <c r="P351" i="9"/>
  <c r="K352" i="9"/>
  <c r="AI352" i="9"/>
  <c r="J353" i="9"/>
  <c r="AD353" i="9"/>
  <c r="H304" i="9"/>
  <c r="AB304" i="9"/>
  <c r="G305" i="9"/>
  <c r="AA305" i="9"/>
  <c r="B306" i="9"/>
  <c r="Z306" i="9"/>
  <c r="H308" i="9"/>
  <c r="AF308" i="9"/>
  <c r="G309" i="9"/>
  <c r="AA309" i="9"/>
  <c r="F310" i="9"/>
  <c r="Z310" i="9"/>
  <c r="P312" i="9"/>
  <c r="O313" i="9"/>
  <c r="AI313" i="9"/>
  <c r="J314" i="9"/>
  <c r="AH314" i="9"/>
  <c r="X316" i="9"/>
  <c r="S317" i="9"/>
  <c r="R318" i="9"/>
  <c r="T320" i="9"/>
  <c r="O321" i="9"/>
  <c r="N322" i="9"/>
  <c r="AH322" i="9"/>
  <c r="T324" i="9"/>
  <c r="S325" i="9"/>
  <c r="N326" i="9"/>
  <c r="D328" i="9"/>
  <c r="AB328" i="9"/>
  <c r="C329" i="9"/>
  <c r="W329" i="9"/>
  <c r="B330" i="9"/>
  <c r="V330" i="9"/>
  <c r="L332" i="9"/>
  <c r="AF332" i="9"/>
  <c r="K333" i="9"/>
  <c r="AE333" i="9"/>
  <c r="F334" i="9"/>
  <c r="AD334" i="9"/>
  <c r="H336" i="9"/>
  <c r="AB336" i="9"/>
  <c r="G337" i="9"/>
  <c r="AA337" i="9"/>
  <c r="B338" i="9"/>
  <c r="Z338" i="9"/>
  <c r="H340" i="9"/>
  <c r="AF340" i="9"/>
  <c r="G341" i="9"/>
  <c r="AA341" i="9"/>
  <c r="F342" i="9"/>
  <c r="Z342" i="9"/>
  <c r="AB344" i="9"/>
  <c r="O345" i="9"/>
  <c r="B346" i="9"/>
  <c r="AH346" i="9"/>
  <c r="L348" i="9"/>
  <c r="AE349" i="9"/>
  <c r="R350" i="9"/>
  <c r="X352" i="9"/>
  <c r="W286" i="9"/>
  <c r="J287" i="9"/>
  <c r="AF289" i="9"/>
  <c r="S290" i="9"/>
  <c r="F291" i="9"/>
  <c r="X293" i="9"/>
  <c r="K294" i="9"/>
  <c r="AD295" i="9"/>
  <c r="D297" i="9"/>
  <c r="W298" i="9"/>
  <c r="J299" i="9"/>
  <c r="T301" i="9"/>
  <c r="G302" i="9"/>
  <c r="Z303" i="9"/>
  <c r="P305" i="9"/>
  <c r="C306" i="9"/>
  <c r="AI306" i="9"/>
  <c r="V307" i="9"/>
  <c r="H309" i="9"/>
  <c r="AA310" i="9"/>
  <c r="N311" i="9"/>
  <c r="T313" i="9"/>
  <c r="G314" i="9"/>
  <c r="Z315" i="9"/>
  <c r="D317" i="9"/>
  <c r="W318" i="9"/>
  <c r="J319" i="9"/>
  <c r="AF321" i="9"/>
  <c r="S322" i="9"/>
  <c r="F323" i="9"/>
  <c r="X325" i="9"/>
  <c r="K326" i="9"/>
  <c r="AD327" i="9"/>
  <c r="H329" i="9"/>
  <c r="AA330" i="9"/>
  <c r="N331" i="9"/>
  <c r="P333" i="9"/>
  <c r="C334" i="9"/>
  <c r="AI334" i="9"/>
  <c r="V335" i="9"/>
  <c r="L337" i="9"/>
  <c r="AE338" i="9"/>
  <c r="R339" i="9"/>
  <c r="AB341" i="9"/>
  <c r="O342" i="9"/>
  <c r="B343" i="9"/>
  <c r="AH343" i="9"/>
  <c r="T345" i="9"/>
  <c r="G346" i="9"/>
  <c r="Q345" i="9"/>
  <c r="Q333" i="9"/>
  <c r="Q348" i="9"/>
  <c r="Q321" i="9"/>
  <c r="Q261" i="9"/>
  <c r="Q285" i="9"/>
  <c r="Q340" i="9"/>
  <c r="Q324" i="9"/>
  <c r="Q308" i="9"/>
  <c r="Q292" i="9"/>
  <c r="Q347" i="9"/>
  <c r="Q331" i="9"/>
  <c r="Q315" i="9"/>
  <c r="Q342" i="9"/>
  <c r="Q326" i="9"/>
  <c r="Q310" i="9"/>
  <c r="Q276" i="9"/>
  <c r="Q260" i="9"/>
  <c r="Q299" i="9"/>
  <c r="Q283" i="9"/>
  <c r="Q294" i="9"/>
  <c r="Q257" i="9"/>
  <c r="Q341" i="9"/>
  <c r="Q313" i="9"/>
  <c r="Q277" i="9"/>
  <c r="Q329" i="9"/>
  <c r="Q325" i="9"/>
  <c r="Q309" i="9"/>
  <c r="Q253" i="9"/>
  <c r="Q241" i="9"/>
  <c r="Q336" i="9"/>
  <c r="Q320" i="9"/>
  <c r="Q304" i="9"/>
  <c r="Q288" i="9"/>
  <c r="Q317" i="9"/>
  <c r="Q337" i="9"/>
  <c r="Q305" i="9"/>
  <c r="Q249" i="9"/>
  <c r="AB242" i="9"/>
  <c r="V244" i="9"/>
  <c r="AA247" i="9"/>
  <c r="G251" i="9"/>
  <c r="W263" i="9"/>
  <c r="AB266" i="9"/>
  <c r="Z268" i="9"/>
  <c r="T270" i="9"/>
  <c r="R272" i="9"/>
  <c r="L274" i="9"/>
  <c r="J276" i="9"/>
  <c r="X290" i="9"/>
  <c r="V292" i="9"/>
  <c r="AA295" i="9"/>
  <c r="K299" i="9"/>
  <c r="G303" i="9"/>
  <c r="D314" i="9"/>
  <c r="B316" i="9"/>
  <c r="AI319" i="9"/>
  <c r="AA327" i="9"/>
  <c r="Z328" i="9"/>
  <c r="G331" i="9"/>
  <c r="AH336" i="9"/>
  <c r="B340" i="9"/>
  <c r="D346" i="9"/>
  <c r="W347" i="9"/>
  <c r="AH348" i="9"/>
  <c r="AF350" i="9"/>
  <c r="J352" i="9"/>
  <c r="N354" i="9"/>
  <c r="Q245" i="9"/>
  <c r="J248" i="9"/>
  <c r="B252" i="9"/>
  <c r="T262" i="9"/>
  <c r="B272" i="9"/>
  <c r="AA283" i="9"/>
  <c r="N296" i="9"/>
  <c r="G299" i="9"/>
  <c r="D302" i="9"/>
  <c r="D306" i="9"/>
  <c r="AI315" i="9"/>
  <c r="AF326" i="9"/>
  <c r="AB350" i="9"/>
  <c r="Q353" i="9"/>
  <c r="T354" i="9"/>
  <c r="AH347" i="9"/>
  <c r="X349" i="9"/>
  <c r="G354" i="9"/>
  <c r="L266" i="9"/>
  <c r="B276" i="9"/>
  <c r="Q289" i="9"/>
  <c r="Q293" i="9"/>
  <c r="Q297" i="9"/>
  <c r="AE331" i="9"/>
  <c r="B348" i="9"/>
  <c r="R269" i="9"/>
  <c r="AH269" i="9"/>
  <c r="O339" i="9"/>
  <c r="O335" i="9"/>
  <c r="O319" i="9"/>
  <c r="O311" i="9"/>
  <c r="O283" i="9"/>
  <c r="O263" i="9"/>
  <c r="O259" i="9"/>
  <c r="O243" i="9"/>
  <c r="O287" i="9"/>
  <c r="O334" i="9"/>
  <c r="O318" i="9"/>
  <c r="O302" i="9"/>
  <c r="O341" i="9"/>
  <c r="O325" i="9"/>
  <c r="O309" i="9"/>
  <c r="O352" i="9"/>
  <c r="O336" i="9"/>
  <c r="O320" i="9"/>
  <c r="O304" i="9"/>
  <c r="O286" i="9"/>
  <c r="O270" i="9"/>
  <c r="O293" i="9"/>
  <c r="O277" i="9"/>
  <c r="O288" i="9"/>
  <c r="O299" i="9"/>
  <c r="O291" i="9"/>
  <c r="O354" i="9"/>
  <c r="O323" i="9"/>
  <c r="O315" i="9"/>
  <c r="O255" i="9"/>
  <c r="O347" i="9"/>
  <c r="O343" i="9"/>
  <c r="O331" i="9"/>
  <c r="O327" i="9"/>
  <c r="O279" i="9"/>
  <c r="O275" i="9"/>
  <c r="O346" i="9"/>
  <c r="O330" i="9"/>
  <c r="O314" i="9"/>
  <c r="O298" i="9"/>
  <c r="O350" i="9"/>
  <c r="O307" i="9"/>
  <c r="O271" i="9"/>
  <c r="O251" i="9"/>
  <c r="O353" i="9"/>
  <c r="AE303" i="9"/>
  <c r="AE287" i="9"/>
  <c r="AE279" i="9"/>
  <c r="AE271" i="9"/>
  <c r="AE247" i="9"/>
  <c r="AE323" i="9"/>
  <c r="AE307" i="9"/>
  <c r="AE275" i="9"/>
  <c r="AE255" i="9"/>
  <c r="AE334" i="9"/>
  <c r="AE318" i="9"/>
  <c r="AE302" i="9"/>
  <c r="AE286" i="9"/>
  <c r="AE341" i="9"/>
  <c r="AE325" i="9"/>
  <c r="AE309" i="9"/>
  <c r="AE352" i="9"/>
  <c r="AE336" i="9"/>
  <c r="AE320" i="9"/>
  <c r="AE304" i="9"/>
  <c r="AE270" i="9"/>
  <c r="AE293" i="9"/>
  <c r="AE277" i="9"/>
  <c r="AE288" i="9"/>
  <c r="AE251" i="9"/>
  <c r="AE354" i="9"/>
  <c r="AE351" i="9"/>
  <c r="AE299" i="9"/>
  <c r="AE347" i="9"/>
  <c r="AE327" i="9"/>
  <c r="AE295" i="9"/>
  <c r="AE346" i="9"/>
  <c r="AE330" i="9"/>
  <c r="AE314" i="9"/>
  <c r="AE298" i="9"/>
  <c r="AE339" i="9"/>
  <c r="AE350" i="9"/>
  <c r="AE263" i="9"/>
  <c r="AE353" i="9"/>
  <c r="Z242" i="9"/>
  <c r="O249" i="9"/>
  <c r="B250" i="9"/>
  <c r="R250" i="9"/>
  <c r="W257" i="9"/>
  <c r="Z258" i="9"/>
  <c r="O265" i="9"/>
  <c r="AE265" i="9"/>
  <c r="R266" i="9"/>
  <c r="D318" i="9"/>
  <c r="D310" i="9"/>
  <c r="D349" i="9"/>
  <c r="D334" i="9"/>
  <c r="D294" i="9"/>
  <c r="D246" i="9"/>
  <c r="D354" i="9"/>
  <c r="D266" i="9"/>
  <c r="D341" i="9"/>
  <c r="D325" i="9"/>
  <c r="D309" i="9"/>
  <c r="D293" i="9"/>
  <c r="D348" i="9"/>
  <c r="D332" i="9"/>
  <c r="D316" i="9"/>
  <c r="D343" i="9"/>
  <c r="D327" i="9"/>
  <c r="D311" i="9"/>
  <c r="D277" i="9"/>
  <c r="D261" i="9"/>
  <c r="D300" i="9"/>
  <c r="D284" i="9"/>
  <c r="D295" i="9"/>
  <c r="D342" i="9"/>
  <c r="D338" i="9"/>
  <c r="D298" i="9"/>
  <c r="D282" i="9"/>
  <c r="D274" i="9"/>
  <c r="D290" i="9"/>
  <c r="D242" i="9"/>
  <c r="D350" i="9"/>
  <c r="D286" i="9"/>
  <c r="D262" i="9"/>
  <c r="D337" i="9"/>
  <c r="D321" i="9"/>
  <c r="D305" i="9"/>
  <c r="D289" i="9"/>
  <c r="D344" i="9"/>
  <c r="T346" i="9"/>
  <c r="T294" i="9"/>
  <c r="T286" i="9"/>
  <c r="T278" i="9"/>
  <c r="T349" i="9"/>
  <c r="T350" i="9"/>
  <c r="T318" i="9"/>
  <c r="T258" i="9"/>
  <c r="T338" i="9"/>
  <c r="T326" i="9"/>
  <c r="T322" i="9"/>
  <c r="T282" i="9"/>
  <c r="T242" i="9"/>
  <c r="T341" i="9"/>
  <c r="T325" i="9"/>
  <c r="T309" i="9"/>
  <c r="T293" i="9"/>
  <c r="T348" i="9"/>
  <c r="T332" i="9"/>
  <c r="T316" i="9"/>
  <c r="T343" i="9"/>
  <c r="T327" i="9"/>
  <c r="T311" i="9"/>
  <c r="T277" i="9"/>
  <c r="T261" i="9"/>
  <c r="T300" i="9"/>
  <c r="T284" i="9"/>
  <c r="T295" i="9"/>
  <c r="T342" i="9"/>
  <c r="T274" i="9"/>
  <c r="T254" i="9"/>
  <c r="T310" i="9"/>
  <c r="T306" i="9"/>
  <c r="T337" i="9"/>
  <c r="T321" i="9"/>
  <c r="T305" i="9"/>
  <c r="T289" i="9"/>
  <c r="T344" i="9"/>
  <c r="T298" i="9"/>
  <c r="AB271" i="9"/>
  <c r="O272" i="9"/>
  <c r="B273" i="9"/>
  <c r="AH273" i="9"/>
  <c r="D279" i="9"/>
  <c r="O280" i="9"/>
  <c r="L283" i="9"/>
  <c r="AE284" i="9"/>
  <c r="G288" i="9"/>
  <c r="G292" i="9"/>
  <c r="AE292" i="9"/>
  <c r="Z293" i="9"/>
  <c r="L299" i="9"/>
  <c r="AE300" i="9"/>
  <c r="T272" i="9"/>
  <c r="O273" i="9"/>
  <c r="AH274" i="9"/>
  <c r="AH282" i="9"/>
  <c r="T288" i="9"/>
  <c r="O289" i="9"/>
  <c r="AH298" i="9"/>
  <c r="R302" i="9"/>
  <c r="L257" i="9"/>
  <c r="G258" i="9"/>
  <c r="Z259" i="9"/>
  <c r="O262" i="9"/>
  <c r="L265" i="9"/>
  <c r="AE266" i="9"/>
  <c r="J267" i="9"/>
  <c r="G270" i="9"/>
  <c r="AE274" i="9"/>
  <c r="Z275" i="9"/>
  <c r="AH279" i="9"/>
  <c r="L281" i="9"/>
  <c r="J283" i="9"/>
  <c r="G286" i="9"/>
  <c r="G304" i="9"/>
  <c r="L307" i="9"/>
  <c r="G308" i="9"/>
  <c r="O312" i="9"/>
  <c r="AH313" i="9"/>
  <c r="L315" i="9"/>
  <c r="J317" i="9"/>
  <c r="AH325" i="9"/>
  <c r="R329" i="9"/>
  <c r="T331" i="9"/>
  <c r="O332" i="9"/>
  <c r="AH333" i="9"/>
  <c r="T335" i="9"/>
  <c r="D339" i="9"/>
  <c r="AB339" i="9"/>
  <c r="W340" i="9"/>
  <c r="L343" i="9"/>
  <c r="AE344" i="9"/>
  <c r="G348" i="9"/>
  <c r="G352" i="9"/>
  <c r="R306" i="9"/>
  <c r="D308" i="9"/>
  <c r="G313" i="9"/>
  <c r="AE313" i="9"/>
  <c r="Z314" i="9"/>
  <c r="O317" i="9"/>
  <c r="AH318" i="9"/>
  <c r="L320" i="9"/>
  <c r="AE321" i="9"/>
  <c r="T328" i="9"/>
  <c r="R330" i="9"/>
  <c r="AB332" i="9"/>
  <c r="B334" i="9"/>
  <c r="W337" i="9"/>
  <c r="R338" i="9"/>
  <c r="W341" i="9"/>
  <c r="O290" i="9"/>
  <c r="AH291" i="9"/>
  <c r="L293" i="9"/>
  <c r="R295" i="9"/>
  <c r="L305" i="9"/>
  <c r="AE306" i="9"/>
  <c r="O310" i="9"/>
  <c r="AH311" i="9"/>
  <c r="AB321" i="9"/>
  <c r="B323" i="9"/>
  <c r="L325" i="9"/>
  <c r="AE326" i="9"/>
  <c r="R327" i="9"/>
  <c r="D329" i="9"/>
  <c r="W330" i="9"/>
  <c r="D333" i="9"/>
  <c r="W334" i="9"/>
  <c r="J335" i="9"/>
  <c r="AE243" i="9"/>
  <c r="O247" i="9"/>
  <c r="T250" i="9"/>
  <c r="D254" i="9"/>
  <c r="AE259" i="9"/>
  <c r="T266" i="9"/>
  <c r="AB282" i="9"/>
  <c r="Z288" i="9"/>
  <c r="AE291" i="9"/>
  <c r="T302" i="9"/>
  <c r="R304" i="9"/>
  <c r="L306" i="9"/>
  <c r="J308" i="9"/>
  <c r="AB322" i="9"/>
  <c r="AB326" i="9"/>
  <c r="W327" i="9"/>
  <c r="R328" i="9"/>
  <c r="AH332" i="9"/>
  <c r="J348" i="9"/>
  <c r="B352" i="9"/>
  <c r="Z244" i="9"/>
  <c r="J268" i="9"/>
  <c r="R292" i="9"/>
  <c r="O295" i="9"/>
  <c r="AH320" i="9"/>
  <c r="AE335" i="9"/>
  <c r="B344" i="9"/>
  <c r="R347" i="9"/>
  <c r="AH260" i="9"/>
  <c r="B284" i="9"/>
  <c r="B292" i="9"/>
  <c r="AB306" i="9"/>
  <c r="AE311" i="9"/>
  <c r="AB334" i="9"/>
  <c r="F264" i="9"/>
  <c r="F292" i="9"/>
  <c r="F248" i="9"/>
  <c r="F331" i="9"/>
  <c r="F315" i="9"/>
  <c r="F299" i="9"/>
  <c r="F338" i="9"/>
  <c r="F322" i="9"/>
  <c r="F306" i="9"/>
  <c r="F349" i="9"/>
  <c r="F333" i="9"/>
  <c r="F317" i="9"/>
  <c r="F283" i="9"/>
  <c r="F267" i="9"/>
  <c r="F290" i="9"/>
  <c r="F274" i="9"/>
  <c r="F301" i="9"/>
  <c r="F285" i="9"/>
  <c r="F336" i="9"/>
  <c r="F351" i="9"/>
  <c r="F340" i="9"/>
  <c r="F288" i="9"/>
  <c r="F284" i="9"/>
  <c r="F354" i="9"/>
  <c r="F328" i="9"/>
  <c r="F320" i="9"/>
  <c r="F260" i="9"/>
  <c r="F343" i="9"/>
  <c r="F327" i="9"/>
  <c r="F311" i="9"/>
  <c r="F295" i="9"/>
  <c r="F350" i="9"/>
  <c r="F348" i="9"/>
  <c r="F316" i="9"/>
  <c r="F308" i="9"/>
  <c r="F268" i="9"/>
  <c r="F244" i="9"/>
  <c r="F347" i="9"/>
  <c r="F352" i="9"/>
  <c r="F332" i="9"/>
  <c r="F276" i="9"/>
  <c r="N336" i="9"/>
  <c r="N260" i="9"/>
  <c r="N347" i="9"/>
  <c r="N328" i="9"/>
  <c r="N288" i="9"/>
  <c r="N244" i="9"/>
  <c r="N339" i="9"/>
  <c r="N323" i="9"/>
  <c r="N307" i="9"/>
  <c r="N291" i="9"/>
  <c r="N346" i="9"/>
  <c r="N330" i="9"/>
  <c r="N314" i="9"/>
  <c r="N341" i="9"/>
  <c r="N325" i="9"/>
  <c r="N309" i="9"/>
  <c r="N275" i="9"/>
  <c r="N259" i="9"/>
  <c r="N298" i="9"/>
  <c r="N282" i="9"/>
  <c r="N293" i="9"/>
  <c r="N348" i="9"/>
  <c r="N320" i="9"/>
  <c r="N264" i="9"/>
  <c r="N352" i="9"/>
  <c r="N276" i="9"/>
  <c r="N340" i="9"/>
  <c r="N332" i="9"/>
  <c r="N324" i="9"/>
  <c r="N316" i="9"/>
  <c r="N312" i="9"/>
  <c r="N280" i="9"/>
  <c r="N256" i="9"/>
  <c r="N335" i="9"/>
  <c r="N319" i="9"/>
  <c r="N303" i="9"/>
  <c r="N287" i="9"/>
  <c r="N300" i="9"/>
  <c r="N292" i="9"/>
  <c r="N284" i="9"/>
  <c r="N272" i="9"/>
  <c r="N344" i="9"/>
  <c r="N308" i="9"/>
  <c r="N304" i="9"/>
  <c r="V348" i="9"/>
  <c r="V344" i="9"/>
  <c r="V332" i="9"/>
  <c r="V352" i="9"/>
  <c r="V320" i="9"/>
  <c r="V316" i="9"/>
  <c r="V280" i="9"/>
  <c r="V336" i="9"/>
  <c r="V284" i="9"/>
  <c r="V260" i="9"/>
  <c r="V256" i="9"/>
  <c r="V331" i="9"/>
  <c r="V315" i="9"/>
  <c r="V299" i="9"/>
  <c r="V338" i="9"/>
  <c r="V322" i="9"/>
  <c r="V306" i="9"/>
  <c r="V349" i="9"/>
  <c r="V333" i="9"/>
  <c r="V317" i="9"/>
  <c r="V283" i="9"/>
  <c r="V267" i="9"/>
  <c r="V290" i="9"/>
  <c r="V274" i="9"/>
  <c r="V301" i="9"/>
  <c r="V285" i="9"/>
  <c r="V312" i="9"/>
  <c r="V351" i="9"/>
  <c r="V324" i="9"/>
  <c r="V308" i="9"/>
  <c r="V304" i="9"/>
  <c r="V272" i="9"/>
  <c r="V252" i="9"/>
  <c r="V354" i="9"/>
  <c r="V343" i="9"/>
  <c r="V327" i="9"/>
  <c r="V311" i="9"/>
  <c r="V295" i="9"/>
  <c r="V350" i="9"/>
  <c r="V276" i="9"/>
  <c r="V347" i="9"/>
  <c r="V296" i="9"/>
  <c r="V268" i="9"/>
  <c r="V248" i="9"/>
  <c r="AD316" i="9"/>
  <c r="AD347" i="9"/>
  <c r="AD336" i="9"/>
  <c r="AD312" i="9"/>
  <c r="AD276" i="9"/>
  <c r="AD252" i="9"/>
  <c r="AD344" i="9"/>
  <c r="AD308" i="9"/>
  <c r="AD339" i="9"/>
  <c r="AD323" i="9"/>
  <c r="AD307" i="9"/>
  <c r="AD291" i="9"/>
  <c r="AD346" i="9"/>
  <c r="AD330" i="9"/>
  <c r="AD314" i="9"/>
  <c r="AD341" i="9"/>
  <c r="AD325" i="9"/>
  <c r="AD309" i="9"/>
  <c r="AD275" i="9"/>
  <c r="AD259" i="9"/>
  <c r="AD298" i="9"/>
  <c r="AD282" i="9"/>
  <c r="AD293" i="9"/>
  <c r="AD324" i="9"/>
  <c r="AD304" i="9"/>
  <c r="AD296" i="9"/>
  <c r="AD292" i="9"/>
  <c r="AD288" i="9"/>
  <c r="AD272" i="9"/>
  <c r="AD268" i="9"/>
  <c r="AD248" i="9"/>
  <c r="AD300" i="9"/>
  <c r="AD335" i="9"/>
  <c r="AD319" i="9"/>
  <c r="AD303" i="9"/>
  <c r="AD287" i="9"/>
  <c r="AD328" i="9"/>
  <c r="L243" i="9"/>
  <c r="AB243" i="9"/>
  <c r="O244" i="9"/>
  <c r="AE244" i="9"/>
  <c r="B245" i="9"/>
  <c r="R245" i="9"/>
  <c r="AH245" i="9"/>
  <c r="N249" i="9"/>
  <c r="AD249" i="9"/>
  <c r="D251" i="9"/>
  <c r="T251" i="9"/>
  <c r="G252" i="9"/>
  <c r="W252" i="9"/>
  <c r="J253" i="9"/>
  <c r="Z253" i="9"/>
  <c r="F257" i="9"/>
  <c r="V257" i="9"/>
  <c r="L259" i="9"/>
  <c r="AB259" i="9"/>
  <c r="O260" i="9"/>
  <c r="AE260" i="9"/>
  <c r="B261" i="9"/>
  <c r="R261" i="9"/>
  <c r="AH261" i="9"/>
  <c r="N265" i="9"/>
  <c r="AD265" i="9"/>
  <c r="D267" i="9"/>
  <c r="T267" i="9"/>
  <c r="G268" i="9"/>
  <c r="W268" i="9"/>
  <c r="J269" i="9"/>
  <c r="Z269" i="9"/>
  <c r="C259" i="9"/>
  <c r="C354" i="9"/>
  <c r="C267" i="9"/>
  <c r="C351" i="9"/>
  <c r="C327" i="9"/>
  <c r="C295" i="9"/>
  <c r="C247" i="9"/>
  <c r="C346" i="9"/>
  <c r="C330" i="9"/>
  <c r="C314" i="9"/>
  <c r="C298" i="9"/>
  <c r="C353" i="9"/>
  <c r="C337" i="9"/>
  <c r="C321" i="9"/>
  <c r="C305" i="9"/>
  <c r="C348" i="9"/>
  <c r="C332" i="9"/>
  <c r="C316" i="9"/>
  <c r="C282" i="9"/>
  <c r="C266" i="9"/>
  <c r="C289" i="9"/>
  <c r="C273" i="9"/>
  <c r="C300" i="9"/>
  <c r="C284" i="9"/>
  <c r="C311" i="9"/>
  <c r="C243" i="9"/>
  <c r="C350" i="9"/>
  <c r="C287" i="9"/>
  <c r="C263" i="9"/>
  <c r="C342" i="9"/>
  <c r="C326" i="9"/>
  <c r="C310" i="9"/>
  <c r="C294" i="9"/>
  <c r="C349" i="9"/>
  <c r="C299" i="9"/>
  <c r="C291" i="9"/>
  <c r="C283" i="9"/>
  <c r="C275" i="9"/>
  <c r="C331" i="9"/>
  <c r="C323" i="9"/>
  <c r="C319" i="9"/>
  <c r="C279" i="9"/>
  <c r="C255" i="9"/>
  <c r="K291" i="9"/>
  <c r="K287" i="9"/>
  <c r="K263" i="9"/>
  <c r="K243" i="9"/>
  <c r="K338" i="9"/>
  <c r="K322" i="9"/>
  <c r="K306" i="9"/>
  <c r="K290" i="9"/>
  <c r="K345" i="9"/>
  <c r="K329" i="9"/>
  <c r="K313" i="9"/>
  <c r="K340" i="9"/>
  <c r="K324" i="9"/>
  <c r="K308" i="9"/>
  <c r="K274" i="9"/>
  <c r="K258" i="9"/>
  <c r="K297" i="9"/>
  <c r="K281" i="9"/>
  <c r="K292" i="9"/>
  <c r="K303" i="9"/>
  <c r="K271" i="9"/>
  <c r="K247" i="9"/>
  <c r="K331" i="9"/>
  <c r="K319" i="9"/>
  <c r="K279" i="9"/>
  <c r="K339" i="9"/>
  <c r="K335" i="9"/>
  <c r="K315" i="9"/>
  <c r="K283" i="9"/>
  <c r="K259" i="9"/>
  <c r="K334" i="9"/>
  <c r="K318" i="9"/>
  <c r="K302" i="9"/>
  <c r="K251" i="9"/>
  <c r="K354" i="9"/>
  <c r="K343" i="9"/>
  <c r="S343" i="9"/>
  <c r="S331" i="9"/>
  <c r="S315" i="9"/>
  <c r="S267" i="9"/>
  <c r="S243" i="9"/>
  <c r="S354" i="9"/>
  <c r="S335" i="9"/>
  <c r="S347" i="9"/>
  <c r="S327" i="9"/>
  <c r="S323" i="9"/>
  <c r="S319" i="9"/>
  <c r="S283" i="9"/>
  <c r="S259" i="9"/>
  <c r="S346" i="9"/>
  <c r="S330" i="9"/>
  <c r="S314" i="9"/>
  <c r="S298" i="9"/>
  <c r="S337" i="9"/>
  <c r="S321" i="9"/>
  <c r="S305" i="9"/>
  <c r="S348" i="9"/>
  <c r="S332" i="9"/>
  <c r="S316" i="9"/>
  <c r="S282" i="9"/>
  <c r="S266" i="9"/>
  <c r="S289" i="9"/>
  <c r="S273" i="9"/>
  <c r="S300" i="9"/>
  <c r="S284" i="9"/>
  <c r="S295" i="9"/>
  <c r="S287" i="9"/>
  <c r="S279" i="9"/>
  <c r="S350" i="9"/>
  <c r="S311" i="9"/>
  <c r="S307" i="9"/>
  <c r="S275" i="9"/>
  <c r="S353" i="9"/>
  <c r="S255" i="9"/>
  <c r="S342" i="9"/>
  <c r="S326" i="9"/>
  <c r="S310" i="9"/>
  <c r="S294" i="9"/>
  <c r="S349" i="9"/>
  <c r="S303" i="9"/>
  <c r="AA307" i="9"/>
  <c r="AA299" i="9"/>
  <c r="AA311" i="9"/>
  <c r="AA279" i="9"/>
  <c r="AA343" i="9"/>
  <c r="AA331" i="9"/>
  <c r="AA315" i="9"/>
  <c r="AA275" i="9"/>
  <c r="AA338" i="9"/>
  <c r="AA322" i="9"/>
  <c r="AA306" i="9"/>
  <c r="AA290" i="9"/>
  <c r="AA345" i="9"/>
  <c r="AA329" i="9"/>
  <c r="AA313" i="9"/>
  <c r="AA340" i="9"/>
  <c r="AA324" i="9"/>
  <c r="AA308" i="9"/>
  <c r="AA274" i="9"/>
  <c r="AA258" i="9"/>
  <c r="AA297" i="9"/>
  <c r="AA281" i="9"/>
  <c r="AA292" i="9"/>
  <c r="AA323" i="9"/>
  <c r="AA303" i="9"/>
  <c r="AA351" i="9"/>
  <c r="AA271" i="9"/>
  <c r="AA251" i="9"/>
  <c r="AA334" i="9"/>
  <c r="AA318" i="9"/>
  <c r="AA302" i="9"/>
  <c r="AA286" i="9"/>
  <c r="AA255" i="9"/>
  <c r="AA354" i="9"/>
  <c r="AA291" i="9"/>
  <c r="AA267" i="9"/>
  <c r="AI323" i="9"/>
  <c r="AI291" i="9"/>
  <c r="AI283" i="9"/>
  <c r="AI275" i="9"/>
  <c r="AI354" i="9"/>
  <c r="AI351" i="9"/>
  <c r="AI343" i="9"/>
  <c r="AI303" i="9"/>
  <c r="AI251" i="9"/>
  <c r="AI347" i="9"/>
  <c r="AI327" i="9"/>
  <c r="AI311" i="9"/>
  <c r="AI307" i="9"/>
  <c r="AI271" i="9"/>
  <c r="AI346" i="9"/>
  <c r="AI330" i="9"/>
  <c r="AI314" i="9"/>
  <c r="AI298" i="9"/>
  <c r="AI337" i="9"/>
  <c r="AI321" i="9"/>
  <c r="AI305" i="9"/>
  <c r="AI348" i="9"/>
  <c r="AI332" i="9"/>
  <c r="AI316" i="9"/>
  <c r="AI282" i="9"/>
  <c r="AI266" i="9"/>
  <c r="AI289" i="9"/>
  <c r="AI273" i="9"/>
  <c r="AI300" i="9"/>
  <c r="AI284" i="9"/>
  <c r="AI350" i="9"/>
  <c r="AI295" i="9"/>
  <c r="AI247" i="9"/>
  <c r="AI353" i="9"/>
  <c r="AI299" i="9"/>
  <c r="AI267" i="9"/>
  <c r="AI342" i="9"/>
  <c r="AI326" i="9"/>
  <c r="AI310" i="9"/>
  <c r="AI294" i="9"/>
  <c r="AI349" i="9"/>
  <c r="AI259" i="9"/>
  <c r="B242" i="9"/>
  <c r="R242" i="9"/>
  <c r="AH242" i="9"/>
  <c r="K245" i="9"/>
  <c r="AA245" i="9"/>
  <c r="N246" i="9"/>
  <c r="AD246" i="9"/>
  <c r="D248" i="9"/>
  <c r="T248" i="9"/>
  <c r="G249" i="9"/>
  <c r="W249" i="9"/>
  <c r="J250" i="9"/>
  <c r="Z250" i="9"/>
  <c r="C253" i="9"/>
  <c r="S253" i="9"/>
  <c r="AI253" i="9"/>
  <c r="F254" i="9"/>
  <c r="V254" i="9"/>
  <c r="L256" i="9"/>
  <c r="AB256" i="9"/>
  <c r="O257" i="9"/>
  <c r="AE257" i="9"/>
  <c r="B258" i="9"/>
  <c r="R258" i="9"/>
  <c r="AH258" i="9"/>
  <c r="K261" i="9"/>
  <c r="AA261" i="9"/>
  <c r="N262" i="9"/>
  <c r="AD262" i="9"/>
  <c r="D264" i="9"/>
  <c r="T264" i="9"/>
  <c r="G265" i="9"/>
  <c r="W265" i="9"/>
  <c r="J266" i="9"/>
  <c r="Z266" i="9"/>
  <c r="C269" i="9"/>
  <c r="S269" i="9"/>
  <c r="AI269" i="9"/>
  <c r="F270" i="9"/>
  <c r="V270" i="9"/>
  <c r="H306" i="9"/>
  <c r="H266" i="9"/>
  <c r="H330" i="9"/>
  <c r="H294" i="9"/>
  <c r="H290" i="9"/>
  <c r="H246" i="9"/>
  <c r="H337" i="9"/>
  <c r="H321" i="9"/>
  <c r="H305" i="9"/>
  <c r="H289" i="9"/>
  <c r="H344" i="9"/>
  <c r="H328" i="9"/>
  <c r="H312" i="9"/>
  <c r="H339" i="9"/>
  <c r="H323" i="9"/>
  <c r="H307" i="9"/>
  <c r="H273" i="9"/>
  <c r="H257" i="9"/>
  <c r="H296" i="9"/>
  <c r="H280" i="9"/>
  <c r="H291" i="9"/>
  <c r="H346" i="9"/>
  <c r="H334" i="9"/>
  <c r="H278" i="9"/>
  <c r="H250" i="9"/>
  <c r="H322" i="9"/>
  <c r="H286" i="9"/>
  <c r="H338" i="9"/>
  <c r="H318" i="9"/>
  <c r="H282" i="9"/>
  <c r="H258" i="9"/>
  <c r="H242" i="9"/>
  <c r="H333" i="9"/>
  <c r="H317" i="9"/>
  <c r="H301" i="9"/>
  <c r="H254" i="9"/>
  <c r="H353" i="9"/>
  <c r="H354" i="9"/>
  <c r="H350" i="9"/>
  <c r="H342" i="9"/>
  <c r="H326" i="9"/>
  <c r="H314" i="9"/>
  <c r="H274" i="9"/>
  <c r="P334" i="9"/>
  <c r="P298" i="9"/>
  <c r="P290" i="9"/>
  <c r="P282" i="9"/>
  <c r="P274" i="9"/>
  <c r="P353" i="9"/>
  <c r="P354" i="9"/>
  <c r="P322" i="9"/>
  <c r="P350" i="9"/>
  <c r="P286" i="9"/>
  <c r="P262" i="9"/>
  <c r="P345" i="9"/>
  <c r="P329" i="9"/>
  <c r="P313" i="9"/>
  <c r="P297" i="9"/>
  <c r="P352" i="9"/>
  <c r="P336" i="9"/>
  <c r="P320" i="9"/>
  <c r="P304" i="9"/>
  <c r="P347" i="9"/>
  <c r="P331" i="9"/>
  <c r="P315" i="9"/>
  <c r="P281" i="9"/>
  <c r="P265" i="9"/>
  <c r="P288" i="9"/>
  <c r="P272" i="9"/>
  <c r="P299" i="9"/>
  <c r="P283" i="9"/>
  <c r="P349" i="9"/>
  <c r="P326" i="9"/>
  <c r="P314" i="9"/>
  <c r="P278" i="9"/>
  <c r="P342" i="9"/>
  <c r="P254" i="9"/>
  <c r="P341" i="9"/>
  <c r="P325" i="9"/>
  <c r="P309" i="9"/>
  <c r="P293" i="9"/>
  <c r="P348" i="9"/>
  <c r="P258" i="9"/>
  <c r="P330" i="9"/>
  <c r="P306" i="9"/>
  <c r="P302" i="9"/>
  <c r="P270" i="9"/>
  <c r="P250" i="9"/>
  <c r="X326" i="9"/>
  <c r="X282" i="9"/>
  <c r="X278" i="9"/>
  <c r="X334" i="9"/>
  <c r="X318" i="9"/>
  <c r="X314" i="9"/>
  <c r="X258" i="9"/>
  <c r="X337" i="9"/>
  <c r="X321" i="9"/>
  <c r="X305" i="9"/>
  <c r="X289" i="9"/>
  <c r="X344" i="9"/>
  <c r="X328" i="9"/>
  <c r="X312" i="9"/>
  <c r="X339" i="9"/>
  <c r="X323" i="9"/>
  <c r="X307" i="9"/>
  <c r="X273" i="9"/>
  <c r="X257" i="9"/>
  <c r="X296" i="9"/>
  <c r="X280" i="9"/>
  <c r="X291" i="9"/>
  <c r="X254" i="9"/>
  <c r="X330" i="9"/>
  <c r="X310" i="9"/>
  <c r="X306" i="9"/>
  <c r="X302" i="9"/>
  <c r="X250" i="9"/>
  <c r="X346" i="9"/>
  <c r="X274" i="9"/>
  <c r="X333" i="9"/>
  <c r="X317" i="9"/>
  <c r="X301" i="9"/>
  <c r="X322" i="9"/>
  <c r="X262" i="9"/>
  <c r="X353" i="9"/>
  <c r="X354" i="9"/>
  <c r="X294" i="9"/>
  <c r="X266" i="9"/>
  <c r="X246" i="9"/>
  <c r="AF353" i="9"/>
  <c r="AF354" i="9"/>
  <c r="AF342" i="9"/>
  <c r="AF330" i="9"/>
  <c r="AF310" i="9"/>
  <c r="AF254" i="9"/>
  <c r="AF306" i="9"/>
  <c r="AF274" i="9"/>
  <c r="AF345" i="9"/>
  <c r="AF329" i="9"/>
  <c r="AF313" i="9"/>
  <c r="AF297" i="9"/>
  <c r="AF352" i="9"/>
  <c r="AF336" i="9"/>
  <c r="AF320" i="9"/>
  <c r="AF304" i="9"/>
  <c r="AF347" i="9"/>
  <c r="AF331" i="9"/>
  <c r="AF315" i="9"/>
  <c r="AF281" i="9"/>
  <c r="AF265" i="9"/>
  <c r="AF288" i="9"/>
  <c r="AF272" i="9"/>
  <c r="AF299" i="9"/>
  <c r="AF283" i="9"/>
  <c r="AF322" i="9"/>
  <c r="AF349" i="9"/>
  <c r="AF298" i="9"/>
  <c r="AF270" i="9"/>
  <c r="AF250" i="9"/>
  <c r="AF341" i="9"/>
  <c r="AF325" i="9"/>
  <c r="AF309" i="9"/>
  <c r="AF293" i="9"/>
  <c r="AF348" i="9"/>
  <c r="AF338" i="9"/>
  <c r="AF314" i="9"/>
  <c r="AF266" i="9"/>
  <c r="AF242" i="9"/>
  <c r="AF334" i="9"/>
  <c r="AF290" i="9"/>
  <c r="AF262" i="9"/>
  <c r="O242" i="9"/>
  <c r="AE242" i="9"/>
  <c r="B243" i="9"/>
  <c r="R243" i="9"/>
  <c r="AH243" i="9"/>
  <c r="H245" i="9"/>
  <c r="X245" i="9"/>
  <c r="K246" i="9"/>
  <c r="AA246" i="9"/>
  <c r="N247" i="9"/>
  <c r="AD247" i="9"/>
  <c r="D249" i="9"/>
  <c r="T249" i="9"/>
  <c r="G250" i="9"/>
  <c r="W250" i="9"/>
  <c r="J251" i="9"/>
  <c r="Z251" i="9"/>
  <c r="P253" i="9"/>
  <c r="AF253" i="9"/>
  <c r="C254" i="9"/>
  <c r="S254" i="9"/>
  <c r="AI254" i="9"/>
  <c r="F255" i="9"/>
  <c r="V255" i="9"/>
  <c r="T271" i="9"/>
  <c r="G272" i="9"/>
  <c r="W272" i="9"/>
  <c r="J273" i="9"/>
  <c r="Z273" i="9"/>
  <c r="P275" i="9"/>
  <c r="AF275" i="9"/>
  <c r="C276" i="9"/>
  <c r="S276" i="9"/>
  <c r="AI276" i="9"/>
  <c r="F277" i="9"/>
  <c r="V277" i="9"/>
  <c r="L279" i="9"/>
  <c r="AB279" i="9"/>
  <c r="C280" i="9"/>
  <c r="AA280" i="9"/>
  <c r="B281" i="9"/>
  <c r="V281" i="9"/>
  <c r="D283" i="9"/>
  <c r="X283" i="9"/>
  <c r="W284" i="9"/>
  <c r="R285" i="9"/>
  <c r="T287" i="9"/>
  <c r="S288" i="9"/>
  <c r="N289" i="9"/>
  <c r="T291" i="9"/>
  <c r="S292" i="9"/>
  <c r="R293" i="9"/>
  <c r="H295" i="9"/>
  <c r="AB295" i="9"/>
  <c r="C296" i="9"/>
  <c r="AA296" i="9"/>
  <c r="B297" i="9"/>
  <c r="V297" i="9"/>
  <c r="D299" i="9"/>
  <c r="X299" i="9"/>
  <c r="W300" i="9"/>
  <c r="R301" i="9"/>
  <c r="H272" i="9"/>
  <c r="AB272" i="9"/>
  <c r="G273" i="9"/>
  <c r="AA273" i="9"/>
  <c r="B274" i="9"/>
  <c r="Z274" i="9"/>
  <c r="D276" i="9"/>
  <c r="X276" i="9"/>
  <c r="C277" i="9"/>
  <c r="W277" i="9"/>
  <c r="V278" i="9"/>
  <c r="D280" i="9"/>
  <c r="AB280" i="9"/>
  <c r="C281" i="9"/>
  <c r="W281" i="9"/>
  <c r="B282" i="9"/>
  <c r="V282" i="9"/>
  <c r="L284" i="9"/>
  <c r="AF284" i="9"/>
  <c r="K285" i="9"/>
  <c r="AE285" i="9"/>
  <c r="F286" i="9"/>
  <c r="AD286" i="9"/>
  <c r="H288" i="9"/>
  <c r="AB288" i="9"/>
  <c r="G289" i="9"/>
  <c r="AA289" i="9"/>
  <c r="B290" i="9"/>
  <c r="Z290" i="9"/>
  <c r="D292" i="9"/>
  <c r="X292" i="9"/>
  <c r="C293" i="9"/>
  <c r="W293" i="9"/>
  <c r="V294" i="9"/>
  <c r="D296" i="9"/>
  <c r="AB296" i="9"/>
  <c r="C297" i="9"/>
  <c r="W297" i="9"/>
  <c r="B298" i="9"/>
  <c r="V298" i="9"/>
  <c r="L300" i="9"/>
  <c r="AF300" i="9"/>
  <c r="K301" i="9"/>
  <c r="AE301" i="9"/>
  <c r="F302" i="9"/>
  <c r="AD302" i="9"/>
  <c r="T257" i="9"/>
  <c r="S258" i="9"/>
  <c r="R259" i="9"/>
  <c r="H261" i="9"/>
  <c r="AB261" i="9"/>
  <c r="C262" i="9"/>
  <c r="AA262" i="9"/>
  <c r="B263" i="9"/>
  <c r="V263" i="9"/>
  <c r="D265" i="9"/>
  <c r="X265" i="9"/>
  <c r="W266" i="9"/>
  <c r="R267" i="9"/>
  <c r="T269" i="9"/>
  <c r="S270" i="9"/>
  <c r="N271" i="9"/>
  <c r="T273" i="9"/>
  <c r="S274" i="9"/>
  <c r="R275" i="9"/>
  <c r="H277" i="9"/>
  <c r="AB277" i="9"/>
  <c r="C278" i="9"/>
  <c r="AA278" i="9"/>
  <c r="B279" i="9"/>
  <c r="V279" i="9"/>
  <c r="D281" i="9"/>
  <c r="X281" i="9"/>
  <c r="W282" i="9"/>
  <c r="R283" i="9"/>
  <c r="T285" i="9"/>
  <c r="T303" i="9"/>
  <c r="S304" i="9"/>
  <c r="N305" i="9"/>
  <c r="T307" i="9"/>
  <c r="S308" i="9"/>
  <c r="R309" i="9"/>
  <c r="H311" i="9"/>
  <c r="AB311" i="9"/>
  <c r="C312" i="9"/>
  <c r="AA312" i="9"/>
  <c r="B313" i="9"/>
  <c r="V313" i="9"/>
  <c r="D315" i="9"/>
  <c r="X315" i="9"/>
  <c r="W316" i="9"/>
  <c r="R317" i="9"/>
  <c r="D319" i="9"/>
  <c r="X319" i="9"/>
  <c r="C320" i="9"/>
  <c r="W320" i="9"/>
  <c r="V321" i="9"/>
  <c r="D323" i="9"/>
  <c r="AB323" i="9"/>
  <c r="C324" i="9"/>
  <c r="W324" i="9"/>
  <c r="B325" i="9"/>
  <c r="V325" i="9"/>
  <c r="L327" i="9"/>
  <c r="AF327" i="9"/>
  <c r="K328" i="9"/>
  <c r="AE328" i="9"/>
  <c r="F329" i="9"/>
  <c r="AD329" i="9"/>
  <c r="H331" i="9"/>
  <c r="AB331" i="9"/>
  <c r="G332" i="9"/>
  <c r="AA332" i="9"/>
  <c r="B333" i="9"/>
  <c r="Z333" i="9"/>
  <c r="H335" i="9"/>
  <c r="AF335" i="9"/>
  <c r="G336" i="9"/>
  <c r="AA336" i="9"/>
  <c r="F337" i="9"/>
  <c r="Z337" i="9"/>
  <c r="P339" i="9"/>
  <c r="O340" i="9"/>
  <c r="AI340" i="9"/>
  <c r="J341" i="9"/>
  <c r="AH341" i="9"/>
  <c r="X343" i="9"/>
  <c r="S344" i="9"/>
  <c r="R345" i="9"/>
  <c r="T347" i="9"/>
  <c r="O348" i="9"/>
  <c r="N349" i="9"/>
  <c r="AH349" i="9"/>
  <c r="T351" i="9"/>
  <c r="S352" i="9"/>
  <c r="N353" i="9"/>
  <c r="L304" i="9"/>
  <c r="K305" i="9"/>
  <c r="AE305" i="9"/>
  <c r="J306" i="9"/>
  <c r="AD306" i="9"/>
  <c r="P308" i="9"/>
  <c r="K309" i="9"/>
  <c r="AI309" i="9"/>
  <c r="J310" i="9"/>
  <c r="AD310" i="9"/>
  <c r="T312" i="9"/>
  <c r="S313" i="9"/>
  <c r="R314" i="9"/>
  <c r="H316" i="9"/>
  <c r="AB316" i="9"/>
  <c r="C317" i="9"/>
  <c r="AA317" i="9"/>
  <c r="B318" i="9"/>
  <c r="V318" i="9"/>
  <c r="D320" i="9"/>
  <c r="X320" i="9"/>
  <c r="W321" i="9"/>
  <c r="R322" i="9"/>
  <c r="D324" i="9"/>
  <c r="X324" i="9"/>
  <c r="C325" i="9"/>
  <c r="W325" i="9"/>
  <c r="V326" i="9"/>
  <c r="L328" i="9"/>
  <c r="AF328" i="9"/>
  <c r="G329" i="9"/>
  <c r="AE329" i="9"/>
  <c r="F330" i="9"/>
  <c r="Z330" i="9"/>
  <c r="P332" i="9"/>
  <c r="O333" i="9"/>
  <c r="AI333" i="9"/>
  <c r="N334" i="9"/>
  <c r="AH334" i="9"/>
  <c r="L336" i="9"/>
  <c r="K337" i="9"/>
  <c r="AE337" i="9"/>
  <c r="J338" i="9"/>
  <c r="AD338" i="9"/>
  <c r="P340" i="9"/>
  <c r="K341" i="9"/>
  <c r="AI341" i="9"/>
  <c r="J342" i="9"/>
  <c r="AD342" i="9"/>
  <c r="AF344" i="9"/>
  <c r="S345" i="9"/>
  <c r="F346" i="9"/>
  <c r="X348" i="9"/>
  <c r="K349" i="9"/>
  <c r="AD350" i="9"/>
  <c r="D352" i="9"/>
  <c r="AI286" i="9"/>
  <c r="V287" i="9"/>
  <c r="L289" i="9"/>
  <c r="AE290" i="9"/>
  <c r="R291" i="9"/>
  <c r="AB293" i="9"/>
  <c r="O294" i="9"/>
  <c r="B295" i="9"/>
  <c r="AH295" i="9"/>
  <c r="H297" i="9"/>
  <c r="AA298" i="9"/>
  <c r="N299" i="9"/>
  <c r="Q300" i="9"/>
  <c r="AF301" i="9"/>
  <c r="S302" i="9"/>
  <c r="F303" i="9"/>
  <c r="AB305" i="9"/>
  <c r="O306" i="9"/>
  <c r="B307" i="9"/>
  <c r="AH307" i="9"/>
  <c r="L309" i="9"/>
  <c r="AE310" i="9"/>
  <c r="R311" i="9"/>
  <c r="Q312" i="9"/>
  <c r="X313" i="9"/>
  <c r="K314" i="9"/>
  <c r="AD315" i="9"/>
  <c r="P317" i="9"/>
  <c r="C318" i="9"/>
  <c r="AI318" i="9"/>
  <c r="V319" i="9"/>
  <c r="L321" i="9"/>
  <c r="AE322" i="9"/>
  <c r="R323" i="9"/>
  <c r="AB325" i="9"/>
  <c r="O326" i="9"/>
  <c r="B327" i="9"/>
  <c r="AH327" i="9"/>
  <c r="T329" i="9"/>
  <c r="G330" i="9"/>
  <c r="Z331" i="9"/>
  <c r="T333" i="9"/>
  <c r="G334" i="9"/>
  <c r="Z335" i="9"/>
  <c r="P337" i="9"/>
  <c r="C338" i="9"/>
  <c r="AI338" i="9"/>
  <c r="V339" i="9"/>
  <c r="H341" i="9"/>
  <c r="AA342" i="9"/>
  <c r="N343" i="9"/>
  <c r="Q344" i="9"/>
  <c r="X345" i="9"/>
  <c r="K346" i="9"/>
  <c r="AD244" i="9"/>
  <c r="T246" i="9"/>
  <c r="N248" i="9"/>
  <c r="S251" i="9"/>
  <c r="G255" i="9"/>
  <c r="AF258" i="9"/>
  <c r="Z260" i="9"/>
  <c r="AI263" i="9"/>
  <c r="Q265" i="9"/>
  <c r="O267" i="9"/>
  <c r="G271" i="9"/>
  <c r="D278" i="9"/>
  <c r="B280" i="9"/>
  <c r="AE283" i="9"/>
  <c r="AA287" i="9"/>
  <c r="AH292" i="9"/>
  <c r="P294" i="9"/>
  <c r="J296" i="9"/>
  <c r="S299" i="9"/>
  <c r="Q301" i="9"/>
  <c r="O303" i="9"/>
  <c r="K307" i="9"/>
  <c r="K311" i="9"/>
  <c r="B320" i="9"/>
  <c r="G327" i="9"/>
  <c r="L330" i="9"/>
  <c r="C335" i="9"/>
  <c r="AD340" i="9"/>
  <c r="F344" i="9"/>
  <c r="L346" i="9"/>
  <c r="AA347" i="9"/>
  <c r="K351" i="9"/>
  <c r="AH352" i="9"/>
  <c r="K353" i="9"/>
  <c r="AD354" i="9"/>
  <c r="X242" i="9"/>
  <c r="AI255" i="9"/>
  <c r="AB258" i="9"/>
  <c r="S263" i="9"/>
  <c r="P266" i="9"/>
  <c r="Z284" i="9"/>
  <c r="AB286" i="9"/>
  <c r="T290" i="9"/>
  <c r="F300" i="9"/>
  <c r="C303" i="9"/>
  <c r="C307" i="9"/>
  <c r="AH316" i="9"/>
  <c r="V328" i="9"/>
  <c r="D330" i="9"/>
  <c r="P338" i="9"/>
  <c r="O351" i="9"/>
  <c r="N351" i="9"/>
  <c r="D353" i="9"/>
  <c r="W354" i="9"/>
  <c r="AF246" i="9"/>
  <c r="R252" i="9"/>
  <c r="D258" i="9"/>
  <c r="AA263" i="9"/>
  <c r="AE267" i="9"/>
  <c r="Q273" i="9"/>
  <c r="Q281" i="9"/>
  <c r="T314" i="9"/>
  <c r="AA319" i="9"/>
  <c r="K323" i="9"/>
  <c r="AD332" i="9"/>
  <c r="Z336" i="9"/>
  <c r="V340" i="9"/>
  <c r="AH344" i="9"/>
  <c r="AD348" i="9"/>
  <c r="U269" i="9"/>
  <c r="U301" i="9"/>
  <c r="U333" i="9"/>
  <c r="U345" i="9"/>
  <c r="U352" i="9"/>
  <c r="Y245" i="9"/>
  <c r="Y269" i="9"/>
  <c r="Y301" i="9"/>
  <c r="U305" i="9"/>
  <c r="Y309" i="9"/>
  <c r="U313" i="9"/>
  <c r="U325" i="9"/>
  <c r="Y351" i="9"/>
  <c r="Y296" i="9"/>
  <c r="U300" i="9"/>
  <c r="Y312" i="9"/>
  <c r="U316" i="9"/>
  <c r="Y328" i="9"/>
  <c r="E332" i="9"/>
  <c r="U332" i="9"/>
  <c r="Y344" i="9"/>
  <c r="E261" i="9"/>
  <c r="AC269" i="9"/>
  <c r="Y273" i="9"/>
  <c r="E285" i="9"/>
  <c r="E289" i="9"/>
  <c r="AC301" i="9"/>
  <c r="Y305" i="9"/>
  <c r="Y345" i="9"/>
  <c r="Y349" i="9"/>
  <c r="E353" i="9"/>
  <c r="U241" i="9"/>
  <c r="AC249" i="9"/>
  <c r="Y253" i="9"/>
  <c r="U273" i="9"/>
  <c r="AC297" i="9"/>
  <c r="AC305" i="9"/>
  <c r="U309" i="9"/>
  <c r="Y325" i="9"/>
  <c r="AC337" i="9"/>
  <c r="AC348" i="9"/>
  <c r="Y352" i="9"/>
  <c r="Y241" i="9"/>
  <c r="E253" i="9"/>
  <c r="U261" i="9"/>
  <c r="AG265" i="9"/>
  <c r="AG313" i="9"/>
  <c r="AC317" i="9"/>
  <c r="Y321" i="9"/>
  <c r="AG325" i="9"/>
  <c r="I333" i="9"/>
  <c r="E337" i="9"/>
  <c r="E345" i="9"/>
  <c r="E349" i="9"/>
  <c r="U338" i="9"/>
  <c r="U354" i="9"/>
  <c r="U311" i="9"/>
  <c r="U327" i="9"/>
  <c r="U343" i="9"/>
  <c r="U288" i="9"/>
  <c r="U304" i="9"/>
  <c r="U320" i="9"/>
  <c r="Y332" i="9"/>
  <c r="U336" i="9"/>
  <c r="AC253" i="9"/>
  <c r="U257" i="9"/>
  <c r="Y277" i="9"/>
  <c r="U281" i="9"/>
  <c r="AC309" i="9"/>
  <c r="AC313" i="9"/>
  <c r="Y317" i="9"/>
  <c r="U321" i="9"/>
  <c r="AC325" i="9"/>
  <c r="U329" i="9"/>
  <c r="Y333" i="9"/>
  <c r="U337" i="9"/>
  <c r="U341" i="9"/>
  <c r="AC349" i="9"/>
  <c r="I245" i="9"/>
  <c r="AG253" i="9"/>
  <c r="Y257" i="9"/>
  <c r="E265" i="9"/>
  <c r="AC273" i="9"/>
  <c r="AC277" i="9"/>
  <c r="Y281" i="9"/>
  <c r="I289" i="9"/>
  <c r="E293" i="9"/>
  <c r="AG305" i="9"/>
  <c r="AG309" i="9"/>
  <c r="Y313" i="9"/>
  <c r="U317" i="9"/>
  <c r="E329" i="9"/>
  <c r="AC341" i="9"/>
  <c r="AG349" i="9"/>
  <c r="I353" i="9"/>
  <c r="AG348" i="9"/>
  <c r="AC352" i="9"/>
  <c r="E249" i="9"/>
  <c r="I277" i="9"/>
  <c r="E281" i="9"/>
  <c r="M337" i="9"/>
  <c r="AD230" i="9"/>
  <c r="AD236" i="9"/>
  <c r="AD231" i="9"/>
  <c r="AD232" i="9"/>
  <c r="AD233" i="9"/>
  <c r="AD235" i="9"/>
  <c r="AD225" i="9"/>
  <c r="AD228" i="9"/>
  <c r="AD223" i="9"/>
  <c r="AD224" i="9"/>
  <c r="AD234" i="9"/>
  <c r="AD215" i="9"/>
  <c r="AD237" i="9"/>
  <c r="AD227" i="9"/>
  <c r="AD216" i="9"/>
  <c r="AD218" i="9"/>
  <c r="AD220" i="9"/>
  <c r="AD221" i="9"/>
  <c r="AD217" i="9"/>
  <c r="AD205" i="9"/>
  <c r="AD226" i="9"/>
  <c r="AD229" i="9"/>
  <c r="AD208" i="9"/>
  <c r="AD209" i="9"/>
  <c r="AD212" i="9"/>
  <c r="AD199" i="9"/>
  <c r="AD219" i="9"/>
  <c r="AD204" i="9"/>
  <c r="AD200" i="9"/>
  <c r="AD222" i="9"/>
  <c r="AD210" i="9"/>
  <c r="AD191" i="9"/>
  <c r="AD213" i="9"/>
  <c r="AD193" i="9"/>
  <c r="AD194" i="9"/>
  <c r="AD182" i="9"/>
  <c r="AD211" i="9"/>
  <c r="AD201" i="9"/>
  <c r="AD184" i="9"/>
  <c r="AD202" i="9"/>
  <c r="AD207" i="9"/>
  <c r="AD203" i="9"/>
  <c r="AD197" i="9"/>
  <c r="AD188" i="9"/>
  <c r="AD196" i="9"/>
  <c r="AD192" i="9"/>
  <c r="AD206" i="9"/>
  <c r="AD186" i="9"/>
  <c r="AD178" i="9"/>
  <c r="AD190" i="9"/>
  <c r="AD168" i="9"/>
  <c r="AD198" i="9"/>
  <c r="AD169" i="9"/>
  <c r="AD195" i="9"/>
  <c r="AD181" i="9"/>
  <c r="AD171" i="9"/>
  <c r="AD187" i="9"/>
  <c r="AD179" i="9"/>
  <c r="AD172" i="9"/>
  <c r="AD189" i="9"/>
  <c r="AD173" i="9"/>
  <c r="AD185" i="9"/>
  <c r="AD183" i="9"/>
  <c r="AD180" i="9"/>
  <c r="AD177" i="9"/>
  <c r="AD214" i="9"/>
  <c r="AD175" i="9"/>
  <c r="AD166" i="9"/>
  <c r="AD154" i="9"/>
  <c r="AD155" i="9"/>
  <c r="AD167" i="9"/>
  <c r="AD157" i="9"/>
  <c r="AD158" i="9"/>
  <c r="AD176" i="9"/>
  <c r="AD162" i="9"/>
  <c r="AD170" i="9"/>
  <c r="AD160" i="9"/>
  <c r="AD153" i="9"/>
  <c r="AD141" i="9"/>
  <c r="AD142" i="9"/>
  <c r="AD174" i="9"/>
  <c r="AD163" i="9"/>
  <c r="AD156" i="9"/>
  <c r="AD143" i="9"/>
  <c r="AD159" i="9"/>
  <c r="AD144" i="9"/>
  <c r="AD146" i="9"/>
  <c r="AD148" i="9"/>
  <c r="AD165" i="9"/>
  <c r="AD149" i="9"/>
  <c r="AD131" i="9"/>
  <c r="AD152" i="9"/>
  <c r="AD132" i="9"/>
  <c r="AD147" i="9"/>
  <c r="AD133" i="9"/>
  <c r="AD150" i="9"/>
  <c r="AD140" i="9"/>
  <c r="AD134" i="9"/>
  <c r="AD161" i="9"/>
  <c r="AD135" i="9"/>
  <c r="AD145" i="9"/>
  <c r="AD136" i="9"/>
  <c r="AD124" i="9"/>
  <c r="AD137" i="9"/>
  <c r="AD125" i="9"/>
  <c r="AD164" i="9"/>
  <c r="AD138" i="9"/>
  <c r="AD126" i="9"/>
  <c r="AD151" i="9"/>
  <c r="AD139" i="9"/>
  <c r="AD127" i="9"/>
  <c r="AD128" i="9"/>
  <c r="AD129" i="9"/>
  <c r="AD130" i="9"/>
  <c r="R230" i="9"/>
  <c r="R231" i="9"/>
  <c r="R232" i="9"/>
  <c r="R233" i="9"/>
  <c r="R225" i="9"/>
  <c r="R226" i="9"/>
  <c r="R215" i="9"/>
  <c r="R216" i="9"/>
  <c r="R218" i="9"/>
  <c r="R237" i="9"/>
  <c r="R236" i="9"/>
  <c r="R235" i="9"/>
  <c r="R228" i="9"/>
  <c r="R220" i="9"/>
  <c r="R221" i="9"/>
  <c r="R234" i="9"/>
  <c r="R205" i="9"/>
  <c r="R219" i="9"/>
  <c r="R222" i="9"/>
  <c r="R224" i="9"/>
  <c r="R208" i="9"/>
  <c r="R217" i="9"/>
  <c r="R209" i="9"/>
  <c r="R227" i="9"/>
  <c r="R229" i="9"/>
  <c r="R223" i="9"/>
  <c r="R212" i="9"/>
  <c r="R210" i="9"/>
  <c r="R199" i="9"/>
  <c r="R200" i="9"/>
  <c r="R191" i="9"/>
  <c r="R206" i="9"/>
  <c r="R193" i="9"/>
  <c r="R214" i="9"/>
  <c r="R194" i="9"/>
  <c r="R182" i="9"/>
  <c r="R196" i="9"/>
  <c r="R184" i="9"/>
  <c r="R204" i="9"/>
  <c r="R192" i="9"/>
  <c r="R195" i="9"/>
  <c r="R213" i="9"/>
  <c r="R188" i="9"/>
  <c r="R211" i="9"/>
  <c r="R189" i="9"/>
  <c r="R207" i="9"/>
  <c r="R201" i="9"/>
  <c r="R197" i="9"/>
  <c r="R187" i="9"/>
  <c r="R168" i="9"/>
  <c r="R181" i="9"/>
  <c r="R169" i="9"/>
  <c r="R179" i="9"/>
  <c r="R171" i="9"/>
  <c r="R190" i="9"/>
  <c r="R172" i="9"/>
  <c r="R183" i="9"/>
  <c r="R173" i="9"/>
  <c r="R177" i="9"/>
  <c r="R203" i="9"/>
  <c r="R198" i="9"/>
  <c r="R202" i="9"/>
  <c r="R174" i="9"/>
  <c r="R166" i="9"/>
  <c r="R154" i="9"/>
  <c r="R155" i="9"/>
  <c r="R185" i="9"/>
  <c r="R186" i="9"/>
  <c r="R157" i="9"/>
  <c r="R158" i="9"/>
  <c r="R162" i="9"/>
  <c r="R153" i="9"/>
  <c r="R142" i="9"/>
  <c r="R143" i="9"/>
  <c r="R178" i="9"/>
  <c r="R170" i="9"/>
  <c r="R165" i="9"/>
  <c r="R144" i="9"/>
  <c r="R175" i="9"/>
  <c r="R146" i="9"/>
  <c r="R160" i="9"/>
  <c r="R148" i="9"/>
  <c r="R167" i="9"/>
  <c r="R149" i="9"/>
  <c r="R131" i="9"/>
  <c r="R151" i="9"/>
  <c r="R140" i="9"/>
  <c r="R132" i="9"/>
  <c r="R133" i="9"/>
  <c r="R129" i="9"/>
  <c r="R134" i="9"/>
  <c r="R141" i="9"/>
  <c r="R156" i="9"/>
  <c r="R135" i="9"/>
  <c r="R145" i="9"/>
  <c r="R136" i="9"/>
  <c r="R124" i="9"/>
  <c r="R180" i="9"/>
  <c r="R159" i="9"/>
  <c r="R152" i="9"/>
  <c r="R137" i="9"/>
  <c r="R125" i="9"/>
  <c r="R161" i="9"/>
  <c r="R147" i="9"/>
  <c r="R138" i="9"/>
  <c r="R126" i="9"/>
  <c r="R163" i="9"/>
  <c r="R150" i="9"/>
  <c r="R139" i="9"/>
  <c r="R127" i="9"/>
  <c r="R164" i="9"/>
  <c r="R128" i="9"/>
  <c r="R176" i="9"/>
  <c r="R130" i="9"/>
  <c r="F230" i="9"/>
  <c r="F231" i="9"/>
  <c r="F232" i="9"/>
  <c r="F233" i="9"/>
  <c r="F225" i="9"/>
  <c r="F237" i="9"/>
  <c r="F236" i="9"/>
  <c r="F235" i="9"/>
  <c r="F228" i="9"/>
  <c r="F215" i="9"/>
  <c r="F216" i="9"/>
  <c r="F227" i="9"/>
  <c r="F224" i="9"/>
  <c r="F218" i="9"/>
  <c r="F220" i="9"/>
  <c r="F226" i="9"/>
  <c r="F221" i="9"/>
  <c r="F229" i="9"/>
  <c r="F223" i="9"/>
  <c r="F205" i="9"/>
  <c r="F234" i="9"/>
  <c r="F208" i="9"/>
  <c r="F209" i="9"/>
  <c r="F219" i="9"/>
  <c r="F222" i="9"/>
  <c r="F212" i="9"/>
  <c r="F199" i="9"/>
  <c r="F211" i="9"/>
  <c r="F200" i="9"/>
  <c r="F191" i="9"/>
  <c r="F202" i="9"/>
  <c r="F193" i="9"/>
  <c r="F207" i="9"/>
  <c r="F194" i="9"/>
  <c r="F195" i="9"/>
  <c r="F182" i="9"/>
  <c r="F184" i="9"/>
  <c r="F198" i="9"/>
  <c r="F203" i="9"/>
  <c r="F201" i="9"/>
  <c r="F214" i="9"/>
  <c r="F210" i="9"/>
  <c r="F217" i="9"/>
  <c r="F197" i="9"/>
  <c r="F188" i="9"/>
  <c r="F206" i="9"/>
  <c r="F189" i="9"/>
  <c r="F196" i="9"/>
  <c r="F213" i="9"/>
  <c r="F181" i="9"/>
  <c r="F168" i="9"/>
  <c r="F192" i="9"/>
  <c r="F183" i="9"/>
  <c r="F169" i="9"/>
  <c r="F186" i="9"/>
  <c r="F171" i="9"/>
  <c r="F172" i="9"/>
  <c r="F173" i="9"/>
  <c r="F190" i="9"/>
  <c r="F177" i="9"/>
  <c r="F204" i="9"/>
  <c r="F180" i="9"/>
  <c r="F178" i="9"/>
  <c r="F170" i="9"/>
  <c r="F166" i="9"/>
  <c r="F154" i="9"/>
  <c r="F167" i="9"/>
  <c r="F155" i="9"/>
  <c r="F176" i="9"/>
  <c r="F157" i="9"/>
  <c r="F158" i="9"/>
  <c r="F185" i="9"/>
  <c r="F179" i="9"/>
  <c r="F187" i="9"/>
  <c r="F162" i="9"/>
  <c r="F153" i="9"/>
  <c r="F164" i="9"/>
  <c r="F142" i="9"/>
  <c r="F160" i="9"/>
  <c r="F143" i="9"/>
  <c r="F144" i="9"/>
  <c r="F159" i="9"/>
  <c r="F146" i="9"/>
  <c r="F174" i="9"/>
  <c r="F148" i="9"/>
  <c r="F149" i="9"/>
  <c r="F147" i="9"/>
  <c r="F131" i="9"/>
  <c r="F165" i="9"/>
  <c r="F150" i="9"/>
  <c r="F132" i="9"/>
  <c r="F175" i="9"/>
  <c r="F133" i="9"/>
  <c r="F145" i="9"/>
  <c r="F134" i="9"/>
  <c r="F135" i="9"/>
  <c r="F136" i="9"/>
  <c r="F124" i="9"/>
  <c r="F151" i="9"/>
  <c r="F137" i="9"/>
  <c r="F125" i="9"/>
  <c r="F156" i="9"/>
  <c r="F138" i="9"/>
  <c r="F126" i="9"/>
  <c r="F141" i="9"/>
  <c r="F139" i="9"/>
  <c r="F127" i="9"/>
  <c r="F128" i="9"/>
  <c r="F163" i="9"/>
  <c r="F161" i="9"/>
  <c r="F152" i="9"/>
  <c r="F140" i="9"/>
  <c r="F130" i="9"/>
  <c r="F129" i="9"/>
  <c r="AC237" i="9"/>
  <c r="AC229" i="9"/>
  <c r="AC230" i="9"/>
  <c r="AC236" i="9"/>
  <c r="AC231" i="9"/>
  <c r="AC232" i="9"/>
  <c r="AC224" i="9"/>
  <c r="AC235" i="9"/>
  <c r="AC228" i="9"/>
  <c r="AC223" i="9"/>
  <c r="AC234" i="9"/>
  <c r="AC217" i="9"/>
  <c r="AC233" i="9"/>
  <c r="AC226" i="9"/>
  <c r="AC219" i="9"/>
  <c r="AC220" i="9"/>
  <c r="AC222" i="9"/>
  <c r="AC204" i="9"/>
  <c r="AC225" i="9"/>
  <c r="AC227" i="9"/>
  <c r="AC207" i="9"/>
  <c r="AC218" i="9"/>
  <c r="AC208" i="9"/>
  <c r="AC221" i="9"/>
  <c r="AC211" i="9"/>
  <c r="AC214" i="9"/>
  <c r="AC209" i="9"/>
  <c r="AC198" i="9"/>
  <c r="AC215" i="9"/>
  <c r="AC199" i="9"/>
  <c r="AC190" i="9"/>
  <c r="AC205" i="9"/>
  <c r="AC192" i="9"/>
  <c r="AC213" i="9"/>
  <c r="AC193" i="9"/>
  <c r="AC181" i="9"/>
  <c r="AC194" i="9"/>
  <c r="AC183" i="9"/>
  <c r="AC201" i="9"/>
  <c r="AC202" i="9"/>
  <c r="AC203" i="9"/>
  <c r="AC197" i="9"/>
  <c r="AC200" i="9"/>
  <c r="AC187" i="9"/>
  <c r="AC188" i="9"/>
  <c r="AC210" i="9"/>
  <c r="AC206" i="9"/>
  <c r="AC216" i="9"/>
  <c r="AC186" i="9"/>
  <c r="AC178" i="9"/>
  <c r="AC167" i="9"/>
  <c r="AC168" i="9"/>
  <c r="AC170" i="9"/>
  <c r="AC195" i="9"/>
  <c r="AC171" i="9"/>
  <c r="AC212" i="9"/>
  <c r="AC182" i="9"/>
  <c r="AC179" i="9"/>
  <c r="AC172" i="9"/>
  <c r="AC196" i="9"/>
  <c r="AC189" i="9"/>
  <c r="AC176" i="9"/>
  <c r="AC184" i="9"/>
  <c r="AC177" i="9"/>
  <c r="AC185" i="9"/>
  <c r="AC169" i="9"/>
  <c r="AC165" i="9"/>
  <c r="AC175" i="9"/>
  <c r="AC166" i="9"/>
  <c r="AC154" i="9"/>
  <c r="AC180" i="9"/>
  <c r="AC173" i="9"/>
  <c r="AC156" i="9"/>
  <c r="AC157" i="9"/>
  <c r="AC191" i="9"/>
  <c r="AC174" i="9"/>
  <c r="AC161" i="9"/>
  <c r="AC164" i="9"/>
  <c r="AC152" i="9"/>
  <c r="AC160" i="9"/>
  <c r="AC153" i="9"/>
  <c r="AC141" i="9"/>
  <c r="AC142" i="9"/>
  <c r="AC163" i="9"/>
  <c r="AC143" i="9"/>
  <c r="AC145" i="9"/>
  <c r="AC158" i="9"/>
  <c r="AC147" i="9"/>
  <c r="AC148" i="9"/>
  <c r="AC130" i="9"/>
  <c r="AC146" i="9"/>
  <c r="AC155" i="9"/>
  <c r="AC144" i="9"/>
  <c r="AC131" i="9"/>
  <c r="AC132" i="9"/>
  <c r="AC159" i="9"/>
  <c r="AC133" i="9"/>
  <c r="AC150" i="9"/>
  <c r="AC140" i="9"/>
  <c r="AC134" i="9"/>
  <c r="AC162" i="9"/>
  <c r="AC135" i="9"/>
  <c r="AC136" i="9"/>
  <c r="AC124" i="9"/>
  <c r="AC137" i="9"/>
  <c r="AC125" i="9"/>
  <c r="AC138" i="9"/>
  <c r="AC126" i="9"/>
  <c r="AC128" i="9"/>
  <c r="AC151" i="9"/>
  <c r="AC139" i="9"/>
  <c r="AC127" i="9"/>
  <c r="AC149" i="9"/>
  <c r="AC129" i="9"/>
  <c r="Q236" i="9"/>
  <c r="Q229" i="9"/>
  <c r="Q230" i="9"/>
  <c r="Q231" i="9"/>
  <c r="Q232" i="9"/>
  <c r="Q235" i="9"/>
  <c r="Q224" i="9"/>
  <c r="Q233" i="9"/>
  <c r="Q226" i="9"/>
  <c r="Q225" i="9"/>
  <c r="Q217" i="9"/>
  <c r="Q219" i="9"/>
  <c r="Q237" i="9"/>
  <c r="Q228" i="9"/>
  <c r="Q220" i="9"/>
  <c r="Q221" i="9"/>
  <c r="Q234" i="9"/>
  <c r="Q204" i="9"/>
  <c r="Q222" i="9"/>
  <c r="Q207" i="9"/>
  <c r="Q208" i="9"/>
  <c r="Q227" i="9"/>
  <c r="Q215" i="9"/>
  <c r="Q211" i="9"/>
  <c r="Q216" i="9"/>
  <c r="Q198" i="9"/>
  <c r="Q223" i="9"/>
  <c r="Q210" i="9"/>
  <c r="Q199" i="9"/>
  <c r="Q190" i="9"/>
  <c r="Q218" i="9"/>
  <c r="Q203" i="9"/>
  <c r="Q192" i="9"/>
  <c r="Q206" i="9"/>
  <c r="Q193" i="9"/>
  <c r="Q214" i="9"/>
  <c r="Q197" i="9"/>
  <c r="Q181" i="9"/>
  <c r="Q212" i="9"/>
  <c r="Q183" i="9"/>
  <c r="Q196" i="9"/>
  <c r="Q195" i="9"/>
  <c r="Q187" i="9"/>
  <c r="Q213" i="9"/>
  <c r="Q209" i="9"/>
  <c r="Q188" i="9"/>
  <c r="Q205" i="9"/>
  <c r="Q202" i="9"/>
  <c r="Q194" i="9"/>
  <c r="Q178" i="9"/>
  <c r="Q191" i="9"/>
  <c r="Q167" i="9"/>
  <c r="Q182" i="9"/>
  <c r="Q185" i="9"/>
  <c r="Q170" i="9"/>
  <c r="Q179" i="9"/>
  <c r="Q171" i="9"/>
  <c r="Q172" i="9"/>
  <c r="Q200" i="9"/>
  <c r="Q180" i="9"/>
  <c r="Q176" i="9"/>
  <c r="Q189" i="9"/>
  <c r="Q165" i="9"/>
  <c r="Q184" i="9"/>
  <c r="Q174" i="9"/>
  <c r="Q166" i="9"/>
  <c r="Q154" i="9"/>
  <c r="Q201" i="9"/>
  <c r="Q177" i="9"/>
  <c r="Q156" i="9"/>
  <c r="Q186" i="9"/>
  <c r="Q157" i="9"/>
  <c r="Q173" i="9"/>
  <c r="Q161" i="9"/>
  <c r="Q152" i="9"/>
  <c r="Q162" i="9"/>
  <c r="Q155" i="9"/>
  <c r="Q153" i="9"/>
  <c r="Q141" i="9"/>
  <c r="Q158" i="9"/>
  <c r="Q142" i="9"/>
  <c r="Q143" i="9"/>
  <c r="Q145" i="9"/>
  <c r="Q164" i="9"/>
  <c r="Q147" i="9"/>
  <c r="Q168" i="9"/>
  <c r="Q160" i="9"/>
  <c r="Q148" i="9"/>
  <c r="Q130" i="9"/>
  <c r="Q175" i="9"/>
  <c r="Q131" i="9"/>
  <c r="Q151" i="9"/>
  <c r="Q140" i="9"/>
  <c r="Q132" i="9"/>
  <c r="Q146" i="9"/>
  <c r="Q133" i="9"/>
  <c r="Q149" i="9"/>
  <c r="Q134" i="9"/>
  <c r="Q135" i="9"/>
  <c r="Q169" i="9"/>
  <c r="Q144" i="9"/>
  <c r="Q136" i="9"/>
  <c r="Q124" i="9"/>
  <c r="Q159" i="9"/>
  <c r="Q137" i="9"/>
  <c r="Q125" i="9"/>
  <c r="Q128" i="9"/>
  <c r="Q138" i="9"/>
  <c r="Q126" i="9"/>
  <c r="Q163" i="9"/>
  <c r="Q150" i="9"/>
  <c r="Q139" i="9"/>
  <c r="Q127" i="9"/>
  <c r="Q129" i="9"/>
  <c r="E229" i="9"/>
  <c r="E230" i="9"/>
  <c r="E231" i="9"/>
  <c r="E232" i="9"/>
  <c r="E237" i="9"/>
  <c r="E225" i="9"/>
  <c r="E236" i="9"/>
  <c r="E235" i="9"/>
  <c r="E228" i="9"/>
  <c r="E234" i="9"/>
  <c r="E217" i="9"/>
  <c r="E219" i="9"/>
  <c r="E233" i="9"/>
  <c r="E220" i="9"/>
  <c r="E204" i="9"/>
  <c r="E223" i="9"/>
  <c r="E221" i="9"/>
  <c r="E215" i="9"/>
  <c r="E207" i="9"/>
  <c r="E208" i="9"/>
  <c r="E226" i="9"/>
  <c r="E224" i="9"/>
  <c r="E211" i="9"/>
  <c r="E198" i="9"/>
  <c r="E199" i="9"/>
  <c r="E214" i="9"/>
  <c r="E209" i="9"/>
  <c r="E203" i="9"/>
  <c r="E190" i="9"/>
  <c r="E212" i="9"/>
  <c r="E218" i="9"/>
  <c r="E202" i="9"/>
  <c r="E193" i="9"/>
  <c r="E216" i="9"/>
  <c r="E213" i="9"/>
  <c r="E192" i="9"/>
  <c r="E181" i="9"/>
  <c r="E205" i="9"/>
  <c r="E183" i="9"/>
  <c r="E194" i="9"/>
  <c r="E222" i="9"/>
  <c r="E201" i="9"/>
  <c r="E210" i="9"/>
  <c r="E187" i="9"/>
  <c r="E197" i="9"/>
  <c r="E191" i="9"/>
  <c r="E188" i="9"/>
  <c r="E227" i="9"/>
  <c r="E196" i="9"/>
  <c r="E185" i="9"/>
  <c r="E178" i="9"/>
  <c r="E206" i="9"/>
  <c r="E179" i="9"/>
  <c r="E170" i="9"/>
  <c r="E186" i="9"/>
  <c r="E171" i="9"/>
  <c r="E189" i="9"/>
  <c r="E172" i="9"/>
  <c r="E184" i="9"/>
  <c r="E195" i="9"/>
  <c r="E176" i="9"/>
  <c r="E180" i="9"/>
  <c r="E169" i="9"/>
  <c r="E165" i="9"/>
  <c r="E173" i="9"/>
  <c r="E166" i="9"/>
  <c r="E182" i="9"/>
  <c r="E156" i="9"/>
  <c r="E157" i="9"/>
  <c r="E200" i="9"/>
  <c r="E177" i="9"/>
  <c r="E161" i="9"/>
  <c r="E152" i="9"/>
  <c r="E168" i="9"/>
  <c r="E153" i="9"/>
  <c r="E141" i="9"/>
  <c r="E164" i="9"/>
  <c r="E142" i="9"/>
  <c r="E167" i="9"/>
  <c r="E160" i="9"/>
  <c r="E143" i="9"/>
  <c r="E163" i="9"/>
  <c r="E145" i="9"/>
  <c r="E147" i="9"/>
  <c r="E174" i="9"/>
  <c r="E162" i="9"/>
  <c r="E155" i="9"/>
  <c r="E148" i="9"/>
  <c r="E140" i="9"/>
  <c r="E130" i="9"/>
  <c r="E128" i="9"/>
  <c r="E131" i="9"/>
  <c r="E150" i="9"/>
  <c r="E132" i="9"/>
  <c r="E175" i="9"/>
  <c r="E133" i="9"/>
  <c r="E134" i="9"/>
  <c r="E135" i="9"/>
  <c r="E136" i="9"/>
  <c r="E124" i="9"/>
  <c r="E151" i="9"/>
  <c r="E137" i="9"/>
  <c r="E125" i="9"/>
  <c r="E158" i="9"/>
  <c r="E154" i="9"/>
  <c r="E146" i="9"/>
  <c r="E138" i="9"/>
  <c r="E126" i="9"/>
  <c r="E159" i="9"/>
  <c r="E149" i="9"/>
  <c r="E139" i="9"/>
  <c r="E127" i="9"/>
  <c r="E144" i="9"/>
  <c r="E129" i="9"/>
  <c r="AB228" i="9"/>
  <c r="AB237" i="9"/>
  <c r="AB229" i="9"/>
  <c r="AB230" i="9"/>
  <c r="AB236" i="9"/>
  <c r="AB231" i="9"/>
  <c r="AB235" i="9"/>
  <c r="AB224" i="9"/>
  <c r="AB223" i="9"/>
  <c r="AB227" i="9"/>
  <c r="AB216" i="9"/>
  <c r="AB233" i="9"/>
  <c r="AB218" i="9"/>
  <c r="AB226" i="9"/>
  <c r="AB219" i="9"/>
  <c r="AB234" i="9"/>
  <c r="AB222" i="9"/>
  <c r="AB217" i="9"/>
  <c r="AB215" i="9"/>
  <c r="AB203" i="9"/>
  <c r="AB220" i="9"/>
  <c r="AB225" i="9"/>
  <c r="AB206" i="9"/>
  <c r="AB207" i="9"/>
  <c r="AB232" i="9"/>
  <c r="AB221" i="9"/>
  <c r="AB210" i="9"/>
  <c r="AB202" i="9"/>
  <c r="AB197" i="9"/>
  <c r="AB214" i="9"/>
  <c r="AB209" i="9"/>
  <c r="AB198" i="9"/>
  <c r="AB201" i="9"/>
  <c r="AB189" i="9"/>
  <c r="AB205" i="9"/>
  <c r="AB192" i="9"/>
  <c r="AB195" i="9"/>
  <c r="AB190" i="9"/>
  <c r="AB180" i="9"/>
  <c r="AB213" i="9"/>
  <c r="AB182" i="9"/>
  <c r="AB211" i="9"/>
  <c r="AB194" i="9"/>
  <c r="AB191" i="9"/>
  <c r="AB193" i="9"/>
  <c r="AB186" i="9"/>
  <c r="AB200" i="9"/>
  <c r="AB187" i="9"/>
  <c r="AB212" i="9"/>
  <c r="AB208" i="9"/>
  <c r="AB196" i="9"/>
  <c r="AB204" i="9"/>
  <c r="AB177" i="9"/>
  <c r="AB178" i="9"/>
  <c r="AB199" i="9"/>
  <c r="AB184" i="9"/>
  <c r="AB169" i="9"/>
  <c r="AB181" i="9"/>
  <c r="AB170" i="9"/>
  <c r="AB171" i="9"/>
  <c r="AB188" i="9"/>
  <c r="AB175" i="9"/>
  <c r="AB183" i="9"/>
  <c r="AB185" i="9"/>
  <c r="AB164" i="9"/>
  <c r="AB168" i="9"/>
  <c r="AB165" i="9"/>
  <c r="AB155" i="9"/>
  <c r="AB173" i="9"/>
  <c r="AB167" i="9"/>
  <c r="AB156" i="9"/>
  <c r="AB179" i="9"/>
  <c r="AB160" i="9"/>
  <c r="AB154" i="9"/>
  <c r="AB151" i="9"/>
  <c r="AB152" i="9"/>
  <c r="AB140" i="9"/>
  <c r="AB172" i="9"/>
  <c r="AB153" i="9"/>
  <c r="AB174" i="9"/>
  <c r="AB142" i="9"/>
  <c r="AB166" i="9"/>
  <c r="AB159" i="9"/>
  <c r="AB144" i="9"/>
  <c r="AB162" i="9"/>
  <c r="AB146" i="9"/>
  <c r="AB158" i="9"/>
  <c r="AB147" i="9"/>
  <c r="AB149" i="9"/>
  <c r="AB129" i="9"/>
  <c r="AB141" i="9"/>
  <c r="AB130" i="9"/>
  <c r="AB143" i="9"/>
  <c r="AB131" i="9"/>
  <c r="AB157" i="9"/>
  <c r="AB132" i="9"/>
  <c r="AB133" i="9"/>
  <c r="AB161" i="9"/>
  <c r="AB150" i="9"/>
  <c r="AB134" i="9"/>
  <c r="AB163" i="9"/>
  <c r="AB145" i="9"/>
  <c r="AB135" i="9"/>
  <c r="AB148" i="9"/>
  <c r="AB136" i="9"/>
  <c r="AB124" i="9"/>
  <c r="AB137" i="9"/>
  <c r="AB125" i="9"/>
  <c r="AB176" i="9"/>
  <c r="AB138" i="9"/>
  <c r="AB126" i="9"/>
  <c r="AB139" i="9"/>
  <c r="AB128" i="9"/>
  <c r="AB127" i="9"/>
  <c r="P228" i="9"/>
  <c r="P236" i="9"/>
  <c r="P229" i="9"/>
  <c r="P230" i="9"/>
  <c r="P231" i="9"/>
  <c r="P227" i="9"/>
  <c r="P223" i="9"/>
  <c r="P233" i="9"/>
  <c r="P226" i="9"/>
  <c r="P232" i="9"/>
  <c r="P216" i="9"/>
  <c r="P218" i="9"/>
  <c r="P235" i="9"/>
  <c r="P219" i="9"/>
  <c r="P237" i="9"/>
  <c r="P221" i="9"/>
  <c r="P203" i="9"/>
  <c r="P234" i="9"/>
  <c r="P206" i="9"/>
  <c r="P225" i="9"/>
  <c r="P224" i="9"/>
  <c r="P222" i="9"/>
  <c r="P207" i="9"/>
  <c r="P217" i="9"/>
  <c r="P220" i="9"/>
  <c r="P210" i="9"/>
  <c r="P197" i="9"/>
  <c r="P198" i="9"/>
  <c r="P213" i="9"/>
  <c r="P208" i="9"/>
  <c r="P201" i="9"/>
  <c r="P215" i="9"/>
  <c r="P211" i="9"/>
  <c r="P192" i="9"/>
  <c r="P191" i="9"/>
  <c r="P180" i="9"/>
  <c r="P214" i="9"/>
  <c r="P212" i="9"/>
  <c r="P200" i="9"/>
  <c r="P182" i="9"/>
  <c r="P204" i="9"/>
  <c r="P196" i="9"/>
  <c r="P199" i="9"/>
  <c r="P186" i="9"/>
  <c r="P195" i="9"/>
  <c r="P187" i="9"/>
  <c r="P190" i="9"/>
  <c r="P189" i="9"/>
  <c r="P209" i="9"/>
  <c r="P184" i="9"/>
  <c r="P177" i="9"/>
  <c r="P178" i="9"/>
  <c r="P193" i="9"/>
  <c r="P194" i="9"/>
  <c r="P169" i="9"/>
  <c r="P185" i="9"/>
  <c r="P170" i="9"/>
  <c r="P205" i="9"/>
  <c r="P188" i="9"/>
  <c r="P179" i="9"/>
  <c r="P171" i="9"/>
  <c r="P183" i="9"/>
  <c r="P175" i="9"/>
  <c r="P176" i="9"/>
  <c r="P202" i="9"/>
  <c r="P164" i="9"/>
  <c r="P181" i="9"/>
  <c r="P165" i="9"/>
  <c r="P167" i="9"/>
  <c r="P155" i="9"/>
  <c r="P172" i="9"/>
  <c r="P156" i="9"/>
  <c r="P160" i="9"/>
  <c r="P166" i="9"/>
  <c r="P159" i="9"/>
  <c r="P151" i="9"/>
  <c r="P152" i="9"/>
  <c r="P140" i="9"/>
  <c r="P162" i="9"/>
  <c r="P153" i="9"/>
  <c r="P158" i="9"/>
  <c r="P142" i="9"/>
  <c r="P173" i="9"/>
  <c r="P161" i="9"/>
  <c r="P144" i="9"/>
  <c r="P146" i="9"/>
  <c r="P154" i="9"/>
  <c r="P147" i="9"/>
  <c r="P148" i="9"/>
  <c r="P129" i="9"/>
  <c r="P168" i="9"/>
  <c r="P130" i="9"/>
  <c r="P131" i="9"/>
  <c r="P132" i="9"/>
  <c r="P133" i="9"/>
  <c r="P157" i="9"/>
  <c r="P149" i="9"/>
  <c r="P143" i="9"/>
  <c r="P134" i="9"/>
  <c r="P174" i="9"/>
  <c r="P135" i="9"/>
  <c r="P163" i="9"/>
  <c r="P139" i="9"/>
  <c r="P136" i="9"/>
  <c r="P124" i="9"/>
  <c r="P137" i="9"/>
  <c r="P125" i="9"/>
  <c r="P138" i="9"/>
  <c r="P126" i="9"/>
  <c r="P150" i="9"/>
  <c r="P127" i="9"/>
  <c r="P145" i="9"/>
  <c r="P141" i="9"/>
  <c r="P128" i="9"/>
  <c r="D236" i="9"/>
  <c r="D228" i="9"/>
  <c r="D229" i="9"/>
  <c r="D230" i="9"/>
  <c r="D231" i="9"/>
  <c r="D235" i="9"/>
  <c r="D232" i="9"/>
  <c r="D223" i="9"/>
  <c r="D225" i="9"/>
  <c r="D237" i="9"/>
  <c r="D216" i="9"/>
  <c r="D234" i="9"/>
  <c r="D227" i="9"/>
  <c r="D224" i="9"/>
  <c r="D218" i="9"/>
  <c r="D219" i="9"/>
  <c r="D233" i="9"/>
  <c r="D220" i="9"/>
  <c r="D203" i="9"/>
  <c r="D206" i="9"/>
  <c r="D221" i="9"/>
  <c r="D215" i="9"/>
  <c r="D207" i="9"/>
  <c r="D210" i="9"/>
  <c r="D213" i="9"/>
  <c r="D208" i="9"/>
  <c r="D197" i="9"/>
  <c r="D198" i="9"/>
  <c r="D217" i="9"/>
  <c r="D201" i="9"/>
  <c r="D222" i="9"/>
  <c r="D204" i="9"/>
  <c r="D226" i="9"/>
  <c r="D212" i="9"/>
  <c r="D192" i="9"/>
  <c r="D211" i="9"/>
  <c r="D199" i="9"/>
  <c r="D180" i="9"/>
  <c r="D195" i="9"/>
  <c r="D182" i="9"/>
  <c r="D205" i="9"/>
  <c r="D202" i="9"/>
  <c r="D194" i="9"/>
  <c r="D214" i="9"/>
  <c r="D190" i="9"/>
  <c r="D186" i="9"/>
  <c r="D187" i="9"/>
  <c r="D200" i="9"/>
  <c r="D177" i="9"/>
  <c r="D209" i="9"/>
  <c r="D196" i="9"/>
  <c r="D185" i="9"/>
  <c r="D178" i="9"/>
  <c r="D188" i="9"/>
  <c r="D181" i="9"/>
  <c r="D169" i="9"/>
  <c r="D191" i="9"/>
  <c r="D179" i="9"/>
  <c r="D170" i="9"/>
  <c r="D171" i="9"/>
  <c r="D189" i="9"/>
  <c r="D175" i="9"/>
  <c r="D164" i="9"/>
  <c r="D165" i="9"/>
  <c r="D193" i="9"/>
  <c r="D183" i="9"/>
  <c r="D184" i="9"/>
  <c r="D167" i="9"/>
  <c r="D155" i="9"/>
  <c r="D176" i="9"/>
  <c r="D156" i="9"/>
  <c r="D160" i="9"/>
  <c r="D161" i="9"/>
  <c r="D151" i="9"/>
  <c r="D157" i="9"/>
  <c r="D152" i="9"/>
  <c r="D140" i="9"/>
  <c r="D168" i="9"/>
  <c r="D153" i="9"/>
  <c r="D142" i="9"/>
  <c r="D154" i="9"/>
  <c r="D144" i="9"/>
  <c r="D172" i="9"/>
  <c r="D166" i="9"/>
  <c r="D159" i="9"/>
  <c r="D146" i="9"/>
  <c r="D173" i="9"/>
  <c r="D147" i="9"/>
  <c r="D163" i="9"/>
  <c r="D143" i="9"/>
  <c r="D129" i="9"/>
  <c r="D130" i="9"/>
  <c r="D131" i="9"/>
  <c r="D150" i="9"/>
  <c r="D132" i="9"/>
  <c r="D145" i="9"/>
  <c r="D133" i="9"/>
  <c r="D148" i="9"/>
  <c r="D134" i="9"/>
  <c r="D149" i="9"/>
  <c r="D127" i="9"/>
  <c r="D135" i="9"/>
  <c r="D174" i="9"/>
  <c r="D136" i="9"/>
  <c r="D124" i="9"/>
  <c r="D137" i="9"/>
  <c r="D125" i="9"/>
  <c r="D158" i="9"/>
  <c r="D141" i="9"/>
  <c r="D138" i="9"/>
  <c r="D126" i="9"/>
  <c r="D162" i="9"/>
  <c r="D128" i="9"/>
  <c r="D139" i="9"/>
  <c r="AA227" i="9"/>
  <c r="AA228" i="9"/>
  <c r="AA237" i="9"/>
  <c r="AA229" i="9"/>
  <c r="AA230" i="9"/>
  <c r="AA234" i="9"/>
  <c r="AA225" i="9"/>
  <c r="AA222" i="9"/>
  <c r="AA236" i="9"/>
  <c r="AA231" i="9"/>
  <c r="AA235" i="9"/>
  <c r="AA224" i="9"/>
  <c r="AA223" i="9"/>
  <c r="AA215" i="9"/>
  <c r="AA217" i="9"/>
  <c r="AA233" i="9"/>
  <c r="AA218" i="9"/>
  <c r="AA214" i="9"/>
  <c r="AA202" i="9"/>
  <c r="AA226" i="9"/>
  <c r="AA220" i="9"/>
  <c r="AA205" i="9"/>
  <c r="AA206" i="9"/>
  <c r="AA232" i="9"/>
  <c r="AA221" i="9"/>
  <c r="AA209" i="9"/>
  <c r="AA196" i="9"/>
  <c r="AA197" i="9"/>
  <c r="AA212" i="9"/>
  <c r="AA207" i="9"/>
  <c r="AA200" i="9"/>
  <c r="AA210" i="9"/>
  <c r="AA191" i="9"/>
  <c r="AA204" i="9"/>
  <c r="AA189" i="9"/>
  <c r="AA179" i="9"/>
  <c r="AA198" i="9"/>
  <c r="AA181" i="9"/>
  <c r="AA213" i="9"/>
  <c r="AA211" i="9"/>
  <c r="AA201" i="9"/>
  <c r="AA194" i="9"/>
  <c r="AA203" i="9"/>
  <c r="AA185" i="9"/>
  <c r="AA193" i="9"/>
  <c r="AA186" i="9"/>
  <c r="AA216" i="9"/>
  <c r="AA219" i="9"/>
  <c r="AA183" i="9"/>
  <c r="AA180" i="9"/>
  <c r="AA176" i="9"/>
  <c r="AA177" i="9"/>
  <c r="AA190" i="9"/>
  <c r="AA199" i="9"/>
  <c r="AA184" i="9"/>
  <c r="AA169" i="9"/>
  <c r="AA195" i="9"/>
  <c r="AA187" i="9"/>
  <c r="AA170" i="9"/>
  <c r="AA182" i="9"/>
  <c r="AA174" i="9"/>
  <c r="AA172" i="9"/>
  <c r="AA163" i="9"/>
  <c r="AA164" i="9"/>
  <c r="AA208" i="9"/>
  <c r="AA175" i="9"/>
  <c r="AA192" i="9"/>
  <c r="AA178" i="9"/>
  <c r="AA166" i="9"/>
  <c r="AA154" i="9"/>
  <c r="AA155" i="9"/>
  <c r="AA188" i="9"/>
  <c r="AA159" i="9"/>
  <c r="AA157" i="9"/>
  <c r="AA150" i="9"/>
  <c r="AA171" i="9"/>
  <c r="AA151" i="9"/>
  <c r="AA173" i="9"/>
  <c r="AA167" i="9"/>
  <c r="AA160" i="9"/>
  <c r="AA152" i="9"/>
  <c r="AA156" i="9"/>
  <c r="AA153" i="9"/>
  <c r="AA141" i="9"/>
  <c r="AA145" i="9"/>
  <c r="AA162" i="9"/>
  <c r="AA146" i="9"/>
  <c r="AA128" i="9"/>
  <c r="AA149" i="9"/>
  <c r="AA129" i="9"/>
  <c r="AA144" i="9"/>
  <c r="AA130" i="9"/>
  <c r="AA126" i="9"/>
  <c r="AA158" i="9"/>
  <c r="AA147" i="9"/>
  <c r="AA131" i="9"/>
  <c r="AA142" i="9"/>
  <c r="AA132" i="9"/>
  <c r="AA138" i="9"/>
  <c r="AA140" i="9"/>
  <c r="AA133" i="9"/>
  <c r="AA161" i="9"/>
  <c r="AA134" i="9"/>
  <c r="AA165" i="9"/>
  <c r="AA135" i="9"/>
  <c r="AA148" i="9"/>
  <c r="AA136" i="9"/>
  <c r="AA124" i="9"/>
  <c r="AA137" i="9"/>
  <c r="AA125" i="9"/>
  <c r="AA168" i="9"/>
  <c r="AA143" i="9"/>
  <c r="AA139" i="9"/>
  <c r="AA127" i="9"/>
  <c r="O227" i="9"/>
  <c r="O228" i="9"/>
  <c r="O236" i="9"/>
  <c r="O229" i="9"/>
  <c r="O230" i="9"/>
  <c r="O234" i="9"/>
  <c r="O222" i="9"/>
  <c r="O223" i="9"/>
  <c r="O233" i="9"/>
  <c r="O215" i="9"/>
  <c r="O225" i="9"/>
  <c r="O217" i="9"/>
  <c r="O218" i="9"/>
  <c r="O237" i="9"/>
  <c r="O221" i="9"/>
  <c r="O214" i="9"/>
  <c r="O202" i="9"/>
  <c r="O219" i="9"/>
  <c r="O235" i="9"/>
  <c r="O216" i="9"/>
  <c r="O205" i="9"/>
  <c r="O206" i="9"/>
  <c r="O226" i="9"/>
  <c r="O224" i="9"/>
  <c r="O231" i="9"/>
  <c r="O220" i="9"/>
  <c r="O209" i="9"/>
  <c r="O212" i="9"/>
  <c r="O207" i="9"/>
  <c r="O196" i="9"/>
  <c r="O197" i="9"/>
  <c r="O200" i="9"/>
  <c r="O211" i="9"/>
  <c r="O203" i="9"/>
  <c r="O191" i="9"/>
  <c r="O179" i="9"/>
  <c r="O210" i="9"/>
  <c r="O193" i="9"/>
  <c r="O208" i="9"/>
  <c r="O232" i="9"/>
  <c r="O204" i="9"/>
  <c r="O192" i="9"/>
  <c r="O199" i="9"/>
  <c r="O185" i="9"/>
  <c r="O186" i="9"/>
  <c r="O198" i="9"/>
  <c r="O201" i="9"/>
  <c r="O189" i="9"/>
  <c r="O176" i="9"/>
  <c r="O184" i="9"/>
  <c r="O177" i="9"/>
  <c r="O187" i="9"/>
  <c r="O178" i="9"/>
  <c r="O181" i="9"/>
  <c r="O213" i="9"/>
  <c r="O194" i="9"/>
  <c r="O169" i="9"/>
  <c r="O190" i="9"/>
  <c r="O170" i="9"/>
  <c r="O195" i="9"/>
  <c r="O188" i="9"/>
  <c r="O174" i="9"/>
  <c r="O182" i="9"/>
  <c r="O183" i="9"/>
  <c r="O171" i="9"/>
  <c r="O163" i="9"/>
  <c r="O164" i="9"/>
  <c r="O166" i="9"/>
  <c r="O154" i="9"/>
  <c r="O167" i="9"/>
  <c r="O155" i="9"/>
  <c r="O180" i="9"/>
  <c r="O159" i="9"/>
  <c r="O150" i="9"/>
  <c r="O151" i="9"/>
  <c r="O152" i="9"/>
  <c r="O162" i="9"/>
  <c r="O153" i="9"/>
  <c r="O141" i="9"/>
  <c r="O175" i="9"/>
  <c r="O157" i="9"/>
  <c r="O145" i="9"/>
  <c r="O146" i="9"/>
  <c r="O142" i="9"/>
  <c r="O128" i="9"/>
  <c r="O148" i="9"/>
  <c r="O129" i="9"/>
  <c r="O168" i="9"/>
  <c r="O130" i="9"/>
  <c r="O172" i="9"/>
  <c r="O140" i="9"/>
  <c r="O131" i="9"/>
  <c r="O132" i="9"/>
  <c r="O126" i="9"/>
  <c r="O156" i="9"/>
  <c r="O133" i="9"/>
  <c r="O158" i="9"/>
  <c r="O149" i="9"/>
  <c r="O143" i="9"/>
  <c r="O134" i="9"/>
  <c r="O160" i="9"/>
  <c r="O144" i="9"/>
  <c r="O135" i="9"/>
  <c r="O161" i="9"/>
  <c r="O147" i="9"/>
  <c r="O136" i="9"/>
  <c r="O124" i="9"/>
  <c r="O138" i="9"/>
  <c r="O137" i="9"/>
  <c r="O125" i="9"/>
  <c r="O173" i="9"/>
  <c r="O139" i="9"/>
  <c r="O127" i="9"/>
  <c r="O165" i="9"/>
  <c r="C227" i="9"/>
  <c r="C236" i="9"/>
  <c r="C228" i="9"/>
  <c r="C229" i="9"/>
  <c r="C230" i="9"/>
  <c r="C234" i="9"/>
  <c r="C222" i="9"/>
  <c r="C232" i="9"/>
  <c r="C223" i="9"/>
  <c r="C225" i="9"/>
  <c r="C237" i="9"/>
  <c r="C235" i="9"/>
  <c r="C217" i="9"/>
  <c r="C224" i="9"/>
  <c r="C218" i="9"/>
  <c r="C231" i="9"/>
  <c r="C233" i="9"/>
  <c r="C220" i="9"/>
  <c r="C214" i="9"/>
  <c r="C202" i="9"/>
  <c r="C205" i="9"/>
  <c r="C206" i="9"/>
  <c r="C221" i="9"/>
  <c r="C219" i="9"/>
  <c r="C209" i="9"/>
  <c r="C215" i="9"/>
  <c r="C196" i="9"/>
  <c r="C213" i="9"/>
  <c r="C208" i="9"/>
  <c r="C197" i="9"/>
  <c r="C200" i="9"/>
  <c r="C204" i="9"/>
  <c r="C191" i="9"/>
  <c r="C179" i="9"/>
  <c r="C216" i="9"/>
  <c r="C211" i="9"/>
  <c r="C195" i="9"/>
  <c r="C198" i="9"/>
  <c r="C203" i="9"/>
  <c r="C212" i="9"/>
  <c r="C201" i="9"/>
  <c r="C194" i="9"/>
  <c r="C185" i="9"/>
  <c r="C210" i="9"/>
  <c r="C190" i="9"/>
  <c r="C186" i="9"/>
  <c r="C193" i="9"/>
  <c r="C226" i="9"/>
  <c r="C182" i="9"/>
  <c r="C176" i="9"/>
  <c r="C177" i="9"/>
  <c r="C178" i="9"/>
  <c r="C183" i="9"/>
  <c r="C169" i="9"/>
  <c r="C170" i="9"/>
  <c r="C207" i="9"/>
  <c r="C199" i="9"/>
  <c r="C187" i="9"/>
  <c r="C180" i="9"/>
  <c r="C174" i="9"/>
  <c r="C188" i="9"/>
  <c r="C189" i="9"/>
  <c r="C175" i="9"/>
  <c r="C163" i="9"/>
  <c r="C164" i="9"/>
  <c r="C173" i="9"/>
  <c r="C166" i="9"/>
  <c r="C154" i="9"/>
  <c r="C184" i="9"/>
  <c r="C167" i="9"/>
  <c r="C155" i="9"/>
  <c r="C192" i="9"/>
  <c r="C181" i="9"/>
  <c r="C168" i="9"/>
  <c r="C159" i="9"/>
  <c r="C150" i="9"/>
  <c r="C161" i="9"/>
  <c r="C151" i="9"/>
  <c r="C157" i="9"/>
  <c r="C152" i="9"/>
  <c r="C153" i="9"/>
  <c r="C141" i="9"/>
  <c r="C156" i="9"/>
  <c r="C145" i="9"/>
  <c r="C172" i="9"/>
  <c r="C146" i="9"/>
  <c r="C162" i="9"/>
  <c r="C144" i="9"/>
  <c r="C128" i="9"/>
  <c r="C147" i="9"/>
  <c r="C143" i="9"/>
  <c r="C140" i="9"/>
  <c r="C129" i="9"/>
  <c r="C165" i="9"/>
  <c r="C130" i="9"/>
  <c r="C160" i="9"/>
  <c r="C131" i="9"/>
  <c r="C132" i="9"/>
  <c r="C133" i="9"/>
  <c r="C148" i="9"/>
  <c r="C134" i="9"/>
  <c r="C135" i="9"/>
  <c r="C138" i="9"/>
  <c r="C142" i="9"/>
  <c r="C136" i="9"/>
  <c r="C124" i="9"/>
  <c r="C126" i="9"/>
  <c r="C171" i="9"/>
  <c r="C137" i="9"/>
  <c r="C125" i="9"/>
  <c r="C158" i="9"/>
  <c r="C149" i="9"/>
  <c r="C139" i="9"/>
  <c r="C127" i="9"/>
  <c r="Z237" i="9"/>
  <c r="Z226" i="9"/>
  <c r="Z227" i="9"/>
  <c r="Z228" i="9"/>
  <c r="Z229" i="9"/>
  <c r="Z233" i="9"/>
  <c r="Z232" i="9"/>
  <c r="Z221" i="9"/>
  <c r="Z225" i="9"/>
  <c r="Z222" i="9"/>
  <c r="Z236" i="9"/>
  <c r="Z231" i="9"/>
  <c r="Z234" i="9"/>
  <c r="Z216" i="9"/>
  <c r="Z217" i="9"/>
  <c r="Z219" i="9"/>
  <c r="Z213" i="9"/>
  <c r="Z224" i="9"/>
  <c r="Z235" i="9"/>
  <c r="Z220" i="9"/>
  <c r="Z204" i="9"/>
  <c r="Z230" i="9"/>
  <c r="Z223" i="9"/>
  <c r="Z205" i="9"/>
  <c r="Z218" i="9"/>
  <c r="Z208" i="9"/>
  <c r="Z211" i="9"/>
  <c r="Z206" i="9"/>
  <c r="Z195" i="9"/>
  <c r="Z202" i="9"/>
  <c r="Z196" i="9"/>
  <c r="Z199" i="9"/>
  <c r="Z201" i="9"/>
  <c r="Z210" i="9"/>
  <c r="Z178" i="9"/>
  <c r="Z190" i="9"/>
  <c r="Z198" i="9"/>
  <c r="Z209" i="9"/>
  <c r="Z207" i="9"/>
  <c r="Z194" i="9"/>
  <c r="Z197" i="9"/>
  <c r="Z184" i="9"/>
  <c r="Z215" i="9"/>
  <c r="Z203" i="9"/>
  <c r="Z185" i="9"/>
  <c r="Z214" i="9"/>
  <c r="Z212" i="9"/>
  <c r="Z188" i="9"/>
  <c r="Z175" i="9"/>
  <c r="Z183" i="9"/>
  <c r="Z180" i="9"/>
  <c r="Z176" i="9"/>
  <c r="Z186" i="9"/>
  <c r="Z177" i="9"/>
  <c r="Z181" i="9"/>
  <c r="Z169" i="9"/>
  <c r="Z187" i="9"/>
  <c r="Z191" i="9"/>
  <c r="Z173" i="9"/>
  <c r="Z179" i="9"/>
  <c r="Z162" i="9"/>
  <c r="Z193" i="9"/>
  <c r="Z172" i="9"/>
  <c r="Z163" i="9"/>
  <c r="Z200" i="9"/>
  <c r="Z170" i="9"/>
  <c r="Z168" i="9"/>
  <c r="Z165" i="9"/>
  <c r="Z192" i="9"/>
  <c r="Z166" i="9"/>
  <c r="Z154" i="9"/>
  <c r="Z171" i="9"/>
  <c r="Z158" i="9"/>
  <c r="Z161" i="9"/>
  <c r="Z149" i="9"/>
  <c r="Z164" i="9"/>
  <c r="Z157" i="9"/>
  <c r="Z150" i="9"/>
  <c r="Z189" i="9"/>
  <c r="Z151" i="9"/>
  <c r="Z167" i="9"/>
  <c r="Z160" i="9"/>
  <c r="Z152" i="9"/>
  <c r="Z140" i="9"/>
  <c r="Z155" i="9"/>
  <c r="Z144" i="9"/>
  <c r="Z182" i="9"/>
  <c r="Z145" i="9"/>
  <c r="Z143" i="9"/>
  <c r="Z139" i="9"/>
  <c r="Z127" i="9"/>
  <c r="Z128" i="9"/>
  <c r="Z137" i="9"/>
  <c r="Z156" i="9"/>
  <c r="Z141" i="9"/>
  <c r="Z129" i="9"/>
  <c r="Z130" i="9"/>
  <c r="Z159" i="9"/>
  <c r="Z147" i="9"/>
  <c r="Z131" i="9"/>
  <c r="Z174" i="9"/>
  <c r="Z142" i="9"/>
  <c r="Z132" i="9"/>
  <c r="Z153" i="9"/>
  <c r="Z133" i="9"/>
  <c r="Z134" i="9"/>
  <c r="Z125" i="9"/>
  <c r="Z135" i="9"/>
  <c r="Z148" i="9"/>
  <c r="Z136" i="9"/>
  <c r="Z124" i="9"/>
  <c r="Z146" i="9"/>
  <c r="Z138" i="9"/>
  <c r="Z126" i="9"/>
  <c r="N237" i="9"/>
  <c r="N226" i="9"/>
  <c r="N227" i="9"/>
  <c r="N228" i="9"/>
  <c r="N236" i="9"/>
  <c r="N229" i="9"/>
  <c r="N233" i="9"/>
  <c r="N234" i="9"/>
  <c r="N224" i="9"/>
  <c r="N221" i="9"/>
  <c r="N230" i="9"/>
  <c r="N222" i="9"/>
  <c r="N223" i="9"/>
  <c r="N232" i="9"/>
  <c r="N216" i="9"/>
  <c r="N225" i="9"/>
  <c r="N217" i="9"/>
  <c r="N218" i="9"/>
  <c r="N213" i="9"/>
  <c r="N219" i="9"/>
  <c r="N204" i="9"/>
  <c r="N235" i="9"/>
  <c r="N205" i="9"/>
  <c r="N208" i="9"/>
  <c r="N195" i="9"/>
  <c r="N212" i="9"/>
  <c r="N207" i="9"/>
  <c r="N196" i="9"/>
  <c r="N199" i="9"/>
  <c r="N201" i="9"/>
  <c r="N215" i="9"/>
  <c r="N194" i="9"/>
  <c r="N214" i="9"/>
  <c r="N210" i="9"/>
  <c r="N206" i="9"/>
  <c r="N200" i="9"/>
  <c r="N193" i="9"/>
  <c r="N231" i="9"/>
  <c r="N192" i="9"/>
  <c r="N184" i="9"/>
  <c r="N185" i="9"/>
  <c r="N220" i="9"/>
  <c r="N209" i="9"/>
  <c r="N203" i="9"/>
  <c r="N202" i="9"/>
  <c r="N180" i="9"/>
  <c r="N175" i="9"/>
  <c r="N189" i="9"/>
  <c r="N176" i="9"/>
  <c r="N197" i="9"/>
  <c r="N191" i="9"/>
  <c r="N177" i="9"/>
  <c r="N198" i="9"/>
  <c r="N182" i="9"/>
  <c r="N181" i="9"/>
  <c r="N169" i="9"/>
  <c r="N190" i="9"/>
  <c r="N186" i="9"/>
  <c r="N173" i="9"/>
  <c r="N211" i="9"/>
  <c r="N183" i="9"/>
  <c r="N168" i="9"/>
  <c r="N162" i="9"/>
  <c r="N179" i="9"/>
  <c r="N171" i="9"/>
  <c r="N163" i="9"/>
  <c r="N174" i="9"/>
  <c r="N165" i="9"/>
  <c r="N166" i="9"/>
  <c r="N154" i="9"/>
  <c r="N187" i="9"/>
  <c r="N178" i="9"/>
  <c r="N170" i="9"/>
  <c r="N158" i="9"/>
  <c r="N149" i="9"/>
  <c r="N159" i="9"/>
  <c r="N150" i="9"/>
  <c r="N155" i="9"/>
  <c r="N151" i="9"/>
  <c r="N188" i="9"/>
  <c r="N152" i="9"/>
  <c r="N140" i="9"/>
  <c r="N172" i="9"/>
  <c r="N161" i="9"/>
  <c r="N144" i="9"/>
  <c r="N164" i="9"/>
  <c r="N157" i="9"/>
  <c r="N145" i="9"/>
  <c r="N141" i="9"/>
  <c r="N139" i="9"/>
  <c r="N127" i="9"/>
  <c r="N142" i="9"/>
  <c r="N128" i="9"/>
  <c r="N148" i="9"/>
  <c r="N129" i="9"/>
  <c r="N130" i="9"/>
  <c r="N137" i="9"/>
  <c r="N146" i="9"/>
  <c r="N131" i="9"/>
  <c r="N132" i="9"/>
  <c r="N156" i="9"/>
  <c r="N133" i="9"/>
  <c r="N143" i="9"/>
  <c r="N134" i="9"/>
  <c r="N160" i="9"/>
  <c r="N135" i="9"/>
  <c r="N147" i="9"/>
  <c r="N136" i="9"/>
  <c r="N124" i="9"/>
  <c r="N167" i="9"/>
  <c r="N153" i="9"/>
  <c r="N138" i="9"/>
  <c r="N126" i="9"/>
  <c r="N125" i="9"/>
  <c r="B237" i="9"/>
  <c r="B226" i="9"/>
  <c r="B227" i="9"/>
  <c r="B236" i="9"/>
  <c r="B228" i="9"/>
  <c r="B229" i="9"/>
  <c r="B233" i="9"/>
  <c r="B221" i="9"/>
  <c r="B222" i="9"/>
  <c r="B232" i="9"/>
  <c r="B223" i="9"/>
  <c r="B225" i="9"/>
  <c r="B231" i="9"/>
  <c r="B234" i="9"/>
  <c r="B216" i="9"/>
  <c r="B230" i="9"/>
  <c r="B217" i="9"/>
  <c r="B213" i="9"/>
  <c r="B220" i="9"/>
  <c r="B218" i="9"/>
  <c r="B204" i="9"/>
  <c r="B205" i="9"/>
  <c r="B235" i="9"/>
  <c r="B208" i="9"/>
  <c r="B195" i="9"/>
  <c r="B215" i="9"/>
  <c r="B196" i="9"/>
  <c r="B211" i="9"/>
  <c r="B206" i="9"/>
  <c r="B199" i="9"/>
  <c r="B214" i="9"/>
  <c r="B209" i="9"/>
  <c r="B203" i="9"/>
  <c r="B201" i="9"/>
  <c r="B224" i="9"/>
  <c r="B207" i="9"/>
  <c r="B192" i="9"/>
  <c r="B202" i="9"/>
  <c r="B198" i="9"/>
  <c r="B184" i="9"/>
  <c r="B212" i="9"/>
  <c r="B194" i="9"/>
  <c r="B185" i="9"/>
  <c r="B191" i="9"/>
  <c r="B219" i="9"/>
  <c r="B200" i="9"/>
  <c r="B175" i="9"/>
  <c r="B182" i="9"/>
  <c r="B176" i="9"/>
  <c r="B177" i="9"/>
  <c r="B193" i="9"/>
  <c r="B188" i="9"/>
  <c r="B181" i="9"/>
  <c r="B183" i="9"/>
  <c r="B186" i="9"/>
  <c r="B179" i="9"/>
  <c r="B169" i="9"/>
  <c r="B210" i="9"/>
  <c r="B173" i="9"/>
  <c r="B187" i="9"/>
  <c r="B189" i="9"/>
  <c r="B162" i="9"/>
  <c r="B180" i="9"/>
  <c r="B178" i="9"/>
  <c r="B170" i="9"/>
  <c r="B163" i="9"/>
  <c r="B197" i="9"/>
  <c r="B165" i="9"/>
  <c r="B166" i="9"/>
  <c r="B190" i="9"/>
  <c r="B174" i="9"/>
  <c r="B158" i="9"/>
  <c r="B149" i="9"/>
  <c r="B150" i="9"/>
  <c r="B161" i="9"/>
  <c r="B151" i="9"/>
  <c r="B168" i="9"/>
  <c r="B164" i="9"/>
  <c r="B157" i="9"/>
  <c r="B152" i="9"/>
  <c r="B140" i="9"/>
  <c r="B160" i="9"/>
  <c r="B171" i="9"/>
  <c r="B144" i="9"/>
  <c r="B159" i="9"/>
  <c r="B145" i="9"/>
  <c r="B139" i="9"/>
  <c r="B127" i="9"/>
  <c r="B128" i="9"/>
  <c r="B167" i="9"/>
  <c r="B147" i="9"/>
  <c r="B143" i="9"/>
  <c r="B129" i="9"/>
  <c r="B130" i="9"/>
  <c r="B125" i="9"/>
  <c r="B153" i="9"/>
  <c r="B131" i="9"/>
  <c r="B172" i="9"/>
  <c r="B132" i="9"/>
  <c r="B141" i="9"/>
  <c r="B133" i="9"/>
  <c r="B155" i="9"/>
  <c r="B148" i="9"/>
  <c r="B134" i="9"/>
  <c r="B156" i="9"/>
  <c r="B135" i="9"/>
  <c r="B154" i="9"/>
  <c r="B146" i="9"/>
  <c r="B142" i="9"/>
  <c r="B136" i="9"/>
  <c r="B137" i="9"/>
  <c r="B138" i="9"/>
  <c r="B126" i="9"/>
  <c r="Y236" i="9"/>
  <c r="Y235" i="9"/>
  <c r="Y225" i="9"/>
  <c r="Y226" i="9"/>
  <c r="Y227" i="9"/>
  <c r="Y237" i="9"/>
  <c r="Y228" i="9"/>
  <c r="Y232" i="9"/>
  <c r="Y220" i="9"/>
  <c r="Y221" i="9"/>
  <c r="Y222" i="9"/>
  <c r="Y224" i="9"/>
  <c r="Y223" i="9"/>
  <c r="Y234" i="9"/>
  <c r="Y230" i="9"/>
  <c r="Y215" i="9"/>
  <c r="Y219" i="9"/>
  <c r="Y212" i="9"/>
  <c r="Y217" i="9"/>
  <c r="Y203" i="9"/>
  <c r="Y229" i="9"/>
  <c r="Y204" i="9"/>
  <c r="Y231" i="9"/>
  <c r="Y218" i="9"/>
  <c r="Y233" i="9"/>
  <c r="Y207" i="9"/>
  <c r="Y194" i="9"/>
  <c r="Y211" i="9"/>
  <c r="Y206" i="9"/>
  <c r="Y195" i="9"/>
  <c r="Y198" i="9"/>
  <c r="Y200" i="9"/>
  <c r="Y201" i="9"/>
  <c r="Y199" i="9"/>
  <c r="Y192" i="9"/>
  <c r="Y189" i="9"/>
  <c r="Y213" i="9"/>
  <c r="Y209" i="9"/>
  <c r="Y205" i="9"/>
  <c r="Y202" i="9"/>
  <c r="Y191" i="9"/>
  <c r="Y183" i="9"/>
  <c r="Y197" i="9"/>
  <c r="Y184" i="9"/>
  <c r="Y193" i="9"/>
  <c r="Y216" i="9"/>
  <c r="Y214" i="9"/>
  <c r="Y210" i="9"/>
  <c r="Y208" i="9"/>
  <c r="Y174" i="9"/>
  <c r="Y188" i="9"/>
  <c r="Y175" i="9"/>
  <c r="Y180" i="9"/>
  <c r="Y176" i="9"/>
  <c r="Y178" i="9"/>
  <c r="Y168" i="9"/>
  <c r="Y185" i="9"/>
  <c r="Y172" i="9"/>
  <c r="Y181" i="9"/>
  <c r="Y179" i="9"/>
  <c r="Y177" i="9"/>
  <c r="Y161" i="9"/>
  <c r="Y169" i="9"/>
  <c r="Y162" i="9"/>
  <c r="Y190" i="9"/>
  <c r="Y186" i="9"/>
  <c r="Y196" i="9"/>
  <c r="Y187" i="9"/>
  <c r="Y164" i="9"/>
  <c r="Y170" i="9"/>
  <c r="Y165" i="9"/>
  <c r="Y182" i="9"/>
  <c r="Y157" i="9"/>
  <c r="Y148" i="9"/>
  <c r="Y154" i="9"/>
  <c r="Y149" i="9"/>
  <c r="Y171" i="9"/>
  <c r="Y150" i="9"/>
  <c r="Y173" i="9"/>
  <c r="Y151" i="9"/>
  <c r="Y163" i="9"/>
  <c r="Y156" i="9"/>
  <c r="Y153" i="9"/>
  <c r="Y159" i="9"/>
  <c r="Y155" i="9"/>
  <c r="Y144" i="9"/>
  <c r="Y146" i="9"/>
  <c r="Y138" i="9"/>
  <c r="Y126" i="9"/>
  <c r="Y143" i="9"/>
  <c r="Y139" i="9"/>
  <c r="Y127" i="9"/>
  <c r="Y152" i="9"/>
  <c r="Y128" i="9"/>
  <c r="Y136" i="9"/>
  <c r="Y141" i="9"/>
  <c r="Y129" i="9"/>
  <c r="Y158" i="9"/>
  <c r="Y130" i="9"/>
  <c r="Y160" i="9"/>
  <c r="Y147" i="9"/>
  <c r="Y131" i="9"/>
  <c r="Y142" i="9"/>
  <c r="Y140" i="9"/>
  <c r="Y132" i="9"/>
  <c r="Y124" i="9"/>
  <c r="Y145" i="9"/>
  <c r="Y133" i="9"/>
  <c r="Y166" i="9"/>
  <c r="Y134" i="9"/>
  <c r="Y167" i="9"/>
  <c r="Y135" i="9"/>
  <c r="Y137" i="9"/>
  <c r="Y125" i="9"/>
  <c r="M236" i="9"/>
  <c r="M237" i="9"/>
  <c r="M225" i="9"/>
  <c r="M226" i="9"/>
  <c r="M227" i="9"/>
  <c r="M228" i="9"/>
  <c r="M232" i="9"/>
  <c r="M220" i="9"/>
  <c r="M234" i="9"/>
  <c r="M224" i="9"/>
  <c r="M221" i="9"/>
  <c r="M230" i="9"/>
  <c r="M222" i="9"/>
  <c r="M223" i="9"/>
  <c r="M229" i="9"/>
  <c r="M215" i="9"/>
  <c r="M233" i="9"/>
  <c r="M218" i="9"/>
  <c r="M212" i="9"/>
  <c r="M219" i="9"/>
  <c r="M216" i="9"/>
  <c r="M204" i="9"/>
  <c r="M235" i="9"/>
  <c r="M207" i="9"/>
  <c r="M202" i="9"/>
  <c r="M194" i="9"/>
  <c r="M217" i="9"/>
  <c r="M195" i="9"/>
  <c r="M210" i="9"/>
  <c r="M205" i="9"/>
  <c r="M198" i="9"/>
  <c r="M213" i="9"/>
  <c r="M208" i="9"/>
  <c r="M200" i="9"/>
  <c r="M201" i="9"/>
  <c r="M203" i="9"/>
  <c r="M190" i="9"/>
  <c r="M189" i="9"/>
  <c r="M197" i="9"/>
  <c r="M191" i="9"/>
  <c r="M214" i="9"/>
  <c r="M206" i="9"/>
  <c r="M193" i="9"/>
  <c r="M196" i="9"/>
  <c r="M231" i="9"/>
  <c r="M183" i="9"/>
  <c r="M199" i="9"/>
  <c r="M192" i="9"/>
  <c r="M184" i="9"/>
  <c r="M211" i="9"/>
  <c r="M209" i="9"/>
  <c r="M174" i="9"/>
  <c r="M180" i="9"/>
  <c r="M175" i="9"/>
  <c r="M176" i="9"/>
  <c r="M187" i="9"/>
  <c r="M178" i="9"/>
  <c r="M182" i="9"/>
  <c r="M185" i="9"/>
  <c r="M181" i="9"/>
  <c r="M168" i="9"/>
  <c r="M172" i="9"/>
  <c r="M161" i="9"/>
  <c r="M162" i="9"/>
  <c r="M179" i="9"/>
  <c r="M164" i="9"/>
  <c r="M177" i="9"/>
  <c r="M165" i="9"/>
  <c r="M186" i="9"/>
  <c r="M188" i="9"/>
  <c r="M157" i="9"/>
  <c r="M163" i="9"/>
  <c r="M156" i="9"/>
  <c r="M148" i="9"/>
  <c r="M166" i="9"/>
  <c r="M149" i="9"/>
  <c r="M159" i="9"/>
  <c r="M150" i="9"/>
  <c r="M155" i="9"/>
  <c r="M151" i="9"/>
  <c r="M171" i="9"/>
  <c r="M169" i="9"/>
  <c r="M158" i="9"/>
  <c r="M153" i="9"/>
  <c r="M173" i="9"/>
  <c r="M144" i="9"/>
  <c r="M167" i="9"/>
  <c r="M145" i="9"/>
  <c r="M138" i="9"/>
  <c r="M126" i="9"/>
  <c r="M170" i="9"/>
  <c r="M141" i="9"/>
  <c r="M139" i="9"/>
  <c r="M127" i="9"/>
  <c r="M142" i="9"/>
  <c r="M128" i="9"/>
  <c r="M129" i="9"/>
  <c r="M140" i="9"/>
  <c r="M130" i="9"/>
  <c r="M124" i="9"/>
  <c r="M154" i="9"/>
  <c r="M146" i="9"/>
  <c r="M131" i="9"/>
  <c r="M132" i="9"/>
  <c r="M152" i="9"/>
  <c r="M133" i="9"/>
  <c r="M143" i="9"/>
  <c r="M134" i="9"/>
  <c r="M160" i="9"/>
  <c r="M135" i="9"/>
  <c r="M137" i="9"/>
  <c r="M125" i="9"/>
  <c r="M147" i="9"/>
  <c r="M136" i="9"/>
  <c r="X235" i="9"/>
  <c r="X237" i="9"/>
  <c r="X224" i="9"/>
  <c r="X225" i="9"/>
  <c r="X226" i="9"/>
  <c r="X227" i="9"/>
  <c r="X231" i="9"/>
  <c r="X219" i="9"/>
  <c r="X232" i="9"/>
  <c r="X220" i="9"/>
  <c r="X228" i="9"/>
  <c r="X221" i="9"/>
  <c r="X236" i="9"/>
  <c r="X222" i="9"/>
  <c r="X234" i="9"/>
  <c r="X230" i="9"/>
  <c r="X216" i="9"/>
  <c r="X211" i="9"/>
  <c r="X214" i="9"/>
  <c r="X229" i="9"/>
  <c r="X223" i="9"/>
  <c r="X218" i="9"/>
  <c r="X206" i="9"/>
  <c r="X217" i="9"/>
  <c r="X203" i="9"/>
  <c r="X193" i="9"/>
  <c r="X194" i="9"/>
  <c r="X209" i="9"/>
  <c r="X204" i="9"/>
  <c r="X197" i="9"/>
  <c r="X212" i="9"/>
  <c r="X207" i="9"/>
  <c r="X199" i="9"/>
  <c r="X233" i="9"/>
  <c r="X200" i="9"/>
  <c r="X208" i="9"/>
  <c r="X188" i="9"/>
  <c r="X195" i="9"/>
  <c r="X198" i="9"/>
  <c r="X190" i="9"/>
  <c r="X213" i="9"/>
  <c r="X201" i="9"/>
  <c r="X205" i="9"/>
  <c r="X202" i="9"/>
  <c r="X182" i="9"/>
  <c r="X191" i="9"/>
  <c r="X183" i="9"/>
  <c r="X210" i="9"/>
  <c r="X173" i="9"/>
  <c r="X174" i="9"/>
  <c r="X215" i="9"/>
  <c r="X175" i="9"/>
  <c r="X186" i="9"/>
  <c r="X177" i="9"/>
  <c r="X178" i="9"/>
  <c r="X184" i="9"/>
  <c r="X192" i="9"/>
  <c r="X179" i="9"/>
  <c r="X171" i="9"/>
  <c r="X181" i="9"/>
  <c r="X160" i="9"/>
  <c r="X185" i="9"/>
  <c r="X161" i="9"/>
  <c r="X163" i="9"/>
  <c r="X196" i="9"/>
  <c r="X187" i="9"/>
  <c r="X180" i="9"/>
  <c r="X168" i="9"/>
  <c r="X164" i="9"/>
  <c r="X189" i="9"/>
  <c r="X167" i="9"/>
  <c r="X156" i="9"/>
  <c r="X147" i="9"/>
  <c r="X170" i="9"/>
  <c r="X148" i="9"/>
  <c r="X169" i="9"/>
  <c r="X157" i="9"/>
  <c r="X154" i="9"/>
  <c r="X149" i="9"/>
  <c r="X172" i="9"/>
  <c r="X150" i="9"/>
  <c r="X152" i="9"/>
  <c r="X166" i="9"/>
  <c r="X159" i="9"/>
  <c r="X143" i="9"/>
  <c r="X137" i="9"/>
  <c r="X125" i="9"/>
  <c r="X135" i="9"/>
  <c r="X146" i="9"/>
  <c r="X138" i="9"/>
  <c r="X126" i="9"/>
  <c r="X155" i="9"/>
  <c r="X139" i="9"/>
  <c r="X127" i="9"/>
  <c r="X144" i="9"/>
  <c r="X128" i="9"/>
  <c r="X141" i="9"/>
  <c r="X129" i="9"/>
  <c r="X158" i="9"/>
  <c r="X130" i="9"/>
  <c r="X162" i="9"/>
  <c r="X131" i="9"/>
  <c r="X153" i="9"/>
  <c r="X142" i="9"/>
  <c r="X140" i="9"/>
  <c r="X132" i="9"/>
  <c r="X165" i="9"/>
  <c r="X145" i="9"/>
  <c r="X133" i="9"/>
  <c r="X151" i="9"/>
  <c r="X134" i="9"/>
  <c r="X176" i="9"/>
  <c r="X136" i="9"/>
  <c r="X124" i="9"/>
  <c r="L235" i="9"/>
  <c r="L237" i="9"/>
  <c r="L224" i="9"/>
  <c r="L225" i="9"/>
  <c r="L226" i="9"/>
  <c r="L227" i="9"/>
  <c r="L231" i="9"/>
  <c r="L219" i="9"/>
  <c r="L220" i="9"/>
  <c r="L234" i="9"/>
  <c r="L221" i="9"/>
  <c r="L230" i="9"/>
  <c r="L222" i="9"/>
  <c r="L233" i="9"/>
  <c r="L236" i="9"/>
  <c r="L232" i="9"/>
  <c r="L218" i="9"/>
  <c r="L211" i="9"/>
  <c r="L214" i="9"/>
  <c r="L216" i="9"/>
  <c r="L228" i="9"/>
  <c r="L229" i="9"/>
  <c r="L217" i="9"/>
  <c r="L206" i="9"/>
  <c r="L209" i="9"/>
  <c r="L204" i="9"/>
  <c r="L193" i="9"/>
  <c r="L202" i="9"/>
  <c r="L194" i="9"/>
  <c r="L197" i="9"/>
  <c r="L199" i="9"/>
  <c r="L213" i="9"/>
  <c r="L208" i="9"/>
  <c r="L200" i="9"/>
  <c r="L201" i="9"/>
  <c r="L188" i="9"/>
  <c r="L223" i="9"/>
  <c r="L212" i="9"/>
  <c r="L210" i="9"/>
  <c r="L196" i="9"/>
  <c r="L183" i="9"/>
  <c r="L195" i="9"/>
  <c r="L215" i="9"/>
  <c r="L205" i="9"/>
  <c r="L192" i="9"/>
  <c r="L186" i="9"/>
  <c r="L173" i="9"/>
  <c r="L174" i="9"/>
  <c r="L189" i="9"/>
  <c r="L184" i="9"/>
  <c r="L180" i="9"/>
  <c r="L175" i="9"/>
  <c r="L203" i="9"/>
  <c r="L177" i="9"/>
  <c r="L198" i="9"/>
  <c r="L187" i="9"/>
  <c r="L178" i="9"/>
  <c r="L182" i="9"/>
  <c r="L185" i="9"/>
  <c r="L171" i="9"/>
  <c r="L191" i="9"/>
  <c r="L176" i="9"/>
  <c r="L160" i="9"/>
  <c r="L168" i="9"/>
  <c r="L161" i="9"/>
  <c r="L181" i="9"/>
  <c r="L190" i="9"/>
  <c r="L179" i="9"/>
  <c r="L163" i="9"/>
  <c r="L207" i="9"/>
  <c r="L164" i="9"/>
  <c r="L169" i="9"/>
  <c r="L156" i="9"/>
  <c r="L147" i="9"/>
  <c r="L148" i="9"/>
  <c r="L166" i="9"/>
  <c r="L149" i="9"/>
  <c r="L159" i="9"/>
  <c r="L150" i="9"/>
  <c r="L170" i="9"/>
  <c r="L165" i="9"/>
  <c r="L152" i="9"/>
  <c r="L143" i="9"/>
  <c r="L153" i="9"/>
  <c r="L137" i="9"/>
  <c r="L125" i="9"/>
  <c r="L167" i="9"/>
  <c r="L145" i="9"/>
  <c r="L138" i="9"/>
  <c r="L126" i="9"/>
  <c r="L141" i="9"/>
  <c r="L139" i="9"/>
  <c r="L127" i="9"/>
  <c r="L151" i="9"/>
  <c r="L142" i="9"/>
  <c r="L128" i="9"/>
  <c r="L172" i="9"/>
  <c r="L129" i="9"/>
  <c r="L155" i="9"/>
  <c r="L140" i="9"/>
  <c r="L130" i="9"/>
  <c r="L157" i="9"/>
  <c r="L154" i="9"/>
  <c r="L146" i="9"/>
  <c r="L131" i="9"/>
  <c r="L158" i="9"/>
  <c r="L132" i="9"/>
  <c r="L135" i="9"/>
  <c r="L144" i="9"/>
  <c r="L133" i="9"/>
  <c r="L162" i="9"/>
  <c r="L134" i="9"/>
  <c r="L136" i="9"/>
  <c r="L124" i="9"/>
  <c r="AI236" i="9"/>
  <c r="AI237" i="9"/>
  <c r="AI223" i="9"/>
  <c r="AI224" i="9"/>
  <c r="AI235" i="9"/>
  <c r="AI225" i="9"/>
  <c r="AI226" i="9"/>
  <c r="AI230" i="9"/>
  <c r="AI218" i="9"/>
  <c r="AI234" i="9"/>
  <c r="AI219" i="9"/>
  <c r="AI220" i="9"/>
  <c r="AI221" i="9"/>
  <c r="AI229" i="9"/>
  <c r="AI232" i="9"/>
  <c r="AI228" i="9"/>
  <c r="AI210" i="9"/>
  <c r="AI227" i="9"/>
  <c r="AI231" i="9"/>
  <c r="AI213" i="9"/>
  <c r="AI214" i="9"/>
  <c r="AI233" i="9"/>
  <c r="AI222" i="9"/>
  <c r="AI215" i="9"/>
  <c r="AI205" i="9"/>
  <c r="AI192" i="9"/>
  <c r="AI193" i="9"/>
  <c r="AI203" i="9"/>
  <c r="AI196" i="9"/>
  <c r="AI211" i="9"/>
  <c r="AI206" i="9"/>
  <c r="AI202" i="9"/>
  <c r="AI198" i="9"/>
  <c r="AI216" i="9"/>
  <c r="AI199" i="9"/>
  <c r="AI191" i="9"/>
  <c r="AI187" i="9"/>
  <c r="AI207" i="9"/>
  <c r="AI200" i="9"/>
  <c r="AI217" i="9"/>
  <c r="AI212" i="9"/>
  <c r="AI189" i="9"/>
  <c r="AI182" i="9"/>
  <c r="AI201" i="9"/>
  <c r="AI181" i="9"/>
  <c r="AI179" i="9"/>
  <c r="AI172" i="9"/>
  <c r="AI194" i="9"/>
  <c r="AI173" i="9"/>
  <c r="AI174" i="9"/>
  <c r="AI185" i="9"/>
  <c r="AI176" i="9"/>
  <c r="AI180" i="9"/>
  <c r="AI177" i="9"/>
  <c r="AI188" i="9"/>
  <c r="AI183" i="9"/>
  <c r="AI197" i="9"/>
  <c r="AI170" i="9"/>
  <c r="AI184" i="9"/>
  <c r="AI178" i="9"/>
  <c r="AI186" i="9"/>
  <c r="AI159" i="9"/>
  <c r="AI209" i="9"/>
  <c r="AI190" i="9"/>
  <c r="AI160" i="9"/>
  <c r="AI162" i="9"/>
  <c r="AI163" i="9"/>
  <c r="AI195" i="9"/>
  <c r="AI155" i="9"/>
  <c r="AI146" i="9"/>
  <c r="AI168" i="9"/>
  <c r="AI166" i="9"/>
  <c r="AI147" i="9"/>
  <c r="AI148" i="9"/>
  <c r="AI175" i="9"/>
  <c r="AI149" i="9"/>
  <c r="AI158" i="9"/>
  <c r="AI151" i="9"/>
  <c r="AI164" i="9"/>
  <c r="AI154" i="9"/>
  <c r="AI153" i="9"/>
  <c r="AI157" i="9"/>
  <c r="AI204" i="9"/>
  <c r="AI142" i="9"/>
  <c r="AI136" i="9"/>
  <c r="AI124" i="9"/>
  <c r="AI156" i="9"/>
  <c r="AI150" i="9"/>
  <c r="AI137" i="9"/>
  <c r="AI125" i="9"/>
  <c r="AI138" i="9"/>
  <c r="AI126" i="9"/>
  <c r="AI161" i="9"/>
  <c r="AI139" i="9"/>
  <c r="AI127" i="9"/>
  <c r="AI145" i="9"/>
  <c r="AI128" i="9"/>
  <c r="AI152" i="9"/>
  <c r="AI169" i="9"/>
  <c r="AI165" i="9"/>
  <c r="AI129" i="9"/>
  <c r="AI130" i="9"/>
  <c r="AI171" i="9"/>
  <c r="AI143" i="9"/>
  <c r="AI131" i="9"/>
  <c r="AI167" i="9"/>
  <c r="AI141" i="9"/>
  <c r="AI132" i="9"/>
  <c r="AI140" i="9"/>
  <c r="AI133" i="9"/>
  <c r="AI134" i="9"/>
  <c r="AI144" i="9"/>
  <c r="AI135" i="9"/>
  <c r="W236" i="9"/>
  <c r="W237" i="9"/>
  <c r="W223" i="9"/>
  <c r="W235" i="9"/>
  <c r="W225" i="9"/>
  <c r="W226" i="9"/>
  <c r="W230" i="9"/>
  <c r="W229" i="9"/>
  <c r="W218" i="9"/>
  <c r="W219" i="9"/>
  <c r="W232" i="9"/>
  <c r="W220" i="9"/>
  <c r="W228" i="9"/>
  <c r="W221" i="9"/>
  <c r="W231" i="9"/>
  <c r="W234" i="9"/>
  <c r="W222" i="9"/>
  <c r="W216" i="9"/>
  <c r="W210" i="9"/>
  <c r="W224" i="9"/>
  <c r="W227" i="9"/>
  <c r="W217" i="9"/>
  <c r="W215" i="9"/>
  <c r="W213" i="9"/>
  <c r="W214" i="9"/>
  <c r="W205" i="9"/>
  <c r="W233" i="9"/>
  <c r="W208" i="9"/>
  <c r="W192" i="9"/>
  <c r="W203" i="9"/>
  <c r="W193" i="9"/>
  <c r="W202" i="9"/>
  <c r="W196" i="9"/>
  <c r="W198" i="9"/>
  <c r="W212" i="9"/>
  <c r="W207" i="9"/>
  <c r="W199" i="9"/>
  <c r="W206" i="9"/>
  <c r="W187" i="9"/>
  <c r="W195" i="9"/>
  <c r="W189" i="9"/>
  <c r="W211" i="9"/>
  <c r="W209" i="9"/>
  <c r="W201" i="9"/>
  <c r="W194" i="9"/>
  <c r="W182" i="9"/>
  <c r="W200" i="9"/>
  <c r="W185" i="9"/>
  <c r="W172" i="9"/>
  <c r="W173" i="9"/>
  <c r="W188" i="9"/>
  <c r="W183" i="9"/>
  <c r="W174" i="9"/>
  <c r="W190" i="9"/>
  <c r="W180" i="9"/>
  <c r="W176" i="9"/>
  <c r="W186" i="9"/>
  <c r="W177" i="9"/>
  <c r="W178" i="9"/>
  <c r="W184" i="9"/>
  <c r="W204" i="9"/>
  <c r="W170" i="9"/>
  <c r="W191" i="9"/>
  <c r="W181" i="9"/>
  <c r="W179" i="9"/>
  <c r="W159" i="9"/>
  <c r="W197" i="9"/>
  <c r="W160" i="9"/>
  <c r="W175" i="9"/>
  <c r="W169" i="9"/>
  <c r="W162" i="9"/>
  <c r="W163" i="9"/>
  <c r="W155" i="9"/>
  <c r="W158" i="9"/>
  <c r="W146" i="9"/>
  <c r="W161" i="9"/>
  <c r="W147" i="9"/>
  <c r="W164" i="9"/>
  <c r="W148" i="9"/>
  <c r="W171" i="9"/>
  <c r="W157" i="9"/>
  <c r="W154" i="9"/>
  <c r="W149" i="9"/>
  <c r="W168" i="9"/>
  <c r="W167" i="9"/>
  <c r="W151" i="9"/>
  <c r="W153" i="9"/>
  <c r="W166" i="9"/>
  <c r="W136" i="9"/>
  <c r="W124" i="9"/>
  <c r="W137" i="9"/>
  <c r="W125" i="9"/>
  <c r="W143" i="9"/>
  <c r="W138" i="9"/>
  <c r="W126" i="9"/>
  <c r="W134" i="9"/>
  <c r="W156" i="9"/>
  <c r="W152" i="9"/>
  <c r="W139" i="9"/>
  <c r="W127" i="9"/>
  <c r="W144" i="9"/>
  <c r="W128" i="9"/>
  <c r="W141" i="9"/>
  <c r="W129" i="9"/>
  <c r="W150" i="9"/>
  <c r="W130" i="9"/>
  <c r="W131" i="9"/>
  <c r="W142" i="9"/>
  <c r="W140" i="9"/>
  <c r="W132" i="9"/>
  <c r="W165" i="9"/>
  <c r="W145" i="9"/>
  <c r="W133" i="9"/>
  <c r="W135" i="9"/>
  <c r="K235" i="9"/>
  <c r="K237" i="9"/>
  <c r="K225" i="9"/>
  <c r="K226" i="9"/>
  <c r="K230" i="9"/>
  <c r="K231" i="9"/>
  <c r="K218" i="9"/>
  <c r="K227" i="9"/>
  <c r="K219" i="9"/>
  <c r="K224" i="9"/>
  <c r="K220" i="9"/>
  <c r="K234" i="9"/>
  <c r="K221" i="9"/>
  <c r="K223" i="9"/>
  <c r="K233" i="9"/>
  <c r="K229" i="9"/>
  <c r="K210" i="9"/>
  <c r="K213" i="9"/>
  <c r="K214" i="9"/>
  <c r="K222" i="9"/>
  <c r="K236" i="9"/>
  <c r="K228" i="9"/>
  <c r="K205" i="9"/>
  <c r="K232" i="9"/>
  <c r="K192" i="9"/>
  <c r="K216" i="9"/>
  <c r="K209" i="9"/>
  <c r="K204" i="9"/>
  <c r="K193" i="9"/>
  <c r="K196" i="9"/>
  <c r="K198" i="9"/>
  <c r="K199" i="9"/>
  <c r="K202" i="9"/>
  <c r="K187" i="9"/>
  <c r="K203" i="9"/>
  <c r="K190" i="9"/>
  <c r="K189" i="9"/>
  <c r="K197" i="9"/>
  <c r="K212" i="9"/>
  <c r="K208" i="9"/>
  <c r="K200" i="9"/>
  <c r="K191" i="9"/>
  <c r="K217" i="9"/>
  <c r="K206" i="9"/>
  <c r="K182" i="9"/>
  <c r="K211" i="9"/>
  <c r="K215" i="9"/>
  <c r="K207" i="9"/>
  <c r="K172" i="9"/>
  <c r="K186" i="9"/>
  <c r="K173" i="9"/>
  <c r="K174" i="9"/>
  <c r="K201" i="9"/>
  <c r="K176" i="9"/>
  <c r="K177" i="9"/>
  <c r="K194" i="9"/>
  <c r="K178" i="9"/>
  <c r="K188" i="9"/>
  <c r="K183" i="9"/>
  <c r="K179" i="9"/>
  <c r="K170" i="9"/>
  <c r="K180" i="9"/>
  <c r="K159" i="9"/>
  <c r="K160" i="9"/>
  <c r="K184" i="9"/>
  <c r="K185" i="9"/>
  <c r="K181" i="9"/>
  <c r="K171" i="9"/>
  <c r="K162" i="9"/>
  <c r="K163" i="9"/>
  <c r="K175" i="9"/>
  <c r="K167" i="9"/>
  <c r="K155" i="9"/>
  <c r="K195" i="9"/>
  <c r="K146" i="9"/>
  <c r="K156" i="9"/>
  <c r="K147" i="9"/>
  <c r="K148" i="9"/>
  <c r="K166" i="9"/>
  <c r="K149" i="9"/>
  <c r="K151" i="9"/>
  <c r="K158" i="9"/>
  <c r="K153" i="9"/>
  <c r="K161" i="9"/>
  <c r="K136" i="9"/>
  <c r="K124" i="9"/>
  <c r="K164" i="9"/>
  <c r="K137" i="9"/>
  <c r="K125" i="9"/>
  <c r="K145" i="9"/>
  <c r="K138" i="9"/>
  <c r="K126" i="9"/>
  <c r="K168" i="9"/>
  <c r="K141" i="9"/>
  <c r="K139" i="9"/>
  <c r="K127" i="9"/>
  <c r="K142" i="9"/>
  <c r="K128" i="9"/>
  <c r="K134" i="9"/>
  <c r="K129" i="9"/>
  <c r="K140" i="9"/>
  <c r="K130" i="9"/>
  <c r="K169" i="9"/>
  <c r="K157" i="9"/>
  <c r="K154" i="9"/>
  <c r="K131" i="9"/>
  <c r="K152" i="9"/>
  <c r="K132" i="9"/>
  <c r="K144" i="9"/>
  <c r="K143" i="9"/>
  <c r="K133" i="9"/>
  <c r="K165" i="9"/>
  <c r="K150" i="9"/>
  <c r="K135" i="9"/>
  <c r="AH234" i="9"/>
  <c r="AH224" i="9"/>
  <c r="AH235" i="9"/>
  <c r="AH225" i="9"/>
  <c r="AH237" i="9"/>
  <c r="AH229" i="9"/>
  <c r="AH227" i="9"/>
  <c r="AH217" i="9"/>
  <c r="AH218" i="9"/>
  <c r="AH230" i="9"/>
  <c r="AH219" i="9"/>
  <c r="AH226" i="9"/>
  <c r="AH220" i="9"/>
  <c r="AH233" i="9"/>
  <c r="AH222" i="9"/>
  <c r="AH232" i="9"/>
  <c r="AH209" i="9"/>
  <c r="AH228" i="9"/>
  <c r="AH223" i="9"/>
  <c r="AH221" i="9"/>
  <c r="AH212" i="9"/>
  <c r="AH236" i="9"/>
  <c r="AH231" i="9"/>
  <c r="AH213" i="9"/>
  <c r="AH216" i="9"/>
  <c r="AH204" i="9"/>
  <c r="AH207" i="9"/>
  <c r="AH191" i="9"/>
  <c r="AH192" i="9"/>
  <c r="AH195" i="9"/>
  <c r="AH197" i="9"/>
  <c r="AH211" i="9"/>
  <c r="AH206" i="9"/>
  <c r="AH202" i="9"/>
  <c r="AH198" i="9"/>
  <c r="AH201" i="9"/>
  <c r="AH194" i="9"/>
  <c r="AH186" i="9"/>
  <c r="AH205" i="9"/>
  <c r="AH188" i="9"/>
  <c r="AH203" i="9"/>
  <c r="AH200" i="9"/>
  <c r="AH193" i="9"/>
  <c r="AH215" i="9"/>
  <c r="AH214" i="9"/>
  <c r="AH196" i="9"/>
  <c r="AH199" i="9"/>
  <c r="AH210" i="9"/>
  <c r="AH181" i="9"/>
  <c r="AH190" i="9"/>
  <c r="AH184" i="9"/>
  <c r="AH171" i="9"/>
  <c r="AH179" i="9"/>
  <c r="AH172" i="9"/>
  <c r="AH208" i="9"/>
  <c r="AH187" i="9"/>
  <c r="AH182" i="9"/>
  <c r="AH173" i="9"/>
  <c r="AH175" i="9"/>
  <c r="AH189" i="9"/>
  <c r="AH185" i="9"/>
  <c r="AH176" i="9"/>
  <c r="AH180" i="9"/>
  <c r="AH177" i="9"/>
  <c r="AH183" i="9"/>
  <c r="AH178" i="9"/>
  <c r="AH158" i="9"/>
  <c r="AH170" i="9"/>
  <c r="AH159" i="9"/>
  <c r="AH161" i="9"/>
  <c r="AH162" i="9"/>
  <c r="AH166" i="9"/>
  <c r="AH169" i="9"/>
  <c r="AH167" i="9"/>
  <c r="AH156" i="9"/>
  <c r="AH145" i="9"/>
  <c r="AH174" i="9"/>
  <c r="AH146" i="9"/>
  <c r="AH168" i="9"/>
  <c r="AH147" i="9"/>
  <c r="AH155" i="9"/>
  <c r="AH148" i="9"/>
  <c r="AH165" i="9"/>
  <c r="AH150" i="9"/>
  <c r="AH152" i="9"/>
  <c r="AH164" i="9"/>
  <c r="AH154" i="9"/>
  <c r="AH153" i="9"/>
  <c r="AH144" i="9"/>
  <c r="AH135" i="9"/>
  <c r="AH157" i="9"/>
  <c r="AH142" i="9"/>
  <c r="AH136" i="9"/>
  <c r="AH124" i="9"/>
  <c r="AH137" i="9"/>
  <c r="AH125" i="9"/>
  <c r="AH160" i="9"/>
  <c r="AH138" i="9"/>
  <c r="AH126" i="9"/>
  <c r="AH133" i="9"/>
  <c r="AH139" i="9"/>
  <c r="AH127" i="9"/>
  <c r="AH163" i="9"/>
  <c r="AH128" i="9"/>
  <c r="AH151" i="9"/>
  <c r="AH129" i="9"/>
  <c r="AH130" i="9"/>
  <c r="AH143" i="9"/>
  <c r="AH131" i="9"/>
  <c r="AH149" i="9"/>
  <c r="AH141" i="9"/>
  <c r="AH132" i="9"/>
  <c r="AH140" i="9"/>
  <c r="AH134" i="9"/>
  <c r="V234" i="9"/>
  <c r="V235" i="9"/>
  <c r="V224" i="9"/>
  <c r="V225" i="9"/>
  <c r="V236" i="9"/>
  <c r="V229" i="9"/>
  <c r="V233" i="9"/>
  <c r="V217" i="9"/>
  <c r="V218" i="9"/>
  <c r="V219" i="9"/>
  <c r="V232" i="9"/>
  <c r="V220" i="9"/>
  <c r="V222" i="9"/>
  <c r="V227" i="9"/>
  <c r="V223" i="9"/>
  <c r="V237" i="9"/>
  <c r="V209" i="9"/>
  <c r="V226" i="9"/>
  <c r="V212" i="9"/>
  <c r="V228" i="9"/>
  <c r="V215" i="9"/>
  <c r="V213" i="9"/>
  <c r="V230" i="9"/>
  <c r="V231" i="9"/>
  <c r="V204" i="9"/>
  <c r="V191" i="9"/>
  <c r="V208" i="9"/>
  <c r="V192" i="9"/>
  <c r="V214" i="9"/>
  <c r="V195" i="9"/>
  <c r="V197" i="9"/>
  <c r="V221" i="9"/>
  <c r="V198" i="9"/>
  <c r="V210" i="9"/>
  <c r="V196" i="9"/>
  <c r="V186" i="9"/>
  <c r="V188" i="9"/>
  <c r="V211" i="9"/>
  <c r="V207" i="9"/>
  <c r="V190" i="9"/>
  <c r="V205" i="9"/>
  <c r="V202" i="9"/>
  <c r="V201" i="9"/>
  <c r="V194" i="9"/>
  <c r="V216" i="9"/>
  <c r="V193" i="9"/>
  <c r="V179" i="9"/>
  <c r="V171" i="9"/>
  <c r="V206" i="9"/>
  <c r="V185" i="9"/>
  <c r="V172" i="9"/>
  <c r="V203" i="9"/>
  <c r="V173" i="9"/>
  <c r="V175" i="9"/>
  <c r="V180" i="9"/>
  <c r="V176" i="9"/>
  <c r="V199" i="9"/>
  <c r="V177" i="9"/>
  <c r="V189" i="9"/>
  <c r="V187" i="9"/>
  <c r="V182" i="9"/>
  <c r="V181" i="9"/>
  <c r="V183" i="9"/>
  <c r="V184" i="9"/>
  <c r="V158" i="9"/>
  <c r="V159" i="9"/>
  <c r="V161" i="9"/>
  <c r="V200" i="9"/>
  <c r="V178" i="9"/>
  <c r="V169" i="9"/>
  <c r="V162" i="9"/>
  <c r="V166" i="9"/>
  <c r="V165" i="9"/>
  <c r="V145" i="9"/>
  <c r="V146" i="9"/>
  <c r="V170" i="9"/>
  <c r="V147" i="9"/>
  <c r="V164" i="9"/>
  <c r="V148" i="9"/>
  <c r="V174" i="9"/>
  <c r="V160" i="9"/>
  <c r="V150" i="9"/>
  <c r="V156" i="9"/>
  <c r="V152" i="9"/>
  <c r="V153" i="9"/>
  <c r="V168" i="9"/>
  <c r="V135" i="9"/>
  <c r="V136" i="9"/>
  <c r="V124" i="9"/>
  <c r="V149" i="9"/>
  <c r="V137" i="9"/>
  <c r="V125" i="9"/>
  <c r="V155" i="9"/>
  <c r="V154" i="9"/>
  <c r="V143" i="9"/>
  <c r="V138" i="9"/>
  <c r="V126" i="9"/>
  <c r="V157" i="9"/>
  <c r="V139" i="9"/>
  <c r="V127" i="9"/>
  <c r="V144" i="9"/>
  <c r="V128" i="9"/>
  <c r="V133" i="9"/>
  <c r="V141" i="9"/>
  <c r="V129" i="9"/>
  <c r="V163" i="9"/>
  <c r="V130" i="9"/>
  <c r="V167" i="9"/>
  <c r="V131" i="9"/>
  <c r="V142" i="9"/>
  <c r="V140" i="9"/>
  <c r="V132" i="9"/>
  <c r="V151" i="9"/>
  <c r="V134" i="9"/>
  <c r="J234" i="9"/>
  <c r="J235" i="9"/>
  <c r="J237" i="9"/>
  <c r="J224" i="9"/>
  <c r="J225" i="9"/>
  <c r="J229" i="9"/>
  <c r="J217" i="9"/>
  <c r="J231" i="9"/>
  <c r="J218" i="9"/>
  <c r="J227" i="9"/>
  <c r="J219" i="9"/>
  <c r="J220" i="9"/>
  <c r="J226" i="9"/>
  <c r="J222" i="9"/>
  <c r="J233" i="9"/>
  <c r="J232" i="9"/>
  <c r="J223" i="9"/>
  <c r="J215" i="9"/>
  <c r="J209" i="9"/>
  <c r="J221" i="9"/>
  <c r="J212" i="9"/>
  <c r="J213" i="9"/>
  <c r="J216" i="9"/>
  <c r="J204" i="9"/>
  <c r="J214" i="9"/>
  <c r="J203" i="9"/>
  <c r="J191" i="9"/>
  <c r="J192" i="9"/>
  <c r="J207" i="9"/>
  <c r="J195" i="9"/>
  <c r="J210" i="9"/>
  <c r="J205" i="9"/>
  <c r="J197" i="9"/>
  <c r="J198" i="9"/>
  <c r="J186" i="9"/>
  <c r="J201" i="9"/>
  <c r="J194" i="9"/>
  <c r="J188" i="9"/>
  <c r="J236" i="9"/>
  <c r="J208" i="9"/>
  <c r="J200" i="9"/>
  <c r="J193" i="9"/>
  <c r="J206" i="9"/>
  <c r="J230" i="9"/>
  <c r="J196" i="9"/>
  <c r="J228" i="9"/>
  <c r="J211" i="9"/>
  <c r="J171" i="9"/>
  <c r="J172" i="9"/>
  <c r="J173" i="9"/>
  <c r="J184" i="9"/>
  <c r="J180" i="9"/>
  <c r="J175" i="9"/>
  <c r="J176" i="9"/>
  <c r="J187" i="9"/>
  <c r="J177" i="9"/>
  <c r="J199" i="9"/>
  <c r="J202" i="9"/>
  <c r="J178" i="9"/>
  <c r="J189" i="9"/>
  <c r="J182" i="9"/>
  <c r="J158" i="9"/>
  <c r="J183" i="9"/>
  <c r="J159" i="9"/>
  <c r="J168" i="9"/>
  <c r="J161" i="9"/>
  <c r="J190" i="9"/>
  <c r="J185" i="9"/>
  <c r="J181" i="9"/>
  <c r="J179" i="9"/>
  <c r="J174" i="9"/>
  <c r="J162" i="9"/>
  <c r="J166" i="9"/>
  <c r="J167" i="9"/>
  <c r="J160" i="9"/>
  <c r="J154" i="9"/>
  <c r="J145" i="9"/>
  <c r="J163" i="9"/>
  <c r="J146" i="9"/>
  <c r="J156" i="9"/>
  <c r="J147" i="9"/>
  <c r="J148" i="9"/>
  <c r="J155" i="9"/>
  <c r="J150" i="9"/>
  <c r="J169" i="9"/>
  <c r="J165" i="9"/>
  <c r="J152" i="9"/>
  <c r="J153" i="9"/>
  <c r="J135" i="9"/>
  <c r="J133" i="9"/>
  <c r="J136" i="9"/>
  <c r="J124" i="9"/>
  <c r="J170" i="9"/>
  <c r="J137" i="9"/>
  <c r="J125" i="9"/>
  <c r="J138" i="9"/>
  <c r="J126" i="9"/>
  <c r="J151" i="9"/>
  <c r="J141" i="9"/>
  <c r="J139" i="9"/>
  <c r="J127" i="9"/>
  <c r="J142" i="9"/>
  <c r="J128" i="9"/>
  <c r="J129" i="9"/>
  <c r="J149" i="9"/>
  <c r="J140" i="9"/>
  <c r="J130" i="9"/>
  <c r="J143" i="9"/>
  <c r="J157" i="9"/>
  <c r="J131" i="9"/>
  <c r="J144" i="9"/>
  <c r="J132" i="9"/>
  <c r="J164" i="9"/>
  <c r="J134" i="9"/>
  <c r="AG233" i="9"/>
  <c r="AG234" i="9"/>
  <c r="AG223" i="9"/>
  <c r="AG224" i="9"/>
  <c r="AG228" i="9"/>
  <c r="AG237" i="9"/>
  <c r="AG231" i="9"/>
  <c r="AG216" i="9"/>
  <c r="AG227" i="9"/>
  <c r="AG217" i="9"/>
  <c r="AG218" i="9"/>
  <c r="AG230" i="9"/>
  <c r="AG219" i="9"/>
  <c r="AG221" i="9"/>
  <c r="AG225" i="9"/>
  <c r="AG220" i="9"/>
  <c r="AG235" i="9"/>
  <c r="AG226" i="9"/>
  <c r="AG208" i="9"/>
  <c r="AG229" i="9"/>
  <c r="AG211" i="9"/>
  <c r="AG232" i="9"/>
  <c r="AG212" i="9"/>
  <c r="AG236" i="9"/>
  <c r="AG203" i="9"/>
  <c r="AG190" i="9"/>
  <c r="AG207" i="9"/>
  <c r="AG191" i="9"/>
  <c r="AG213" i="9"/>
  <c r="AG194" i="9"/>
  <c r="AG196" i="9"/>
  <c r="AG197" i="9"/>
  <c r="AG185" i="9"/>
  <c r="AG209" i="9"/>
  <c r="AG187" i="9"/>
  <c r="AG205" i="9"/>
  <c r="AG222" i="9"/>
  <c r="AG200" i="9"/>
  <c r="AG193" i="9"/>
  <c r="AG215" i="9"/>
  <c r="AG214" i="9"/>
  <c r="AG199" i="9"/>
  <c r="AG192" i="9"/>
  <c r="AG204" i="9"/>
  <c r="AG195" i="9"/>
  <c r="AG189" i="9"/>
  <c r="AG198" i="9"/>
  <c r="AG170" i="9"/>
  <c r="AG201" i="9"/>
  <c r="AG184" i="9"/>
  <c r="AG181" i="9"/>
  <c r="AG171" i="9"/>
  <c r="AG179" i="9"/>
  <c r="AG172" i="9"/>
  <c r="AG174" i="9"/>
  <c r="AG175" i="9"/>
  <c r="AG176" i="9"/>
  <c r="AG202" i="9"/>
  <c r="AG188" i="9"/>
  <c r="AG186" i="9"/>
  <c r="AG210" i="9"/>
  <c r="AG180" i="9"/>
  <c r="AG167" i="9"/>
  <c r="AG157" i="9"/>
  <c r="AG178" i="9"/>
  <c r="AG158" i="9"/>
  <c r="AG160" i="9"/>
  <c r="AG161" i="9"/>
  <c r="AG206" i="9"/>
  <c r="AG182" i="9"/>
  <c r="AG165" i="9"/>
  <c r="AG163" i="9"/>
  <c r="AG144" i="9"/>
  <c r="AG173" i="9"/>
  <c r="AG169" i="9"/>
  <c r="AG156" i="9"/>
  <c r="AG145" i="9"/>
  <c r="AG166" i="9"/>
  <c r="AG159" i="9"/>
  <c r="AG146" i="9"/>
  <c r="AG168" i="9"/>
  <c r="AG162" i="9"/>
  <c r="AG147" i="9"/>
  <c r="AG177" i="9"/>
  <c r="AG149" i="9"/>
  <c r="AG183" i="9"/>
  <c r="AG151" i="9"/>
  <c r="AG152" i="9"/>
  <c r="AG155" i="9"/>
  <c r="AG154" i="9"/>
  <c r="AG140" i="9"/>
  <c r="AG134" i="9"/>
  <c r="AG135" i="9"/>
  <c r="AG132" i="9"/>
  <c r="AG150" i="9"/>
  <c r="AG142" i="9"/>
  <c r="AG136" i="9"/>
  <c r="AG124" i="9"/>
  <c r="AG153" i="9"/>
  <c r="AG137" i="9"/>
  <c r="AG125" i="9"/>
  <c r="AG138" i="9"/>
  <c r="AG126" i="9"/>
  <c r="AG141" i="9"/>
  <c r="AG164" i="9"/>
  <c r="AG148" i="9"/>
  <c r="AG139" i="9"/>
  <c r="AG127" i="9"/>
  <c r="AG128" i="9"/>
  <c r="AG129" i="9"/>
  <c r="AG130" i="9"/>
  <c r="AG143" i="9"/>
  <c r="AG131" i="9"/>
  <c r="AG133" i="9"/>
  <c r="U233" i="9"/>
  <c r="U234" i="9"/>
  <c r="U223" i="9"/>
  <c r="U235" i="9"/>
  <c r="U224" i="9"/>
  <c r="U228" i="9"/>
  <c r="U216" i="9"/>
  <c r="U229" i="9"/>
  <c r="U217" i="9"/>
  <c r="U225" i="9"/>
  <c r="U218" i="9"/>
  <c r="U219" i="9"/>
  <c r="U237" i="9"/>
  <c r="U221" i="9"/>
  <c r="U231" i="9"/>
  <c r="U227" i="9"/>
  <c r="U208" i="9"/>
  <c r="U222" i="9"/>
  <c r="U211" i="9"/>
  <c r="U226" i="9"/>
  <c r="U220" i="9"/>
  <c r="U212" i="9"/>
  <c r="U236" i="9"/>
  <c r="U230" i="9"/>
  <c r="U232" i="9"/>
  <c r="U203" i="9"/>
  <c r="U213" i="9"/>
  <c r="U190" i="9"/>
  <c r="U191" i="9"/>
  <c r="U215" i="9"/>
  <c r="U206" i="9"/>
  <c r="U194" i="9"/>
  <c r="U209" i="9"/>
  <c r="U204" i="9"/>
  <c r="U202" i="9"/>
  <c r="U196" i="9"/>
  <c r="U197" i="9"/>
  <c r="U185" i="9"/>
  <c r="U210" i="9"/>
  <c r="U199" i="9"/>
  <c r="U192" i="9"/>
  <c r="U187" i="9"/>
  <c r="U195" i="9"/>
  <c r="U198" i="9"/>
  <c r="U189" i="9"/>
  <c r="U207" i="9"/>
  <c r="U214" i="9"/>
  <c r="U200" i="9"/>
  <c r="U170" i="9"/>
  <c r="U193" i="9"/>
  <c r="U179" i="9"/>
  <c r="U171" i="9"/>
  <c r="U201" i="9"/>
  <c r="U172" i="9"/>
  <c r="U183" i="9"/>
  <c r="U174" i="9"/>
  <c r="U205" i="9"/>
  <c r="U175" i="9"/>
  <c r="U186" i="9"/>
  <c r="U180" i="9"/>
  <c r="U176" i="9"/>
  <c r="U182" i="9"/>
  <c r="U184" i="9"/>
  <c r="U181" i="9"/>
  <c r="U177" i="9"/>
  <c r="U157" i="9"/>
  <c r="U158" i="9"/>
  <c r="U160" i="9"/>
  <c r="U161" i="9"/>
  <c r="U178" i="9"/>
  <c r="U188" i="9"/>
  <c r="U165" i="9"/>
  <c r="U144" i="9"/>
  <c r="U145" i="9"/>
  <c r="U146" i="9"/>
  <c r="U169" i="9"/>
  <c r="U147" i="9"/>
  <c r="U154" i="9"/>
  <c r="U149" i="9"/>
  <c r="U168" i="9"/>
  <c r="U167" i="9"/>
  <c r="U163" i="9"/>
  <c r="U151" i="9"/>
  <c r="U156" i="9"/>
  <c r="U152" i="9"/>
  <c r="U134" i="9"/>
  <c r="U135" i="9"/>
  <c r="U136" i="9"/>
  <c r="U124" i="9"/>
  <c r="U137" i="9"/>
  <c r="U125" i="9"/>
  <c r="U148" i="9"/>
  <c r="U155" i="9"/>
  <c r="U143" i="9"/>
  <c r="U138" i="9"/>
  <c r="U126" i="9"/>
  <c r="U159" i="9"/>
  <c r="U139" i="9"/>
  <c r="U127" i="9"/>
  <c r="U173" i="9"/>
  <c r="U128" i="9"/>
  <c r="U162" i="9"/>
  <c r="U150" i="9"/>
  <c r="U141" i="9"/>
  <c r="U129" i="9"/>
  <c r="U140" i="9"/>
  <c r="U164" i="9"/>
  <c r="U153" i="9"/>
  <c r="U130" i="9"/>
  <c r="U132" i="9"/>
  <c r="U166" i="9"/>
  <c r="U131" i="9"/>
  <c r="U133" i="9"/>
  <c r="U142" i="9"/>
  <c r="I233" i="9"/>
  <c r="I234" i="9"/>
  <c r="I235" i="9"/>
  <c r="I237" i="9"/>
  <c r="I224" i="9"/>
  <c r="I236" i="9"/>
  <c r="I228" i="9"/>
  <c r="I216" i="9"/>
  <c r="I217" i="9"/>
  <c r="I231" i="9"/>
  <c r="I218" i="9"/>
  <c r="I227" i="9"/>
  <c r="I219" i="9"/>
  <c r="I230" i="9"/>
  <c r="I221" i="9"/>
  <c r="I223" i="9"/>
  <c r="I229" i="9"/>
  <c r="I232" i="9"/>
  <c r="I208" i="9"/>
  <c r="I211" i="9"/>
  <c r="I212" i="9"/>
  <c r="I225" i="9"/>
  <c r="I226" i="9"/>
  <c r="I222" i="9"/>
  <c r="I203" i="9"/>
  <c r="I220" i="9"/>
  <c r="I206" i="9"/>
  <c r="I190" i="9"/>
  <c r="I214" i="9"/>
  <c r="I191" i="9"/>
  <c r="I202" i="9"/>
  <c r="I194" i="9"/>
  <c r="I196" i="9"/>
  <c r="I210" i="9"/>
  <c r="I205" i="9"/>
  <c r="I197" i="9"/>
  <c r="I215" i="9"/>
  <c r="I207" i="9"/>
  <c r="I198" i="9"/>
  <c r="I185" i="9"/>
  <c r="I187" i="9"/>
  <c r="I201" i="9"/>
  <c r="I204" i="9"/>
  <c r="I200" i="9"/>
  <c r="I193" i="9"/>
  <c r="I213" i="9"/>
  <c r="I199" i="9"/>
  <c r="I192" i="9"/>
  <c r="I209" i="9"/>
  <c r="I183" i="9"/>
  <c r="I179" i="9"/>
  <c r="I170" i="9"/>
  <c r="I171" i="9"/>
  <c r="I186" i="9"/>
  <c r="I172" i="9"/>
  <c r="I189" i="9"/>
  <c r="I174" i="9"/>
  <c r="I184" i="9"/>
  <c r="I180" i="9"/>
  <c r="I175" i="9"/>
  <c r="I176" i="9"/>
  <c r="I181" i="9"/>
  <c r="I188" i="9"/>
  <c r="I178" i="9"/>
  <c r="I182" i="9"/>
  <c r="I173" i="9"/>
  <c r="I157" i="9"/>
  <c r="I158" i="9"/>
  <c r="I160" i="9"/>
  <c r="I168" i="9"/>
  <c r="I161" i="9"/>
  <c r="I177" i="9"/>
  <c r="I195" i="9"/>
  <c r="I165" i="9"/>
  <c r="I144" i="9"/>
  <c r="I167" i="9"/>
  <c r="I154" i="9"/>
  <c r="I145" i="9"/>
  <c r="I163" i="9"/>
  <c r="I146" i="9"/>
  <c r="I156" i="9"/>
  <c r="I147" i="9"/>
  <c r="I162" i="9"/>
  <c r="I149" i="9"/>
  <c r="I151" i="9"/>
  <c r="I169" i="9"/>
  <c r="I152" i="9"/>
  <c r="I166" i="9"/>
  <c r="I164" i="9"/>
  <c r="I150" i="9"/>
  <c r="I134" i="9"/>
  <c r="I153" i="9"/>
  <c r="I135" i="9"/>
  <c r="I136" i="9"/>
  <c r="I124" i="9"/>
  <c r="I148" i="9"/>
  <c r="I137" i="9"/>
  <c r="I125" i="9"/>
  <c r="I138" i="9"/>
  <c r="I126" i="9"/>
  <c r="I141" i="9"/>
  <c r="I139" i="9"/>
  <c r="I127" i="9"/>
  <c r="I155" i="9"/>
  <c r="I142" i="9"/>
  <c r="I128" i="9"/>
  <c r="I129" i="9"/>
  <c r="I159" i="9"/>
  <c r="I140" i="9"/>
  <c r="I130" i="9"/>
  <c r="I131" i="9"/>
  <c r="I132" i="9"/>
  <c r="I143" i="9"/>
  <c r="I133" i="9"/>
  <c r="AF232" i="9"/>
  <c r="AF233" i="9"/>
  <c r="AF234" i="9"/>
  <c r="AF227" i="9"/>
  <c r="AF236" i="9"/>
  <c r="AF237" i="9"/>
  <c r="AF231" i="9"/>
  <c r="AF216" i="9"/>
  <c r="AF217" i="9"/>
  <c r="AF218" i="9"/>
  <c r="AF226" i="9"/>
  <c r="AF220" i="9"/>
  <c r="AF229" i="9"/>
  <c r="AF222" i="9"/>
  <c r="AF225" i="9"/>
  <c r="AF224" i="9"/>
  <c r="AF207" i="9"/>
  <c r="AF235" i="9"/>
  <c r="AF228" i="9"/>
  <c r="AF223" i="9"/>
  <c r="AF230" i="9"/>
  <c r="AF210" i="9"/>
  <c r="AF221" i="9"/>
  <c r="AF211" i="9"/>
  <c r="AF219" i="9"/>
  <c r="AF214" i="9"/>
  <c r="AF202" i="9"/>
  <c r="AF215" i="9"/>
  <c r="AF212" i="9"/>
  <c r="AF201" i="9"/>
  <c r="AF189" i="9"/>
  <c r="AF190" i="9"/>
  <c r="AF205" i="9"/>
  <c r="AF193" i="9"/>
  <c r="AF208" i="9"/>
  <c r="AF203" i="9"/>
  <c r="AF195" i="9"/>
  <c r="AF196" i="9"/>
  <c r="AF184" i="9"/>
  <c r="AF213" i="9"/>
  <c r="AF197" i="9"/>
  <c r="AF186" i="9"/>
  <c r="AF209" i="9"/>
  <c r="AF200" i="9"/>
  <c r="AF206" i="9"/>
  <c r="AF169" i="9"/>
  <c r="AF198" i="9"/>
  <c r="AF170" i="9"/>
  <c r="AF194" i="9"/>
  <c r="AF181" i="9"/>
  <c r="AF171" i="9"/>
  <c r="AF182" i="9"/>
  <c r="AF173" i="9"/>
  <c r="AF174" i="9"/>
  <c r="AF185" i="9"/>
  <c r="AF175" i="9"/>
  <c r="AF192" i="9"/>
  <c r="AF178" i="9"/>
  <c r="AF168" i="9"/>
  <c r="AF156" i="9"/>
  <c r="AF180" i="9"/>
  <c r="AF167" i="9"/>
  <c r="AF157" i="9"/>
  <c r="AF187" i="9"/>
  <c r="AF188" i="9"/>
  <c r="AF176" i="9"/>
  <c r="AF159" i="9"/>
  <c r="AF160" i="9"/>
  <c r="AF199" i="9"/>
  <c r="AF204" i="9"/>
  <c r="AF183" i="9"/>
  <c r="AF177" i="9"/>
  <c r="AF164" i="9"/>
  <c r="AF179" i="9"/>
  <c r="AF143" i="9"/>
  <c r="AF191" i="9"/>
  <c r="AF172" i="9"/>
  <c r="AF163" i="9"/>
  <c r="AF144" i="9"/>
  <c r="AF145" i="9"/>
  <c r="AF166" i="9"/>
  <c r="AF146" i="9"/>
  <c r="AF155" i="9"/>
  <c r="AF148" i="9"/>
  <c r="AF161" i="9"/>
  <c r="AF150" i="9"/>
  <c r="AF151" i="9"/>
  <c r="AF133" i="9"/>
  <c r="AF154" i="9"/>
  <c r="AF147" i="9"/>
  <c r="AF140" i="9"/>
  <c r="AF134" i="9"/>
  <c r="AF158" i="9"/>
  <c r="AF135" i="9"/>
  <c r="AF149" i="9"/>
  <c r="AF142" i="9"/>
  <c r="AF136" i="9"/>
  <c r="AF124" i="9"/>
  <c r="AF162" i="9"/>
  <c r="AF153" i="9"/>
  <c r="AF137" i="9"/>
  <c r="AF125" i="9"/>
  <c r="AF131" i="9"/>
  <c r="AF138" i="9"/>
  <c r="AF126" i="9"/>
  <c r="AF165" i="9"/>
  <c r="AF139" i="9"/>
  <c r="AF127" i="9"/>
  <c r="AF128" i="9"/>
  <c r="AF129" i="9"/>
  <c r="AF130" i="9"/>
  <c r="AF152" i="9"/>
  <c r="AF141" i="9"/>
  <c r="AF132" i="9"/>
  <c r="T232" i="9"/>
  <c r="T233" i="9"/>
  <c r="T234" i="9"/>
  <c r="T227" i="9"/>
  <c r="T226" i="9"/>
  <c r="T216" i="9"/>
  <c r="T229" i="9"/>
  <c r="T217" i="9"/>
  <c r="T225" i="9"/>
  <c r="T218" i="9"/>
  <c r="T236" i="9"/>
  <c r="T235" i="9"/>
  <c r="T228" i="9"/>
  <c r="T220" i="9"/>
  <c r="T237" i="9"/>
  <c r="T224" i="9"/>
  <c r="T222" i="9"/>
  <c r="T231" i="9"/>
  <c r="T223" i="9"/>
  <c r="T219" i="9"/>
  <c r="T207" i="9"/>
  <c r="T210" i="9"/>
  <c r="T211" i="9"/>
  <c r="T230" i="9"/>
  <c r="T214" i="9"/>
  <c r="T202" i="9"/>
  <c r="T205" i="9"/>
  <c r="T201" i="9"/>
  <c r="T189" i="9"/>
  <c r="T213" i="9"/>
  <c r="T190" i="9"/>
  <c r="T193" i="9"/>
  <c r="T195" i="9"/>
  <c r="T209" i="9"/>
  <c r="T204" i="9"/>
  <c r="T196" i="9"/>
  <c r="T200" i="9"/>
  <c r="T184" i="9"/>
  <c r="T206" i="9"/>
  <c r="T186" i="9"/>
  <c r="T199" i="9"/>
  <c r="T221" i="9"/>
  <c r="T198" i="9"/>
  <c r="T215" i="9"/>
  <c r="T203" i="9"/>
  <c r="T197" i="9"/>
  <c r="T191" i="9"/>
  <c r="T212" i="9"/>
  <c r="T182" i="9"/>
  <c r="T181" i="9"/>
  <c r="T169" i="9"/>
  <c r="T170" i="9"/>
  <c r="T185" i="9"/>
  <c r="T179" i="9"/>
  <c r="T171" i="9"/>
  <c r="T208" i="9"/>
  <c r="T188" i="9"/>
  <c r="T173" i="9"/>
  <c r="T183" i="9"/>
  <c r="T174" i="9"/>
  <c r="T175" i="9"/>
  <c r="T194" i="9"/>
  <c r="T167" i="9"/>
  <c r="T156" i="9"/>
  <c r="T177" i="9"/>
  <c r="T157" i="9"/>
  <c r="T172" i="9"/>
  <c r="T159" i="9"/>
  <c r="T160" i="9"/>
  <c r="T192" i="9"/>
  <c r="T187" i="9"/>
  <c r="T180" i="9"/>
  <c r="T176" i="9"/>
  <c r="T168" i="9"/>
  <c r="T164" i="9"/>
  <c r="T155" i="9"/>
  <c r="T143" i="9"/>
  <c r="T165" i="9"/>
  <c r="T158" i="9"/>
  <c r="T144" i="9"/>
  <c r="T178" i="9"/>
  <c r="T161" i="9"/>
  <c r="T145" i="9"/>
  <c r="T146" i="9"/>
  <c r="T148" i="9"/>
  <c r="T150" i="9"/>
  <c r="T163" i="9"/>
  <c r="T151" i="9"/>
  <c r="T133" i="9"/>
  <c r="T134" i="9"/>
  <c r="T135" i="9"/>
  <c r="T166" i="9"/>
  <c r="T149" i="9"/>
  <c r="T136" i="9"/>
  <c r="T124" i="9"/>
  <c r="T154" i="9"/>
  <c r="T152" i="9"/>
  <c r="T137" i="9"/>
  <c r="T125" i="9"/>
  <c r="T138" i="9"/>
  <c r="T126" i="9"/>
  <c r="T147" i="9"/>
  <c r="T139" i="9"/>
  <c r="T127" i="9"/>
  <c r="T128" i="9"/>
  <c r="T162" i="9"/>
  <c r="T141" i="9"/>
  <c r="T129" i="9"/>
  <c r="T153" i="9"/>
  <c r="T130" i="9"/>
  <c r="T142" i="9"/>
  <c r="T140" i="9"/>
  <c r="T132" i="9"/>
  <c r="T131" i="9"/>
  <c r="H232" i="9"/>
  <c r="H233" i="9"/>
  <c r="H234" i="9"/>
  <c r="H235" i="9"/>
  <c r="H227" i="9"/>
  <c r="H228" i="9"/>
  <c r="H216" i="9"/>
  <c r="H217" i="9"/>
  <c r="H231" i="9"/>
  <c r="H224" i="9"/>
  <c r="H218" i="9"/>
  <c r="H220" i="9"/>
  <c r="H226" i="9"/>
  <c r="H222" i="9"/>
  <c r="H223" i="9"/>
  <c r="H207" i="9"/>
  <c r="H237" i="9"/>
  <c r="H221" i="9"/>
  <c r="H210" i="9"/>
  <c r="H211" i="9"/>
  <c r="H219" i="9"/>
  <c r="H225" i="9"/>
  <c r="H214" i="9"/>
  <c r="H202" i="9"/>
  <c r="H236" i="9"/>
  <c r="H230" i="9"/>
  <c r="H201" i="9"/>
  <c r="H229" i="9"/>
  <c r="H206" i="9"/>
  <c r="H203" i="9"/>
  <c r="H190" i="9"/>
  <c r="H212" i="9"/>
  <c r="H193" i="9"/>
  <c r="H195" i="9"/>
  <c r="H196" i="9"/>
  <c r="H209" i="9"/>
  <c r="H205" i="9"/>
  <c r="H184" i="9"/>
  <c r="H215" i="9"/>
  <c r="H186" i="9"/>
  <c r="H194" i="9"/>
  <c r="H197" i="9"/>
  <c r="H208" i="9"/>
  <c r="H204" i="9"/>
  <c r="H200" i="9"/>
  <c r="H213" i="9"/>
  <c r="H188" i="9"/>
  <c r="H169" i="9"/>
  <c r="H192" i="9"/>
  <c r="H183" i="9"/>
  <c r="H179" i="9"/>
  <c r="H170" i="9"/>
  <c r="H171" i="9"/>
  <c r="H191" i="9"/>
  <c r="H173" i="9"/>
  <c r="H189" i="9"/>
  <c r="H174" i="9"/>
  <c r="H198" i="9"/>
  <c r="H180" i="9"/>
  <c r="H175" i="9"/>
  <c r="H187" i="9"/>
  <c r="H185" i="9"/>
  <c r="H178" i="9"/>
  <c r="H156" i="9"/>
  <c r="H182" i="9"/>
  <c r="H176" i="9"/>
  <c r="H157" i="9"/>
  <c r="H159" i="9"/>
  <c r="H160" i="9"/>
  <c r="H181" i="9"/>
  <c r="H172" i="9"/>
  <c r="H164" i="9"/>
  <c r="H168" i="9"/>
  <c r="H143" i="9"/>
  <c r="H144" i="9"/>
  <c r="H167" i="9"/>
  <c r="H154" i="9"/>
  <c r="H145" i="9"/>
  <c r="H163" i="9"/>
  <c r="H146" i="9"/>
  <c r="H166" i="9"/>
  <c r="H148" i="9"/>
  <c r="H155" i="9"/>
  <c r="H150" i="9"/>
  <c r="H165" i="9"/>
  <c r="H158" i="9"/>
  <c r="H151" i="9"/>
  <c r="H133" i="9"/>
  <c r="H199" i="9"/>
  <c r="H134" i="9"/>
  <c r="H153" i="9"/>
  <c r="H135" i="9"/>
  <c r="H136" i="9"/>
  <c r="H124" i="9"/>
  <c r="H137" i="9"/>
  <c r="H125" i="9"/>
  <c r="H138" i="9"/>
  <c r="H126" i="9"/>
  <c r="H141" i="9"/>
  <c r="H139" i="9"/>
  <c r="H127" i="9"/>
  <c r="H131" i="9"/>
  <c r="H142" i="9"/>
  <c r="H128" i="9"/>
  <c r="H177" i="9"/>
  <c r="H149" i="9"/>
  <c r="H129" i="9"/>
  <c r="H162" i="9"/>
  <c r="H161" i="9"/>
  <c r="H152" i="9"/>
  <c r="H140" i="9"/>
  <c r="H130" i="9"/>
  <c r="H147" i="9"/>
  <c r="H132" i="9"/>
  <c r="AE236" i="9"/>
  <c r="AE231" i="9"/>
  <c r="AE232" i="9"/>
  <c r="AE233" i="9"/>
  <c r="AE234" i="9"/>
  <c r="AE226" i="9"/>
  <c r="AE235" i="9"/>
  <c r="AE224" i="9"/>
  <c r="AE215" i="9"/>
  <c r="AE237" i="9"/>
  <c r="AE227" i="9"/>
  <c r="AE216" i="9"/>
  <c r="AE217" i="9"/>
  <c r="AE230" i="9"/>
  <c r="AE219" i="9"/>
  <c r="AE221" i="9"/>
  <c r="AE229" i="9"/>
  <c r="AE222" i="9"/>
  <c r="AE225" i="9"/>
  <c r="AE220" i="9"/>
  <c r="AE206" i="9"/>
  <c r="AE228" i="9"/>
  <c r="AE223" i="9"/>
  <c r="AE218" i="9"/>
  <c r="AE209" i="9"/>
  <c r="AE210" i="9"/>
  <c r="AE213" i="9"/>
  <c r="AE204" i="9"/>
  <c r="AE200" i="9"/>
  <c r="AE212" i="9"/>
  <c r="AE201" i="9"/>
  <c r="AE189" i="9"/>
  <c r="AE192" i="9"/>
  <c r="AE194" i="9"/>
  <c r="AE208" i="9"/>
  <c r="AE203" i="9"/>
  <c r="AE195" i="9"/>
  <c r="AE198" i="9"/>
  <c r="AE183" i="9"/>
  <c r="AE211" i="9"/>
  <c r="AE202" i="9"/>
  <c r="AE191" i="9"/>
  <c r="AE185" i="9"/>
  <c r="AE207" i="9"/>
  <c r="AE197" i="9"/>
  <c r="AE205" i="9"/>
  <c r="AE193" i="9"/>
  <c r="AE196" i="9"/>
  <c r="AE214" i="9"/>
  <c r="AE199" i="9"/>
  <c r="AE190" i="9"/>
  <c r="AE168" i="9"/>
  <c r="AE169" i="9"/>
  <c r="AE184" i="9"/>
  <c r="AE170" i="9"/>
  <c r="AE187" i="9"/>
  <c r="AE179" i="9"/>
  <c r="AE172" i="9"/>
  <c r="AE182" i="9"/>
  <c r="AE173" i="9"/>
  <c r="AE174" i="9"/>
  <c r="AE177" i="9"/>
  <c r="AE155" i="9"/>
  <c r="AE186" i="9"/>
  <c r="AE156" i="9"/>
  <c r="AE180" i="9"/>
  <c r="AE178" i="9"/>
  <c r="AE158" i="9"/>
  <c r="AE188" i="9"/>
  <c r="AE176" i="9"/>
  <c r="AE159" i="9"/>
  <c r="AE181" i="9"/>
  <c r="AE163" i="9"/>
  <c r="AE171" i="9"/>
  <c r="AE142" i="9"/>
  <c r="AE167" i="9"/>
  <c r="AE143" i="9"/>
  <c r="AE144" i="9"/>
  <c r="AE145" i="9"/>
  <c r="AE162" i="9"/>
  <c r="AE147" i="9"/>
  <c r="AE165" i="9"/>
  <c r="AE149" i="9"/>
  <c r="AE161" i="9"/>
  <c r="AE150" i="9"/>
  <c r="AE175" i="9"/>
  <c r="AE152" i="9"/>
  <c r="AE141" i="9"/>
  <c r="AE132" i="9"/>
  <c r="AE133" i="9"/>
  <c r="AE157" i="9"/>
  <c r="AE154" i="9"/>
  <c r="AE140" i="9"/>
  <c r="AE134" i="9"/>
  <c r="AE135" i="9"/>
  <c r="AE130" i="9"/>
  <c r="AE160" i="9"/>
  <c r="AE136" i="9"/>
  <c r="AE124" i="9"/>
  <c r="AE153" i="9"/>
  <c r="AE137" i="9"/>
  <c r="AE125" i="9"/>
  <c r="AE164" i="9"/>
  <c r="AE148" i="9"/>
  <c r="AE138" i="9"/>
  <c r="AE126" i="9"/>
  <c r="AE166" i="9"/>
  <c r="AE151" i="9"/>
  <c r="AE139" i="9"/>
  <c r="AE127" i="9"/>
  <c r="AE128" i="9"/>
  <c r="AE146" i="9"/>
  <c r="AE129" i="9"/>
  <c r="AE131" i="9"/>
  <c r="S231" i="9"/>
  <c r="S232" i="9"/>
  <c r="S233" i="9"/>
  <c r="S234" i="9"/>
  <c r="S237" i="9"/>
  <c r="S226" i="9"/>
  <c r="S230" i="9"/>
  <c r="S215" i="9"/>
  <c r="S216" i="9"/>
  <c r="S229" i="9"/>
  <c r="S217" i="9"/>
  <c r="S219" i="9"/>
  <c r="S236" i="9"/>
  <c r="S235" i="9"/>
  <c r="S221" i="9"/>
  <c r="S224" i="9"/>
  <c r="S222" i="9"/>
  <c r="S206" i="9"/>
  <c r="S225" i="9"/>
  <c r="S209" i="9"/>
  <c r="S227" i="9"/>
  <c r="S210" i="9"/>
  <c r="S228" i="9"/>
  <c r="S220" i="9"/>
  <c r="S223" i="9"/>
  <c r="S213" i="9"/>
  <c r="S200" i="9"/>
  <c r="S205" i="9"/>
  <c r="S201" i="9"/>
  <c r="S189" i="9"/>
  <c r="S211" i="9"/>
  <c r="S203" i="9"/>
  <c r="S192" i="9"/>
  <c r="S214" i="9"/>
  <c r="S194" i="9"/>
  <c r="S202" i="9"/>
  <c r="S195" i="9"/>
  <c r="S218" i="9"/>
  <c r="S212" i="9"/>
  <c r="S193" i="9"/>
  <c r="S183" i="9"/>
  <c r="S208" i="9"/>
  <c r="S204" i="9"/>
  <c r="S185" i="9"/>
  <c r="S199" i="9"/>
  <c r="S198" i="9"/>
  <c r="S190" i="9"/>
  <c r="S197" i="9"/>
  <c r="S191" i="9"/>
  <c r="S187" i="9"/>
  <c r="S168" i="9"/>
  <c r="S182" i="9"/>
  <c r="S181" i="9"/>
  <c r="S169" i="9"/>
  <c r="S170" i="9"/>
  <c r="S172" i="9"/>
  <c r="S188" i="9"/>
  <c r="S173" i="9"/>
  <c r="S174" i="9"/>
  <c r="S186" i="9"/>
  <c r="S196" i="9"/>
  <c r="S184" i="9"/>
  <c r="S178" i="9"/>
  <c r="S176" i="9"/>
  <c r="S179" i="9"/>
  <c r="S155" i="9"/>
  <c r="S167" i="9"/>
  <c r="S156" i="9"/>
  <c r="S177" i="9"/>
  <c r="S207" i="9"/>
  <c r="S158" i="9"/>
  <c r="S175" i="9"/>
  <c r="S159" i="9"/>
  <c r="S180" i="9"/>
  <c r="S163" i="9"/>
  <c r="S162" i="9"/>
  <c r="S142" i="9"/>
  <c r="S143" i="9"/>
  <c r="S165" i="9"/>
  <c r="S144" i="9"/>
  <c r="S161" i="9"/>
  <c r="S145" i="9"/>
  <c r="S164" i="9"/>
  <c r="S157" i="9"/>
  <c r="S147" i="9"/>
  <c r="S154" i="9"/>
  <c r="S149" i="9"/>
  <c r="S150" i="9"/>
  <c r="S151" i="9"/>
  <c r="S140" i="9"/>
  <c r="S132" i="9"/>
  <c r="S130" i="9"/>
  <c r="S133" i="9"/>
  <c r="S146" i="9"/>
  <c r="S134" i="9"/>
  <c r="S153" i="9"/>
  <c r="S135" i="9"/>
  <c r="S136" i="9"/>
  <c r="S124" i="9"/>
  <c r="S152" i="9"/>
  <c r="S137" i="9"/>
  <c r="S125" i="9"/>
  <c r="S160" i="9"/>
  <c r="S138" i="9"/>
  <c r="S126" i="9"/>
  <c r="S139" i="9"/>
  <c r="S127" i="9"/>
  <c r="S171" i="9"/>
  <c r="S128" i="9"/>
  <c r="S141" i="9"/>
  <c r="S129" i="9"/>
  <c r="S166" i="9"/>
  <c r="S148" i="9"/>
  <c r="S131" i="9"/>
  <c r="G231" i="9"/>
  <c r="G232" i="9"/>
  <c r="G233" i="9"/>
  <c r="G234" i="9"/>
  <c r="G226" i="9"/>
  <c r="G237" i="9"/>
  <c r="G236" i="9"/>
  <c r="G235" i="9"/>
  <c r="G228" i="9"/>
  <c r="G215" i="9"/>
  <c r="G216" i="9"/>
  <c r="G217" i="9"/>
  <c r="G219" i="9"/>
  <c r="G230" i="9"/>
  <c r="G221" i="9"/>
  <c r="G222" i="9"/>
  <c r="G220" i="9"/>
  <c r="G223" i="9"/>
  <c r="G206" i="9"/>
  <c r="G218" i="9"/>
  <c r="G209" i="9"/>
  <c r="G210" i="9"/>
  <c r="G224" i="9"/>
  <c r="G227" i="9"/>
  <c r="G225" i="9"/>
  <c r="G213" i="9"/>
  <c r="G211" i="9"/>
  <c r="G200" i="9"/>
  <c r="G201" i="9"/>
  <c r="G204" i="9"/>
  <c r="G192" i="9"/>
  <c r="G207" i="9"/>
  <c r="G194" i="9"/>
  <c r="G195" i="9"/>
  <c r="G183" i="9"/>
  <c r="G202" i="9"/>
  <c r="G198" i="9"/>
  <c r="G185" i="9"/>
  <c r="G203" i="9"/>
  <c r="G214" i="9"/>
  <c r="G190" i="9"/>
  <c r="G212" i="9"/>
  <c r="G197" i="9"/>
  <c r="G191" i="9"/>
  <c r="G189" i="9"/>
  <c r="G208" i="9"/>
  <c r="G193" i="9"/>
  <c r="G181" i="9"/>
  <c r="G168" i="9"/>
  <c r="G188" i="9"/>
  <c r="G169" i="9"/>
  <c r="G179" i="9"/>
  <c r="G170" i="9"/>
  <c r="G172" i="9"/>
  <c r="G173" i="9"/>
  <c r="G184" i="9"/>
  <c r="G174" i="9"/>
  <c r="G205" i="9"/>
  <c r="G182" i="9"/>
  <c r="G178" i="9"/>
  <c r="G229" i="9"/>
  <c r="G180" i="9"/>
  <c r="G167" i="9"/>
  <c r="G155" i="9"/>
  <c r="G156" i="9"/>
  <c r="G176" i="9"/>
  <c r="G158" i="9"/>
  <c r="G171" i="9"/>
  <c r="G159" i="9"/>
  <c r="G196" i="9"/>
  <c r="G186" i="9"/>
  <c r="G199" i="9"/>
  <c r="G163" i="9"/>
  <c r="G164" i="9"/>
  <c r="G157" i="9"/>
  <c r="G142" i="9"/>
  <c r="G160" i="9"/>
  <c r="G143" i="9"/>
  <c r="G144" i="9"/>
  <c r="G154" i="9"/>
  <c r="G145" i="9"/>
  <c r="G147" i="9"/>
  <c r="G177" i="9"/>
  <c r="G162" i="9"/>
  <c r="G149" i="9"/>
  <c r="G175" i="9"/>
  <c r="G150" i="9"/>
  <c r="G165" i="9"/>
  <c r="G132" i="9"/>
  <c r="G152" i="9"/>
  <c r="G140" i="9"/>
  <c r="G166" i="9"/>
  <c r="G133" i="9"/>
  <c r="G161" i="9"/>
  <c r="G187" i="9"/>
  <c r="G134" i="9"/>
  <c r="G153" i="9"/>
  <c r="G135" i="9"/>
  <c r="G148" i="9"/>
  <c r="G136" i="9"/>
  <c r="G124" i="9"/>
  <c r="G151" i="9"/>
  <c r="G137" i="9"/>
  <c r="G125" i="9"/>
  <c r="G130" i="9"/>
  <c r="G138" i="9"/>
  <c r="G126" i="9"/>
  <c r="G146" i="9"/>
  <c r="G141" i="9"/>
  <c r="G139" i="9"/>
  <c r="G127" i="9"/>
  <c r="G128" i="9"/>
  <c r="G129" i="9"/>
  <c r="G131" i="9"/>
  <c r="U356" i="9" l="1"/>
  <c r="D356" i="9"/>
  <c r="O356" i="9"/>
  <c r="AH356" i="9"/>
  <c r="M356" i="9"/>
  <c r="AC356" i="9"/>
  <c r="AF356" i="9"/>
  <c r="Y356" i="9"/>
  <c r="Q356" i="9"/>
  <c r="AB356" i="9"/>
  <c r="G356" i="9"/>
  <c r="Z356" i="9"/>
  <c r="AG356" i="9"/>
  <c r="X356" i="9"/>
  <c r="F356" i="9"/>
  <c r="C356" i="9"/>
  <c r="K356" i="9"/>
  <c r="H356" i="9"/>
  <c r="P356" i="9"/>
  <c r="V356" i="9"/>
  <c r="T356" i="9"/>
  <c r="AE356" i="9"/>
  <c r="R356" i="9"/>
  <c r="AI356" i="9"/>
  <c r="L356" i="9"/>
  <c r="W356" i="9"/>
  <c r="J356" i="9"/>
  <c r="I356" i="9"/>
  <c r="AA356" i="9"/>
  <c r="AD356" i="9"/>
  <c r="E356" i="9"/>
  <c r="N356" i="9"/>
  <c r="S356" i="9"/>
  <c r="AJ223" i="9"/>
  <c r="AJ222" i="9"/>
  <c r="AJ124" i="9"/>
  <c r="AJ201" i="9"/>
  <c r="AJ135" i="9"/>
  <c r="AJ164" i="9"/>
  <c r="AJ157" i="9"/>
  <c r="AJ158" i="9"/>
  <c r="AJ187" i="9"/>
  <c r="AJ214" i="9"/>
  <c r="AJ212" i="9"/>
  <c r="AJ208" i="9"/>
  <c r="AJ216" i="9"/>
  <c r="AJ141" i="9"/>
  <c r="AJ170" i="9"/>
  <c r="AJ171" i="9"/>
  <c r="AJ168" i="9"/>
  <c r="AJ169" i="9"/>
  <c r="AJ185" i="9"/>
  <c r="AJ202" i="9"/>
  <c r="AJ220" i="9"/>
  <c r="AJ224" i="9"/>
  <c r="AJ134" i="9"/>
  <c r="AJ130" i="9"/>
  <c r="AJ145" i="9"/>
  <c r="AJ166" i="9"/>
  <c r="AJ192" i="9"/>
  <c r="AJ207" i="9"/>
  <c r="AJ210" i="9"/>
  <c r="AJ147" i="9"/>
  <c r="AJ129" i="9"/>
  <c r="AJ154" i="9"/>
  <c r="AJ172" i="9"/>
  <c r="AJ179" i="9"/>
  <c r="AJ184" i="9"/>
  <c r="AJ205" i="9"/>
  <c r="AJ229" i="9"/>
  <c r="AJ178" i="9"/>
  <c r="AJ146" i="9"/>
  <c r="AJ155" i="9"/>
  <c r="AJ165" i="9"/>
  <c r="AJ189" i="9"/>
  <c r="AJ191" i="9"/>
  <c r="AJ199" i="9"/>
  <c r="AJ217" i="9"/>
  <c r="AJ230" i="9"/>
  <c r="AJ228" i="9"/>
  <c r="AJ133" i="9"/>
  <c r="AJ161" i="9"/>
  <c r="AJ152" i="9"/>
  <c r="AJ163" i="9"/>
  <c r="AJ190" i="9"/>
  <c r="AJ209" i="9"/>
  <c r="AJ203" i="9"/>
  <c r="AJ204" i="9"/>
  <c r="AJ227" i="9"/>
  <c r="AJ237" i="9"/>
  <c r="AJ126" i="9"/>
  <c r="AJ142" i="9"/>
  <c r="AJ128" i="9"/>
  <c r="AJ159" i="9"/>
  <c r="AJ174" i="9"/>
  <c r="AJ177" i="9"/>
  <c r="AJ193" i="9"/>
  <c r="AJ196" i="9"/>
  <c r="AJ215" i="9"/>
  <c r="AJ236" i="9"/>
  <c r="AJ138" i="9"/>
  <c r="AJ144" i="9"/>
  <c r="AJ140" i="9"/>
  <c r="AJ151" i="9"/>
  <c r="AJ162" i="9"/>
  <c r="AJ186" i="9"/>
  <c r="AJ200" i="9"/>
  <c r="AJ195" i="9"/>
  <c r="AJ234" i="9"/>
  <c r="AJ125" i="9"/>
  <c r="AJ167" i="9"/>
  <c r="AJ143" i="9"/>
  <c r="AJ150" i="9"/>
  <c r="AJ181" i="9"/>
  <c r="AJ176" i="9"/>
  <c r="AJ197" i="9"/>
  <c r="AJ206" i="9"/>
  <c r="AJ232" i="9"/>
  <c r="AJ226" i="9"/>
  <c r="AJ137" i="9"/>
  <c r="AJ127" i="9"/>
  <c r="AJ156" i="9"/>
  <c r="AJ173" i="9"/>
  <c r="AJ183" i="9"/>
  <c r="AJ194" i="9"/>
  <c r="AJ211" i="9"/>
  <c r="AJ219" i="9"/>
  <c r="AJ221" i="9"/>
  <c r="AJ136" i="9"/>
  <c r="AJ132" i="9"/>
  <c r="AJ139" i="9"/>
  <c r="AJ149" i="9"/>
  <c r="AJ180" i="9"/>
  <c r="AJ175" i="9"/>
  <c r="AJ218" i="9"/>
  <c r="AJ235" i="9"/>
  <c r="AJ213" i="9"/>
  <c r="AJ231" i="9"/>
  <c r="AJ153" i="9"/>
  <c r="AJ131" i="9"/>
  <c r="AJ148" i="9"/>
  <c r="AJ160" i="9"/>
  <c r="AJ182" i="9"/>
  <c r="AJ188" i="9"/>
  <c r="AJ198" i="9"/>
  <c r="AJ225" i="9"/>
  <c r="AJ23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A2" authorId="0" shapeId="0" xr:uid="{868252EC-64C2-4064-AEF6-C6F8D831EB49}">
      <text>
        <r>
          <rPr>
            <b/>
            <sz val="9"/>
            <color indexed="81"/>
            <rFont val="Tahoma"/>
            <family val="2"/>
          </rPr>
          <t>preds.csv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2" authorId="0" shapeId="0" xr:uid="{4A2580CE-92E3-4FD9-9543-CC8400CB9094}">
      <text>
        <r>
          <rPr>
            <b/>
            <sz val="9"/>
            <color indexed="81"/>
            <rFont val="Tahoma"/>
            <family val="2"/>
          </rPr>
          <t>See summary_table.csv for final numbers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3" authorId="0" shapeId="0" xr:uid="{193DB504-0F7D-4BFC-8846-71174F80303B}">
      <text>
        <r>
          <rPr>
            <b/>
            <sz val="9"/>
            <color indexed="81"/>
            <rFont val="Tahoma"/>
            <family val="2"/>
          </rPr>
          <t>fit_run column of the preds.csv file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A3" authorId="0" shapeId="0" xr:uid="{5B2CF7A2-BB4A-4F35-9632-5FC9C0E96BE2}">
      <text>
        <r>
          <rPr>
            <b/>
            <sz val="9"/>
            <color indexed="81"/>
            <rFont val="Tahoma"/>
            <family val="2"/>
          </rPr>
          <t xml:space="preserve">run_through date (run_through.csv)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4C77D0CA-ADE7-4162-9733-260E64C6A943}">
      <text>
        <r>
          <rPr>
            <b/>
            <sz val="9"/>
            <color indexed="81"/>
            <rFont val="Tahoma"/>
            <family val="2"/>
          </rPr>
          <t>remove_dates_run_caught.csv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F4D9127F-C2C9-40EF-919E-BB31007885B5}">
      <text>
        <r>
          <rPr>
            <b/>
            <sz val="9"/>
            <color indexed="81"/>
            <rFont val="Tahoma"/>
            <family val="2"/>
          </rPr>
          <t>see run_95.csv file in R output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 xr:uid="{65862E3D-971B-4CF3-ACCA-8FF0DA0551E7}">
      <text>
        <r>
          <rPr>
            <b/>
            <sz val="9"/>
            <color indexed="81"/>
            <rFont val="Tahoma"/>
            <family val="2"/>
          </rPr>
          <t>see percent_missed.csv file in R output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7" authorId="0" shapeId="0" xr:uid="{C04B7E84-1A28-4C3B-81F2-2AEE3F0739DB}">
      <text>
        <r>
          <rPr>
            <b/>
            <sz val="9"/>
            <color indexed="81"/>
            <rFont val="Tahoma"/>
            <family val="2"/>
          </rPr>
          <t>see remove_dates_table.csv in R output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3" authorId="0" shapeId="0" xr:uid="{ADBE1B0E-6C18-43CE-B6F7-5FAD89E6A9D7}">
      <text>
        <r>
          <rPr>
            <b/>
            <sz val="9"/>
            <color indexed="81"/>
            <rFont val="Tahoma"/>
            <family val="2"/>
          </rPr>
          <t>remove_dates_median_end.csv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A6" authorId="0" shapeId="0" xr:uid="{A4D64D37-CD1A-4388-B198-1E89B941FAFD}">
      <text>
        <r>
          <rPr>
            <b/>
            <sz val="9"/>
            <color indexed="81"/>
            <rFont val="Tahoma"/>
            <family val="2"/>
          </rPr>
          <t>run_95.csv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05C73CA8-AF4B-4B19-BF14-570E6FB0FC8E}">
      <text>
        <r>
          <rPr>
            <b/>
            <sz val="9"/>
            <color indexed="81"/>
            <rFont val="Tahoma"/>
            <family val="2"/>
          </rPr>
          <t>run_through date (run_through.csv)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249D844F-7E09-4755-8BF3-6AC14A1231CE}">
      <text>
        <r>
          <rPr>
            <b/>
            <sz val="9"/>
            <color indexed="81"/>
            <rFont val="Tahoma"/>
            <family val="2"/>
          </rPr>
          <t xml:space="preserve">remove_dates_table.csv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E089A1BF-050C-43FB-B43A-E2750C9FBD7E}">
      <text>
        <r>
          <rPr>
            <b/>
            <sz val="9"/>
            <color indexed="81"/>
            <rFont val="Tahoma"/>
            <family val="2"/>
          </rPr>
          <t>percent_missed.csv; note: NAs mean that the 1% rule was not met up to the max JD in the dataset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A6" authorId="0" shapeId="0" xr:uid="{593868BE-65E2-410F-A22B-37E63FAA80A0}">
      <text>
        <r>
          <rPr>
            <b/>
            <sz val="9"/>
            <color indexed="81"/>
            <rFont val="Tahoma"/>
            <family val="2"/>
          </rPr>
          <t>run_95.csv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92838E7C-069F-487D-A909-DA5F7B15C11F}">
      <text>
        <r>
          <rPr>
            <b/>
            <sz val="9"/>
            <color indexed="81"/>
            <rFont val="Tahoma"/>
            <family val="2"/>
          </rPr>
          <t>run_through date (run_through.csv)</t>
        </r>
      </text>
    </comment>
    <comment ref="A28" authorId="0" shapeId="0" xr:uid="{4C9C3E35-0E48-427E-924F-59396829C984}">
      <text>
        <r>
          <rPr>
            <b/>
            <sz val="9"/>
            <color indexed="81"/>
            <rFont val="Tahoma"/>
            <family val="2"/>
          </rPr>
          <t xml:space="preserve">remove_dates_table.csv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67346E9E-C0C2-4973-B2D4-FD7C39B45A33}">
      <text>
        <r>
          <rPr>
            <b/>
            <sz val="9"/>
            <color indexed="81"/>
            <rFont val="Tahoma"/>
            <family val="2"/>
          </rPr>
          <t>percent_missed.csv; note: NAs mean that the 1% rule was not met up to the max JD in the dataset</t>
        </r>
      </text>
    </comment>
  </commentList>
</comments>
</file>

<file path=xl/sharedStrings.xml><?xml version="1.0" encoding="utf-8"?>
<sst xmlns="http://schemas.openxmlformats.org/spreadsheetml/2006/main" count="117" uniqueCount="72">
  <si>
    <t>Year</t>
  </si>
  <si>
    <t>Date</t>
  </si>
  <si>
    <t>Start</t>
  </si>
  <si>
    <t>End</t>
  </si>
  <si>
    <t>Total</t>
  </si>
  <si>
    <t>Subtotal</t>
  </si>
  <si>
    <t>Raw sockeye salmon counts; includes all count types, all maturity types.</t>
  </si>
  <si>
    <t>MissFill</t>
  </si>
  <si>
    <t>% Miss Fill</t>
  </si>
  <si>
    <t>MissFill dates:</t>
  </si>
  <si>
    <t>95% cum count</t>
  </si>
  <si>
    <t>Median</t>
  </si>
  <si>
    <t>Average</t>
  </si>
  <si>
    <t>CUMULATIVE PERCENT:</t>
  </si>
  <si>
    <t>DAILY COUNTS:</t>
  </si>
  <si>
    <t>Filled cumulative weir counts</t>
  </si>
  <si>
    <t>Cumulative number above - cumulative percent below</t>
  </si>
  <si>
    <t>CUMULATIVE NUMBER:</t>
  </si>
  <si>
    <t>CUMULATIVE:</t>
  </si>
  <si>
    <t>DAILY:</t>
  </si>
  <si>
    <t>Percent not counted:</t>
  </si>
  <si>
    <t>5-day</t>
  </si>
  <si>
    <t>4-day</t>
  </si>
  <si>
    <t>3-day</t>
  </si>
  <si>
    <t>2-day</t>
  </si>
  <si>
    <t>1-day</t>
  </si>
  <si>
    <t>5-DAY RULE:</t>
  </si>
  <si>
    <t>4-DAY RULE:</t>
  </si>
  <si>
    <t>Cum raw</t>
  </si>
  <si>
    <t>Diff.</t>
  </si>
  <si>
    <t>5DayRule</t>
  </si>
  <si>
    <t>4DayRule</t>
  </si>
  <si>
    <t>3DayRule</t>
  </si>
  <si>
    <t>2DayRule</t>
  </si>
  <si>
    <t>% of Run</t>
  </si>
  <si>
    <t>%Chance</t>
  </si>
  <si>
    <t>1DayRule</t>
  </si>
  <si>
    <t>Need 5 days of &lt;=1%</t>
  </si>
  <si>
    <t>Need 4 days of &lt;=1%</t>
  </si>
  <si>
    <t>95% of cumsum</t>
  </si>
  <si>
    <t>End Date:</t>
  </si>
  <si>
    <t>= average</t>
  </si>
  <si>
    <t>= average (10 year)</t>
  </si>
  <si>
    <t>R_output (percent_missed.csv)</t>
  </si>
  <si>
    <t>DIFF</t>
  </si>
  <si>
    <t>R output</t>
  </si>
  <si>
    <t>Removal dates</t>
  </si>
  <si>
    <t>median =</t>
  </si>
  <si>
    <t>max =</t>
  </si>
  <si>
    <t>95th percentile Date:</t>
  </si>
  <si>
    <t>25th</t>
  </si>
  <si>
    <t>75th</t>
  </si>
  <si>
    <r>
      <t>= Project will always run through this date (</t>
    </r>
    <r>
      <rPr>
        <b/>
        <i/>
        <sz val="11"/>
        <color theme="1"/>
        <rFont val="Calibri"/>
        <family val="2"/>
        <scheme val="minor"/>
      </rPr>
      <t>hard date</t>
    </r>
    <r>
      <rPr>
        <b/>
        <sz val="11"/>
        <color theme="1"/>
        <rFont val="Calibri"/>
        <family val="2"/>
        <scheme val="minor"/>
      </rPr>
      <t>)</t>
    </r>
  </si>
  <si>
    <r>
      <t>= Earliest date the rule could end the project (</t>
    </r>
    <r>
      <rPr>
        <b/>
        <i/>
        <sz val="11"/>
        <color theme="1"/>
        <rFont val="Calibri"/>
        <family val="2"/>
        <scheme val="minor"/>
      </rPr>
      <t>end date or median end date</t>
    </r>
    <r>
      <rPr>
        <b/>
        <sz val="11"/>
        <color theme="1"/>
        <rFont val="Calibri"/>
        <family val="2"/>
        <scheme val="minor"/>
      </rPr>
      <t>)</t>
    </r>
  </si>
  <si>
    <t>= 95% cumulative date (10-year)</t>
  </si>
  <si>
    <t>2010s</t>
  </si>
  <si>
    <t>2000s</t>
  </si>
  <si>
    <t>1990s</t>
  </si>
  <si>
    <t>1980s</t>
  </si>
  <si>
    <t>= 95% Cumulative date (all years)</t>
  </si>
  <si>
    <t>medians:</t>
  </si>
  <si>
    <t>2012-2021 (most recent 10 years)</t>
  </si>
  <si>
    <t>% Missfill</t>
  </si>
  <si>
    <t>Situk weir operating dates, 1988-2021</t>
  </si>
  <si>
    <t>1988-2010 (previous 3 decades)</t>
  </si>
  <si>
    <t>min =</t>
  </si>
  <si>
    <t>Gompertz missfill</t>
  </si>
  <si>
    <t>229 (hard date)</t>
  </si>
  <si>
    <t>NA</t>
  </si>
  <si>
    <t>Percent not counted (excel formula):</t>
  </si>
  <si>
    <t xml:space="preserve">Gompertz model fill from R code </t>
  </si>
  <si>
    <t>Cum Gompertz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</si>
</sst>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;@"/>
    <numFmt numFmtId="165" formatCode="0.000%"/>
    <numFmt numFmtId="166" formatCode="0.0%"/>
    <numFmt numFmtId="167" formatCode="0.0000%"/>
    <numFmt numFmtId="168" formatCode="0.000000%"/>
    <numFmt numFmtId="169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b/>
      <i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" fontId="0" fillId="0" borderId="0" xfId="0" applyNumberFormat="1"/>
    <xf numFmtId="0" fontId="14" fillId="0" borderId="0" xfId="0" applyFont="1"/>
    <xf numFmtId="1" fontId="0" fillId="0" borderId="0" xfId="0" applyNumberFormat="1"/>
    <xf numFmtId="9" fontId="0" fillId="0" borderId="0" xfId="42" applyFont="1"/>
    <xf numFmtId="2" fontId="0" fillId="0" borderId="0" xfId="0" applyNumberFormat="1"/>
    <xf numFmtId="2" fontId="0" fillId="33" borderId="0" xfId="0" applyNumberFormat="1" applyFill="1"/>
    <xf numFmtId="0" fontId="16" fillId="0" borderId="0" xfId="0" applyFont="1"/>
    <xf numFmtId="0" fontId="0" fillId="0" borderId="0" xfId="0" applyFill="1"/>
    <xf numFmtId="0" fontId="18" fillId="0" borderId="0" xfId="0" applyFon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6" fillId="34" borderId="0" xfId="0" applyFont="1" applyFill="1"/>
    <xf numFmtId="9" fontId="0" fillId="0" borderId="0" xfId="42" applyFont="1" applyFill="1"/>
    <xf numFmtId="2" fontId="0" fillId="0" borderId="0" xfId="0" applyNumberFormat="1" applyFill="1"/>
    <xf numFmtId="9" fontId="0" fillId="0" borderId="0" xfId="42" applyNumberFormat="1" applyFont="1" applyFill="1"/>
    <xf numFmtId="1" fontId="0" fillId="0" borderId="0" xfId="0" applyNumberFormat="1" applyFill="1"/>
    <xf numFmtId="0" fontId="0" fillId="0" borderId="0" xfId="0" applyFont="1"/>
    <xf numFmtId="1" fontId="0" fillId="0" borderId="0" xfId="0" applyNumberFormat="1" applyFont="1" applyFill="1"/>
    <xf numFmtId="0" fontId="0" fillId="0" borderId="0" xfId="0" applyFont="1" applyFill="1"/>
    <xf numFmtId="1" fontId="0" fillId="35" borderId="0" xfId="0" applyNumberFormat="1" applyFill="1"/>
    <xf numFmtId="1" fontId="0" fillId="0" borderId="0" xfId="0" applyNumberFormat="1" applyFill="1" applyAlignment="1">
      <alignment horizontal="center" vertical="center"/>
    </xf>
    <xf numFmtId="0" fontId="19" fillId="0" borderId="0" xfId="42" applyNumberFormat="1" applyFont="1" applyAlignment="1">
      <alignment horizontal="center" vertical="center"/>
    </xf>
    <xf numFmtId="9" fontId="19" fillId="0" borderId="0" xfId="42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42" applyNumberFormat="1" applyFont="1" applyAlignment="1">
      <alignment horizontal="center" vertical="center"/>
    </xf>
    <xf numFmtId="16" fontId="0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0" fontId="0" fillId="0" borderId="0" xfId="42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0" fontId="0" fillId="0" borderId="0" xfId="42" applyNumberFormat="1" applyFont="1"/>
    <xf numFmtId="10" fontId="0" fillId="0" borderId="0" xfId="42" applyNumberFormat="1" applyFont="1" applyFill="1"/>
    <xf numFmtId="2" fontId="0" fillId="37" borderId="0" xfId="0" applyNumberFormat="1" applyFill="1"/>
    <xf numFmtId="2" fontId="0" fillId="36" borderId="0" xfId="0" applyNumberFormat="1" applyFill="1"/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0" fillId="38" borderId="0" xfId="0" applyNumberFormat="1" applyFill="1"/>
    <xf numFmtId="2" fontId="0" fillId="39" borderId="0" xfId="0" applyNumberFormat="1" applyFill="1"/>
    <xf numFmtId="2" fontId="0" fillId="40" borderId="0" xfId="0" applyNumberFormat="1" applyFill="1"/>
    <xf numFmtId="3" fontId="0" fillId="0" borderId="0" xfId="0" applyNumberFormat="1" applyFill="1"/>
    <xf numFmtId="1" fontId="0" fillId="0" borderId="0" xfId="0" applyNumberFormat="1" applyFont="1" applyAlignment="1">
      <alignment horizontal="left" vertical="center"/>
    </xf>
    <xf numFmtId="1" fontId="0" fillId="0" borderId="0" xfId="0" quotePrefix="1" applyNumberFormat="1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165" fontId="0" fillId="0" borderId="0" xfId="42" applyNumberFormat="1" applyFont="1"/>
    <xf numFmtId="165" fontId="0" fillId="0" borderId="0" xfId="42" applyNumberFormat="1" applyFont="1" applyFill="1"/>
    <xf numFmtId="166" fontId="0" fillId="0" borderId="0" xfId="42" applyNumberFormat="1" applyFont="1"/>
    <xf numFmtId="3" fontId="0" fillId="35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68" fontId="0" fillId="0" borderId="0" xfId="0" applyNumberFormat="1"/>
    <xf numFmtId="1" fontId="16" fillId="0" borderId="0" xfId="0" applyNumberFormat="1" applyFont="1" applyAlignment="1">
      <alignment horizontal="center" vertical="center"/>
    </xf>
    <xf numFmtId="2" fontId="23" fillId="41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42" applyNumberFormat="1" applyFont="1" applyFill="1" applyBorder="1"/>
    <xf numFmtId="165" fontId="0" fillId="35" borderId="0" xfId="42" applyNumberFormat="1" applyFont="1" applyFill="1" applyBorder="1"/>
    <xf numFmtId="9" fontId="0" fillId="0" borderId="0" xfId="42" applyFont="1" applyFill="1" applyBorder="1"/>
    <xf numFmtId="1" fontId="0" fillId="34" borderId="0" xfId="0" applyNumberFormat="1" applyFill="1" applyAlignment="1">
      <alignment horizontal="center" vertical="center"/>
    </xf>
    <xf numFmtId="1" fontId="0" fillId="34" borderId="0" xfId="0" quotePrefix="1" applyNumberFormat="1" applyFill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1" fontId="16" fillId="33" borderId="0" xfId="0" applyNumberFormat="1" applyFont="1" applyFill="1"/>
    <xf numFmtId="0" fontId="16" fillId="0" borderId="0" xfId="0" quotePrefix="1" applyFont="1" applyAlignment="1">
      <alignment horizontal="left" vertical="center"/>
    </xf>
    <xf numFmtId="3" fontId="0" fillId="36" borderId="0" xfId="0" applyNumberFormat="1" applyFill="1" applyAlignment="1">
      <alignment horizontal="center"/>
    </xf>
    <xf numFmtId="165" fontId="0" fillId="36" borderId="0" xfId="42" applyNumberFormat="1" applyFont="1" applyFill="1" applyBorder="1"/>
    <xf numFmtId="1" fontId="0" fillId="36" borderId="0" xfId="0" applyNumberFormat="1" applyFill="1"/>
    <xf numFmtId="0" fontId="0" fillId="36" borderId="0" xfId="0" applyFill="1"/>
    <xf numFmtId="1" fontId="0" fillId="0" borderId="0" xfId="42" applyNumberFormat="1" applyFont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1" fontId="16" fillId="0" borderId="0" xfId="0" applyNumberFormat="1" applyFont="1" applyAlignment="1">
      <alignment horizontal="left" vertical="center"/>
    </xf>
    <xf numFmtId="1" fontId="0" fillId="35" borderId="0" xfId="0" applyNumberFormat="1" applyFill="1" applyAlignment="1">
      <alignment horizontal="center" vertical="center"/>
    </xf>
    <xf numFmtId="1" fontId="0" fillId="35" borderId="0" xfId="0" quotePrefix="1" applyNumberFormat="1" applyFill="1" applyAlignment="1">
      <alignment horizontal="left" vertical="center"/>
    </xf>
    <xf numFmtId="0" fontId="0" fillId="42" borderId="0" xfId="0" applyFill="1"/>
    <xf numFmtId="0" fontId="0" fillId="42" borderId="0" xfId="0" applyFill="1" applyBorder="1"/>
    <xf numFmtId="0" fontId="16" fillId="42" borderId="0" xfId="0" applyFont="1" applyFill="1"/>
    <xf numFmtId="166" fontId="0" fillId="0" borderId="0" xfId="42" applyNumberFormat="1" applyFont="1" applyAlignment="1">
      <alignment horizontal="center" vertical="center"/>
    </xf>
    <xf numFmtId="167" fontId="0" fillId="0" borderId="0" xfId="42" applyNumberFormat="1" applyFont="1" applyFill="1" applyBorder="1"/>
    <xf numFmtId="16" fontId="0" fillId="42" borderId="0" xfId="0" applyNumberFormat="1" applyFill="1"/>
    <xf numFmtId="1" fontId="0" fillId="42" borderId="0" xfId="42" applyNumberFormat="1" applyFont="1" applyFill="1"/>
    <xf numFmtId="3" fontId="0" fillId="42" borderId="0" xfId="0" applyNumberFormat="1" applyFill="1" applyAlignment="1">
      <alignment horizontal="center"/>
    </xf>
    <xf numFmtId="165" fontId="0" fillId="42" borderId="0" xfId="42" applyNumberFormat="1" applyFont="1" applyFill="1" applyBorder="1"/>
    <xf numFmtId="0" fontId="0" fillId="37" borderId="0" xfId="0" applyFill="1" applyAlignment="1">
      <alignment horizontal="center" vertical="center"/>
    </xf>
    <xf numFmtId="0" fontId="0" fillId="35" borderId="0" xfId="0" applyFill="1"/>
    <xf numFmtId="167" fontId="0" fillId="35" borderId="0" xfId="42" applyNumberFormat="1" applyFont="1" applyFill="1" applyBorder="1"/>
    <xf numFmtId="169" fontId="0" fillId="34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4266-F2CD-4F8E-997A-C5A6AAC0B0BA}">
  <dimension ref="A1:AI238"/>
  <sheetViews>
    <sheetView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sheetData>
    <row r="1" spans="1:35" x14ac:dyDescent="0.25">
      <c r="A1" s="7" t="s">
        <v>6</v>
      </c>
    </row>
    <row r="2" spans="1:35" x14ac:dyDescent="0.25">
      <c r="A2" s="2"/>
    </row>
    <row r="4" spans="1:35" x14ac:dyDescent="0.25">
      <c r="A4" t="s">
        <v>19</v>
      </c>
    </row>
    <row r="5" spans="1:35" x14ac:dyDescent="0.25">
      <c r="A5" t="s">
        <v>1</v>
      </c>
      <c r="B5">
        <v>1988</v>
      </c>
      <c r="C5">
        <v>1989</v>
      </c>
      <c r="D5">
        <v>1990</v>
      </c>
      <c r="E5">
        <v>1991</v>
      </c>
      <c r="F5">
        <v>1992</v>
      </c>
      <c r="G5">
        <v>1993</v>
      </c>
      <c r="H5">
        <v>1994</v>
      </c>
      <c r="I5">
        <v>1995</v>
      </c>
      <c r="J5">
        <v>1996</v>
      </c>
      <c r="K5">
        <v>1997</v>
      </c>
      <c r="L5">
        <v>1998</v>
      </c>
      <c r="M5">
        <v>1999</v>
      </c>
      <c r="N5">
        <v>2000</v>
      </c>
      <c r="O5">
        <v>2001</v>
      </c>
      <c r="P5">
        <v>2002</v>
      </c>
      <c r="Q5">
        <v>2003</v>
      </c>
      <c r="R5">
        <v>2004</v>
      </c>
      <c r="S5">
        <v>2005</v>
      </c>
      <c r="T5">
        <v>2006</v>
      </c>
      <c r="U5">
        <v>2007</v>
      </c>
      <c r="V5">
        <v>2008</v>
      </c>
      <c r="W5">
        <v>2009</v>
      </c>
      <c r="X5">
        <v>2010</v>
      </c>
      <c r="Y5">
        <v>2011</v>
      </c>
      <c r="Z5">
        <v>2012</v>
      </c>
      <c r="AA5">
        <v>2013</v>
      </c>
      <c r="AB5">
        <v>2014</v>
      </c>
      <c r="AC5">
        <v>2015</v>
      </c>
      <c r="AD5">
        <v>2016</v>
      </c>
      <c r="AE5">
        <v>2017</v>
      </c>
      <c r="AF5">
        <v>2018</v>
      </c>
      <c r="AG5">
        <v>2019</v>
      </c>
      <c r="AH5">
        <v>2020</v>
      </c>
      <c r="AI5">
        <v>2021</v>
      </c>
    </row>
    <row r="6" spans="1:35" x14ac:dyDescent="0.25">
      <c r="A6" s="3">
        <v>121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>
        <v>0</v>
      </c>
      <c r="R6" s="18"/>
      <c r="S6" s="18">
        <v>0</v>
      </c>
      <c r="T6" s="18">
        <v>0</v>
      </c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x14ac:dyDescent="0.25">
      <c r="A7" s="3">
        <v>122</v>
      </c>
      <c r="B7" s="18"/>
      <c r="C7" s="18"/>
      <c r="D7" s="18"/>
      <c r="E7" s="18"/>
      <c r="F7" s="18">
        <v>0</v>
      </c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>
        <v>0</v>
      </c>
      <c r="R7" s="18"/>
      <c r="S7" s="18">
        <v>0</v>
      </c>
      <c r="T7" s="18">
        <v>0</v>
      </c>
      <c r="U7" s="18"/>
      <c r="V7" s="18"/>
      <c r="W7" s="18"/>
      <c r="X7" s="18"/>
      <c r="Y7" s="18"/>
      <c r="Z7" s="18"/>
      <c r="AA7" s="18"/>
      <c r="AB7" s="18"/>
      <c r="AC7" s="18"/>
      <c r="AD7" s="18">
        <v>0</v>
      </c>
      <c r="AE7" s="18"/>
      <c r="AF7" s="18"/>
      <c r="AG7" s="18"/>
      <c r="AH7" s="18"/>
      <c r="AI7" s="18">
        <v>0</v>
      </c>
    </row>
    <row r="8" spans="1:35" x14ac:dyDescent="0.25">
      <c r="A8" s="3">
        <v>123</v>
      </c>
      <c r="B8" s="18"/>
      <c r="C8" s="18"/>
      <c r="D8" s="18"/>
      <c r="E8" s="18"/>
      <c r="F8" s="18">
        <v>0</v>
      </c>
      <c r="G8" s="18"/>
      <c r="H8" s="18"/>
      <c r="I8" s="18"/>
      <c r="J8" s="18"/>
      <c r="K8" s="18"/>
      <c r="L8" s="18"/>
      <c r="M8" s="18"/>
      <c r="N8" s="18"/>
      <c r="O8" s="18">
        <v>0</v>
      </c>
      <c r="P8" s="18"/>
      <c r="Q8" s="18">
        <v>0</v>
      </c>
      <c r="R8" s="18"/>
      <c r="S8" s="18">
        <v>0</v>
      </c>
      <c r="T8" s="18">
        <v>0</v>
      </c>
      <c r="U8" s="18"/>
      <c r="V8" s="18"/>
      <c r="W8" s="18"/>
      <c r="X8" s="18"/>
      <c r="Y8" s="18"/>
      <c r="Z8" s="18"/>
      <c r="AA8" s="18"/>
      <c r="AB8" s="18"/>
      <c r="AC8" s="18"/>
      <c r="AD8" s="18">
        <v>0</v>
      </c>
      <c r="AE8" s="18"/>
      <c r="AF8" s="18"/>
      <c r="AG8" s="18"/>
      <c r="AH8" s="18"/>
      <c r="AI8" s="18">
        <v>0</v>
      </c>
    </row>
    <row r="9" spans="1:35" x14ac:dyDescent="0.25">
      <c r="A9" s="3">
        <v>124</v>
      </c>
      <c r="B9" s="18"/>
      <c r="C9" s="18"/>
      <c r="D9" s="18"/>
      <c r="E9" s="18"/>
      <c r="F9" s="18">
        <v>0</v>
      </c>
      <c r="G9" s="18"/>
      <c r="H9" s="18"/>
      <c r="I9" s="18"/>
      <c r="J9" s="18"/>
      <c r="K9" s="18"/>
      <c r="L9" s="18">
        <v>0</v>
      </c>
      <c r="M9" s="18"/>
      <c r="N9" s="18"/>
      <c r="O9" s="18">
        <v>0</v>
      </c>
      <c r="P9" s="18"/>
      <c r="Q9" s="18">
        <v>0</v>
      </c>
      <c r="R9" s="18"/>
      <c r="S9" s="18">
        <v>0</v>
      </c>
      <c r="T9" s="18">
        <v>0</v>
      </c>
      <c r="U9" s="18"/>
      <c r="V9" s="18"/>
      <c r="W9" s="18"/>
      <c r="X9" s="18"/>
      <c r="Y9" s="18"/>
      <c r="Z9" s="18"/>
      <c r="AA9" s="18"/>
      <c r="AB9" s="18"/>
      <c r="AC9" s="18"/>
      <c r="AD9" s="18">
        <v>0</v>
      </c>
      <c r="AE9" s="18"/>
      <c r="AF9" s="18"/>
      <c r="AG9" s="18"/>
      <c r="AH9" s="18"/>
      <c r="AI9" s="18">
        <v>0</v>
      </c>
    </row>
    <row r="10" spans="1:35" x14ac:dyDescent="0.25">
      <c r="A10" s="3">
        <v>125</v>
      </c>
      <c r="B10" s="18"/>
      <c r="C10" s="18"/>
      <c r="D10" s="18"/>
      <c r="E10" s="18"/>
      <c r="F10" s="18">
        <v>0</v>
      </c>
      <c r="G10" s="18"/>
      <c r="H10" s="18"/>
      <c r="I10" s="18"/>
      <c r="J10" s="18"/>
      <c r="K10" s="18">
        <v>0</v>
      </c>
      <c r="L10" s="18">
        <v>0</v>
      </c>
      <c r="M10" s="18"/>
      <c r="N10" s="18"/>
      <c r="O10" s="18">
        <v>0</v>
      </c>
      <c r="P10" s="18"/>
      <c r="Q10" s="18">
        <v>0</v>
      </c>
      <c r="R10" s="18"/>
      <c r="S10" s="18">
        <v>0</v>
      </c>
      <c r="T10" s="18">
        <v>0</v>
      </c>
      <c r="U10" s="18"/>
      <c r="V10" s="18"/>
      <c r="W10" s="18"/>
      <c r="X10" s="18"/>
      <c r="Y10" s="18"/>
      <c r="Z10" s="18"/>
      <c r="AA10" s="18"/>
      <c r="AB10" s="18"/>
      <c r="AC10" s="18"/>
      <c r="AD10" s="18">
        <v>0</v>
      </c>
      <c r="AE10" s="18"/>
      <c r="AF10" s="18"/>
      <c r="AG10" s="18">
        <v>0</v>
      </c>
      <c r="AH10" s="18"/>
      <c r="AI10" s="18">
        <v>0</v>
      </c>
    </row>
    <row r="11" spans="1:35" x14ac:dyDescent="0.25">
      <c r="A11" s="3">
        <v>126</v>
      </c>
      <c r="B11" s="18"/>
      <c r="C11" s="18"/>
      <c r="D11" s="18"/>
      <c r="E11" s="18"/>
      <c r="F11" s="18">
        <v>0</v>
      </c>
      <c r="G11" s="18"/>
      <c r="H11" s="18"/>
      <c r="I11" s="18"/>
      <c r="J11" s="18"/>
      <c r="K11" s="18">
        <v>0</v>
      </c>
      <c r="L11" s="18">
        <v>0</v>
      </c>
      <c r="M11" s="18"/>
      <c r="N11" s="18"/>
      <c r="O11" s="18">
        <v>0</v>
      </c>
      <c r="P11" s="18"/>
      <c r="Q11" s="18">
        <v>0</v>
      </c>
      <c r="R11" s="18"/>
      <c r="S11" s="18">
        <v>0</v>
      </c>
      <c r="T11" s="18">
        <v>0</v>
      </c>
      <c r="U11" s="18"/>
      <c r="V11" s="18"/>
      <c r="W11" s="18"/>
      <c r="X11" s="18"/>
      <c r="Y11" s="18">
        <v>0</v>
      </c>
      <c r="Z11" s="18"/>
      <c r="AA11" s="18"/>
      <c r="AB11" s="18">
        <v>0</v>
      </c>
      <c r="AC11" s="18"/>
      <c r="AD11" s="18">
        <v>0</v>
      </c>
      <c r="AE11" s="18">
        <v>0</v>
      </c>
      <c r="AF11" s="18"/>
      <c r="AG11" s="18">
        <v>0</v>
      </c>
      <c r="AH11" s="18"/>
      <c r="AI11" s="18">
        <v>0</v>
      </c>
    </row>
    <row r="12" spans="1:35" x14ac:dyDescent="0.25">
      <c r="A12" s="3">
        <v>127</v>
      </c>
      <c r="B12" s="18"/>
      <c r="C12" s="18"/>
      <c r="D12" s="18"/>
      <c r="E12" s="18"/>
      <c r="F12" s="18">
        <v>0</v>
      </c>
      <c r="G12" s="18"/>
      <c r="H12" s="18"/>
      <c r="I12" s="18"/>
      <c r="J12" s="18">
        <v>0</v>
      </c>
      <c r="K12" s="18">
        <v>0</v>
      </c>
      <c r="L12" s="18">
        <v>0</v>
      </c>
      <c r="M12" s="18"/>
      <c r="N12" s="18"/>
      <c r="O12" s="18">
        <v>0</v>
      </c>
      <c r="P12" s="18"/>
      <c r="Q12" s="18">
        <v>0</v>
      </c>
      <c r="R12" s="18"/>
      <c r="S12" s="18">
        <v>0</v>
      </c>
      <c r="T12" s="18">
        <v>0</v>
      </c>
      <c r="U12" s="18"/>
      <c r="V12" s="18"/>
      <c r="W12" s="18"/>
      <c r="X12" s="18"/>
      <c r="Y12" s="18">
        <v>0</v>
      </c>
      <c r="Z12" s="18"/>
      <c r="AA12" s="18"/>
      <c r="AB12" s="18">
        <v>0</v>
      </c>
      <c r="AC12" s="18">
        <v>0</v>
      </c>
      <c r="AD12" s="18">
        <v>0</v>
      </c>
      <c r="AE12" s="18">
        <v>0</v>
      </c>
      <c r="AF12" s="18"/>
      <c r="AG12" s="18">
        <v>0</v>
      </c>
      <c r="AH12" s="18"/>
      <c r="AI12" s="18">
        <v>0</v>
      </c>
    </row>
    <row r="13" spans="1:35" x14ac:dyDescent="0.25">
      <c r="A13" s="3">
        <v>128</v>
      </c>
      <c r="B13" s="18"/>
      <c r="C13" s="18"/>
      <c r="D13" s="18">
        <v>0</v>
      </c>
      <c r="E13" s="18"/>
      <c r="F13" s="18">
        <v>0</v>
      </c>
      <c r="G13" s="18"/>
      <c r="H13" s="18"/>
      <c r="I13" s="18">
        <v>0</v>
      </c>
      <c r="J13" s="18">
        <v>0</v>
      </c>
      <c r="K13" s="18">
        <v>0</v>
      </c>
      <c r="L13" s="18">
        <v>0</v>
      </c>
      <c r="M13" s="18"/>
      <c r="N13" s="18"/>
      <c r="O13" s="18">
        <v>0</v>
      </c>
      <c r="P13" s="18"/>
      <c r="Q13" s="18">
        <v>0</v>
      </c>
      <c r="R13" s="18"/>
      <c r="S13" s="18">
        <v>0</v>
      </c>
      <c r="T13" s="18">
        <v>0</v>
      </c>
      <c r="U13" s="18"/>
      <c r="V13" s="18"/>
      <c r="W13" s="18"/>
      <c r="X13" s="18">
        <v>0</v>
      </c>
      <c r="Y13" s="18">
        <v>0</v>
      </c>
      <c r="Z13" s="18"/>
      <c r="AA13" s="18"/>
      <c r="AB13" s="18">
        <v>0</v>
      </c>
      <c r="AC13" s="18">
        <v>0</v>
      </c>
      <c r="AD13" s="18">
        <v>0</v>
      </c>
      <c r="AE13" s="18">
        <v>0</v>
      </c>
      <c r="AF13" s="18"/>
      <c r="AG13" s="18">
        <v>0</v>
      </c>
      <c r="AH13" s="18"/>
      <c r="AI13" s="18">
        <v>0</v>
      </c>
    </row>
    <row r="14" spans="1:35" x14ac:dyDescent="0.25">
      <c r="A14" s="3">
        <v>129</v>
      </c>
      <c r="B14" s="18"/>
      <c r="C14" s="18"/>
      <c r="D14" s="18">
        <v>0</v>
      </c>
      <c r="E14" s="18">
        <v>0</v>
      </c>
      <c r="F14" s="18">
        <v>0</v>
      </c>
      <c r="G14" s="18"/>
      <c r="H14" s="18"/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/>
      <c r="Q14" s="18">
        <v>0</v>
      </c>
      <c r="R14" s="18">
        <v>0</v>
      </c>
      <c r="S14" s="18">
        <v>0</v>
      </c>
      <c r="T14" s="18">
        <v>0</v>
      </c>
      <c r="U14" s="18"/>
      <c r="V14" s="18"/>
      <c r="W14" s="18">
        <v>0</v>
      </c>
      <c r="X14" s="18">
        <v>0</v>
      </c>
      <c r="Y14" s="18">
        <v>0</v>
      </c>
      <c r="Z14" s="18"/>
      <c r="AA14" s="18"/>
      <c r="AB14" s="18">
        <v>0</v>
      </c>
      <c r="AC14" s="18">
        <v>0</v>
      </c>
      <c r="AD14" s="18">
        <v>0</v>
      </c>
      <c r="AE14" s="18">
        <v>0</v>
      </c>
      <c r="AF14" s="18"/>
      <c r="AG14" s="18">
        <v>0</v>
      </c>
      <c r="AH14" s="18"/>
      <c r="AI14" s="18">
        <v>0</v>
      </c>
    </row>
    <row r="15" spans="1:35" x14ac:dyDescent="0.25">
      <c r="A15" s="3">
        <v>130</v>
      </c>
      <c r="B15" s="18"/>
      <c r="C15" s="18"/>
      <c r="D15" s="18">
        <v>0</v>
      </c>
      <c r="E15" s="18">
        <v>0</v>
      </c>
      <c r="F15" s="18">
        <v>0</v>
      </c>
      <c r="G15" s="18"/>
      <c r="H15" s="18"/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/>
      <c r="W15" s="18">
        <v>0</v>
      </c>
      <c r="X15" s="18">
        <v>0</v>
      </c>
      <c r="Y15" s="18">
        <v>0</v>
      </c>
      <c r="Z15" s="18"/>
      <c r="AA15" s="18"/>
      <c r="AB15" s="18">
        <v>1</v>
      </c>
      <c r="AC15" s="18">
        <v>0</v>
      </c>
      <c r="AD15" s="18">
        <v>0</v>
      </c>
      <c r="AE15" s="18">
        <v>0</v>
      </c>
      <c r="AF15" s="18"/>
      <c r="AG15" s="18">
        <v>0</v>
      </c>
      <c r="AH15" s="18"/>
      <c r="AI15" s="18">
        <v>0</v>
      </c>
    </row>
    <row r="16" spans="1:35" x14ac:dyDescent="0.25">
      <c r="A16" s="3">
        <v>131</v>
      </c>
      <c r="B16" s="18"/>
      <c r="C16" s="18"/>
      <c r="D16" s="18">
        <v>0</v>
      </c>
      <c r="E16" s="18">
        <v>0</v>
      </c>
      <c r="F16" s="18">
        <v>0</v>
      </c>
      <c r="G16" s="18"/>
      <c r="H16" s="18"/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/>
      <c r="AA16" s="18"/>
      <c r="AB16" s="18">
        <v>2</v>
      </c>
      <c r="AC16" s="18">
        <v>0</v>
      </c>
      <c r="AD16" s="18">
        <v>0</v>
      </c>
      <c r="AE16" s="18">
        <v>0</v>
      </c>
      <c r="AF16" s="18"/>
      <c r="AG16" s="18">
        <v>0</v>
      </c>
      <c r="AH16" s="18"/>
      <c r="AI16" s="18">
        <v>0</v>
      </c>
    </row>
    <row r="17" spans="1:35" x14ac:dyDescent="0.25">
      <c r="A17" s="3">
        <v>132</v>
      </c>
      <c r="B17" s="18"/>
      <c r="C17" s="18"/>
      <c r="D17" s="18">
        <v>0</v>
      </c>
      <c r="E17" s="18">
        <v>0</v>
      </c>
      <c r="F17" s="18">
        <v>0</v>
      </c>
      <c r="G17" s="18"/>
      <c r="H17" s="18"/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/>
      <c r="AA17" s="18"/>
      <c r="AB17" s="18">
        <v>1</v>
      </c>
      <c r="AC17" s="18">
        <v>0</v>
      </c>
      <c r="AD17" s="18">
        <v>0</v>
      </c>
      <c r="AE17" s="18">
        <v>0</v>
      </c>
      <c r="AF17" s="18"/>
      <c r="AG17" s="18">
        <v>0</v>
      </c>
      <c r="AH17" s="18"/>
      <c r="AI17" s="18">
        <v>0</v>
      </c>
    </row>
    <row r="18" spans="1:35" x14ac:dyDescent="0.25">
      <c r="A18" s="3">
        <v>133</v>
      </c>
      <c r="B18" s="18"/>
      <c r="C18" s="18"/>
      <c r="D18" s="18">
        <v>0</v>
      </c>
      <c r="E18" s="18">
        <v>0</v>
      </c>
      <c r="F18" s="18">
        <v>0</v>
      </c>
      <c r="G18" s="18"/>
      <c r="H18" s="18"/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/>
      <c r="AA18" s="18"/>
      <c r="AB18" s="18">
        <v>0</v>
      </c>
      <c r="AC18" s="18">
        <v>0</v>
      </c>
      <c r="AD18" s="18">
        <v>0</v>
      </c>
      <c r="AE18" s="18">
        <v>0</v>
      </c>
      <c r="AF18" s="18"/>
      <c r="AG18" s="18">
        <v>0</v>
      </c>
      <c r="AH18" s="18"/>
      <c r="AI18" s="18">
        <v>0</v>
      </c>
    </row>
    <row r="19" spans="1:35" x14ac:dyDescent="0.25">
      <c r="A19" s="3">
        <v>134</v>
      </c>
      <c r="B19" s="18"/>
      <c r="C19" s="18"/>
      <c r="D19" s="18">
        <v>0</v>
      </c>
      <c r="E19" s="18">
        <v>0</v>
      </c>
      <c r="F19" s="18">
        <v>0</v>
      </c>
      <c r="G19" s="18"/>
      <c r="H19" s="18"/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/>
      <c r="AA19" s="18"/>
      <c r="AB19" s="18">
        <v>1</v>
      </c>
      <c r="AC19" s="18">
        <v>0</v>
      </c>
      <c r="AD19" s="18">
        <v>0</v>
      </c>
      <c r="AE19" s="18">
        <v>0</v>
      </c>
      <c r="AF19" s="18"/>
      <c r="AG19" s="18">
        <v>0</v>
      </c>
      <c r="AH19" s="18">
        <v>0</v>
      </c>
      <c r="AI19" s="18">
        <v>0</v>
      </c>
    </row>
    <row r="20" spans="1:35" x14ac:dyDescent="0.25">
      <c r="A20" s="3">
        <v>135</v>
      </c>
      <c r="B20" s="18"/>
      <c r="C20" s="18"/>
      <c r="D20" s="18">
        <v>0</v>
      </c>
      <c r="E20" s="18">
        <v>0</v>
      </c>
      <c r="F20" s="18">
        <v>0</v>
      </c>
      <c r="G20" s="18"/>
      <c r="H20" s="18"/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3</v>
      </c>
      <c r="Z20" s="18"/>
      <c r="AA20" s="18"/>
      <c r="AB20" s="18">
        <v>0</v>
      </c>
      <c r="AC20" s="18">
        <v>0</v>
      </c>
      <c r="AD20" s="18">
        <v>0</v>
      </c>
      <c r="AE20" s="18">
        <v>0</v>
      </c>
      <c r="AF20" s="18"/>
      <c r="AG20" s="18">
        <v>0</v>
      </c>
      <c r="AH20" s="18">
        <v>0</v>
      </c>
      <c r="AI20" s="18">
        <v>0</v>
      </c>
    </row>
    <row r="21" spans="1:35" x14ac:dyDescent="0.25">
      <c r="A21" s="3">
        <v>136</v>
      </c>
      <c r="B21" s="18"/>
      <c r="C21" s="18"/>
      <c r="D21" s="18">
        <v>0</v>
      </c>
      <c r="E21" s="18">
        <v>0</v>
      </c>
      <c r="F21" s="18">
        <v>0</v>
      </c>
      <c r="G21" s="18"/>
      <c r="H21" s="18"/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5</v>
      </c>
      <c r="X21" s="18">
        <v>0</v>
      </c>
      <c r="Y21" s="18">
        <v>0</v>
      </c>
      <c r="Z21" s="18"/>
      <c r="AA21" s="18"/>
      <c r="AB21" s="18">
        <v>0</v>
      </c>
      <c r="AC21" s="18">
        <v>0</v>
      </c>
      <c r="AD21" s="18">
        <v>0</v>
      </c>
      <c r="AE21" s="18">
        <v>0</v>
      </c>
      <c r="AF21" s="18"/>
      <c r="AG21" s="18">
        <v>0</v>
      </c>
      <c r="AH21" s="18">
        <v>0</v>
      </c>
      <c r="AI21" s="18">
        <v>0</v>
      </c>
    </row>
    <row r="22" spans="1:35" x14ac:dyDescent="0.25">
      <c r="A22" s="3">
        <v>137</v>
      </c>
      <c r="B22" s="18"/>
      <c r="C22" s="18"/>
      <c r="D22" s="18">
        <v>0</v>
      </c>
      <c r="E22" s="18">
        <v>0</v>
      </c>
      <c r="F22" s="18">
        <v>0</v>
      </c>
      <c r="G22" s="18"/>
      <c r="H22" s="18"/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/>
      <c r="AA22" s="18"/>
      <c r="AB22" s="18">
        <v>2</v>
      </c>
      <c r="AC22" s="18">
        <v>0</v>
      </c>
      <c r="AD22" s="18">
        <v>0</v>
      </c>
      <c r="AE22" s="18">
        <v>0</v>
      </c>
      <c r="AF22" s="18"/>
      <c r="AG22" s="18">
        <v>0</v>
      </c>
      <c r="AH22" s="18">
        <v>0</v>
      </c>
      <c r="AI22" s="18">
        <v>0</v>
      </c>
    </row>
    <row r="23" spans="1:35" x14ac:dyDescent="0.25">
      <c r="A23" s="3">
        <v>138</v>
      </c>
      <c r="B23" s="18"/>
      <c r="C23" s="18"/>
      <c r="D23" s="18">
        <v>0</v>
      </c>
      <c r="E23" s="18">
        <v>0</v>
      </c>
      <c r="F23" s="18">
        <v>0</v>
      </c>
      <c r="G23" s="18"/>
      <c r="H23" s="18"/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/>
      <c r="AA23" s="18"/>
      <c r="AB23" s="18">
        <v>0</v>
      </c>
      <c r="AC23" s="18">
        <v>0</v>
      </c>
      <c r="AD23" s="18">
        <v>0</v>
      </c>
      <c r="AE23" s="18">
        <v>0</v>
      </c>
      <c r="AF23" s="18"/>
      <c r="AG23" s="18">
        <v>0</v>
      </c>
      <c r="AH23" s="18">
        <v>0</v>
      </c>
      <c r="AI23" s="18">
        <v>0</v>
      </c>
    </row>
    <row r="24" spans="1:35" x14ac:dyDescent="0.25">
      <c r="A24" s="3">
        <v>139</v>
      </c>
      <c r="B24" s="18"/>
      <c r="C24" s="18"/>
      <c r="D24" s="18">
        <v>0</v>
      </c>
      <c r="E24" s="18">
        <v>0</v>
      </c>
      <c r="F24" s="18">
        <v>0</v>
      </c>
      <c r="G24" s="18"/>
      <c r="H24" s="18"/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/>
      <c r="AB24" s="18">
        <v>0</v>
      </c>
      <c r="AC24" s="18">
        <v>0</v>
      </c>
      <c r="AD24" s="18">
        <v>0</v>
      </c>
      <c r="AE24" s="18">
        <v>0</v>
      </c>
      <c r="AF24" s="18"/>
      <c r="AG24" s="18">
        <v>0</v>
      </c>
      <c r="AH24" s="18">
        <v>0</v>
      </c>
      <c r="AI24" s="18">
        <v>0</v>
      </c>
    </row>
    <row r="25" spans="1:35" x14ac:dyDescent="0.25">
      <c r="A25" s="3">
        <v>140</v>
      </c>
      <c r="B25" s="18"/>
      <c r="C25" s="18"/>
      <c r="D25" s="18">
        <v>0</v>
      </c>
      <c r="E25" s="18">
        <v>0</v>
      </c>
      <c r="F25" s="18">
        <v>0</v>
      </c>
      <c r="G25" s="18"/>
      <c r="H25" s="18"/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/>
      <c r="AB25" s="18">
        <v>0</v>
      </c>
      <c r="AC25" s="18">
        <v>0</v>
      </c>
      <c r="AD25" s="18">
        <v>1</v>
      </c>
      <c r="AE25" s="18">
        <v>0</v>
      </c>
      <c r="AF25" s="18"/>
      <c r="AG25" s="18">
        <v>0</v>
      </c>
      <c r="AH25" s="18">
        <v>0</v>
      </c>
      <c r="AI25" s="18">
        <v>0</v>
      </c>
    </row>
    <row r="26" spans="1:35" x14ac:dyDescent="0.25">
      <c r="A26" s="3">
        <v>141</v>
      </c>
      <c r="B26" s="18"/>
      <c r="C26" s="18"/>
      <c r="D26" s="18">
        <v>0</v>
      </c>
      <c r="E26" s="18">
        <v>0</v>
      </c>
      <c r="F26" s="18">
        <v>0</v>
      </c>
      <c r="G26" s="18"/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/>
      <c r="AB26" s="18">
        <v>4</v>
      </c>
      <c r="AC26" s="18">
        <v>0</v>
      </c>
      <c r="AD26" s="18">
        <v>0</v>
      </c>
      <c r="AE26" s="18">
        <v>0</v>
      </c>
      <c r="AF26" s="18"/>
      <c r="AG26" s="18">
        <v>0</v>
      </c>
      <c r="AH26" s="18">
        <v>0</v>
      </c>
      <c r="AI26" s="18">
        <v>0</v>
      </c>
    </row>
    <row r="27" spans="1:35" x14ac:dyDescent="0.25">
      <c r="A27" s="3">
        <v>142</v>
      </c>
      <c r="B27" s="18"/>
      <c r="C27" s="18"/>
      <c r="D27" s="18">
        <v>0</v>
      </c>
      <c r="E27" s="18">
        <v>0</v>
      </c>
      <c r="F27" s="18">
        <v>0</v>
      </c>
      <c r="G27" s="18"/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/>
      <c r="AB27" s="18">
        <v>0</v>
      </c>
      <c r="AC27" s="18">
        <v>2</v>
      </c>
      <c r="AD27" s="18">
        <v>0</v>
      </c>
      <c r="AE27" s="18">
        <v>0</v>
      </c>
      <c r="AF27" s="18"/>
      <c r="AG27" s="18">
        <v>0</v>
      </c>
      <c r="AH27" s="18">
        <v>0</v>
      </c>
      <c r="AI27" s="18">
        <v>0</v>
      </c>
    </row>
    <row r="28" spans="1:35" x14ac:dyDescent="0.25">
      <c r="A28" s="3">
        <v>143</v>
      </c>
      <c r="B28" s="18"/>
      <c r="C28" s="18"/>
      <c r="D28" s="18">
        <v>0</v>
      </c>
      <c r="E28" s="18">
        <v>0</v>
      </c>
      <c r="F28" s="18">
        <v>0</v>
      </c>
      <c r="G28" s="18"/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</row>
    <row r="29" spans="1:35" x14ac:dyDescent="0.25">
      <c r="A29" s="3">
        <v>144</v>
      </c>
      <c r="B29" s="18"/>
      <c r="C29" s="18"/>
      <c r="D29" s="18">
        <v>0</v>
      </c>
      <c r="E29" s="18">
        <v>0</v>
      </c>
      <c r="F29" s="18">
        <v>0</v>
      </c>
      <c r="G29" s="18"/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1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</row>
    <row r="30" spans="1:35" x14ac:dyDescent="0.25">
      <c r="A30" s="3">
        <v>145</v>
      </c>
      <c r="B30" s="18"/>
      <c r="C30" s="18"/>
      <c r="D30" s="18">
        <v>0</v>
      </c>
      <c r="E30" s="18">
        <v>0</v>
      </c>
      <c r="F30" s="18">
        <v>0</v>
      </c>
      <c r="G30" s="18"/>
      <c r="H30" s="18">
        <v>0</v>
      </c>
      <c r="I30" s="18">
        <v>0</v>
      </c>
      <c r="J30" s="18">
        <v>0</v>
      </c>
      <c r="K30" s="18">
        <v>0</v>
      </c>
      <c r="L30" s="18">
        <v>3</v>
      </c>
      <c r="M30" s="18">
        <v>0</v>
      </c>
      <c r="N30" s="18">
        <v>0</v>
      </c>
      <c r="O30" s="18">
        <v>3</v>
      </c>
      <c r="P30" s="18">
        <v>0</v>
      </c>
      <c r="Q30" s="18">
        <v>0</v>
      </c>
      <c r="R30" s="18">
        <v>0</v>
      </c>
      <c r="S30" s="18">
        <v>154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3</v>
      </c>
      <c r="AF30" s="18">
        <v>0</v>
      </c>
      <c r="AG30" s="18">
        <v>0</v>
      </c>
      <c r="AH30" s="18">
        <v>0</v>
      </c>
      <c r="AI30" s="18">
        <v>0</v>
      </c>
    </row>
    <row r="31" spans="1:35" x14ac:dyDescent="0.25">
      <c r="A31" s="3">
        <v>146</v>
      </c>
      <c r="B31" s="18"/>
      <c r="C31" s="18">
        <v>0</v>
      </c>
      <c r="D31" s="18">
        <v>0</v>
      </c>
      <c r="E31" s="18">
        <v>0</v>
      </c>
      <c r="F31" s="18">
        <v>0</v>
      </c>
      <c r="G31" s="18"/>
      <c r="H31" s="18">
        <v>0</v>
      </c>
      <c r="I31" s="18">
        <v>0</v>
      </c>
      <c r="J31" s="18">
        <v>0</v>
      </c>
      <c r="K31" s="18">
        <v>0</v>
      </c>
      <c r="L31" s="18">
        <v>8</v>
      </c>
      <c r="M31" s="18">
        <v>0</v>
      </c>
      <c r="N31" s="18">
        <v>0</v>
      </c>
      <c r="O31" s="18">
        <v>2</v>
      </c>
      <c r="P31" s="18">
        <v>0</v>
      </c>
      <c r="Q31" s="18">
        <v>0</v>
      </c>
      <c r="R31" s="18">
        <v>0</v>
      </c>
      <c r="S31" s="18">
        <v>57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5</v>
      </c>
      <c r="AB31" s="18">
        <v>0</v>
      </c>
      <c r="AC31" s="18">
        <v>3</v>
      </c>
      <c r="AD31" s="18">
        <v>0</v>
      </c>
      <c r="AE31" s="18">
        <v>91</v>
      </c>
      <c r="AF31" s="18">
        <v>0</v>
      </c>
      <c r="AG31" s="18">
        <v>0</v>
      </c>
      <c r="AH31" s="18">
        <v>0</v>
      </c>
      <c r="AI31" s="18">
        <v>0</v>
      </c>
    </row>
    <row r="32" spans="1:35" x14ac:dyDescent="0.25">
      <c r="A32" s="3">
        <v>147</v>
      </c>
      <c r="B32" s="18"/>
      <c r="C32" s="18">
        <v>0</v>
      </c>
      <c r="D32" s="18">
        <v>0</v>
      </c>
      <c r="E32" s="18">
        <v>0</v>
      </c>
      <c r="F32" s="18">
        <v>0</v>
      </c>
      <c r="G32" s="18"/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11</v>
      </c>
      <c r="P32" s="18">
        <v>2</v>
      </c>
      <c r="Q32" s="18">
        <v>3</v>
      </c>
      <c r="R32" s="18">
        <v>0</v>
      </c>
      <c r="S32" s="18">
        <v>1028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3</v>
      </c>
      <c r="Z32" s="18">
        <v>0</v>
      </c>
      <c r="AA32" s="18">
        <v>0</v>
      </c>
      <c r="AB32" s="18">
        <v>0</v>
      </c>
      <c r="AC32" s="18">
        <v>8</v>
      </c>
      <c r="AD32" s="18">
        <v>0</v>
      </c>
      <c r="AE32" s="18">
        <v>19</v>
      </c>
      <c r="AF32" s="18">
        <v>0</v>
      </c>
      <c r="AG32" s="18">
        <v>0</v>
      </c>
      <c r="AH32" s="18">
        <v>0</v>
      </c>
      <c r="AI32" s="18">
        <v>0</v>
      </c>
    </row>
    <row r="33" spans="1:35" x14ac:dyDescent="0.25">
      <c r="A33" s="3">
        <v>148</v>
      </c>
      <c r="B33" s="18"/>
      <c r="C33" s="18">
        <v>0</v>
      </c>
      <c r="D33" s="18">
        <v>0</v>
      </c>
      <c r="E33" s="18">
        <v>0</v>
      </c>
      <c r="F33" s="18">
        <v>0</v>
      </c>
      <c r="G33" s="18"/>
      <c r="H33" s="18">
        <v>0</v>
      </c>
      <c r="I33" s="18">
        <v>1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2</v>
      </c>
      <c r="Q33" s="18">
        <v>9</v>
      </c>
      <c r="R33" s="18">
        <v>0</v>
      </c>
      <c r="S33" s="18">
        <v>101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7</v>
      </c>
      <c r="Z33" s="18">
        <v>0</v>
      </c>
      <c r="AA33" s="18">
        <v>0</v>
      </c>
      <c r="AB33" s="18">
        <v>1</v>
      </c>
      <c r="AC33" s="18">
        <v>5</v>
      </c>
      <c r="AD33" s="18">
        <v>0</v>
      </c>
      <c r="AE33" s="18">
        <v>201</v>
      </c>
      <c r="AF33" s="18">
        <v>0</v>
      </c>
      <c r="AG33" s="18">
        <v>0</v>
      </c>
      <c r="AH33" s="18">
        <v>0</v>
      </c>
      <c r="AI33" s="18">
        <v>5</v>
      </c>
    </row>
    <row r="34" spans="1:35" x14ac:dyDescent="0.25">
      <c r="A34" s="3">
        <v>149</v>
      </c>
      <c r="B34" s="18"/>
      <c r="C34" s="18">
        <v>0</v>
      </c>
      <c r="D34" s="18">
        <v>0</v>
      </c>
      <c r="E34" s="18">
        <v>0</v>
      </c>
      <c r="F34" s="18">
        <v>4</v>
      </c>
      <c r="G34" s="18"/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6</v>
      </c>
      <c r="P34" s="18">
        <v>0</v>
      </c>
      <c r="Q34" s="18">
        <v>0</v>
      </c>
      <c r="R34" s="18">
        <v>0</v>
      </c>
      <c r="S34" s="18">
        <v>727</v>
      </c>
      <c r="T34" s="18">
        <v>0</v>
      </c>
      <c r="U34" s="18">
        <v>0</v>
      </c>
      <c r="V34" s="18">
        <v>0</v>
      </c>
      <c r="W34" s="18">
        <v>0</v>
      </c>
      <c r="X34" s="18">
        <v>1</v>
      </c>
      <c r="Y34" s="18">
        <v>0</v>
      </c>
      <c r="Z34" s="18">
        <v>0</v>
      </c>
      <c r="AA34" s="18">
        <v>11</v>
      </c>
      <c r="AB34" s="18">
        <v>0</v>
      </c>
      <c r="AC34" s="18">
        <v>3</v>
      </c>
      <c r="AD34" s="18">
        <v>0</v>
      </c>
      <c r="AE34" s="18">
        <v>1</v>
      </c>
      <c r="AF34" s="18">
        <v>0</v>
      </c>
      <c r="AG34" s="18">
        <v>0</v>
      </c>
      <c r="AH34" s="18">
        <v>0</v>
      </c>
      <c r="AI34" s="18">
        <v>0</v>
      </c>
    </row>
    <row r="35" spans="1:35" x14ac:dyDescent="0.25">
      <c r="A35" s="3">
        <v>150</v>
      </c>
      <c r="B35" s="18"/>
      <c r="C35" s="18">
        <v>0</v>
      </c>
      <c r="D35" s="18">
        <v>0</v>
      </c>
      <c r="E35" s="18">
        <v>0</v>
      </c>
      <c r="F35" s="18">
        <v>5</v>
      </c>
      <c r="G35" s="18"/>
      <c r="H35" s="18">
        <v>7</v>
      </c>
      <c r="I35" s="18">
        <v>2</v>
      </c>
      <c r="J35" s="18">
        <v>0</v>
      </c>
      <c r="K35" s="18">
        <v>0</v>
      </c>
      <c r="L35" s="18">
        <v>0</v>
      </c>
      <c r="M35" s="18">
        <v>0</v>
      </c>
      <c r="N35" s="18">
        <v>1</v>
      </c>
      <c r="O35" s="18">
        <v>13</v>
      </c>
      <c r="P35" s="18">
        <v>5</v>
      </c>
      <c r="Q35" s="18">
        <v>15</v>
      </c>
      <c r="R35" s="18">
        <v>3</v>
      </c>
      <c r="S35" s="18">
        <v>946</v>
      </c>
      <c r="T35" s="18">
        <v>0</v>
      </c>
      <c r="U35" s="18">
        <v>1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425</v>
      </c>
      <c r="AB35" s="18">
        <v>0</v>
      </c>
      <c r="AC35" s="18">
        <v>3</v>
      </c>
      <c r="AD35" s="18">
        <v>0</v>
      </c>
      <c r="AE35" s="18">
        <v>7</v>
      </c>
      <c r="AF35" s="18">
        <v>1</v>
      </c>
      <c r="AG35" s="18">
        <v>0</v>
      </c>
      <c r="AH35" s="18">
        <v>0</v>
      </c>
      <c r="AI35" s="18">
        <v>0</v>
      </c>
    </row>
    <row r="36" spans="1:35" x14ac:dyDescent="0.25">
      <c r="A36" s="3">
        <v>151</v>
      </c>
      <c r="B36" s="18"/>
      <c r="C36" s="18">
        <v>11</v>
      </c>
      <c r="D36" s="18">
        <v>0</v>
      </c>
      <c r="E36" s="18">
        <v>0</v>
      </c>
      <c r="F36" s="18">
        <v>14</v>
      </c>
      <c r="G36" s="18"/>
      <c r="H36" s="18">
        <v>14</v>
      </c>
      <c r="I36" s="18">
        <v>0</v>
      </c>
      <c r="J36" s="18">
        <v>0</v>
      </c>
      <c r="K36" s="18">
        <v>0</v>
      </c>
      <c r="L36" s="18">
        <v>10</v>
      </c>
      <c r="M36" s="18">
        <v>0</v>
      </c>
      <c r="N36" s="18">
        <v>1</v>
      </c>
      <c r="O36" s="18">
        <v>0</v>
      </c>
      <c r="P36" s="18">
        <v>19</v>
      </c>
      <c r="Q36" s="18">
        <v>8</v>
      </c>
      <c r="R36" s="18">
        <v>4</v>
      </c>
      <c r="S36" s="18">
        <v>741</v>
      </c>
      <c r="T36" s="18">
        <v>0</v>
      </c>
      <c r="U36" s="18">
        <v>0</v>
      </c>
      <c r="V36" s="18">
        <v>0</v>
      </c>
      <c r="W36" s="18">
        <v>5</v>
      </c>
      <c r="X36" s="18">
        <v>0</v>
      </c>
      <c r="Y36" s="18">
        <v>5</v>
      </c>
      <c r="Z36" s="18">
        <v>1</v>
      </c>
      <c r="AA36" s="18">
        <v>68</v>
      </c>
      <c r="AB36" s="18">
        <v>0</v>
      </c>
      <c r="AC36" s="18">
        <v>1</v>
      </c>
      <c r="AD36" s="18">
        <v>0</v>
      </c>
      <c r="AE36" s="18">
        <v>69</v>
      </c>
      <c r="AF36" s="18">
        <v>0</v>
      </c>
      <c r="AG36" s="18">
        <v>0</v>
      </c>
      <c r="AH36" s="18">
        <v>0</v>
      </c>
      <c r="AI36" s="18">
        <v>0</v>
      </c>
    </row>
    <row r="37" spans="1:35" x14ac:dyDescent="0.25">
      <c r="A37" s="3">
        <v>152</v>
      </c>
      <c r="B37" s="18"/>
      <c r="C37" s="18">
        <v>5</v>
      </c>
      <c r="D37" s="18">
        <v>5</v>
      </c>
      <c r="E37" s="18">
        <v>0</v>
      </c>
      <c r="F37" s="18">
        <v>2</v>
      </c>
      <c r="G37" s="18"/>
      <c r="H37" s="18">
        <v>9</v>
      </c>
      <c r="I37" s="18">
        <v>0</v>
      </c>
      <c r="J37" s="18">
        <v>0</v>
      </c>
      <c r="K37" s="18">
        <v>197</v>
      </c>
      <c r="L37" s="18">
        <v>9</v>
      </c>
      <c r="M37" s="18">
        <v>0</v>
      </c>
      <c r="N37" s="18">
        <v>0</v>
      </c>
      <c r="O37" s="18">
        <v>172</v>
      </c>
      <c r="P37" s="18">
        <v>28</v>
      </c>
      <c r="Q37" s="18">
        <v>1</v>
      </c>
      <c r="R37" s="18">
        <v>0</v>
      </c>
      <c r="S37" s="18">
        <v>1072</v>
      </c>
      <c r="T37" s="18">
        <v>0</v>
      </c>
      <c r="U37" s="18">
        <v>0</v>
      </c>
      <c r="V37" s="18">
        <v>0</v>
      </c>
      <c r="W37" s="18">
        <v>1311</v>
      </c>
      <c r="X37" s="18">
        <v>0</v>
      </c>
      <c r="Y37" s="18">
        <v>81</v>
      </c>
      <c r="Z37" s="18">
        <v>1</v>
      </c>
      <c r="AA37" s="18">
        <v>38</v>
      </c>
      <c r="AB37" s="18">
        <v>0</v>
      </c>
      <c r="AC37" s="18">
        <v>2</v>
      </c>
      <c r="AD37" s="18">
        <v>0</v>
      </c>
      <c r="AE37" s="18">
        <v>1719</v>
      </c>
      <c r="AF37" s="18">
        <v>0</v>
      </c>
      <c r="AG37" s="18">
        <v>1</v>
      </c>
      <c r="AH37" s="18">
        <v>0</v>
      </c>
      <c r="AI37" s="18">
        <v>0</v>
      </c>
    </row>
    <row r="38" spans="1:35" x14ac:dyDescent="0.25">
      <c r="A38" s="3">
        <v>153</v>
      </c>
      <c r="B38" s="18"/>
      <c r="C38" s="18">
        <v>6</v>
      </c>
      <c r="D38" s="18">
        <v>1</v>
      </c>
      <c r="E38" s="18">
        <v>0</v>
      </c>
      <c r="F38" s="18">
        <v>2</v>
      </c>
      <c r="G38" s="18"/>
      <c r="H38" s="18">
        <v>17</v>
      </c>
      <c r="I38" s="18">
        <v>0</v>
      </c>
      <c r="J38" s="18">
        <v>0</v>
      </c>
      <c r="K38" s="18">
        <v>344</v>
      </c>
      <c r="L38" s="18">
        <v>23</v>
      </c>
      <c r="M38" s="18">
        <v>3</v>
      </c>
      <c r="N38" s="18">
        <v>0</v>
      </c>
      <c r="O38" s="18">
        <v>5</v>
      </c>
      <c r="P38" s="18">
        <v>57</v>
      </c>
      <c r="Q38" s="18">
        <v>300</v>
      </c>
      <c r="R38" s="18">
        <v>7</v>
      </c>
      <c r="S38" s="18">
        <v>688</v>
      </c>
      <c r="T38" s="18">
        <v>0</v>
      </c>
      <c r="U38" s="18">
        <v>3</v>
      </c>
      <c r="V38" s="18">
        <v>0</v>
      </c>
      <c r="W38" s="18">
        <v>826</v>
      </c>
      <c r="X38" s="18">
        <v>2</v>
      </c>
      <c r="Y38" s="18">
        <v>1</v>
      </c>
      <c r="Z38" s="18">
        <v>1</v>
      </c>
      <c r="AA38" s="18">
        <v>265</v>
      </c>
      <c r="AB38" s="18">
        <v>0</v>
      </c>
      <c r="AC38" s="18">
        <v>0</v>
      </c>
      <c r="AD38" s="18">
        <v>0</v>
      </c>
      <c r="AE38" s="18">
        <v>4312</v>
      </c>
      <c r="AF38" s="18">
        <v>0</v>
      </c>
      <c r="AG38" s="18">
        <v>6</v>
      </c>
      <c r="AH38" s="18">
        <v>0</v>
      </c>
      <c r="AI38" s="18">
        <v>0</v>
      </c>
    </row>
    <row r="39" spans="1:35" x14ac:dyDescent="0.25">
      <c r="A39" s="3">
        <v>154</v>
      </c>
      <c r="B39" s="18"/>
      <c r="C39" s="18">
        <v>7</v>
      </c>
      <c r="D39" s="18">
        <v>8</v>
      </c>
      <c r="E39" s="18">
        <v>0</v>
      </c>
      <c r="F39" s="18">
        <v>4</v>
      </c>
      <c r="G39" s="18"/>
      <c r="H39" s="18">
        <v>16</v>
      </c>
      <c r="I39" s="18">
        <v>0</v>
      </c>
      <c r="J39" s="18">
        <v>0</v>
      </c>
      <c r="K39" s="18">
        <v>198</v>
      </c>
      <c r="L39" s="18">
        <v>0</v>
      </c>
      <c r="M39" s="18">
        <v>3</v>
      </c>
      <c r="N39" s="18">
        <v>0</v>
      </c>
      <c r="O39" s="18">
        <v>11</v>
      </c>
      <c r="P39" s="18">
        <v>0</v>
      </c>
      <c r="Q39" s="18">
        <v>183</v>
      </c>
      <c r="R39" s="18">
        <v>22</v>
      </c>
      <c r="S39" s="18">
        <v>1266</v>
      </c>
      <c r="T39" s="18">
        <v>0</v>
      </c>
      <c r="U39" s="18">
        <v>4</v>
      </c>
      <c r="V39" s="18">
        <v>0</v>
      </c>
      <c r="W39" s="18">
        <v>368</v>
      </c>
      <c r="X39" s="18">
        <v>4</v>
      </c>
      <c r="Y39" s="18">
        <v>10</v>
      </c>
      <c r="Z39" s="18">
        <v>0</v>
      </c>
      <c r="AA39" s="18">
        <v>11</v>
      </c>
      <c r="AB39" s="18">
        <v>0</v>
      </c>
      <c r="AC39" s="18">
        <v>0</v>
      </c>
      <c r="AD39" s="18">
        <v>0</v>
      </c>
      <c r="AE39" s="18">
        <v>3435</v>
      </c>
      <c r="AF39" s="18">
        <v>2</v>
      </c>
      <c r="AG39" s="18">
        <v>0</v>
      </c>
      <c r="AH39" s="18">
        <v>1</v>
      </c>
      <c r="AI39" s="18">
        <v>0</v>
      </c>
    </row>
    <row r="40" spans="1:35" x14ac:dyDescent="0.25">
      <c r="A40" s="3">
        <v>155</v>
      </c>
      <c r="B40" s="18"/>
      <c r="C40" s="18">
        <v>33</v>
      </c>
      <c r="D40" s="18">
        <v>4</v>
      </c>
      <c r="E40" s="18">
        <v>0</v>
      </c>
      <c r="F40" s="18">
        <v>6</v>
      </c>
      <c r="G40" s="18"/>
      <c r="H40" s="18">
        <v>69</v>
      </c>
      <c r="I40" s="18">
        <v>11</v>
      </c>
      <c r="J40" s="18">
        <v>0</v>
      </c>
      <c r="K40" s="18">
        <v>0</v>
      </c>
      <c r="L40" s="18">
        <v>14</v>
      </c>
      <c r="M40" s="18">
        <v>1</v>
      </c>
      <c r="N40" s="18">
        <v>0</v>
      </c>
      <c r="O40" s="18">
        <v>0</v>
      </c>
      <c r="P40" s="18">
        <v>110</v>
      </c>
      <c r="Q40" s="18">
        <v>355</v>
      </c>
      <c r="R40" s="18">
        <v>0</v>
      </c>
      <c r="S40" s="18">
        <v>332</v>
      </c>
      <c r="T40" s="18">
        <v>0</v>
      </c>
      <c r="U40" s="18">
        <v>3</v>
      </c>
      <c r="V40" s="18">
        <v>0</v>
      </c>
      <c r="W40" s="18">
        <v>1370</v>
      </c>
      <c r="X40" s="18">
        <v>0</v>
      </c>
      <c r="Y40" s="18">
        <v>18</v>
      </c>
      <c r="Z40" s="18">
        <v>0</v>
      </c>
      <c r="AA40" s="18">
        <v>257</v>
      </c>
      <c r="AB40" s="18">
        <v>0</v>
      </c>
      <c r="AC40" s="18">
        <v>0</v>
      </c>
      <c r="AD40" s="18">
        <v>0</v>
      </c>
      <c r="AE40" s="18">
        <v>114</v>
      </c>
      <c r="AF40" s="18">
        <v>0</v>
      </c>
      <c r="AG40" s="18">
        <v>3</v>
      </c>
      <c r="AH40" s="18">
        <v>0</v>
      </c>
      <c r="AI40" s="18">
        <v>0</v>
      </c>
    </row>
    <row r="41" spans="1:35" x14ac:dyDescent="0.25">
      <c r="A41" s="3">
        <v>156</v>
      </c>
      <c r="B41" s="18"/>
      <c r="C41" s="18">
        <v>77</v>
      </c>
      <c r="D41" s="18">
        <v>5</v>
      </c>
      <c r="E41" s="18">
        <v>0</v>
      </c>
      <c r="F41" s="18">
        <v>7</v>
      </c>
      <c r="G41" s="18"/>
      <c r="H41" s="18">
        <v>40</v>
      </c>
      <c r="I41" s="18">
        <v>15</v>
      </c>
      <c r="J41" s="18">
        <v>0</v>
      </c>
      <c r="K41" s="18">
        <v>0</v>
      </c>
      <c r="L41" s="18">
        <v>21</v>
      </c>
      <c r="M41" s="18">
        <v>16</v>
      </c>
      <c r="N41" s="18">
        <v>4</v>
      </c>
      <c r="O41" s="18">
        <v>98</v>
      </c>
      <c r="P41" s="18">
        <v>126</v>
      </c>
      <c r="Q41" s="18">
        <v>7</v>
      </c>
      <c r="R41" s="18">
        <v>61</v>
      </c>
      <c r="S41" s="18">
        <v>1753</v>
      </c>
      <c r="T41" s="18">
        <v>0</v>
      </c>
      <c r="U41" s="18">
        <v>6</v>
      </c>
      <c r="V41" s="18">
        <v>0</v>
      </c>
      <c r="W41" s="18">
        <v>66</v>
      </c>
      <c r="X41" s="18">
        <v>25</v>
      </c>
      <c r="Y41" s="18">
        <v>4</v>
      </c>
      <c r="Z41" s="18">
        <v>0</v>
      </c>
      <c r="AA41" s="18">
        <v>1220</v>
      </c>
      <c r="AB41" s="18">
        <v>0</v>
      </c>
      <c r="AC41" s="18">
        <v>0</v>
      </c>
      <c r="AD41" s="18">
        <v>0</v>
      </c>
      <c r="AE41" s="18">
        <v>1429</v>
      </c>
      <c r="AF41" s="18">
        <v>0</v>
      </c>
      <c r="AG41" s="18">
        <v>1</v>
      </c>
      <c r="AH41" s="18">
        <v>0</v>
      </c>
      <c r="AI41" s="18">
        <v>0</v>
      </c>
    </row>
    <row r="42" spans="1:35" x14ac:dyDescent="0.25">
      <c r="A42" s="3">
        <v>157</v>
      </c>
      <c r="B42" s="18"/>
      <c r="C42" s="18">
        <v>0</v>
      </c>
      <c r="D42" s="18">
        <v>4</v>
      </c>
      <c r="E42" s="18">
        <v>0</v>
      </c>
      <c r="F42" s="18">
        <v>21</v>
      </c>
      <c r="G42" s="18"/>
      <c r="H42" s="18">
        <v>90</v>
      </c>
      <c r="I42" s="18">
        <v>6</v>
      </c>
      <c r="J42" s="18">
        <v>4</v>
      </c>
      <c r="K42" s="18">
        <v>609</v>
      </c>
      <c r="L42" s="18">
        <v>34</v>
      </c>
      <c r="M42" s="18">
        <v>1</v>
      </c>
      <c r="N42" s="18">
        <v>0</v>
      </c>
      <c r="O42" s="18">
        <v>562</v>
      </c>
      <c r="P42" s="18">
        <v>0</v>
      </c>
      <c r="Q42" s="18">
        <v>1146</v>
      </c>
      <c r="R42" s="18">
        <v>247</v>
      </c>
      <c r="S42" s="18">
        <v>1241</v>
      </c>
      <c r="T42" s="18">
        <v>0</v>
      </c>
      <c r="U42" s="18">
        <v>256</v>
      </c>
      <c r="V42" s="18">
        <v>0</v>
      </c>
      <c r="W42" s="18">
        <v>186</v>
      </c>
      <c r="X42" s="18">
        <v>34</v>
      </c>
      <c r="Y42" s="18">
        <v>9</v>
      </c>
      <c r="Z42" s="18">
        <v>0</v>
      </c>
      <c r="AA42" s="18">
        <v>534</v>
      </c>
      <c r="AB42" s="18">
        <v>0</v>
      </c>
      <c r="AC42" s="18">
        <v>0</v>
      </c>
      <c r="AD42" s="18">
        <v>0</v>
      </c>
      <c r="AE42" s="18">
        <v>3636</v>
      </c>
      <c r="AF42" s="18">
        <v>0</v>
      </c>
      <c r="AG42" s="18">
        <v>8</v>
      </c>
      <c r="AH42" s="18">
        <v>0</v>
      </c>
      <c r="AI42" s="18">
        <v>2</v>
      </c>
    </row>
    <row r="43" spans="1:35" x14ac:dyDescent="0.25">
      <c r="A43" s="3">
        <v>158</v>
      </c>
      <c r="B43" s="18"/>
      <c r="C43" s="18">
        <v>5</v>
      </c>
      <c r="D43" s="18">
        <v>17</v>
      </c>
      <c r="E43" s="18">
        <v>0</v>
      </c>
      <c r="F43" s="18">
        <v>17</v>
      </c>
      <c r="G43" s="18"/>
      <c r="H43" s="18">
        <v>12</v>
      </c>
      <c r="I43" s="18">
        <v>0</v>
      </c>
      <c r="J43" s="18">
        <v>2</v>
      </c>
      <c r="K43" s="18">
        <v>6</v>
      </c>
      <c r="L43" s="18">
        <v>13</v>
      </c>
      <c r="M43" s="18">
        <v>11</v>
      </c>
      <c r="N43" s="18">
        <v>5</v>
      </c>
      <c r="O43" s="18">
        <v>709</v>
      </c>
      <c r="P43" s="18">
        <v>274</v>
      </c>
      <c r="Q43" s="18">
        <v>70</v>
      </c>
      <c r="R43" s="18">
        <v>87</v>
      </c>
      <c r="S43" s="18">
        <v>910</v>
      </c>
      <c r="T43" s="18">
        <v>35</v>
      </c>
      <c r="U43" s="18">
        <v>8</v>
      </c>
      <c r="V43" s="18">
        <v>0</v>
      </c>
      <c r="W43" s="18">
        <v>624</v>
      </c>
      <c r="X43" s="18">
        <v>0</v>
      </c>
      <c r="Y43" s="18">
        <v>17</v>
      </c>
      <c r="Z43" s="18">
        <v>1</v>
      </c>
      <c r="AA43" s="18">
        <v>658</v>
      </c>
      <c r="AB43" s="18">
        <v>0</v>
      </c>
      <c r="AC43" s="18">
        <v>0</v>
      </c>
      <c r="AD43" s="18">
        <v>35</v>
      </c>
      <c r="AE43" s="18">
        <v>86</v>
      </c>
      <c r="AF43" s="18">
        <v>0</v>
      </c>
      <c r="AG43" s="18">
        <v>1094</v>
      </c>
      <c r="AH43" s="18">
        <v>0</v>
      </c>
      <c r="AI43" s="18">
        <v>0</v>
      </c>
    </row>
    <row r="44" spans="1:35" x14ac:dyDescent="0.25">
      <c r="A44" s="3">
        <v>159</v>
      </c>
      <c r="B44" s="18">
        <v>2</v>
      </c>
      <c r="C44" s="18">
        <v>2</v>
      </c>
      <c r="D44" s="18">
        <v>0</v>
      </c>
      <c r="E44" s="18">
        <v>0</v>
      </c>
      <c r="F44" s="18">
        <v>13</v>
      </c>
      <c r="G44" s="18"/>
      <c r="H44" s="18">
        <v>185</v>
      </c>
      <c r="I44" s="18">
        <v>0</v>
      </c>
      <c r="J44" s="18">
        <v>1</v>
      </c>
      <c r="K44" s="18">
        <v>184</v>
      </c>
      <c r="L44" s="18">
        <v>2</v>
      </c>
      <c r="M44" s="18">
        <v>0</v>
      </c>
      <c r="N44" s="18">
        <v>35</v>
      </c>
      <c r="O44" s="18">
        <v>1459</v>
      </c>
      <c r="P44" s="18">
        <v>5</v>
      </c>
      <c r="Q44" s="18">
        <v>174</v>
      </c>
      <c r="R44" s="18">
        <v>39</v>
      </c>
      <c r="S44" s="18">
        <v>1309</v>
      </c>
      <c r="T44" s="18">
        <v>0</v>
      </c>
      <c r="U44" s="18">
        <v>0</v>
      </c>
      <c r="V44" s="18">
        <v>0</v>
      </c>
      <c r="W44" s="18">
        <v>390</v>
      </c>
      <c r="X44" s="18">
        <v>36</v>
      </c>
      <c r="Y44" s="18">
        <v>40</v>
      </c>
      <c r="Z44" s="18">
        <v>0</v>
      </c>
      <c r="AA44" s="18">
        <v>1862</v>
      </c>
      <c r="AB44" s="18">
        <v>2</v>
      </c>
      <c r="AC44" s="18">
        <v>3</v>
      </c>
      <c r="AD44" s="18">
        <v>0</v>
      </c>
      <c r="AE44" s="18">
        <v>326</v>
      </c>
      <c r="AF44" s="18">
        <v>0</v>
      </c>
      <c r="AG44" s="18">
        <v>2</v>
      </c>
      <c r="AH44" s="18">
        <v>0</v>
      </c>
      <c r="AI44" s="18">
        <v>0</v>
      </c>
    </row>
    <row r="45" spans="1:35" x14ac:dyDescent="0.25">
      <c r="A45" s="3">
        <v>160</v>
      </c>
      <c r="B45" s="18">
        <v>0</v>
      </c>
      <c r="C45" s="18">
        <v>0</v>
      </c>
      <c r="D45" s="18">
        <v>15</v>
      </c>
      <c r="E45" s="18">
        <v>0</v>
      </c>
      <c r="F45" s="18">
        <v>31</v>
      </c>
      <c r="G45" s="18"/>
      <c r="H45" s="18">
        <v>2</v>
      </c>
      <c r="I45" s="18">
        <v>121</v>
      </c>
      <c r="J45" s="18">
        <v>6</v>
      </c>
      <c r="K45" s="18">
        <v>1191</v>
      </c>
      <c r="L45" s="18">
        <v>16</v>
      </c>
      <c r="M45" s="18">
        <v>0</v>
      </c>
      <c r="N45" s="18">
        <v>2</v>
      </c>
      <c r="O45" s="18">
        <v>496</v>
      </c>
      <c r="P45" s="18">
        <v>541</v>
      </c>
      <c r="Q45" s="18">
        <v>960</v>
      </c>
      <c r="R45" s="18">
        <v>751</v>
      </c>
      <c r="S45" s="18">
        <v>1353</v>
      </c>
      <c r="T45" s="18">
        <v>1</v>
      </c>
      <c r="U45" s="18">
        <v>11</v>
      </c>
      <c r="V45" s="18">
        <v>0</v>
      </c>
      <c r="W45" s="18">
        <v>307</v>
      </c>
      <c r="X45" s="18">
        <v>200</v>
      </c>
      <c r="Y45" s="18">
        <v>2</v>
      </c>
      <c r="Z45" s="18">
        <v>4</v>
      </c>
      <c r="AA45" s="18">
        <v>786</v>
      </c>
      <c r="AB45" s="18">
        <v>33</v>
      </c>
      <c r="AC45" s="18">
        <v>0</v>
      </c>
      <c r="AD45" s="18">
        <v>0</v>
      </c>
      <c r="AE45" s="18">
        <v>122</v>
      </c>
      <c r="AF45" s="18">
        <v>2</v>
      </c>
      <c r="AG45" s="18">
        <v>3</v>
      </c>
      <c r="AH45" s="18">
        <v>1</v>
      </c>
      <c r="AI45" s="18">
        <v>0</v>
      </c>
    </row>
    <row r="46" spans="1:35" x14ac:dyDescent="0.25">
      <c r="A46" s="3">
        <v>161</v>
      </c>
      <c r="B46" s="18">
        <v>0</v>
      </c>
      <c r="C46" s="18">
        <v>5</v>
      </c>
      <c r="D46" s="18">
        <v>2</v>
      </c>
      <c r="E46" s="18">
        <v>2</v>
      </c>
      <c r="F46" s="18">
        <v>40</v>
      </c>
      <c r="G46" s="18">
        <v>373</v>
      </c>
      <c r="H46" s="18">
        <v>307</v>
      </c>
      <c r="I46" s="18">
        <v>5</v>
      </c>
      <c r="J46" s="18">
        <v>0</v>
      </c>
      <c r="K46" s="18">
        <v>3</v>
      </c>
      <c r="L46" s="18">
        <v>0</v>
      </c>
      <c r="M46" s="18">
        <v>0</v>
      </c>
      <c r="N46" s="18">
        <v>171</v>
      </c>
      <c r="O46" s="18">
        <v>796</v>
      </c>
      <c r="P46" s="18">
        <v>783</v>
      </c>
      <c r="Q46" s="18">
        <v>414</v>
      </c>
      <c r="R46" s="18">
        <v>3</v>
      </c>
      <c r="S46" s="18">
        <v>608</v>
      </c>
      <c r="T46" s="18">
        <v>0</v>
      </c>
      <c r="U46" s="18">
        <v>247</v>
      </c>
      <c r="V46" s="18">
        <v>0</v>
      </c>
      <c r="W46" s="18">
        <v>289</v>
      </c>
      <c r="X46" s="18">
        <v>206</v>
      </c>
      <c r="Y46" s="18">
        <v>337</v>
      </c>
      <c r="Z46" s="18">
        <v>1</v>
      </c>
      <c r="AA46" s="18">
        <v>1260</v>
      </c>
      <c r="AB46" s="18">
        <v>955</v>
      </c>
      <c r="AC46" s="18">
        <v>42</v>
      </c>
      <c r="AD46" s="18">
        <v>0</v>
      </c>
      <c r="AE46" s="18">
        <v>417</v>
      </c>
      <c r="AF46" s="18">
        <v>9</v>
      </c>
      <c r="AG46" s="18">
        <v>637</v>
      </c>
      <c r="AH46" s="18">
        <v>0</v>
      </c>
      <c r="AI46" s="18">
        <v>0</v>
      </c>
    </row>
    <row r="47" spans="1:35" x14ac:dyDescent="0.25">
      <c r="A47" s="3">
        <v>162</v>
      </c>
      <c r="B47" s="18">
        <v>1</v>
      </c>
      <c r="C47" s="18">
        <v>947</v>
      </c>
      <c r="D47" s="18">
        <v>1</v>
      </c>
      <c r="E47" s="18">
        <v>0</v>
      </c>
      <c r="F47" s="18">
        <v>82</v>
      </c>
      <c r="G47" s="18">
        <v>24</v>
      </c>
      <c r="H47" s="18">
        <v>21</v>
      </c>
      <c r="I47" s="18">
        <v>24</v>
      </c>
      <c r="J47" s="18">
        <v>0</v>
      </c>
      <c r="K47" s="18">
        <v>0</v>
      </c>
      <c r="L47" s="18">
        <v>301</v>
      </c>
      <c r="M47" s="18">
        <v>0</v>
      </c>
      <c r="N47" s="18">
        <v>547</v>
      </c>
      <c r="O47" s="18">
        <v>178</v>
      </c>
      <c r="P47" s="18">
        <v>42</v>
      </c>
      <c r="Q47" s="18">
        <v>453</v>
      </c>
      <c r="R47" s="18">
        <v>163</v>
      </c>
      <c r="S47" s="18">
        <v>307</v>
      </c>
      <c r="T47" s="18">
        <v>0</v>
      </c>
      <c r="U47" s="18">
        <v>152</v>
      </c>
      <c r="V47" s="18">
        <v>0</v>
      </c>
      <c r="W47" s="18">
        <v>535</v>
      </c>
      <c r="X47" s="18">
        <v>0</v>
      </c>
      <c r="Y47" s="18">
        <v>339</v>
      </c>
      <c r="Z47" s="18">
        <v>1</v>
      </c>
      <c r="AA47" s="18">
        <v>1658</v>
      </c>
      <c r="AB47" s="18">
        <v>244</v>
      </c>
      <c r="AC47" s="18">
        <v>424</v>
      </c>
      <c r="AD47" s="18">
        <v>0</v>
      </c>
      <c r="AE47" s="18">
        <v>123</v>
      </c>
      <c r="AF47" s="18">
        <v>1</v>
      </c>
      <c r="AG47" s="18">
        <v>0</v>
      </c>
      <c r="AH47" s="18">
        <v>0</v>
      </c>
      <c r="AI47" s="18">
        <v>37</v>
      </c>
    </row>
    <row r="48" spans="1:35" x14ac:dyDescent="0.25">
      <c r="A48" s="3">
        <v>163</v>
      </c>
      <c r="B48" s="18">
        <v>1</v>
      </c>
      <c r="C48" s="18">
        <v>675</v>
      </c>
      <c r="D48" s="18">
        <v>0</v>
      </c>
      <c r="E48" s="18">
        <v>3</v>
      </c>
      <c r="F48" s="18">
        <v>136</v>
      </c>
      <c r="G48" s="18">
        <v>53</v>
      </c>
      <c r="H48" s="18">
        <v>393</v>
      </c>
      <c r="I48" s="18">
        <v>0</v>
      </c>
      <c r="J48" s="18">
        <v>0</v>
      </c>
      <c r="K48" s="18">
        <v>22</v>
      </c>
      <c r="L48" s="18">
        <v>744</v>
      </c>
      <c r="M48" s="18">
        <v>10</v>
      </c>
      <c r="N48" s="18">
        <v>0</v>
      </c>
      <c r="O48" s="18">
        <v>3</v>
      </c>
      <c r="P48" s="18">
        <v>288</v>
      </c>
      <c r="Q48" s="18">
        <v>65</v>
      </c>
      <c r="R48" s="18">
        <v>138</v>
      </c>
      <c r="S48" s="18">
        <v>498</v>
      </c>
      <c r="T48" s="18">
        <v>443</v>
      </c>
      <c r="U48" s="18">
        <v>3</v>
      </c>
      <c r="V48" s="18">
        <v>0</v>
      </c>
      <c r="W48" s="18">
        <v>21</v>
      </c>
      <c r="X48" s="18">
        <v>0</v>
      </c>
      <c r="Y48" s="18">
        <v>45</v>
      </c>
      <c r="Z48" s="18">
        <v>0</v>
      </c>
      <c r="AA48" s="18">
        <v>2970</v>
      </c>
      <c r="AB48" s="18">
        <v>484</v>
      </c>
      <c r="AC48" s="18">
        <v>32</v>
      </c>
      <c r="AD48" s="18">
        <v>0</v>
      </c>
      <c r="AE48" s="18">
        <v>2011</v>
      </c>
      <c r="AF48" s="18">
        <v>9</v>
      </c>
      <c r="AG48" s="18">
        <v>518</v>
      </c>
      <c r="AH48" s="18">
        <v>0</v>
      </c>
      <c r="AI48" s="18">
        <v>16</v>
      </c>
    </row>
    <row r="49" spans="1:35" x14ac:dyDescent="0.25">
      <c r="A49" s="3">
        <v>164</v>
      </c>
      <c r="B49" s="18">
        <v>0</v>
      </c>
      <c r="C49" s="18">
        <v>252</v>
      </c>
      <c r="D49" s="18">
        <v>87</v>
      </c>
      <c r="E49" s="18">
        <v>111</v>
      </c>
      <c r="F49" s="18">
        <v>199</v>
      </c>
      <c r="G49" s="18">
        <v>597</v>
      </c>
      <c r="H49" s="18">
        <v>19</v>
      </c>
      <c r="I49" s="18">
        <v>0</v>
      </c>
      <c r="J49" s="18">
        <v>0</v>
      </c>
      <c r="K49" s="18">
        <v>90</v>
      </c>
      <c r="L49" s="18">
        <v>809</v>
      </c>
      <c r="M49" s="18">
        <v>431</v>
      </c>
      <c r="N49" s="18">
        <v>0</v>
      </c>
      <c r="O49" s="18">
        <v>0</v>
      </c>
      <c r="P49" s="18">
        <v>0</v>
      </c>
      <c r="Q49" s="18">
        <v>104</v>
      </c>
      <c r="R49" s="18">
        <v>324</v>
      </c>
      <c r="S49" s="18">
        <v>528</v>
      </c>
      <c r="T49" s="18">
        <v>30</v>
      </c>
      <c r="U49" s="18">
        <v>0</v>
      </c>
      <c r="V49" s="18">
        <v>5</v>
      </c>
      <c r="W49" s="18">
        <v>228</v>
      </c>
      <c r="X49" s="18">
        <v>1042</v>
      </c>
      <c r="Y49" s="18">
        <v>2</v>
      </c>
      <c r="Z49" s="18">
        <v>0</v>
      </c>
      <c r="AA49" s="18">
        <v>13</v>
      </c>
      <c r="AB49" s="18">
        <v>1464</v>
      </c>
      <c r="AC49" s="18">
        <v>571</v>
      </c>
      <c r="AD49" s="18">
        <v>0</v>
      </c>
      <c r="AE49" s="18">
        <v>3000</v>
      </c>
      <c r="AF49" s="18">
        <v>3</v>
      </c>
      <c r="AG49" s="18">
        <v>22</v>
      </c>
      <c r="AH49" s="18">
        <v>0</v>
      </c>
      <c r="AI49" s="18">
        <v>5</v>
      </c>
    </row>
    <row r="50" spans="1:35" x14ac:dyDescent="0.25">
      <c r="A50" s="3">
        <v>165</v>
      </c>
      <c r="B50" s="18">
        <v>0</v>
      </c>
      <c r="C50" s="18">
        <v>226</v>
      </c>
      <c r="D50" s="18">
        <v>263</v>
      </c>
      <c r="E50" s="18">
        <v>0</v>
      </c>
      <c r="F50" s="18">
        <v>166</v>
      </c>
      <c r="G50" s="18">
        <v>1331</v>
      </c>
      <c r="H50" s="18">
        <v>5</v>
      </c>
      <c r="I50" s="18">
        <v>4</v>
      </c>
      <c r="J50" s="18">
        <v>78</v>
      </c>
      <c r="K50" s="18">
        <v>1019</v>
      </c>
      <c r="L50" s="18">
        <v>530</v>
      </c>
      <c r="M50" s="18">
        <v>0</v>
      </c>
      <c r="N50" s="18">
        <v>0</v>
      </c>
      <c r="O50" s="18">
        <v>519</v>
      </c>
      <c r="P50" s="18">
        <v>223</v>
      </c>
      <c r="Q50" s="18">
        <v>2098</v>
      </c>
      <c r="R50" s="18">
        <v>126</v>
      </c>
      <c r="S50" s="18">
        <v>115</v>
      </c>
      <c r="T50" s="18">
        <v>395</v>
      </c>
      <c r="U50" s="18">
        <v>109</v>
      </c>
      <c r="V50" s="18">
        <v>0</v>
      </c>
      <c r="W50" s="18">
        <v>761</v>
      </c>
      <c r="X50" s="18">
        <v>0</v>
      </c>
      <c r="Y50" s="18">
        <v>5</v>
      </c>
      <c r="Z50" s="18">
        <v>3</v>
      </c>
      <c r="AA50" s="18">
        <v>2170</v>
      </c>
      <c r="AB50" s="18">
        <v>2011</v>
      </c>
      <c r="AC50" s="18">
        <v>251</v>
      </c>
      <c r="AD50" s="18">
        <v>1</v>
      </c>
      <c r="AE50" s="18">
        <v>3573</v>
      </c>
      <c r="AF50" s="18">
        <v>0</v>
      </c>
      <c r="AG50" s="18">
        <v>7</v>
      </c>
      <c r="AH50" s="18">
        <v>0</v>
      </c>
      <c r="AI50" s="18">
        <v>925</v>
      </c>
    </row>
    <row r="51" spans="1:35" x14ac:dyDescent="0.25">
      <c r="A51" s="3">
        <v>166</v>
      </c>
      <c r="B51" s="18">
        <v>0</v>
      </c>
      <c r="C51" s="18">
        <v>23</v>
      </c>
      <c r="D51" s="18">
        <v>384</v>
      </c>
      <c r="E51" s="18">
        <v>170</v>
      </c>
      <c r="F51" s="18">
        <v>268</v>
      </c>
      <c r="G51" s="18">
        <v>592</v>
      </c>
      <c r="H51" s="18">
        <v>1008</v>
      </c>
      <c r="I51" s="18">
        <v>20</v>
      </c>
      <c r="J51" s="18">
        <v>7</v>
      </c>
      <c r="K51" s="18">
        <v>141</v>
      </c>
      <c r="L51" s="18">
        <v>0</v>
      </c>
      <c r="M51" s="18">
        <v>574</v>
      </c>
      <c r="N51" s="18">
        <v>258</v>
      </c>
      <c r="O51" s="18">
        <v>707</v>
      </c>
      <c r="P51" s="18">
        <v>1465</v>
      </c>
      <c r="Q51" s="18">
        <v>1092</v>
      </c>
      <c r="R51" s="18">
        <v>328</v>
      </c>
      <c r="S51" s="18">
        <v>395</v>
      </c>
      <c r="T51" s="18">
        <v>0</v>
      </c>
      <c r="U51" s="18">
        <v>0</v>
      </c>
      <c r="V51" s="18">
        <v>0</v>
      </c>
      <c r="W51" s="18">
        <v>221</v>
      </c>
      <c r="X51" s="18">
        <v>2</v>
      </c>
      <c r="Y51" s="18">
        <v>1568</v>
      </c>
      <c r="Z51" s="18">
        <v>2</v>
      </c>
      <c r="AA51" s="18">
        <v>2342</v>
      </c>
      <c r="AB51" s="18">
        <v>141</v>
      </c>
      <c r="AC51" s="18">
        <v>0</v>
      </c>
      <c r="AD51" s="18">
        <v>3</v>
      </c>
      <c r="AE51" s="18">
        <v>1390</v>
      </c>
      <c r="AF51" s="18">
        <v>6</v>
      </c>
      <c r="AG51" s="18">
        <v>3</v>
      </c>
      <c r="AH51" s="18">
        <v>0</v>
      </c>
      <c r="AI51" s="18">
        <v>345</v>
      </c>
    </row>
    <row r="52" spans="1:35" x14ac:dyDescent="0.25">
      <c r="A52" s="3">
        <v>167</v>
      </c>
      <c r="B52" s="18">
        <v>0</v>
      </c>
      <c r="C52" s="18">
        <v>2</v>
      </c>
      <c r="D52" s="18">
        <v>173</v>
      </c>
      <c r="E52" s="18">
        <v>11</v>
      </c>
      <c r="F52" s="18">
        <v>156</v>
      </c>
      <c r="G52" s="18">
        <v>241</v>
      </c>
      <c r="H52" s="18">
        <v>722</v>
      </c>
      <c r="I52" s="18">
        <v>265</v>
      </c>
      <c r="J52" s="18">
        <v>4</v>
      </c>
      <c r="K52" s="18">
        <v>878</v>
      </c>
      <c r="L52" s="18">
        <v>11</v>
      </c>
      <c r="M52" s="18">
        <v>278</v>
      </c>
      <c r="N52" s="18">
        <v>2363</v>
      </c>
      <c r="O52" s="18">
        <v>351</v>
      </c>
      <c r="P52" s="18">
        <v>1457</v>
      </c>
      <c r="Q52" s="18">
        <v>128</v>
      </c>
      <c r="R52" s="18">
        <v>281</v>
      </c>
      <c r="S52" s="18">
        <v>273</v>
      </c>
      <c r="T52" s="18">
        <v>2</v>
      </c>
      <c r="U52" s="18">
        <v>314</v>
      </c>
      <c r="V52" s="18">
        <v>0</v>
      </c>
      <c r="W52" s="18">
        <v>424</v>
      </c>
      <c r="X52" s="18">
        <v>1015</v>
      </c>
      <c r="Y52" s="18">
        <v>618</v>
      </c>
      <c r="Z52" s="18">
        <v>0</v>
      </c>
      <c r="AA52" s="18">
        <v>3443</v>
      </c>
      <c r="AB52" s="18">
        <v>383</v>
      </c>
      <c r="AC52" s="18">
        <v>389</v>
      </c>
      <c r="AD52" s="18">
        <v>33</v>
      </c>
      <c r="AE52" s="18">
        <v>201</v>
      </c>
      <c r="AF52" s="18">
        <v>6</v>
      </c>
      <c r="AG52" s="18">
        <v>54</v>
      </c>
      <c r="AH52" s="18">
        <v>0</v>
      </c>
      <c r="AI52" s="18">
        <v>2697</v>
      </c>
    </row>
    <row r="53" spans="1:35" x14ac:dyDescent="0.25">
      <c r="A53" s="3">
        <v>168</v>
      </c>
      <c r="B53" s="18">
        <v>0</v>
      </c>
      <c r="C53" s="18">
        <v>4592</v>
      </c>
      <c r="D53" s="18">
        <v>730</v>
      </c>
      <c r="E53" s="18">
        <v>0</v>
      </c>
      <c r="F53" s="18">
        <v>28</v>
      </c>
      <c r="G53" s="18">
        <v>101</v>
      </c>
      <c r="H53" s="18">
        <v>366</v>
      </c>
      <c r="I53" s="18">
        <v>207</v>
      </c>
      <c r="J53" s="18">
        <v>90</v>
      </c>
      <c r="K53" s="18">
        <v>64</v>
      </c>
      <c r="L53" s="18">
        <v>241</v>
      </c>
      <c r="M53" s="18">
        <v>0</v>
      </c>
      <c r="N53" s="18">
        <v>11</v>
      </c>
      <c r="O53" s="18">
        <v>424</v>
      </c>
      <c r="P53" s="18">
        <v>110</v>
      </c>
      <c r="Q53" s="18">
        <v>322</v>
      </c>
      <c r="R53" s="18">
        <v>4</v>
      </c>
      <c r="S53" s="18">
        <v>593</v>
      </c>
      <c r="T53" s="18">
        <v>1298</v>
      </c>
      <c r="U53" s="18">
        <v>597</v>
      </c>
      <c r="V53" s="18">
        <v>0</v>
      </c>
      <c r="W53" s="18">
        <v>233</v>
      </c>
      <c r="X53" s="18">
        <v>8</v>
      </c>
      <c r="Y53" s="18">
        <v>3</v>
      </c>
      <c r="Z53" s="18">
        <v>2</v>
      </c>
      <c r="AA53" s="18">
        <v>2131</v>
      </c>
      <c r="AB53" s="18">
        <v>2083</v>
      </c>
      <c r="AC53" s="18">
        <v>406</v>
      </c>
      <c r="AD53" s="18">
        <v>857</v>
      </c>
      <c r="AE53" s="18">
        <v>2872</v>
      </c>
      <c r="AF53" s="18">
        <v>12</v>
      </c>
      <c r="AG53" s="18">
        <v>1019</v>
      </c>
      <c r="AH53" s="18">
        <v>0</v>
      </c>
      <c r="AI53" s="18">
        <v>586</v>
      </c>
    </row>
    <row r="54" spans="1:35" x14ac:dyDescent="0.25">
      <c r="A54" s="3">
        <v>169</v>
      </c>
      <c r="B54" s="18">
        <v>3</v>
      </c>
      <c r="C54" s="18">
        <v>1317</v>
      </c>
      <c r="D54" s="18">
        <v>1015</v>
      </c>
      <c r="E54" s="18">
        <v>0</v>
      </c>
      <c r="F54" s="18">
        <v>1024</v>
      </c>
      <c r="G54" s="18">
        <v>2186</v>
      </c>
      <c r="H54" s="18">
        <v>248</v>
      </c>
      <c r="I54" s="18">
        <v>662</v>
      </c>
      <c r="J54" s="18">
        <v>228</v>
      </c>
      <c r="K54" s="18">
        <v>0</v>
      </c>
      <c r="L54" s="18">
        <v>178</v>
      </c>
      <c r="M54" s="18">
        <v>187</v>
      </c>
      <c r="N54" s="18">
        <v>1607</v>
      </c>
      <c r="O54" s="18">
        <v>1477</v>
      </c>
      <c r="P54" s="18">
        <v>618</v>
      </c>
      <c r="Q54" s="18">
        <v>1262</v>
      </c>
      <c r="R54" s="18">
        <v>944</v>
      </c>
      <c r="S54" s="18">
        <v>1781</v>
      </c>
      <c r="T54" s="18">
        <v>433</v>
      </c>
      <c r="U54" s="18">
        <v>996</v>
      </c>
      <c r="V54" s="18">
        <v>0</v>
      </c>
      <c r="W54" s="18">
        <v>886</v>
      </c>
      <c r="X54" s="18">
        <v>382</v>
      </c>
      <c r="Y54" s="18">
        <v>467</v>
      </c>
      <c r="Z54" s="18">
        <v>32</v>
      </c>
      <c r="AA54" s="18">
        <v>948</v>
      </c>
      <c r="AB54" s="18">
        <v>0</v>
      </c>
      <c r="AC54" s="18">
        <v>93</v>
      </c>
      <c r="AD54" s="18">
        <v>273</v>
      </c>
      <c r="AE54" s="18">
        <v>4688</v>
      </c>
      <c r="AF54" s="18">
        <v>237</v>
      </c>
      <c r="AG54" s="18">
        <v>14</v>
      </c>
      <c r="AH54" s="18">
        <v>2</v>
      </c>
      <c r="AI54" s="18">
        <v>29</v>
      </c>
    </row>
    <row r="55" spans="1:35" x14ac:dyDescent="0.25">
      <c r="A55" s="3">
        <v>170</v>
      </c>
      <c r="B55" s="18">
        <v>2</v>
      </c>
      <c r="C55" s="18">
        <v>1506</v>
      </c>
      <c r="D55" s="18">
        <v>2132</v>
      </c>
      <c r="E55" s="18">
        <v>1156</v>
      </c>
      <c r="F55" s="18">
        <v>360</v>
      </c>
      <c r="G55" s="18">
        <v>293</v>
      </c>
      <c r="H55" s="18">
        <v>43</v>
      </c>
      <c r="I55" s="18">
        <v>57</v>
      </c>
      <c r="J55" s="18">
        <v>62</v>
      </c>
      <c r="K55" s="18">
        <v>726</v>
      </c>
      <c r="L55" s="18">
        <v>0</v>
      </c>
      <c r="M55" s="18">
        <v>50</v>
      </c>
      <c r="N55" s="18">
        <v>2143</v>
      </c>
      <c r="O55" s="18">
        <v>85</v>
      </c>
      <c r="P55" s="18">
        <v>94</v>
      </c>
      <c r="Q55" s="18">
        <v>500</v>
      </c>
      <c r="R55" s="18">
        <v>894</v>
      </c>
      <c r="S55" s="18">
        <v>396</v>
      </c>
      <c r="T55" s="18">
        <v>26</v>
      </c>
      <c r="U55" s="18">
        <v>656</v>
      </c>
      <c r="V55" s="18">
        <v>0</v>
      </c>
      <c r="W55" s="18">
        <v>1533</v>
      </c>
      <c r="X55" s="18">
        <v>1366</v>
      </c>
      <c r="Y55" s="18">
        <v>174</v>
      </c>
      <c r="Z55" s="18">
        <v>344</v>
      </c>
      <c r="AA55" s="18">
        <v>681</v>
      </c>
      <c r="AB55" s="18">
        <v>1226</v>
      </c>
      <c r="AC55" s="18">
        <v>58</v>
      </c>
      <c r="AD55" s="18">
        <v>103</v>
      </c>
      <c r="AE55" s="18">
        <v>61</v>
      </c>
      <c r="AF55" s="18">
        <v>138</v>
      </c>
      <c r="AG55" s="18">
        <v>677</v>
      </c>
      <c r="AH55" s="18">
        <v>1</v>
      </c>
      <c r="AI55" s="18">
        <v>724</v>
      </c>
    </row>
    <row r="56" spans="1:35" x14ac:dyDescent="0.25">
      <c r="A56" s="3">
        <v>171</v>
      </c>
      <c r="B56" s="18">
        <v>3</v>
      </c>
      <c r="C56" s="18">
        <v>640</v>
      </c>
      <c r="D56" s="18">
        <v>34</v>
      </c>
      <c r="E56" s="18">
        <v>1486</v>
      </c>
      <c r="F56" s="18">
        <v>442</v>
      </c>
      <c r="G56" s="18">
        <v>2497</v>
      </c>
      <c r="H56" s="18">
        <v>48</v>
      </c>
      <c r="I56" s="18">
        <v>1091</v>
      </c>
      <c r="J56" s="18">
        <v>1289</v>
      </c>
      <c r="K56" s="18">
        <v>716</v>
      </c>
      <c r="L56" s="18">
        <v>132</v>
      </c>
      <c r="M56" s="18">
        <v>254</v>
      </c>
      <c r="N56" s="18">
        <v>82</v>
      </c>
      <c r="O56" s="18">
        <v>309</v>
      </c>
      <c r="P56" s="18">
        <v>1885</v>
      </c>
      <c r="Q56" s="18">
        <v>274</v>
      </c>
      <c r="R56" s="18">
        <v>234</v>
      </c>
      <c r="S56" s="18">
        <v>1805</v>
      </c>
      <c r="T56" s="18">
        <v>90</v>
      </c>
      <c r="U56" s="18">
        <v>1013</v>
      </c>
      <c r="V56" s="18">
        <v>0</v>
      </c>
      <c r="W56" s="18">
        <v>368</v>
      </c>
      <c r="X56" s="18">
        <v>3739</v>
      </c>
      <c r="Y56" s="18">
        <v>476</v>
      </c>
      <c r="Z56" s="18">
        <v>0</v>
      </c>
      <c r="AA56" s="18">
        <v>1895</v>
      </c>
      <c r="AB56" s="18">
        <v>623</v>
      </c>
      <c r="AC56" s="18">
        <v>1029</v>
      </c>
      <c r="AD56" s="18">
        <v>125</v>
      </c>
      <c r="AE56" s="18">
        <v>243</v>
      </c>
      <c r="AF56" s="18">
        <v>98</v>
      </c>
      <c r="AG56" s="18">
        <v>62</v>
      </c>
      <c r="AH56" s="18">
        <v>345</v>
      </c>
      <c r="AI56" s="18">
        <v>117</v>
      </c>
    </row>
    <row r="57" spans="1:35" x14ac:dyDescent="0.25">
      <c r="A57" s="3">
        <v>172</v>
      </c>
      <c r="B57" s="18">
        <v>2</v>
      </c>
      <c r="C57" s="18">
        <v>2968</v>
      </c>
      <c r="D57" s="18">
        <v>3310</v>
      </c>
      <c r="E57" s="18">
        <v>1726</v>
      </c>
      <c r="F57" s="18">
        <v>649</v>
      </c>
      <c r="G57" s="18">
        <v>0</v>
      </c>
      <c r="H57" s="18">
        <v>519</v>
      </c>
      <c r="I57" s="18">
        <v>929</v>
      </c>
      <c r="J57" s="18">
        <v>2857</v>
      </c>
      <c r="K57" s="18">
        <v>237</v>
      </c>
      <c r="L57" s="18">
        <v>1191</v>
      </c>
      <c r="M57" s="18">
        <v>2572</v>
      </c>
      <c r="N57" s="18">
        <v>1222</v>
      </c>
      <c r="O57" s="18">
        <v>144</v>
      </c>
      <c r="P57" s="18">
        <v>1230</v>
      </c>
      <c r="Q57" s="18">
        <v>486</v>
      </c>
      <c r="R57" s="18">
        <v>1946</v>
      </c>
      <c r="S57" s="18">
        <v>147</v>
      </c>
      <c r="T57" s="18">
        <v>12</v>
      </c>
      <c r="U57" s="18">
        <v>293</v>
      </c>
      <c r="V57" s="18">
        <v>240</v>
      </c>
      <c r="W57" s="18">
        <v>2214</v>
      </c>
      <c r="X57" s="18">
        <v>2594</v>
      </c>
      <c r="Y57" s="18">
        <v>83</v>
      </c>
      <c r="Z57" s="18">
        <v>16</v>
      </c>
      <c r="AA57" s="18">
        <v>2458</v>
      </c>
      <c r="AB57" s="18">
        <v>324</v>
      </c>
      <c r="AC57" s="18">
        <v>52</v>
      </c>
      <c r="AD57" s="18">
        <v>3</v>
      </c>
      <c r="AE57" s="18">
        <v>90</v>
      </c>
      <c r="AF57" s="18">
        <v>35</v>
      </c>
      <c r="AG57" s="18">
        <v>16</v>
      </c>
      <c r="AH57" s="18">
        <v>0</v>
      </c>
      <c r="AI57" s="18">
        <v>4585</v>
      </c>
    </row>
    <row r="58" spans="1:35" x14ac:dyDescent="0.25">
      <c r="A58" s="3">
        <v>173</v>
      </c>
      <c r="B58" s="18">
        <v>0</v>
      </c>
      <c r="C58" s="18">
        <v>880</v>
      </c>
      <c r="D58" s="18">
        <v>107</v>
      </c>
      <c r="E58" s="18">
        <v>2967</v>
      </c>
      <c r="F58" s="18">
        <v>608</v>
      </c>
      <c r="G58" s="18">
        <v>739</v>
      </c>
      <c r="H58" s="18">
        <v>1359</v>
      </c>
      <c r="I58" s="18">
        <v>1886</v>
      </c>
      <c r="J58" s="18">
        <v>1340</v>
      </c>
      <c r="K58" s="18">
        <v>251</v>
      </c>
      <c r="L58" s="18">
        <v>1955</v>
      </c>
      <c r="M58" s="18">
        <v>6</v>
      </c>
      <c r="N58" s="18">
        <v>422</v>
      </c>
      <c r="O58" s="18">
        <v>710</v>
      </c>
      <c r="P58" s="18">
        <v>2523</v>
      </c>
      <c r="Q58" s="18">
        <v>1366</v>
      </c>
      <c r="R58" s="18">
        <v>74</v>
      </c>
      <c r="S58" s="18">
        <v>686</v>
      </c>
      <c r="T58" s="18">
        <v>165</v>
      </c>
      <c r="U58" s="18">
        <v>43</v>
      </c>
      <c r="V58" s="18">
        <v>331</v>
      </c>
      <c r="W58" s="18">
        <v>1228</v>
      </c>
      <c r="X58" s="18">
        <v>0</v>
      </c>
      <c r="Y58" s="18">
        <v>3153</v>
      </c>
      <c r="Z58" s="18">
        <v>769</v>
      </c>
      <c r="AA58" s="18">
        <v>2335</v>
      </c>
      <c r="AB58" s="18">
        <v>727</v>
      </c>
      <c r="AC58" s="18">
        <v>329</v>
      </c>
      <c r="AD58" s="18">
        <v>1139</v>
      </c>
      <c r="AE58" s="18">
        <v>39</v>
      </c>
      <c r="AF58" s="18">
        <v>15</v>
      </c>
      <c r="AG58" s="18">
        <v>376</v>
      </c>
      <c r="AH58" s="18">
        <v>0</v>
      </c>
      <c r="AI58" s="18">
        <v>91</v>
      </c>
    </row>
    <row r="59" spans="1:35" x14ac:dyDescent="0.25">
      <c r="A59" s="3">
        <v>174</v>
      </c>
      <c r="B59" s="18">
        <v>957</v>
      </c>
      <c r="C59" s="18">
        <v>1649</v>
      </c>
      <c r="D59" s="18">
        <v>1435</v>
      </c>
      <c r="E59" s="18">
        <v>123</v>
      </c>
      <c r="F59" s="18">
        <v>959</v>
      </c>
      <c r="G59" s="18">
        <v>1805</v>
      </c>
      <c r="H59" s="18">
        <v>2640</v>
      </c>
      <c r="I59" s="18">
        <v>1299</v>
      </c>
      <c r="J59" s="18">
        <v>476</v>
      </c>
      <c r="K59" s="18">
        <v>1330</v>
      </c>
      <c r="L59" s="18">
        <v>377</v>
      </c>
      <c r="M59" s="18">
        <v>1253</v>
      </c>
      <c r="N59" s="18">
        <v>14</v>
      </c>
      <c r="O59" s="18">
        <v>962</v>
      </c>
      <c r="P59" s="18">
        <v>1233</v>
      </c>
      <c r="Q59" s="18">
        <v>317</v>
      </c>
      <c r="R59" s="18">
        <v>75</v>
      </c>
      <c r="S59" s="18">
        <v>2044</v>
      </c>
      <c r="T59" s="18">
        <v>2163</v>
      </c>
      <c r="U59" s="18">
        <v>32</v>
      </c>
      <c r="V59" s="18">
        <v>1503</v>
      </c>
      <c r="W59" s="18">
        <v>407</v>
      </c>
      <c r="X59" s="18">
        <v>1686</v>
      </c>
      <c r="Y59" s="18">
        <v>2153</v>
      </c>
      <c r="Z59" s="18">
        <v>3053</v>
      </c>
      <c r="AA59" s="18">
        <v>1233</v>
      </c>
      <c r="AB59" s="18">
        <v>1626</v>
      </c>
      <c r="AC59" s="18">
        <v>147</v>
      </c>
      <c r="AD59" s="18">
        <v>657</v>
      </c>
      <c r="AE59" s="18">
        <v>214</v>
      </c>
      <c r="AF59" s="18">
        <v>0</v>
      </c>
      <c r="AG59" s="18">
        <v>1541</v>
      </c>
      <c r="AH59" s="18">
        <v>302</v>
      </c>
      <c r="AI59" s="18">
        <v>1</v>
      </c>
    </row>
    <row r="60" spans="1:35" x14ac:dyDescent="0.25">
      <c r="A60" s="3">
        <v>175</v>
      </c>
      <c r="B60" s="18">
        <v>0</v>
      </c>
      <c r="C60" s="18">
        <v>2297</v>
      </c>
      <c r="D60" s="18">
        <v>89</v>
      </c>
      <c r="E60" s="18">
        <v>32</v>
      </c>
      <c r="F60" s="18">
        <v>685</v>
      </c>
      <c r="G60" s="18">
        <v>2343</v>
      </c>
      <c r="H60" s="18">
        <v>208</v>
      </c>
      <c r="I60" s="18">
        <v>3087</v>
      </c>
      <c r="J60" s="18">
        <v>2010</v>
      </c>
      <c r="K60" s="18">
        <v>114</v>
      </c>
      <c r="L60" s="18">
        <v>84</v>
      </c>
      <c r="M60" s="18">
        <v>519</v>
      </c>
      <c r="N60" s="18">
        <v>267</v>
      </c>
      <c r="O60" s="18">
        <v>1938</v>
      </c>
      <c r="P60" s="18">
        <v>1857</v>
      </c>
      <c r="Q60" s="18">
        <v>1540</v>
      </c>
      <c r="R60" s="18">
        <v>752</v>
      </c>
      <c r="S60" s="18">
        <v>2113</v>
      </c>
      <c r="T60" s="18">
        <v>610</v>
      </c>
      <c r="U60" s="18">
        <v>934</v>
      </c>
      <c r="V60" s="18">
        <v>42</v>
      </c>
      <c r="W60" s="18">
        <v>2177</v>
      </c>
      <c r="X60" s="18">
        <v>1343</v>
      </c>
      <c r="Y60" s="18">
        <v>709</v>
      </c>
      <c r="Z60" s="18">
        <v>462</v>
      </c>
      <c r="AA60" s="18">
        <v>1252</v>
      </c>
      <c r="AB60" s="18">
        <v>1368</v>
      </c>
      <c r="AC60" s="18">
        <v>744</v>
      </c>
      <c r="AD60" s="18">
        <v>846</v>
      </c>
      <c r="AE60" s="18">
        <v>186</v>
      </c>
      <c r="AF60" s="18">
        <v>96</v>
      </c>
      <c r="AG60" s="18">
        <v>408</v>
      </c>
      <c r="AH60" s="18">
        <v>3374</v>
      </c>
      <c r="AI60" s="18">
        <v>3222</v>
      </c>
    </row>
    <row r="61" spans="1:35" x14ac:dyDescent="0.25">
      <c r="A61" s="3">
        <v>176</v>
      </c>
      <c r="B61" s="18">
        <v>14</v>
      </c>
      <c r="C61" s="18">
        <v>2247</v>
      </c>
      <c r="D61" s="18">
        <v>1004</v>
      </c>
      <c r="E61" s="18">
        <v>1523</v>
      </c>
      <c r="F61" s="18">
        <v>941</v>
      </c>
      <c r="G61" s="18">
        <v>244</v>
      </c>
      <c r="H61" s="18">
        <v>1710</v>
      </c>
      <c r="I61" s="18">
        <v>138</v>
      </c>
      <c r="J61" s="18">
        <v>334</v>
      </c>
      <c r="K61" s="18">
        <v>313</v>
      </c>
      <c r="L61" s="18">
        <v>2</v>
      </c>
      <c r="M61" s="18">
        <v>979</v>
      </c>
      <c r="N61" s="18">
        <v>124</v>
      </c>
      <c r="O61" s="18">
        <v>866</v>
      </c>
      <c r="P61" s="18">
        <v>1246</v>
      </c>
      <c r="Q61" s="18">
        <v>672</v>
      </c>
      <c r="R61" s="18">
        <v>505</v>
      </c>
      <c r="S61" s="18">
        <v>1187</v>
      </c>
      <c r="T61" s="18">
        <v>1265</v>
      </c>
      <c r="U61" s="18">
        <v>232</v>
      </c>
      <c r="V61" s="18">
        <v>392</v>
      </c>
      <c r="W61" s="18">
        <v>1291</v>
      </c>
      <c r="X61" s="18">
        <v>1023</v>
      </c>
      <c r="Y61" s="18">
        <v>714</v>
      </c>
      <c r="Z61" s="18">
        <v>65</v>
      </c>
      <c r="AA61" s="18">
        <v>2588</v>
      </c>
      <c r="AB61" s="18">
        <v>1540</v>
      </c>
      <c r="AC61" s="18">
        <v>138</v>
      </c>
      <c r="AD61" s="18">
        <v>12</v>
      </c>
      <c r="AE61" s="18">
        <v>790</v>
      </c>
      <c r="AF61" s="18">
        <v>724</v>
      </c>
      <c r="AG61" s="18">
        <v>438</v>
      </c>
      <c r="AH61" s="18">
        <v>647</v>
      </c>
      <c r="AI61" s="18">
        <v>1387</v>
      </c>
    </row>
    <row r="62" spans="1:35" x14ac:dyDescent="0.25">
      <c r="A62" s="3">
        <v>177</v>
      </c>
      <c r="B62" s="18">
        <v>5</v>
      </c>
      <c r="C62" s="18">
        <v>504</v>
      </c>
      <c r="D62" s="18">
        <v>5016</v>
      </c>
      <c r="E62" s="18">
        <v>203</v>
      </c>
      <c r="F62" s="18">
        <v>528</v>
      </c>
      <c r="G62" s="18">
        <v>845</v>
      </c>
      <c r="H62" s="18">
        <v>728</v>
      </c>
      <c r="I62" s="18">
        <v>223</v>
      </c>
      <c r="J62" s="18">
        <v>1080</v>
      </c>
      <c r="K62" s="18">
        <v>352</v>
      </c>
      <c r="L62" s="18">
        <v>76</v>
      </c>
      <c r="M62" s="18">
        <v>121</v>
      </c>
      <c r="N62" s="18">
        <v>277</v>
      </c>
      <c r="O62" s="18">
        <v>849</v>
      </c>
      <c r="P62" s="18">
        <v>73</v>
      </c>
      <c r="Q62" s="18">
        <v>1216</v>
      </c>
      <c r="R62" s="18">
        <v>1949</v>
      </c>
      <c r="S62" s="18">
        <v>2048</v>
      </c>
      <c r="T62" s="18">
        <v>986</v>
      </c>
      <c r="U62" s="18">
        <v>692</v>
      </c>
      <c r="V62" s="18">
        <v>97</v>
      </c>
      <c r="W62" s="18">
        <v>991</v>
      </c>
      <c r="X62" s="18">
        <v>734</v>
      </c>
      <c r="Y62" s="18">
        <v>1595</v>
      </c>
      <c r="Z62" s="18">
        <v>340</v>
      </c>
      <c r="AA62" s="18">
        <v>3473</v>
      </c>
      <c r="AB62" s="18">
        <v>891</v>
      </c>
      <c r="AC62" s="18">
        <v>860</v>
      </c>
      <c r="AD62" s="18">
        <v>1635</v>
      </c>
      <c r="AE62" s="18">
        <v>1151</v>
      </c>
      <c r="AF62" s="18">
        <v>16</v>
      </c>
      <c r="AG62" s="18">
        <v>1023</v>
      </c>
      <c r="AH62" s="18">
        <v>3290</v>
      </c>
      <c r="AI62" s="18">
        <v>847</v>
      </c>
    </row>
    <row r="63" spans="1:35" x14ac:dyDescent="0.25">
      <c r="A63" s="3">
        <v>178</v>
      </c>
      <c r="B63" s="18">
        <v>35</v>
      </c>
      <c r="C63" s="18">
        <v>5845</v>
      </c>
      <c r="D63" s="18">
        <v>1001</v>
      </c>
      <c r="E63" s="18">
        <v>570</v>
      </c>
      <c r="F63" s="18">
        <v>1076</v>
      </c>
      <c r="G63" s="18">
        <v>3612</v>
      </c>
      <c r="H63" s="18">
        <v>241</v>
      </c>
      <c r="I63" s="18">
        <v>2753</v>
      </c>
      <c r="J63" s="18">
        <v>169</v>
      </c>
      <c r="K63" s="18">
        <v>1402</v>
      </c>
      <c r="L63" s="18">
        <v>603</v>
      </c>
      <c r="M63" s="18">
        <v>950</v>
      </c>
      <c r="N63" s="18">
        <v>674</v>
      </c>
      <c r="O63" s="18">
        <v>1432</v>
      </c>
      <c r="P63" s="18">
        <v>992</v>
      </c>
      <c r="Q63" s="18">
        <v>1539</v>
      </c>
      <c r="R63" s="18">
        <v>848</v>
      </c>
      <c r="S63" s="18">
        <v>2941</v>
      </c>
      <c r="T63" s="18">
        <v>1438</v>
      </c>
      <c r="U63" s="18">
        <v>34</v>
      </c>
      <c r="V63" s="18">
        <v>108</v>
      </c>
      <c r="W63" s="18">
        <v>3822</v>
      </c>
      <c r="X63" s="18">
        <v>1642</v>
      </c>
      <c r="Y63" s="18">
        <v>2499</v>
      </c>
      <c r="Z63" s="18">
        <v>4787</v>
      </c>
      <c r="AA63" s="18">
        <v>2869</v>
      </c>
      <c r="AB63" s="18">
        <v>1495</v>
      </c>
      <c r="AC63" s="18">
        <v>1454</v>
      </c>
      <c r="AD63" s="18">
        <v>707</v>
      </c>
      <c r="AE63" s="18">
        <v>256</v>
      </c>
      <c r="AF63" s="18">
        <v>268</v>
      </c>
      <c r="AG63" s="18">
        <v>459</v>
      </c>
      <c r="AH63" s="18">
        <v>57</v>
      </c>
      <c r="AI63" s="18">
        <v>695</v>
      </c>
    </row>
    <row r="64" spans="1:35" x14ac:dyDescent="0.25">
      <c r="A64" s="3">
        <v>179</v>
      </c>
      <c r="B64" s="18">
        <v>25</v>
      </c>
      <c r="C64" s="18">
        <v>5818</v>
      </c>
      <c r="D64" s="18">
        <v>1549</v>
      </c>
      <c r="E64" s="18">
        <v>2156</v>
      </c>
      <c r="F64" s="18">
        <v>945</v>
      </c>
      <c r="G64" s="18">
        <v>489</v>
      </c>
      <c r="H64" s="18">
        <v>530</v>
      </c>
      <c r="I64" s="18">
        <v>1711</v>
      </c>
      <c r="J64" s="18">
        <v>2536</v>
      </c>
      <c r="K64" s="18">
        <v>757</v>
      </c>
      <c r="L64" s="18">
        <v>2</v>
      </c>
      <c r="M64" s="18">
        <v>1270</v>
      </c>
      <c r="N64" s="18">
        <v>336</v>
      </c>
      <c r="O64" s="18">
        <v>181</v>
      </c>
      <c r="P64" s="18">
        <v>2763</v>
      </c>
      <c r="Q64" s="18">
        <v>1211</v>
      </c>
      <c r="R64" s="18">
        <v>319</v>
      </c>
      <c r="S64" s="18">
        <v>555</v>
      </c>
      <c r="T64" s="18">
        <v>1093</v>
      </c>
      <c r="U64" s="18">
        <v>198</v>
      </c>
      <c r="V64" s="18">
        <v>53</v>
      </c>
      <c r="W64" s="18">
        <v>1671</v>
      </c>
      <c r="X64" s="18">
        <v>3995</v>
      </c>
      <c r="Y64" s="18">
        <v>2293</v>
      </c>
      <c r="Z64" s="18">
        <v>705</v>
      </c>
      <c r="AA64" s="18">
        <v>5927</v>
      </c>
      <c r="AB64" s="18">
        <v>1693</v>
      </c>
      <c r="AC64" s="18">
        <v>2933</v>
      </c>
      <c r="AD64" s="18">
        <v>1187</v>
      </c>
      <c r="AE64" s="18">
        <v>774</v>
      </c>
      <c r="AF64" s="18">
        <v>308</v>
      </c>
      <c r="AG64" s="18">
        <v>993</v>
      </c>
      <c r="AH64" s="18">
        <v>372</v>
      </c>
      <c r="AI64" s="18"/>
    </row>
    <row r="65" spans="1:35" x14ac:dyDescent="0.25">
      <c r="A65" s="3">
        <v>180</v>
      </c>
      <c r="B65" s="18">
        <v>1144</v>
      </c>
      <c r="C65" s="18">
        <v>1254</v>
      </c>
      <c r="D65" s="18">
        <v>937</v>
      </c>
      <c r="E65" s="18">
        <v>3239</v>
      </c>
      <c r="F65" s="18">
        <v>5291</v>
      </c>
      <c r="G65" s="18">
        <v>545</v>
      </c>
      <c r="H65" s="18">
        <v>2162</v>
      </c>
      <c r="I65" s="18">
        <v>754</v>
      </c>
      <c r="J65" s="18">
        <v>3066</v>
      </c>
      <c r="K65" s="18">
        <v>2292</v>
      </c>
      <c r="L65" s="18">
        <v>994</v>
      </c>
      <c r="M65" s="18">
        <v>1239</v>
      </c>
      <c r="N65" s="18">
        <v>860</v>
      </c>
      <c r="O65" s="18">
        <v>311</v>
      </c>
      <c r="P65" s="18">
        <v>475</v>
      </c>
      <c r="Q65" s="18">
        <v>4090</v>
      </c>
      <c r="R65" s="18">
        <v>976</v>
      </c>
      <c r="S65" s="18">
        <v>539</v>
      </c>
      <c r="T65" s="18">
        <v>1205</v>
      </c>
      <c r="U65" s="18">
        <v>670</v>
      </c>
      <c r="V65" s="18">
        <v>1042</v>
      </c>
      <c r="W65" s="18">
        <v>1286</v>
      </c>
      <c r="X65" s="18">
        <v>1252</v>
      </c>
      <c r="Y65" s="18">
        <v>40</v>
      </c>
      <c r="Z65" s="18">
        <v>3098</v>
      </c>
      <c r="AA65" s="18">
        <v>4905</v>
      </c>
      <c r="AB65" s="18">
        <v>1683</v>
      </c>
      <c r="AC65" s="18">
        <v>1429</v>
      </c>
      <c r="AD65" s="18">
        <v>474</v>
      </c>
      <c r="AE65" s="18">
        <v>200</v>
      </c>
      <c r="AF65" s="18">
        <v>81</v>
      </c>
      <c r="AG65" s="18">
        <v>464</v>
      </c>
      <c r="AH65" s="18">
        <v>43</v>
      </c>
      <c r="AI65" s="18">
        <v>86</v>
      </c>
    </row>
    <row r="66" spans="1:35" x14ac:dyDescent="0.25">
      <c r="A66" s="3">
        <v>181</v>
      </c>
      <c r="B66" s="18">
        <v>8145</v>
      </c>
      <c r="C66" s="18">
        <v>1120</v>
      </c>
      <c r="D66" s="18">
        <v>1486</v>
      </c>
      <c r="E66" s="18">
        <v>4753</v>
      </c>
      <c r="F66" s="18">
        <v>3891</v>
      </c>
      <c r="G66" s="18">
        <v>2721</v>
      </c>
      <c r="H66" s="18">
        <v>3558</v>
      </c>
      <c r="I66" s="18">
        <v>7</v>
      </c>
      <c r="J66" s="18">
        <v>848</v>
      </c>
      <c r="K66" s="18">
        <v>841</v>
      </c>
      <c r="L66" s="18">
        <v>1062</v>
      </c>
      <c r="M66" s="18">
        <v>1741</v>
      </c>
      <c r="N66" s="18">
        <v>398</v>
      </c>
      <c r="O66" s="18">
        <v>1918</v>
      </c>
      <c r="P66" s="18">
        <v>2405</v>
      </c>
      <c r="Q66" s="18">
        <v>3672</v>
      </c>
      <c r="R66" s="18">
        <v>90</v>
      </c>
      <c r="S66" s="18">
        <v>528</v>
      </c>
      <c r="T66" s="18">
        <v>1086</v>
      </c>
      <c r="U66" s="18">
        <v>1300</v>
      </c>
      <c r="V66" s="18">
        <v>1481</v>
      </c>
      <c r="W66" s="18">
        <v>2706</v>
      </c>
      <c r="X66" s="18">
        <v>6</v>
      </c>
      <c r="Y66" s="18">
        <v>4877</v>
      </c>
      <c r="Z66" s="18">
        <v>54</v>
      </c>
      <c r="AA66" s="18">
        <v>2116</v>
      </c>
      <c r="AB66" s="18">
        <v>662</v>
      </c>
      <c r="AC66" s="18">
        <v>150</v>
      </c>
      <c r="AD66" s="18">
        <v>400</v>
      </c>
      <c r="AE66" s="18">
        <v>344</v>
      </c>
      <c r="AF66" s="18">
        <v>67</v>
      </c>
      <c r="AG66" s="18">
        <v>1551</v>
      </c>
      <c r="AH66" s="18">
        <v>2114</v>
      </c>
      <c r="AI66" s="18">
        <v>1857</v>
      </c>
    </row>
    <row r="67" spans="1:35" x14ac:dyDescent="0.25">
      <c r="A67" s="3">
        <v>182</v>
      </c>
      <c r="B67" s="18">
        <v>1775</v>
      </c>
      <c r="C67" s="18">
        <v>1393</v>
      </c>
      <c r="D67" s="18">
        <v>190</v>
      </c>
      <c r="E67" s="18">
        <v>2743</v>
      </c>
      <c r="F67" s="18">
        <v>2307</v>
      </c>
      <c r="G67" s="18">
        <v>822</v>
      </c>
      <c r="H67" s="18">
        <v>274</v>
      </c>
      <c r="I67" s="18">
        <v>1070</v>
      </c>
      <c r="J67" s="18">
        <v>218</v>
      </c>
      <c r="K67" s="18">
        <v>210</v>
      </c>
      <c r="L67" s="18">
        <v>520</v>
      </c>
      <c r="M67" s="18">
        <v>1979</v>
      </c>
      <c r="N67" s="18">
        <v>1101</v>
      </c>
      <c r="O67" s="18">
        <v>1453</v>
      </c>
      <c r="P67" s="18">
        <v>1208</v>
      </c>
      <c r="Q67" s="18">
        <v>1487</v>
      </c>
      <c r="R67" s="18">
        <v>0</v>
      </c>
      <c r="S67" s="18">
        <v>679</v>
      </c>
      <c r="T67" s="18">
        <v>3271</v>
      </c>
      <c r="U67" s="18">
        <v>1076</v>
      </c>
      <c r="V67" s="18">
        <v>849</v>
      </c>
      <c r="W67" s="18">
        <v>472</v>
      </c>
      <c r="X67" s="18">
        <v>434</v>
      </c>
      <c r="Y67" s="18">
        <v>3405</v>
      </c>
      <c r="Z67" s="18">
        <v>1083</v>
      </c>
      <c r="AA67" s="18">
        <v>1869</v>
      </c>
      <c r="AB67" s="18">
        <v>2575</v>
      </c>
      <c r="AC67" s="18">
        <v>1021</v>
      </c>
      <c r="AD67" s="18">
        <v>61</v>
      </c>
      <c r="AE67" s="18">
        <v>261</v>
      </c>
      <c r="AF67" s="18">
        <v>177</v>
      </c>
      <c r="AG67" s="18">
        <v>1188</v>
      </c>
      <c r="AH67" s="18">
        <v>903</v>
      </c>
      <c r="AI67" s="18">
        <v>3406</v>
      </c>
    </row>
    <row r="68" spans="1:35" x14ac:dyDescent="0.25">
      <c r="A68" s="3">
        <v>183</v>
      </c>
      <c r="B68" s="18">
        <v>604</v>
      </c>
      <c r="C68" s="18">
        <v>1449</v>
      </c>
      <c r="D68" s="18">
        <v>1100</v>
      </c>
      <c r="E68" s="18">
        <v>2707</v>
      </c>
      <c r="F68" s="18">
        <v>902</v>
      </c>
      <c r="G68" s="18">
        <v>218</v>
      </c>
      <c r="H68" s="18">
        <v>1551</v>
      </c>
      <c r="I68" s="18">
        <v>423</v>
      </c>
      <c r="J68" s="18">
        <v>1114</v>
      </c>
      <c r="K68" s="18">
        <v>50</v>
      </c>
      <c r="L68" s="18">
        <v>602</v>
      </c>
      <c r="M68" s="18">
        <v>512</v>
      </c>
      <c r="N68" s="18">
        <v>2379</v>
      </c>
      <c r="O68" s="18">
        <v>3161</v>
      </c>
      <c r="P68" s="18">
        <v>722</v>
      </c>
      <c r="Q68" s="18">
        <v>151</v>
      </c>
      <c r="R68" s="18">
        <v>882</v>
      </c>
      <c r="S68" s="18">
        <v>2405</v>
      </c>
      <c r="T68" s="18">
        <v>2067</v>
      </c>
      <c r="U68" s="18">
        <v>771</v>
      </c>
      <c r="V68" s="18">
        <v>53</v>
      </c>
      <c r="W68" s="18">
        <v>731</v>
      </c>
      <c r="X68" s="18">
        <v>1549</v>
      </c>
      <c r="Y68" s="18">
        <v>2075</v>
      </c>
      <c r="Z68" s="18">
        <v>470</v>
      </c>
      <c r="AA68" s="18">
        <v>1646</v>
      </c>
      <c r="AB68" s="18">
        <v>1566</v>
      </c>
      <c r="AC68" s="18">
        <v>2142</v>
      </c>
      <c r="AD68" s="18">
        <v>2611</v>
      </c>
      <c r="AE68" s="18">
        <v>3389</v>
      </c>
      <c r="AF68" s="18">
        <v>586</v>
      </c>
      <c r="AG68" s="18">
        <v>271</v>
      </c>
      <c r="AH68" s="18">
        <v>3657</v>
      </c>
      <c r="AI68" s="18">
        <v>1524</v>
      </c>
    </row>
    <row r="69" spans="1:35" x14ac:dyDescent="0.25">
      <c r="A69" s="3">
        <v>184</v>
      </c>
      <c r="B69" s="18">
        <v>2755</v>
      </c>
      <c r="C69" s="18">
        <v>1911</v>
      </c>
      <c r="D69" s="18">
        <v>2948</v>
      </c>
      <c r="E69" s="18">
        <v>6045</v>
      </c>
      <c r="F69" s="18">
        <v>170</v>
      </c>
      <c r="G69" s="18">
        <v>961</v>
      </c>
      <c r="H69" s="18">
        <v>2518</v>
      </c>
      <c r="I69" s="18">
        <v>822</v>
      </c>
      <c r="J69" s="18">
        <v>2057</v>
      </c>
      <c r="K69" s="18">
        <v>1348</v>
      </c>
      <c r="L69" s="18">
        <v>1639</v>
      </c>
      <c r="M69" s="18">
        <v>2130</v>
      </c>
      <c r="N69" s="18">
        <v>2260</v>
      </c>
      <c r="O69" s="18">
        <v>498</v>
      </c>
      <c r="P69" s="18">
        <v>1322</v>
      </c>
      <c r="Q69" s="18">
        <v>2446</v>
      </c>
      <c r="R69" s="18">
        <v>1670</v>
      </c>
      <c r="S69" s="18">
        <v>1544</v>
      </c>
      <c r="T69" s="18">
        <v>2256</v>
      </c>
      <c r="U69" s="18">
        <v>27</v>
      </c>
      <c r="V69" s="18">
        <v>1266</v>
      </c>
      <c r="W69" s="18">
        <v>1962</v>
      </c>
      <c r="X69" s="18">
        <v>437</v>
      </c>
      <c r="Y69" s="18">
        <v>2617</v>
      </c>
      <c r="Z69" s="18">
        <v>76</v>
      </c>
      <c r="AA69" s="18">
        <v>1543</v>
      </c>
      <c r="AB69" s="18">
        <v>801</v>
      </c>
      <c r="AC69" s="18">
        <v>3050</v>
      </c>
      <c r="AD69" s="18">
        <v>2817</v>
      </c>
      <c r="AE69" s="18">
        <v>1575</v>
      </c>
      <c r="AF69" s="18">
        <v>682</v>
      </c>
      <c r="AG69" s="18">
        <v>1208</v>
      </c>
      <c r="AH69" s="18">
        <v>1954</v>
      </c>
      <c r="AI69" s="18">
        <v>2609</v>
      </c>
    </row>
    <row r="70" spans="1:35" x14ac:dyDescent="0.25">
      <c r="A70" s="3">
        <v>185</v>
      </c>
      <c r="B70" s="18">
        <v>987</v>
      </c>
      <c r="C70" s="18">
        <v>3438</v>
      </c>
      <c r="D70" s="18">
        <v>2833</v>
      </c>
      <c r="E70" s="18">
        <v>390</v>
      </c>
      <c r="F70" s="18">
        <v>729</v>
      </c>
      <c r="G70" s="18">
        <v>733</v>
      </c>
      <c r="H70" s="18">
        <v>711</v>
      </c>
      <c r="I70" s="18">
        <v>764</v>
      </c>
      <c r="J70" s="18">
        <v>2292</v>
      </c>
      <c r="K70" s="18">
        <v>1148</v>
      </c>
      <c r="L70" s="18">
        <v>213</v>
      </c>
      <c r="M70" s="18">
        <v>4268</v>
      </c>
      <c r="N70" s="18">
        <v>1936</v>
      </c>
      <c r="O70" s="18">
        <v>47</v>
      </c>
      <c r="P70" s="18">
        <v>357</v>
      </c>
      <c r="Q70" s="18">
        <v>2719</v>
      </c>
      <c r="R70" s="18">
        <v>2124</v>
      </c>
      <c r="S70" s="18">
        <v>1516</v>
      </c>
      <c r="T70" s="18">
        <v>1917</v>
      </c>
      <c r="U70" s="18">
        <v>959</v>
      </c>
      <c r="V70" s="18">
        <v>2130</v>
      </c>
      <c r="W70" s="18">
        <v>2468</v>
      </c>
      <c r="X70" s="18">
        <v>3026</v>
      </c>
      <c r="Y70" s="18">
        <v>3967</v>
      </c>
      <c r="Z70" s="18">
        <v>245</v>
      </c>
      <c r="AA70" s="18">
        <v>6851</v>
      </c>
      <c r="AB70" s="18">
        <v>470</v>
      </c>
      <c r="AC70" s="18">
        <v>2584</v>
      </c>
      <c r="AD70" s="18">
        <v>2132</v>
      </c>
      <c r="AE70" s="18">
        <v>64</v>
      </c>
      <c r="AF70" s="18">
        <v>1272</v>
      </c>
      <c r="AG70" s="18">
        <v>2241</v>
      </c>
      <c r="AH70" s="18">
        <v>1687</v>
      </c>
      <c r="AI70" s="18">
        <v>2783</v>
      </c>
    </row>
    <row r="71" spans="1:35" x14ac:dyDescent="0.25">
      <c r="A71" s="3">
        <v>186</v>
      </c>
      <c r="B71" s="18">
        <v>94</v>
      </c>
      <c r="C71" s="18">
        <v>1374</v>
      </c>
      <c r="D71" s="18">
        <v>70</v>
      </c>
      <c r="E71" s="18">
        <v>132</v>
      </c>
      <c r="F71" s="18">
        <v>358</v>
      </c>
      <c r="G71" s="18">
        <v>624</v>
      </c>
      <c r="H71" s="18">
        <v>4638</v>
      </c>
      <c r="I71" s="18">
        <v>1178</v>
      </c>
      <c r="J71" s="18">
        <v>861</v>
      </c>
      <c r="K71" s="18">
        <v>1503</v>
      </c>
      <c r="L71" s="18">
        <v>26</v>
      </c>
      <c r="M71" s="18">
        <v>2016</v>
      </c>
      <c r="N71" s="18">
        <v>783</v>
      </c>
      <c r="O71" s="18">
        <v>302</v>
      </c>
      <c r="P71" s="18">
        <v>868</v>
      </c>
      <c r="Q71" s="18">
        <v>2436</v>
      </c>
      <c r="R71" s="18">
        <v>768</v>
      </c>
      <c r="S71" s="18">
        <v>396</v>
      </c>
      <c r="T71" s="18">
        <v>422</v>
      </c>
      <c r="U71" s="18">
        <v>844</v>
      </c>
      <c r="V71" s="18">
        <v>2173</v>
      </c>
      <c r="W71" s="18">
        <v>2828</v>
      </c>
      <c r="X71" s="18">
        <v>1856</v>
      </c>
      <c r="Y71" s="18">
        <v>77</v>
      </c>
      <c r="Z71" s="18">
        <v>1379</v>
      </c>
      <c r="AA71" s="18">
        <v>2436</v>
      </c>
      <c r="AB71" s="18">
        <v>6362</v>
      </c>
      <c r="AC71" s="18">
        <v>4133</v>
      </c>
      <c r="AD71" s="18">
        <v>1917</v>
      </c>
      <c r="AE71" s="18">
        <v>258</v>
      </c>
      <c r="AF71" s="18">
        <v>73</v>
      </c>
      <c r="AG71" s="18">
        <v>1754</v>
      </c>
      <c r="AH71" s="18">
        <v>1560</v>
      </c>
      <c r="AI71" s="18">
        <v>4445</v>
      </c>
    </row>
    <row r="72" spans="1:35" x14ac:dyDescent="0.25">
      <c r="A72" s="3">
        <v>187</v>
      </c>
      <c r="B72" s="18">
        <v>253</v>
      </c>
      <c r="C72" s="18">
        <v>76</v>
      </c>
      <c r="D72" s="18">
        <v>10</v>
      </c>
      <c r="E72" s="18">
        <v>1171</v>
      </c>
      <c r="F72" s="18">
        <v>451</v>
      </c>
      <c r="G72" s="18">
        <v>1929</v>
      </c>
      <c r="H72" s="18">
        <v>645</v>
      </c>
      <c r="I72" s="18">
        <v>791</v>
      </c>
      <c r="J72" s="18">
        <v>1821</v>
      </c>
      <c r="K72" s="18">
        <v>455</v>
      </c>
      <c r="L72" s="18">
        <v>3715</v>
      </c>
      <c r="M72" s="18">
        <v>719</v>
      </c>
      <c r="N72" s="18">
        <v>1</v>
      </c>
      <c r="O72" s="18">
        <v>1379</v>
      </c>
      <c r="P72" s="18">
        <v>1877</v>
      </c>
      <c r="Q72" s="18">
        <v>5246</v>
      </c>
      <c r="R72" s="18">
        <v>905</v>
      </c>
      <c r="S72" s="18">
        <v>1251</v>
      </c>
      <c r="T72" s="18">
        <v>753</v>
      </c>
      <c r="U72" s="18">
        <v>1210</v>
      </c>
      <c r="V72" s="18">
        <v>1032</v>
      </c>
      <c r="W72" s="18">
        <v>704</v>
      </c>
      <c r="X72" s="18">
        <v>1957</v>
      </c>
      <c r="Y72" s="18">
        <v>394</v>
      </c>
      <c r="Z72" s="18">
        <v>1178</v>
      </c>
      <c r="AA72" s="18">
        <v>4524</v>
      </c>
      <c r="AB72" s="18">
        <v>636</v>
      </c>
      <c r="AC72" s="18">
        <v>4155</v>
      </c>
      <c r="AD72" s="18">
        <v>2139</v>
      </c>
      <c r="AE72" s="18">
        <v>211</v>
      </c>
      <c r="AF72" s="18">
        <v>99</v>
      </c>
      <c r="AG72" s="18">
        <v>1015</v>
      </c>
      <c r="AH72" s="18">
        <v>45</v>
      </c>
      <c r="AI72" s="18">
        <v>3401</v>
      </c>
    </row>
    <row r="73" spans="1:35" x14ac:dyDescent="0.25">
      <c r="A73" s="3">
        <v>188</v>
      </c>
      <c r="B73" s="18">
        <v>490</v>
      </c>
      <c r="C73" s="18">
        <v>1684</v>
      </c>
      <c r="D73" s="18">
        <v>996</v>
      </c>
      <c r="E73" s="18">
        <v>1334</v>
      </c>
      <c r="F73" s="18">
        <v>364</v>
      </c>
      <c r="G73" s="18">
        <v>964</v>
      </c>
      <c r="H73" s="18">
        <v>1017</v>
      </c>
      <c r="I73" s="18">
        <v>1543</v>
      </c>
      <c r="J73" s="18">
        <v>1521</v>
      </c>
      <c r="K73" s="18">
        <v>1368</v>
      </c>
      <c r="L73" s="18">
        <v>2495</v>
      </c>
      <c r="M73" s="18">
        <v>2284</v>
      </c>
      <c r="N73" s="18">
        <v>456</v>
      </c>
      <c r="O73" s="18">
        <v>648</v>
      </c>
      <c r="P73" s="18">
        <v>7643</v>
      </c>
      <c r="Q73" s="18">
        <v>4917</v>
      </c>
      <c r="R73" s="18">
        <v>514</v>
      </c>
      <c r="S73" s="18">
        <v>2792</v>
      </c>
      <c r="T73" s="18">
        <v>3048</v>
      </c>
      <c r="U73" s="18">
        <v>1313</v>
      </c>
      <c r="V73" s="18">
        <v>411</v>
      </c>
      <c r="W73" s="18">
        <v>1180</v>
      </c>
      <c r="X73" s="18">
        <v>1474</v>
      </c>
      <c r="Y73" s="18">
        <v>218</v>
      </c>
      <c r="Z73" s="18">
        <v>3300</v>
      </c>
      <c r="AA73" s="18">
        <v>864</v>
      </c>
      <c r="AB73" s="18">
        <v>1723</v>
      </c>
      <c r="AC73" s="18">
        <v>648</v>
      </c>
      <c r="AD73" s="18">
        <v>1853</v>
      </c>
      <c r="AE73" s="18">
        <v>1356</v>
      </c>
      <c r="AF73" s="18">
        <v>7</v>
      </c>
      <c r="AG73" s="18">
        <v>2063</v>
      </c>
      <c r="AH73" s="18">
        <v>1962</v>
      </c>
      <c r="AI73" s="18">
        <v>1317</v>
      </c>
    </row>
    <row r="74" spans="1:35" x14ac:dyDescent="0.25">
      <c r="A74" s="3">
        <v>189</v>
      </c>
      <c r="B74" s="18">
        <v>3679</v>
      </c>
      <c r="C74" s="18">
        <v>930</v>
      </c>
      <c r="D74" s="18">
        <v>709</v>
      </c>
      <c r="E74" s="18">
        <v>833</v>
      </c>
      <c r="F74" s="18">
        <v>3178</v>
      </c>
      <c r="G74" s="18">
        <v>2382</v>
      </c>
      <c r="H74" s="18">
        <v>656</v>
      </c>
      <c r="I74" s="18">
        <v>598</v>
      </c>
      <c r="J74" s="18">
        <v>2323</v>
      </c>
      <c r="K74" s="18">
        <v>291</v>
      </c>
      <c r="L74" s="18">
        <v>2060</v>
      </c>
      <c r="M74" s="18">
        <v>131</v>
      </c>
      <c r="N74" s="18">
        <v>197</v>
      </c>
      <c r="O74" s="18">
        <v>1464</v>
      </c>
      <c r="P74" s="18">
        <v>2757</v>
      </c>
      <c r="Q74" s="18">
        <v>1004</v>
      </c>
      <c r="R74" s="18">
        <v>1066</v>
      </c>
      <c r="S74" s="18">
        <v>1632</v>
      </c>
      <c r="T74" s="18">
        <v>1706</v>
      </c>
      <c r="U74" s="18">
        <v>841</v>
      </c>
      <c r="V74" s="18">
        <v>700</v>
      </c>
      <c r="W74" s="18">
        <v>5</v>
      </c>
      <c r="X74" s="18">
        <v>990</v>
      </c>
      <c r="Y74" s="18">
        <v>5347</v>
      </c>
      <c r="Z74" s="18">
        <v>1727</v>
      </c>
      <c r="AA74" s="18">
        <v>439</v>
      </c>
      <c r="AB74" s="18">
        <v>4379</v>
      </c>
      <c r="AC74" s="18">
        <v>3282</v>
      </c>
      <c r="AD74" s="18">
        <v>3351</v>
      </c>
      <c r="AE74" s="18">
        <v>516</v>
      </c>
      <c r="AF74" s="18">
        <v>1</v>
      </c>
      <c r="AG74" s="18">
        <v>1766</v>
      </c>
      <c r="AH74" s="18">
        <v>1085</v>
      </c>
      <c r="AI74" s="18">
        <v>4294</v>
      </c>
    </row>
    <row r="75" spans="1:35" x14ac:dyDescent="0.25">
      <c r="A75" s="3">
        <v>190</v>
      </c>
      <c r="B75" s="18">
        <v>281</v>
      </c>
      <c r="C75" s="18">
        <v>3613</v>
      </c>
      <c r="D75" s="18">
        <v>2109</v>
      </c>
      <c r="E75" s="18">
        <v>5578</v>
      </c>
      <c r="F75" s="18">
        <v>1458</v>
      </c>
      <c r="G75" s="18">
        <v>1561</v>
      </c>
      <c r="H75" s="18">
        <v>164</v>
      </c>
      <c r="I75" s="18">
        <v>1707</v>
      </c>
      <c r="J75" s="18">
        <v>408</v>
      </c>
      <c r="K75" s="18">
        <v>58</v>
      </c>
      <c r="L75" s="18">
        <v>1830</v>
      </c>
      <c r="M75" s="18">
        <v>511</v>
      </c>
      <c r="N75" s="18">
        <v>1710</v>
      </c>
      <c r="O75" s="18">
        <v>807</v>
      </c>
      <c r="P75" s="18">
        <v>1583</v>
      </c>
      <c r="Q75" s="18">
        <v>34</v>
      </c>
      <c r="R75" s="18">
        <v>1197</v>
      </c>
      <c r="S75" s="18">
        <v>4175</v>
      </c>
      <c r="T75" s="18">
        <v>2758</v>
      </c>
      <c r="U75" s="18">
        <v>1987</v>
      </c>
      <c r="V75" s="18">
        <v>294</v>
      </c>
      <c r="W75" s="18">
        <v>1324</v>
      </c>
      <c r="X75" s="18">
        <v>1012</v>
      </c>
      <c r="Y75" s="18">
        <v>2921</v>
      </c>
      <c r="Z75" s="18">
        <v>882</v>
      </c>
      <c r="AA75" s="18">
        <v>332</v>
      </c>
      <c r="AB75" s="18">
        <v>1735</v>
      </c>
      <c r="AC75" s="18">
        <v>1772</v>
      </c>
      <c r="AD75" s="18">
        <v>1320</v>
      </c>
      <c r="AE75" s="18">
        <v>1512</v>
      </c>
      <c r="AF75" s="18">
        <v>233</v>
      </c>
      <c r="AG75" s="18">
        <v>430</v>
      </c>
      <c r="AH75" s="18">
        <v>3713</v>
      </c>
      <c r="AI75" s="18">
        <v>7707</v>
      </c>
    </row>
    <row r="76" spans="1:35" x14ac:dyDescent="0.25">
      <c r="A76" s="3">
        <v>191</v>
      </c>
      <c r="B76" s="18">
        <v>20</v>
      </c>
      <c r="C76" s="18">
        <v>4184</v>
      </c>
      <c r="D76" s="18">
        <v>1482</v>
      </c>
      <c r="E76" s="18">
        <v>3682</v>
      </c>
      <c r="F76" s="18">
        <v>562</v>
      </c>
      <c r="G76" s="18">
        <v>861</v>
      </c>
      <c r="H76" s="18">
        <v>1613</v>
      </c>
      <c r="I76" s="18">
        <v>327</v>
      </c>
      <c r="J76" s="18">
        <v>4559</v>
      </c>
      <c r="K76" s="18">
        <v>552</v>
      </c>
      <c r="L76" s="18">
        <v>614</v>
      </c>
      <c r="M76" s="18">
        <v>2556</v>
      </c>
      <c r="N76" s="18">
        <v>1028</v>
      </c>
      <c r="O76" s="18">
        <v>307</v>
      </c>
      <c r="P76" s="18">
        <v>58</v>
      </c>
      <c r="Q76" s="18">
        <v>248</v>
      </c>
      <c r="R76" s="18">
        <v>337</v>
      </c>
      <c r="S76" s="18">
        <v>450</v>
      </c>
      <c r="T76" s="18">
        <v>1223</v>
      </c>
      <c r="U76" s="18">
        <v>421</v>
      </c>
      <c r="V76" s="18">
        <v>568</v>
      </c>
      <c r="W76" s="18">
        <v>6550</v>
      </c>
      <c r="X76" s="18">
        <v>1140</v>
      </c>
      <c r="Y76" s="18">
        <v>4001</v>
      </c>
      <c r="Z76" s="18">
        <v>971</v>
      </c>
      <c r="AA76" s="18">
        <v>305</v>
      </c>
      <c r="AB76" s="18">
        <v>1336</v>
      </c>
      <c r="AC76" s="18">
        <v>1609</v>
      </c>
      <c r="AD76" s="18">
        <v>1303</v>
      </c>
      <c r="AE76" s="18">
        <v>4042</v>
      </c>
      <c r="AF76" s="18">
        <v>4225</v>
      </c>
      <c r="AG76" s="18">
        <v>305</v>
      </c>
      <c r="AH76" s="18">
        <v>1360</v>
      </c>
      <c r="AI76" s="18">
        <v>1487</v>
      </c>
    </row>
    <row r="77" spans="1:35" x14ac:dyDescent="0.25">
      <c r="A77" s="3">
        <v>192</v>
      </c>
      <c r="B77" s="18">
        <v>1329</v>
      </c>
      <c r="C77" s="18">
        <v>2423</v>
      </c>
      <c r="D77" s="18">
        <v>216</v>
      </c>
      <c r="E77" s="18">
        <v>2755</v>
      </c>
      <c r="F77" s="18">
        <v>633</v>
      </c>
      <c r="G77" s="18">
        <v>1984</v>
      </c>
      <c r="H77" s="18">
        <v>2720</v>
      </c>
      <c r="I77" s="18">
        <v>70</v>
      </c>
      <c r="J77" s="18">
        <v>1534</v>
      </c>
      <c r="K77" s="18">
        <v>1053</v>
      </c>
      <c r="L77" s="18">
        <v>1392</v>
      </c>
      <c r="M77" s="18">
        <v>282</v>
      </c>
      <c r="N77" s="18">
        <v>2185</v>
      </c>
      <c r="O77" s="18">
        <v>138</v>
      </c>
      <c r="P77" s="18">
        <v>2747</v>
      </c>
      <c r="Q77" s="18">
        <v>1701</v>
      </c>
      <c r="R77" s="18">
        <v>555</v>
      </c>
      <c r="S77" s="18">
        <v>2005</v>
      </c>
      <c r="T77" s="18">
        <v>190</v>
      </c>
      <c r="U77" s="18">
        <v>1570</v>
      </c>
      <c r="V77" s="18">
        <v>257</v>
      </c>
      <c r="W77" s="18">
        <v>2791</v>
      </c>
      <c r="X77" s="18">
        <v>932</v>
      </c>
      <c r="Y77" s="18">
        <v>3293</v>
      </c>
      <c r="Z77" s="18">
        <v>1304</v>
      </c>
      <c r="AA77" s="18">
        <v>1081</v>
      </c>
      <c r="AB77" s="18">
        <v>3522</v>
      </c>
      <c r="AC77" s="18">
        <v>2708</v>
      </c>
      <c r="AD77" s="18">
        <v>1446</v>
      </c>
      <c r="AE77" s="18">
        <v>913</v>
      </c>
      <c r="AF77" s="18">
        <v>1384</v>
      </c>
      <c r="AG77" s="18">
        <v>1680</v>
      </c>
      <c r="AH77" s="18">
        <v>1956</v>
      </c>
      <c r="AI77" s="18">
        <v>3211</v>
      </c>
    </row>
    <row r="78" spans="1:35" x14ac:dyDescent="0.25">
      <c r="A78" s="3">
        <v>193</v>
      </c>
      <c r="B78" s="18">
        <v>1683</v>
      </c>
      <c r="C78" s="18">
        <v>1499</v>
      </c>
      <c r="D78" s="18">
        <v>222</v>
      </c>
      <c r="E78" s="18">
        <v>1233</v>
      </c>
      <c r="F78" s="18">
        <v>602</v>
      </c>
      <c r="G78" s="18">
        <v>2608</v>
      </c>
      <c r="H78" s="18">
        <v>3422</v>
      </c>
      <c r="I78" s="18">
        <v>854</v>
      </c>
      <c r="J78" s="18">
        <v>1172</v>
      </c>
      <c r="K78" s="18">
        <v>2385</v>
      </c>
      <c r="L78" s="18">
        <v>2217</v>
      </c>
      <c r="M78" s="18">
        <v>62</v>
      </c>
      <c r="N78" s="18">
        <v>103</v>
      </c>
      <c r="O78" s="18">
        <v>44</v>
      </c>
      <c r="P78" s="18">
        <v>723</v>
      </c>
      <c r="Q78" s="18">
        <v>431</v>
      </c>
      <c r="R78" s="18">
        <v>802</v>
      </c>
      <c r="S78" s="18">
        <v>1875</v>
      </c>
      <c r="T78" s="18">
        <v>2025</v>
      </c>
      <c r="U78" s="18">
        <v>438</v>
      </c>
      <c r="V78" s="18">
        <v>272</v>
      </c>
      <c r="W78" s="18">
        <v>5742</v>
      </c>
      <c r="X78" s="18">
        <v>787</v>
      </c>
      <c r="Y78" s="18">
        <v>2178</v>
      </c>
      <c r="Z78" s="18">
        <v>1452</v>
      </c>
      <c r="AA78" s="18">
        <v>2720</v>
      </c>
      <c r="AB78" s="18">
        <v>1567</v>
      </c>
      <c r="AC78" s="18">
        <v>5650</v>
      </c>
      <c r="AD78" s="18">
        <v>1670</v>
      </c>
      <c r="AE78" s="18">
        <v>350</v>
      </c>
      <c r="AF78" s="18">
        <v>702</v>
      </c>
      <c r="AG78" s="18">
        <v>865</v>
      </c>
      <c r="AH78" s="18">
        <v>2062</v>
      </c>
      <c r="AI78" s="18">
        <v>2519</v>
      </c>
    </row>
    <row r="79" spans="1:35" x14ac:dyDescent="0.25">
      <c r="A79" s="3">
        <v>194</v>
      </c>
      <c r="B79" s="18">
        <v>1021</v>
      </c>
      <c r="C79" s="18">
        <v>1190</v>
      </c>
      <c r="D79" s="18">
        <v>839</v>
      </c>
      <c r="E79" s="18">
        <v>2907</v>
      </c>
      <c r="F79" s="18">
        <v>2045</v>
      </c>
      <c r="G79" s="18">
        <v>287</v>
      </c>
      <c r="H79" s="18">
        <v>1307</v>
      </c>
      <c r="I79" s="18">
        <v>927</v>
      </c>
      <c r="J79" s="18">
        <v>418</v>
      </c>
      <c r="K79" s="18">
        <v>971</v>
      </c>
      <c r="L79" s="18">
        <v>3856</v>
      </c>
      <c r="M79" s="18">
        <v>1356</v>
      </c>
      <c r="N79" s="18">
        <v>754</v>
      </c>
      <c r="O79" s="18">
        <v>936</v>
      </c>
      <c r="P79" s="18">
        <v>5533</v>
      </c>
      <c r="Q79" s="18">
        <v>1187</v>
      </c>
      <c r="R79" s="18">
        <v>1732</v>
      </c>
      <c r="S79" s="18">
        <v>159</v>
      </c>
      <c r="T79" s="18">
        <v>1734</v>
      </c>
      <c r="U79" s="18">
        <v>1990</v>
      </c>
      <c r="V79" s="18">
        <v>1417</v>
      </c>
      <c r="W79" s="18">
        <v>2611</v>
      </c>
      <c r="X79" s="18">
        <v>643</v>
      </c>
      <c r="Y79" s="18">
        <v>931</v>
      </c>
      <c r="Z79" s="18">
        <v>1715</v>
      </c>
      <c r="AA79" s="18">
        <v>4582</v>
      </c>
      <c r="AB79" s="18">
        <v>2498</v>
      </c>
      <c r="AC79" s="18">
        <v>2907</v>
      </c>
      <c r="AD79" s="18">
        <v>1310</v>
      </c>
      <c r="AE79" s="18">
        <v>1027</v>
      </c>
      <c r="AF79" s="18">
        <v>373</v>
      </c>
      <c r="AG79" s="18">
        <v>1121</v>
      </c>
      <c r="AH79" s="18">
        <v>2074</v>
      </c>
      <c r="AI79" s="18">
        <v>1125</v>
      </c>
    </row>
    <row r="80" spans="1:35" x14ac:dyDescent="0.25">
      <c r="A80" s="3">
        <v>195</v>
      </c>
      <c r="B80" s="18">
        <v>4210</v>
      </c>
      <c r="C80" s="18">
        <v>548</v>
      </c>
      <c r="D80" s="18">
        <v>560</v>
      </c>
      <c r="E80" s="18">
        <v>1979</v>
      </c>
      <c r="F80" s="18">
        <v>1552</v>
      </c>
      <c r="G80" s="18">
        <v>931</v>
      </c>
      <c r="H80" s="18">
        <v>1468</v>
      </c>
      <c r="I80" s="18">
        <v>477</v>
      </c>
      <c r="J80" s="18">
        <v>314</v>
      </c>
      <c r="K80" s="18">
        <v>167</v>
      </c>
      <c r="L80" s="18">
        <v>3646</v>
      </c>
      <c r="M80" s="18">
        <v>1202</v>
      </c>
      <c r="N80" s="18">
        <v>205</v>
      </c>
      <c r="O80" s="18">
        <v>3217</v>
      </c>
      <c r="P80" s="18">
        <v>2378</v>
      </c>
      <c r="Q80" s="18">
        <v>1605</v>
      </c>
      <c r="R80" s="18">
        <v>305</v>
      </c>
      <c r="S80" s="18">
        <v>318</v>
      </c>
      <c r="T80" s="18">
        <v>4660</v>
      </c>
      <c r="U80" s="18">
        <v>3305</v>
      </c>
      <c r="V80" s="18">
        <v>26</v>
      </c>
      <c r="W80" s="18">
        <v>2313</v>
      </c>
      <c r="X80" s="18">
        <v>742</v>
      </c>
      <c r="Y80" s="18">
        <v>2512</v>
      </c>
      <c r="Z80" s="18">
        <v>937</v>
      </c>
      <c r="AA80" s="18">
        <v>5101</v>
      </c>
      <c r="AB80" s="18">
        <v>2033</v>
      </c>
      <c r="AC80" s="18">
        <v>3416</v>
      </c>
      <c r="AD80" s="18">
        <v>234</v>
      </c>
      <c r="AE80" s="18">
        <v>1429</v>
      </c>
      <c r="AF80" s="18">
        <v>254</v>
      </c>
      <c r="AG80" s="18">
        <v>1429</v>
      </c>
      <c r="AH80" s="18">
        <v>500</v>
      </c>
      <c r="AI80" s="18">
        <v>750</v>
      </c>
    </row>
    <row r="81" spans="1:35" x14ac:dyDescent="0.25">
      <c r="A81" s="3">
        <v>196</v>
      </c>
      <c r="B81" s="18">
        <v>255</v>
      </c>
      <c r="C81" s="18">
        <v>94</v>
      </c>
      <c r="D81" s="18">
        <v>3556</v>
      </c>
      <c r="E81" s="18">
        <v>2595</v>
      </c>
      <c r="F81" s="18">
        <v>1635</v>
      </c>
      <c r="G81" s="18">
        <v>842</v>
      </c>
      <c r="H81" s="18">
        <v>1806</v>
      </c>
      <c r="I81" s="18">
        <v>661</v>
      </c>
      <c r="J81" s="18">
        <v>727</v>
      </c>
      <c r="K81" s="18">
        <v>349</v>
      </c>
      <c r="L81" s="18">
        <v>631</v>
      </c>
      <c r="M81" s="18">
        <v>1369</v>
      </c>
      <c r="N81" s="18">
        <v>404</v>
      </c>
      <c r="O81" s="18">
        <v>2134</v>
      </c>
      <c r="P81" s="18">
        <v>528</v>
      </c>
      <c r="Q81" s="18">
        <v>1148</v>
      </c>
      <c r="R81" s="18">
        <v>49</v>
      </c>
      <c r="S81" s="18">
        <v>275</v>
      </c>
      <c r="T81" s="18">
        <v>1756</v>
      </c>
      <c r="U81" s="18">
        <v>1824</v>
      </c>
      <c r="V81" s="18">
        <v>1131</v>
      </c>
      <c r="W81" s="18">
        <v>176</v>
      </c>
      <c r="X81" s="18">
        <v>255</v>
      </c>
      <c r="Y81" s="18">
        <v>816</v>
      </c>
      <c r="Z81" s="18">
        <v>679</v>
      </c>
      <c r="AA81" s="18">
        <v>3404</v>
      </c>
      <c r="AB81" s="18">
        <v>1138</v>
      </c>
      <c r="AC81" s="18">
        <v>2322</v>
      </c>
      <c r="AD81" s="18">
        <v>974</v>
      </c>
      <c r="AE81" s="18">
        <v>784</v>
      </c>
      <c r="AF81" s="18">
        <v>2212</v>
      </c>
      <c r="AG81" s="18">
        <v>877</v>
      </c>
      <c r="AH81" s="18">
        <v>1733</v>
      </c>
      <c r="AI81" s="18">
        <v>861</v>
      </c>
    </row>
    <row r="82" spans="1:35" x14ac:dyDescent="0.25">
      <c r="A82" s="3">
        <v>197</v>
      </c>
      <c r="B82" s="18">
        <v>72</v>
      </c>
      <c r="C82" s="18">
        <v>601</v>
      </c>
      <c r="D82" s="18">
        <v>4923</v>
      </c>
      <c r="E82" s="18">
        <v>1562</v>
      </c>
      <c r="F82" s="18">
        <v>1332</v>
      </c>
      <c r="G82" s="18">
        <v>814</v>
      </c>
      <c r="H82" s="18">
        <v>731</v>
      </c>
      <c r="I82" s="18">
        <v>241</v>
      </c>
      <c r="J82" s="18">
        <v>1131</v>
      </c>
      <c r="K82" s="18">
        <v>785</v>
      </c>
      <c r="L82" s="18">
        <v>1935</v>
      </c>
      <c r="M82" s="18">
        <v>2425</v>
      </c>
      <c r="N82" s="18">
        <v>403</v>
      </c>
      <c r="O82" s="18">
        <v>2716</v>
      </c>
      <c r="P82" s="18">
        <v>5315</v>
      </c>
      <c r="Q82" s="18">
        <v>239</v>
      </c>
      <c r="R82" s="18">
        <v>2629</v>
      </c>
      <c r="S82" s="18">
        <v>969</v>
      </c>
      <c r="T82" s="18">
        <v>1972</v>
      </c>
      <c r="U82" s="18">
        <v>1255</v>
      </c>
      <c r="V82" s="18">
        <v>1782</v>
      </c>
      <c r="W82" s="18">
        <v>125</v>
      </c>
      <c r="X82" s="18">
        <v>970</v>
      </c>
      <c r="Y82" s="18">
        <v>3722</v>
      </c>
      <c r="Z82" s="18">
        <v>77</v>
      </c>
      <c r="AA82" s="18">
        <v>1636</v>
      </c>
      <c r="AB82" s="18">
        <v>1990</v>
      </c>
      <c r="AC82" s="18">
        <v>1255</v>
      </c>
      <c r="AD82" s="18">
        <v>47</v>
      </c>
      <c r="AE82" s="18">
        <v>2546</v>
      </c>
      <c r="AF82" s="18">
        <v>1531</v>
      </c>
      <c r="AG82" s="18">
        <v>4905</v>
      </c>
      <c r="AH82" s="18">
        <v>2026</v>
      </c>
      <c r="AI82" s="18">
        <v>5522</v>
      </c>
    </row>
    <row r="83" spans="1:35" x14ac:dyDescent="0.25">
      <c r="A83" s="3">
        <v>198</v>
      </c>
      <c r="B83" s="18">
        <v>175</v>
      </c>
      <c r="C83" s="18">
        <v>472</v>
      </c>
      <c r="D83" s="18">
        <v>1751</v>
      </c>
      <c r="E83" s="18">
        <v>2638</v>
      </c>
      <c r="F83" s="18">
        <v>1028</v>
      </c>
      <c r="G83" s="18">
        <v>146</v>
      </c>
      <c r="H83" s="18">
        <v>461</v>
      </c>
      <c r="I83" s="18">
        <v>1069</v>
      </c>
      <c r="J83" s="18">
        <v>1053</v>
      </c>
      <c r="K83" s="18">
        <v>595</v>
      </c>
      <c r="L83" s="18">
        <v>606</v>
      </c>
      <c r="M83" s="18">
        <v>729</v>
      </c>
      <c r="N83" s="18">
        <v>25</v>
      </c>
      <c r="O83" s="18">
        <v>2610</v>
      </c>
      <c r="P83" s="18">
        <v>112</v>
      </c>
      <c r="Q83" s="18">
        <v>1255</v>
      </c>
      <c r="R83" s="18">
        <v>1583</v>
      </c>
      <c r="S83" s="18">
        <v>450</v>
      </c>
      <c r="T83" s="18">
        <v>273</v>
      </c>
      <c r="U83" s="18">
        <v>623</v>
      </c>
      <c r="V83" s="18">
        <v>139</v>
      </c>
      <c r="W83" s="18">
        <v>688</v>
      </c>
      <c r="X83" s="18">
        <v>2013</v>
      </c>
      <c r="Y83" s="18">
        <v>2357</v>
      </c>
      <c r="Z83" s="18">
        <v>552</v>
      </c>
      <c r="AA83" s="18">
        <v>1915</v>
      </c>
      <c r="AB83" s="18">
        <v>3347</v>
      </c>
      <c r="AC83" s="18">
        <v>5061</v>
      </c>
      <c r="AD83" s="18">
        <v>1386</v>
      </c>
      <c r="AE83" s="18">
        <v>2207</v>
      </c>
      <c r="AF83" s="18">
        <v>197</v>
      </c>
      <c r="AG83" s="18">
        <v>1550</v>
      </c>
      <c r="AH83" s="18">
        <v>618</v>
      </c>
      <c r="AI83" s="18">
        <v>3153</v>
      </c>
    </row>
    <row r="84" spans="1:35" x14ac:dyDescent="0.25">
      <c r="A84" s="3">
        <v>199</v>
      </c>
      <c r="B84" s="18">
        <v>190</v>
      </c>
      <c r="C84" s="18">
        <v>937</v>
      </c>
      <c r="D84" s="18">
        <v>940</v>
      </c>
      <c r="E84" s="18">
        <v>1481</v>
      </c>
      <c r="F84" s="18">
        <v>2819</v>
      </c>
      <c r="G84" s="18">
        <v>221</v>
      </c>
      <c r="H84" s="18">
        <v>2828</v>
      </c>
      <c r="I84" s="18">
        <v>1166</v>
      </c>
      <c r="J84" s="18">
        <v>1913</v>
      </c>
      <c r="K84" s="18">
        <v>1488</v>
      </c>
      <c r="L84" s="18">
        <v>2216</v>
      </c>
      <c r="M84" s="18">
        <v>183</v>
      </c>
      <c r="N84" s="18">
        <v>1353</v>
      </c>
      <c r="O84" s="18">
        <v>984</v>
      </c>
      <c r="P84" s="18">
        <v>2524</v>
      </c>
      <c r="Q84" s="18">
        <v>2099</v>
      </c>
      <c r="R84" s="18">
        <v>1001</v>
      </c>
      <c r="S84" s="18">
        <v>668</v>
      </c>
      <c r="T84" s="18">
        <v>2065</v>
      </c>
      <c r="U84" s="18">
        <v>1301</v>
      </c>
      <c r="V84" s="18">
        <v>143</v>
      </c>
      <c r="W84" s="18">
        <v>4395</v>
      </c>
      <c r="X84" s="18">
        <v>35</v>
      </c>
      <c r="Y84" s="18">
        <v>1667</v>
      </c>
      <c r="Z84" s="18">
        <v>819</v>
      </c>
      <c r="AA84" s="18">
        <v>663</v>
      </c>
      <c r="AB84" s="18">
        <v>6097</v>
      </c>
      <c r="AC84" s="18">
        <v>794</v>
      </c>
      <c r="AD84" s="18">
        <v>3977</v>
      </c>
      <c r="AE84" s="18">
        <v>1277</v>
      </c>
      <c r="AF84" s="18">
        <v>175</v>
      </c>
      <c r="AG84" s="18">
        <v>2798</v>
      </c>
      <c r="AH84" s="18">
        <v>244</v>
      </c>
      <c r="AI84" s="18">
        <v>2332</v>
      </c>
    </row>
    <row r="85" spans="1:35" x14ac:dyDescent="0.25">
      <c r="A85" s="3">
        <v>200</v>
      </c>
      <c r="B85" s="18">
        <v>519</v>
      </c>
      <c r="C85" s="18">
        <v>1156</v>
      </c>
      <c r="D85" s="18">
        <v>1398</v>
      </c>
      <c r="E85" s="18">
        <v>1894</v>
      </c>
      <c r="F85" s="18">
        <v>12856</v>
      </c>
      <c r="G85" s="18">
        <v>1627</v>
      </c>
      <c r="H85" s="18">
        <v>2208</v>
      </c>
      <c r="I85" s="18">
        <v>339</v>
      </c>
      <c r="J85" s="18">
        <v>3262</v>
      </c>
      <c r="K85" s="18">
        <v>831</v>
      </c>
      <c r="L85" s="18">
        <v>561</v>
      </c>
      <c r="M85" s="18">
        <v>3689</v>
      </c>
      <c r="N85" s="18">
        <v>776</v>
      </c>
      <c r="O85" s="18">
        <v>2432</v>
      </c>
      <c r="P85" s="18">
        <v>0</v>
      </c>
      <c r="Q85" s="18">
        <v>2203</v>
      </c>
      <c r="R85" s="18">
        <v>1173</v>
      </c>
      <c r="S85" s="18">
        <v>2549</v>
      </c>
      <c r="T85" s="18">
        <v>2199</v>
      </c>
      <c r="U85" s="18">
        <v>1141</v>
      </c>
      <c r="V85" s="18">
        <v>1455</v>
      </c>
      <c r="W85" s="18">
        <v>1499</v>
      </c>
      <c r="X85" s="18">
        <v>465</v>
      </c>
      <c r="Y85" s="18">
        <v>5826</v>
      </c>
      <c r="Z85" s="18">
        <v>975</v>
      </c>
      <c r="AA85" s="18">
        <v>1154</v>
      </c>
      <c r="AB85" s="18">
        <v>2311</v>
      </c>
      <c r="AC85" s="18">
        <v>2522</v>
      </c>
      <c r="AD85" s="18">
        <v>2219</v>
      </c>
      <c r="AE85" s="18">
        <v>1829</v>
      </c>
      <c r="AF85" s="18">
        <v>477</v>
      </c>
      <c r="AG85" s="18">
        <v>2503</v>
      </c>
      <c r="AH85" s="18">
        <v>3557</v>
      </c>
      <c r="AI85" s="18">
        <v>5211</v>
      </c>
    </row>
    <row r="86" spans="1:35" x14ac:dyDescent="0.25">
      <c r="A86" s="3">
        <v>201</v>
      </c>
      <c r="B86" s="18">
        <v>1714</v>
      </c>
      <c r="C86" s="18">
        <v>1017</v>
      </c>
      <c r="D86" s="18">
        <v>3513</v>
      </c>
      <c r="E86" s="18">
        <v>911</v>
      </c>
      <c r="F86" s="18">
        <v>877</v>
      </c>
      <c r="G86" s="18">
        <v>966</v>
      </c>
      <c r="H86" s="18">
        <v>3174</v>
      </c>
      <c r="I86" s="18">
        <v>1650</v>
      </c>
      <c r="J86" s="18">
        <v>443</v>
      </c>
      <c r="K86" s="18">
        <v>638</v>
      </c>
      <c r="L86" s="18">
        <v>308</v>
      </c>
      <c r="M86" s="18">
        <v>3887</v>
      </c>
      <c r="N86" s="18">
        <v>260</v>
      </c>
      <c r="O86" s="18">
        <v>2365</v>
      </c>
      <c r="P86" s="18">
        <v>609</v>
      </c>
      <c r="Q86" s="18">
        <v>1492</v>
      </c>
      <c r="R86" s="18">
        <v>41</v>
      </c>
      <c r="S86" s="18">
        <v>627</v>
      </c>
      <c r="T86" s="18">
        <v>202</v>
      </c>
      <c r="U86" s="18">
        <v>443</v>
      </c>
      <c r="V86" s="18">
        <v>610</v>
      </c>
      <c r="W86" s="18">
        <v>1813</v>
      </c>
      <c r="X86" s="18">
        <v>4</v>
      </c>
      <c r="Y86" s="18">
        <v>2138</v>
      </c>
      <c r="Z86" s="18">
        <v>2906</v>
      </c>
      <c r="AA86" s="18">
        <v>2085</v>
      </c>
      <c r="AB86" s="18">
        <v>6429</v>
      </c>
      <c r="AC86" s="18">
        <v>3239</v>
      </c>
      <c r="AD86" s="18">
        <v>1474</v>
      </c>
      <c r="AE86" s="18">
        <v>734</v>
      </c>
      <c r="AF86" s="18">
        <v>352</v>
      </c>
      <c r="AG86" s="18">
        <v>21</v>
      </c>
      <c r="AH86" s="18">
        <v>177</v>
      </c>
      <c r="AI86" s="18">
        <v>4033</v>
      </c>
    </row>
    <row r="87" spans="1:35" x14ac:dyDescent="0.25">
      <c r="A87" s="3">
        <v>202</v>
      </c>
      <c r="B87" s="18">
        <v>717</v>
      </c>
      <c r="C87" s="18">
        <v>897</v>
      </c>
      <c r="D87" s="18">
        <v>2606</v>
      </c>
      <c r="E87" s="18">
        <v>2587</v>
      </c>
      <c r="F87" s="18">
        <v>4813</v>
      </c>
      <c r="G87" s="18">
        <v>1176</v>
      </c>
      <c r="H87" s="18">
        <v>487</v>
      </c>
      <c r="I87" s="18">
        <v>58</v>
      </c>
      <c r="J87" s="18">
        <v>344</v>
      </c>
      <c r="K87" s="18">
        <v>1125</v>
      </c>
      <c r="L87" s="18">
        <v>69</v>
      </c>
      <c r="M87" s="18">
        <v>311</v>
      </c>
      <c r="N87" s="18">
        <v>154</v>
      </c>
      <c r="O87" s="18">
        <v>1611</v>
      </c>
      <c r="P87" s="18">
        <v>172</v>
      </c>
      <c r="Q87" s="18">
        <v>1504</v>
      </c>
      <c r="R87" s="18">
        <v>1009</v>
      </c>
      <c r="S87" s="18">
        <v>700</v>
      </c>
      <c r="T87" s="18">
        <v>2496</v>
      </c>
      <c r="U87" s="18">
        <v>1855</v>
      </c>
      <c r="V87" s="18">
        <v>410</v>
      </c>
      <c r="W87" s="18">
        <v>744</v>
      </c>
      <c r="X87" s="18">
        <v>1604</v>
      </c>
      <c r="Y87" s="18">
        <v>2091</v>
      </c>
      <c r="Z87" s="18">
        <v>1184</v>
      </c>
      <c r="AA87" s="18">
        <v>2324</v>
      </c>
      <c r="AB87" s="18">
        <v>3083</v>
      </c>
      <c r="AC87" s="18">
        <v>3165</v>
      </c>
      <c r="AD87" s="18">
        <v>572</v>
      </c>
      <c r="AE87" s="18">
        <v>1416</v>
      </c>
      <c r="AF87" s="18">
        <v>2207</v>
      </c>
      <c r="AG87" s="18">
        <v>1360</v>
      </c>
      <c r="AH87" s="18">
        <v>1625</v>
      </c>
      <c r="AI87" s="18">
        <v>1406</v>
      </c>
    </row>
    <row r="88" spans="1:35" x14ac:dyDescent="0.25">
      <c r="A88" s="3">
        <v>203</v>
      </c>
      <c r="B88" s="18">
        <v>64</v>
      </c>
      <c r="C88" s="18">
        <v>110</v>
      </c>
      <c r="D88" s="18">
        <v>3713</v>
      </c>
      <c r="E88" s="18">
        <v>641</v>
      </c>
      <c r="F88" s="18">
        <v>3670</v>
      </c>
      <c r="G88" s="18">
        <v>1369</v>
      </c>
      <c r="H88" s="18">
        <v>1075</v>
      </c>
      <c r="I88" s="18">
        <v>869</v>
      </c>
      <c r="J88" s="18">
        <v>2402</v>
      </c>
      <c r="K88" s="18">
        <v>566</v>
      </c>
      <c r="L88" s="18">
        <v>1680</v>
      </c>
      <c r="M88" s="18">
        <v>1769</v>
      </c>
      <c r="N88" s="18">
        <v>235</v>
      </c>
      <c r="O88" s="18">
        <v>2117</v>
      </c>
      <c r="P88" s="18">
        <v>19</v>
      </c>
      <c r="Q88" s="18">
        <v>2469</v>
      </c>
      <c r="R88" s="18">
        <v>1918</v>
      </c>
      <c r="S88" s="18">
        <v>808</v>
      </c>
      <c r="T88" s="18">
        <v>2033</v>
      </c>
      <c r="U88" s="18">
        <v>1206</v>
      </c>
      <c r="V88" s="18">
        <v>2</v>
      </c>
      <c r="W88" s="18">
        <v>1881</v>
      </c>
      <c r="X88" s="18">
        <v>1159</v>
      </c>
      <c r="Y88" s="18">
        <v>1347</v>
      </c>
      <c r="Z88" s="18">
        <v>508</v>
      </c>
      <c r="AA88" s="18">
        <v>1654</v>
      </c>
      <c r="AB88" s="18">
        <v>1587</v>
      </c>
      <c r="AC88" s="18">
        <v>683</v>
      </c>
      <c r="AD88" s="18">
        <v>134</v>
      </c>
      <c r="AE88" s="18">
        <v>299</v>
      </c>
      <c r="AF88" s="18">
        <v>68</v>
      </c>
      <c r="AG88" s="18">
        <v>4979</v>
      </c>
      <c r="AH88" s="18">
        <v>934</v>
      </c>
      <c r="AI88" s="18">
        <v>2530</v>
      </c>
    </row>
    <row r="89" spans="1:35" x14ac:dyDescent="0.25">
      <c r="A89" s="3">
        <v>204</v>
      </c>
      <c r="B89" s="18">
        <v>0</v>
      </c>
      <c r="C89" s="18">
        <v>951</v>
      </c>
      <c r="D89" s="18">
        <v>619</v>
      </c>
      <c r="E89" s="18">
        <v>229</v>
      </c>
      <c r="F89" s="18">
        <v>558</v>
      </c>
      <c r="G89" s="18">
        <v>264</v>
      </c>
      <c r="H89" s="18">
        <v>1457</v>
      </c>
      <c r="I89" s="18">
        <v>225</v>
      </c>
      <c r="J89" s="18">
        <v>1222</v>
      </c>
      <c r="K89" s="18">
        <v>765</v>
      </c>
      <c r="L89" s="18">
        <v>208</v>
      </c>
      <c r="M89" s="18">
        <v>2493</v>
      </c>
      <c r="N89" s="18">
        <v>1335</v>
      </c>
      <c r="O89" s="18">
        <v>603</v>
      </c>
      <c r="P89" s="18">
        <v>821</v>
      </c>
      <c r="Q89" s="18">
        <v>3263</v>
      </c>
      <c r="R89" s="18">
        <v>274</v>
      </c>
      <c r="S89" s="18">
        <v>930</v>
      </c>
      <c r="T89" s="18">
        <v>3276</v>
      </c>
      <c r="U89" s="18">
        <v>4679</v>
      </c>
      <c r="V89" s="18">
        <v>80</v>
      </c>
      <c r="W89" s="18">
        <v>1716</v>
      </c>
      <c r="X89" s="18">
        <v>371</v>
      </c>
      <c r="Y89" s="18">
        <v>3384</v>
      </c>
      <c r="Z89" s="18">
        <v>552</v>
      </c>
      <c r="AA89" s="18">
        <v>2048</v>
      </c>
      <c r="AB89" s="18">
        <v>1104</v>
      </c>
      <c r="AC89" s="18">
        <v>707</v>
      </c>
      <c r="AD89" s="18">
        <v>1060</v>
      </c>
      <c r="AE89" s="18">
        <v>301</v>
      </c>
      <c r="AF89" s="18">
        <v>225</v>
      </c>
      <c r="AG89" s="18">
        <v>2472</v>
      </c>
      <c r="AH89" s="18">
        <v>967</v>
      </c>
      <c r="AI89" s="18">
        <v>2589</v>
      </c>
    </row>
    <row r="90" spans="1:35" x14ac:dyDescent="0.25">
      <c r="A90" s="3">
        <v>205</v>
      </c>
      <c r="B90" s="18">
        <v>2275</v>
      </c>
      <c r="C90" s="18">
        <v>70</v>
      </c>
      <c r="D90" s="18">
        <v>1366</v>
      </c>
      <c r="E90" s="18">
        <v>500</v>
      </c>
      <c r="F90" s="18">
        <v>3597</v>
      </c>
      <c r="G90" s="18">
        <v>1362</v>
      </c>
      <c r="H90" s="18">
        <v>2444</v>
      </c>
      <c r="I90" s="18">
        <v>432</v>
      </c>
      <c r="J90" s="18">
        <v>397</v>
      </c>
      <c r="K90" s="18">
        <v>637</v>
      </c>
      <c r="L90" s="18">
        <v>224</v>
      </c>
      <c r="M90" s="18">
        <v>214</v>
      </c>
      <c r="N90" s="18">
        <v>374</v>
      </c>
      <c r="O90" s="18">
        <v>331</v>
      </c>
      <c r="P90" s="18">
        <v>503</v>
      </c>
      <c r="Q90" s="18">
        <v>2383</v>
      </c>
      <c r="R90" s="18">
        <v>548</v>
      </c>
      <c r="S90" s="18">
        <v>726</v>
      </c>
      <c r="T90" s="18">
        <v>427</v>
      </c>
      <c r="U90" s="18">
        <v>670</v>
      </c>
      <c r="V90" s="18">
        <v>26</v>
      </c>
      <c r="W90" s="18">
        <v>1328</v>
      </c>
      <c r="X90" s="18">
        <v>721</v>
      </c>
      <c r="Y90" s="18">
        <v>621</v>
      </c>
      <c r="Z90" s="18">
        <v>199</v>
      </c>
      <c r="AA90" s="18">
        <v>1780</v>
      </c>
      <c r="AB90" s="18">
        <v>2216</v>
      </c>
      <c r="AC90" s="18">
        <v>2150</v>
      </c>
      <c r="AD90" s="18">
        <v>2733</v>
      </c>
      <c r="AE90" s="18">
        <v>176</v>
      </c>
      <c r="AF90" s="18">
        <v>309</v>
      </c>
      <c r="AG90" s="18">
        <v>755</v>
      </c>
      <c r="AH90" s="18">
        <v>571</v>
      </c>
      <c r="AI90" s="18">
        <v>1539</v>
      </c>
    </row>
    <row r="91" spans="1:35" x14ac:dyDescent="0.25">
      <c r="A91" s="3">
        <v>206</v>
      </c>
      <c r="B91" s="18">
        <v>4</v>
      </c>
      <c r="C91" s="18">
        <v>2758</v>
      </c>
      <c r="D91" s="18">
        <v>341</v>
      </c>
      <c r="E91" s="18">
        <v>101</v>
      </c>
      <c r="F91" s="18">
        <v>754</v>
      </c>
      <c r="G91" s="18">
        <v>901</v>
      </c>
      <c r="H91" s="18">
        <v>1848</v>
      </c>
      <c r="I91" s="18">
        <v>1938</v>
      </c>
      <c r="J91" s="18">
        <v>818</v>
      </c>
      <c r="K91" s="18">
        <v>699</v>
      </c>
      <c r="L91" s="18">
        <v>112</v>
      </c>
      <c r="M91" s="18">
        <v>67</v>
      </c>
      <c r="N91" s="18">
        <v>19</v>
      </c>
      <c r="O91" s="18">
        <v>1410</v>
      </c>
      <c r="P91" s="18">
        <v>15</v>
      </c>
      <c r="Q91" s="18">
        <v>2121</v>
      </c>
      <c r="R91" s="18">
        <v>2350</v>
      </c>
      <c r="S91" s="18">
        <v>188</v>
      </c>
      <c r="T91" s="18">
        <v>4285</v>
      </c>
      <c r="U91" s="18">
        <v>1370</v>
      </c>
      <c r="V91" s="18"/>
      <c r="W91" s="18">
        <v>1212</v>
      </c>
      <c r="X91" s="18">
        <v>3469</v>
      </c>
      <c r="Y91" s="18">
        <v>789</v>
      </c>
      <c r="Z91" s="18">
        <v>657</v>
      </c>
      <c r="AA91" s="18">
        <v>700</v>
      </c>
      <c r="AB91" s="18">
        <v>2210</v>
      </c>
      <c r="AC91" s="18">
        <v>2030</v>
      </c>
      <c r="AD91" s="18">
        <v>396</v>
      </c>
      <c r="AE91" s="18">
        <v>1464</v>
      </c>
      <c r="AF91" s="18">
        <v>733</v>
      </c>
      <c r="AG91" s="18">
        <v>987</v>
      </c>
      <c r="AH91" s="18">
        <v>1430</v>
      </c>
      <c r="AI91" s="18">
        <v>2444</v>
      </c>
    </row>
    <row r="92" spans="1:35" x14ac:dyDescent="0.25">
      <c r="A92" s="3">
        <v>207</v>
      </c>
      <c r="B92" s="18">
        <v>3378</v>
      </c>
      <c r="C92" s="18">
        <v>1649</v>
      </c>
      <c r="D92" s="18">
        <v>280</v>
      </c>
      <c r="E92" s="18">
        <v>578</v>
      </c>
      <c r="F92" s="18">
        <v>409</v>
      </c>
      <c r="G92" s="18">
        <v>1374</v>
      </c>
      <c r="H92" s="18">
        <v>2313</v>
      </c>
      <c r="I92" s="18">
        <v>122</v>
      </c>
      <c r="J92" s="18">
        <v>304</v>
      </c>
      <c r="K92" s="18">
        <v>847</v>
      </c>
      <c r="L92" s="18">
        <v>220</v>
      </c>
      <c r="M92" s="18">
        <v>784</v>
      </c>
      <c r="N92" s="18">
        <v>434</v>
      </c>
      <c r="O92" s="18">
        <v>1530</v>
      </c>
      <c r="P92" s="18">
        <v>203</v>
      </c>
      <c r="Q92" s="18">
        <v>2286</v>
      </c>
      <c r="R92" s="18">
        <v>569</v>
      </c>
      <c r="S92" s="18">
        <v>216</v>
      </c>
      <c r="T92" s="18">
        <v>2658</v>
      </c>
      <c r="U92" s="18">
        <v>430</v>
      </c>
      <c r="V92" s="18"/>
      <c r="W92" s="18">
        <v>2733</v>
      </c>
      <c r="X92" s="18">
        <v>1148</v>
      </c>
      <c r="Y92" s="18">
        <v>788</v>
      </c>
      <c r="Z92" s="18">
        <v>3074</v>
      </c>
      <c r="AA92" s="18">
        <v>3110</v>
      </c>
      <c r="AB92" s="18">
        <v>3527</v>
      </c>
      <c r="AC92" s="18">
        <v>1292</v>
      </c>
      <c r="AD92" s="18">
        <v>461</v>
      </c>
      <c r="AE92" s="18">
        <v>1069</v>
      </c>
      <c r="AF92" s="18">
        <v>644</v>
      </c>
      <c r="AG92" s="18">
        <v>1588</v>
      </c>
      <c r="AH92" s="18">
        <v>2882</v>
      </c>
      <c r="AI92" s="18">
        <v>1058</v>
      </c>
    </row>
    <row r="93" spans="1:35" x14ac:dyDescent="0.25">
      <c r="A93" s="3">
        <v>208</v>
      </c>
      <c r="B93" s="18">
        <v>484</v>
      </c>
      <c r="C93" s="18">
        <v>1136</v>
      </c>
      <c r="D93" s="18">
        <v>1118</v>
      </c>
      <c r="E93" s="18">
        <v>300</v>
      </c>
      <c r="F93" s="18">
        <v>497</v>
      </c>
      <c r="G93" s="18">
        <v>1259</v>
      </c>
      <c r="H93" s="18">
        <v>2443</v>
      </c>
      <c r="I93" s="18">
        <v>554</v>
      </c>
      <c r="J93" s="18">
        <v>784</v>
      </c>
      <c r="K93" s="18">
        <v>973</v>
      </c>
      <c r="L93" s="18">
        <v>710</v>
      </c>
      <c r="M93" s="18">
        <v>1977</v>
      </c>
      <c r="N93" s="18">
        <v>1378</v>
      </c>
      <c r="O93" s="18">
        <v>1453</v>
      </c>
      <c r="P93" s="18">
        <v>97</v>
      </c>
      <c r="Q93" s="18">
        <v>730</v>
      </c>
      <c r="R93" s="18">
        <v>656</v>
      </c>
      <c r="S93" s="18">
        <v>1150</v>
      </c>
      <c r="T93" s="18">
        <v>202</v>
      </c>
      <c r="U93" s="18">
        <v>135</v>
      </c>
      <c r="V93" s="18"/>
      <c r="W93" s="18">
        <v>291</v>
      </c>
      <c r="X93" s="18">
        <v>71</v>
      </c>
      <c r="Y93" s="18">
        <v>609</v>
      </c>
      <c r="Z93" s="18">
        <v>4320</v>
      </c>
      <c r="AA93" s="18">
        <v>1242</v>
      </c>
      <c r="AB93" s="18">
        <v>4920</v>
      </c>
      <c r="AC93" s="18">
        <v>2615</v>
      </c>
      <c r="AD93" s="18">
        <v>230</v>
      </c>
      <c r="AE93" s="18">
        <v>1444</v>
      </c>
      <c r="AF93" s="18">
        <v>569</v>
      </c>
      <c r="AG93" s="18">
        <v>1090</v>
      </c>
      <c r="AH93" s="18">
        <v>1912</v>
      </c>
      <c r="AI93" s="18">
        <v>2582</v>
      </c>
    </row>
    <row r="94" spans="1:35" x14ac:dyDescent="0.25">
      <c r="A94" s="3">
        <v>209</v>
      </c>
      <c r="B94" s="18">
        <v>219</v>
      </c>
      <c r="C94" s="18">
        <v>2267</v>
      </c>
      <c r="D94" s="18">
        <v>153</v>
      </c>
      <c r="E94" s="18"/>
      <c r="F94" s="18">
        <v>628</v>
      </c>
      <c r="G94" s="18">
        <v>2463</v>
      </c>
      <c r="H94" s="18">
        <v>2784</v>
      </c>
      <c r="I94" s="18">
        <v>774</v>
      </c>
      <c r="J94" s="18">
        <v>629</v>
      </c>
      <c r="K94" s="18">
        <v>1177</v>
      </c>
      <c r="L94" s="18">
        <v>1084</v>
      </c>
      <c r="M94" s="18">
        <v>1514</v>
      </c>
      <c r="N94" s="18">
        <v>1626</v>
      </c>
      <c r="O94" s="18">
        <v>555</v>
      </c>
      <c r="P94" s="18">
        <v>69</v>
      </c>
      <c r="Q94" s="18">
        <v>1144</v>
      </c>
      <c r="R94" s="18">
        <v>944</v>
      </c>
      <c r="S94" s="18">
        <v>493</v>
      </c>
      <c r="T94" s="18">
        <v>919</v>
      </c>
      <c r="U94" s="18">
        <v>2043</v>
      </c>
      <c r="V94" s="18"/>
      <c r="W94" s="18">
        <v>403</v>
      </c>
      <c r="X94" s="18">
        <v>488</v>
      </c>
      <c r="Y94" s="18">
        <v>367</v>
      </c>
      <c r="Z94" s="18">
        <v>2317</v>
      </c>
      <c r="AA94" s="18">
        <v>2223</v>
      </c>
      <c r="AB94" s="18">
        <v>347</v>
      </c>
      <c r="AC94" s="18">
        <v>1498</v>
      </c>
      <c r="AD94" s="18">
        <v>504</v>
      </c>
      <c r="AE94" s="18">
        <v>1626</v>
      </c>
      <c r="AF94" s="18">
        <v>1627</v>
      </c>
      <c r="AG94" s="18">
        <v>1549</v>
      </c>
      <c r="AH94" s="18">
        <v>1702</v>
      </c>
      <c r="AI94" s="18">
        <v>2040</v>
      </c>
    </row>
    <row r="95" spans="1:35" x14ac:dyDescent="0.25">
      <c r="A95" s="3">
        <v>210</v>
      </c>
      <c r="B95" s="18">
        <v>1113</v>
      </c>
      <c r="C95" s="18">
        <v>1654</v>
      </c>
      <c r="D95" s="18"/>
      <c r="E95" s="18"/>
      <c r="F95" s="18">
        <v>496</v>
      </c>
      <c r="G95" s="18">
        <v>544</v>
      </c>
      <c r="H95" s="18">
        <v>492</v>
      </c>
      <c r="I95" s="18">
        <v>806</v>
      </c>
      <c r="J95" s="18">
        <v>740</v>
      </c>
      <c r="K95" s="18">
        <v>639</v>
      </c>
      <c r="L95" s="18">
        <v>1005</v>
      </c>
      <c r="M95" s="18">
        <v>544</v>
      </c>
      <c r="N95" s="18">
        <v>1571</v>
      </c>
      <c r="O95" s="18">
        <v>723</v>
      </c>
      <c r="P95" s="18">
        <v>236</v>
      </c>
      <c r="Q95" s="18">
        <v>824</v>
      </c>
      <c r="R95" s="18">
        <v>90</v>
      </c>
      <c r="S95" s="18">
        <v>176</v>
      </c>
      <c r="T95" s="18">
        <v>2258</v>
      </c>
      <c r="U95" s="18">
        <v>511</v>
      </c>
      <c r="V95" s="18"/>
      <c r="W95" s="18">
        <v>652</v>
      </c>
      <c r="X95" s="18">
        <v>518</v>
      </c>
      <c r="Y95" s="18">
        <v>1395</v>
      </c>
      <c r="Z95" s="18">
        <v>2265</v>
      </c>
      <c r="AA95" s="18">
        <v>1223</v>
      </c>
      <c r="AB95" s="18">
        <v>2404</v>
      </c>
      <c r="AC95" s="18">
        <v>1998</v>
      </c>
      <c r="AD95" s="18">
        <v>347</v>
      </c>
      <c r="AE95" s="18">
        <v>2043</v>
      </c>
      <c r="AF95" s="18">
        <v>490</v>
      </c>
      <c r="AG95" s="18">
        <v>1063</v>
      </c>
      <c r="AH95" s="18">
        <v>1474</v>
      </c>
      <c r="AI95" s="18">
        <v>873</v>
      </c>
    </row>
    <row r="96" spans="1:35" x14ac:dyDescent="0.25">
      <c r="A96" s="3">
        <v>211</v>
      </c>
      <c r="B96" s="18">
        <v>948</v>
      </c>
      <c r="C96" s="18">
        <v>473</v>
      </c>
      <c r="D96" s="18"/>
      <c r="E96" s="18"/>
      <c r="F96" s="18">
        <v>957</v>
      </c>
      <c r="G96" s="18">
        <v>198</v>
      </c>
      <c r="H96" s="18">
        <v>2398</v>
      </c>
      <c r="I96" s="18">
        <v>1847</v>
      </c>
      <c r="J96" s="18">
        <v>585</v>
      </c>
      <c r="K96" s="18">
        <v>859</v>
      </c>
      <c r="L96" s="18">
        <v>549</v>
      </c>
      <c r="M96" s="18">
        <v>219</v>
      </c>
      <c r="N96" s="18">
        <v>583</v>
      </c>
      <c r="O96" s="18">
        <v>1317</v>
      </c>
      <c r="P96" s="18">
        <v>1108</v>
      </c>
      <c r="Q96" s="18">
        <v>639</v>
      </c>
      <c r="R96" s="18">
        <v>782</v>
      </c>
      <c r="S96" s="18">
        <v>132</v>
      </c>
      <c r="T96" s="18">
        <v>2218</v>
      </c>
      <c r="U96" s="18">
        <v>2755</v>
      </c>
      <c r="V96" s="18"/>
      <c r="W96" s="18">
        <v>263</v>
      </c>
      <c r="X96" s="18">
        <v>426</v>
      </c>
      <c r="Y96" s="18">
        <v>739</v>
      </c>
      <c r="Z96" s="18">
        <v>2548</v>
      </c>
      <c r="AA96" s="18">
        <v>443</v>
      </c>
      <c r="AB96" s="18">
        <v>41</v>
      </c>
      <c r="AC96" s="18">
        <v>2155</v>
      </c>
      <c r="AD96" s="18">
        <v>328</v>
      </c>
      <c r="AE96" s="18">
        <v>2542</v>
      </c>
      <c r="AF96" s="18">
        <v>642</v>
      </c>
      <c r="AG96" s="18">
        <v>807</v>
      </c>
      <c r="AH96" s="18">
        <v>1247</v>
      </c>
      <c r="AI96" s="18">
        <v>3361</v>
      </c>
    </row>
    <row r="97" spans="1:35" x14ac:dyDescent="0.25">
      <c r="A97" s="3">
        <v>212</v>
      </c>
      <c r="B97" s="18">
        <v>1074</v>
      </c>
      <c r="C97" s="18">
        <v>458</v>
      </c>
      <c r="D97" s="18"/>
      <c r="E97" s="18"/>
      <c r="F97" s="18">
        <v>309</v>
      </c>
      <c r="G97" s="18">
        <v>1155</v>
      </c>
      <c r="H97" s="18">
        <v>378</v>
      </c>
      <c r="I97" s="18">
        <v>1300</v>
      </c>
      <c r="J97" s="18">
        <v>77</v>
      </c>
      <c r="K97" s="18">
        <v>489</v>
      </c>
      <c r="L97" s="18">
        <v>652</v>
      </c>
      <c r="M97" s="18">
        <v>369</v>
      </c>
      <c r="N97" s="18">
        <v>1031</v>
      </c>
      <c r="O97" s="18">
        <v>337</v>
      </c>
      <c r="P97" s="18">
        <v>215</v>
      </c>
      <c r="Q97" s="18">
        <v>2992</v>
      </c>
      <c r="R97" s="18">
        <v>77</v>
      </c>
      <c r="S97" s="18">
        <v>457</v>
      </c>
      <c r="T97" s="18">
        <v>1151</v>
      </c>
      <c r="U97" s="18">
        <v>1242</v>
      </c>
      <c r="V97" s="18"/>
      <c r="W97" s="18">
        <v>94</v>
      </c>
      <c r="X97" s="18">
        <v>36</v>
      </c>
      <c r="Y97" s="18">
        <v>513</v>
      </c>
      <c r="Z97" s="18">
        <v>643</v>
      </c>
      <c r="AA97" s="18">
        <v>1218</v>
      </c>
      <c r="AB97" s="18">
        <v>779</v>
      </c>
      <c r="AC97" s="18">
        <v>3914</v>
      </c>
      <c r="AD97" s="18">
        <v>308</v>
      </c>
      <c r="AE97" s="18">
        <v>1503</v>
      </c>
      <c r="AF97" s="18">
        <v>623</v>
      </c>
      <c r="AG97" s="18">
        <v>226</v>
      </c>
      <c r="AH97" s="18">
        <v>1162</v>
      </c>
      <c r="AI97" s="18">
        <v>789</v>
      </c>
    </row>
    <row r="98" spans="1:35" x14ac:dyDescent="0.25">
      <c r="A98" s="3">
        <v>213</v>
      </c>
      <c r="B98" s="18">
        <v>377</v>
      </c>
      <c r="C98" s="18">
        <v>737</v>
      </c>
      <c r="D98" s="18"/>
      <c r="E98" s="18"/>
      <c r="F98" s="18">
        <v>1859</v>
      </c>
      <c r="G98" s="18">
        <v>733</v>
      </c>
      <c r="H98" s="18">
        <v>892</v>
      </c>
      <c r="I98" s="18">
        <v>701</v>
      </c>
      <c r="J98" s="18">
        <v>881</v>
      </c>
      <c r="K98" s="18">
        <v>400</v>
      </c>
      <c r="L98" s="18">
        <v>907</v>
      </c>
      <c r="M98" s="18">
        <v>569</v>
      </c>
      <c r="N98" s="18">
        <v>170</v>
      </c>
      <c r="O98" s="18">
        <v>454</v>
      </c>
      <c r="P98" s="18">
        <v>517</v>
      </c>
      <c r="Q98" s="18">
        <v>2474</v>
      </c>
      <c r="R98" s="18">
        <v>92</v>
      </c>
      <c r="S98" s="18"/>
      <c r="T98" s="18">
        <v>427</v>
      </c>
      <c r="U98" s="18">
        <v>1683</v>
      </c>
      <c r="V98" s="18"/>
      <c r="W98" s="18">
        <v>459</v>
      </c>
      <c r="X98" s="18">
        <v>10</v>
      </c>
      <c r="Y98" s="18">
        <v>332</v>
      </c>
      <c r="Z98" s="18">
        <v>1152</v>
      </c>
      <c r="AA98" s="18">
        <v>327</v>
      </c>
      <c r="AB98" s="18">
        <v>1625</v>
      </c>
      <c r="AC98" s="18">
        <v>2725</v>
      </c>
      <c r="AD98" s="18">
        <v>288</v>
      </c>
      <c r="AE98" s="18">
        <v>1834</v>
      </c>
      <c r="AF98" s="18">
        <v>432</v>
      </c>
      <c r="AG98" s="18">
        <v>876</v>
      </c>
      <c r="AH98" s="18">
        <v>710</v>
      </c>
      <c r="AI98" s="18">
        <v>2822</v>
      </c>
    </row>
    <row r="99" spans="1:35" x14ac:dyDescent="0.25">
      <c r="A99" s="3">
        <v>214</v>
      </c>
      <c r="B99" s="18">
        <v>101</v>
      </c>
      <c r="C99" s="18">
        <v>1188</v>
      </c>
      <c r="D99" s="18"/>
      <c r="E99" s="18"/>
      <c r="F99" s="18">
        <v>1346</v>
      </c>
      <c r="G99" s="18">
        <v>1975</v>
      </c>
      <c r="H99" s="18">
        <v>429</v>
      </c>
      <c r="I99" s="18">
        <v>653</v>
      </c>
      <c r="J99" s="18">
        <v>310</v>
      </c>
      <c r="K99" s="18">
        <v>322</v>
      </c>
      <c r="L99" s="18">
        <v>673</v>
      </c>
      <c r="M99" s="18">
        <v>933</v>
      </c>
      <c r="N99" s="18">
        <v>70</v>
      </c>
      <c r="O99" s="18">
        <v>363</v>
      </c>
      <c r="P99" s="18">
        <v>351</v>
      </c>
      <c r="Q99" s="18">
        <v>955</v>
      </c>
      <c r="R99" s="18">
        <v>597</v>
      </c>
      <c r="S99" s="18"/>
      <c r="T99" s="18">
        <v>2945</v>
      </c>
      <c r="U99" s="18">
        <v>845</v>
      </c>
      <c r="V99" s="18"/>
      <c r="W99" s="18">
        <v>430</v>
      </c>
      <c r="X99" s="18">
        <v>135</v>
      </c>
      <c r="Y99" s="18">
        <v>518</v>
      </c>
      <c r="Z99" s="18">
        <v>591</v>
      </c>
      <c r="AA99" s="18">
        <v>250</v>
      </c>
      <c r="AB99" s="18">
        <v>1680</v>
      </c>
      <c r="AC99" s="18">
        <v>1235</v>
      </c>
      <c r="AD99" s="18">
        <v>248</v>
      </c>
      <c r="AE99" s="18">
        <v>1727</v>
      </c>
      <c r="AF99" s="18">
        <v>48</v>
      </c>
      <c r="AG99" s="18">
        <v>1695</v>
      </c>
      <c r="AH99" s="18">
        <v>1136</v>
      </c>
      <c r="AI99" s="18">
        <v>1568</v>
      </c>
    </row>
    <row r="100" spans="1:35" x14ac:dyDescent="0.25">
      <c r="A100" s="3">
        <v>215</v>
      </c>
      <c r="B100" s="18">
        <v>1319</v>
      </c>
      <c r="C100" s="18">
        <v>1013</v>
      </c>
      <c r="D100" s="18"/>
      <c r="E100" s="18"/>
      <c r="F100" s="18">
        <v>908</v>
      </c>
      <c r="G100" s="18">
        <v>2139</v>
      </c>
      <c r="H100" s="18">
        <v>944</v>
      </c>
      <c r="I100" s="18">
        <v>229</v>
      </c>
      <c r="J100" s="18">
        <v>1713</v>
      </c>
      <c r="K100" s="18">
        <v>409</v>
      </c>
      <c r="L100" s="18">
        <v>1177</v>
      </c>
      <c r="M100" s="18">
        <v>3135</v>
      </c>
      <c r="N100" s="18">
        <v>465</v>
      </c>
      <c r="O100" s="18">
        <v>855</v>
      </c>
      <c r="P100" s="18">
        <v>798</v>
      </c>
      <c r="Q100" s="18">
        <v>1759</v>
      </c>
      <c r="R100" s="18">
        <v>553</v>
      </c>
      <c r="S100" s="18"/>
      <c r="T100" s="18">
        <v>1354</v>
      </c>
      <c r="U100" s="18">
        <v>436</v>
      </c>
      <c r="V100" s="18"/>
      <c r="W100" s="18">
        <v>1124</v>
      </c>
      <c r="X100" s="18">
        <v>135</v>
      </c>
      <c r="Y100" s="18">
        <v>229</v>
      </c>
      <c r="Z100" s="18">
        <v>1691</v>
      </c>
      <c r="AA100" s="18">
        <v>181</v>
      </c>
      <c r="AB100" s="18">
        <v>1563</v>
      </c>
      <c r="AC100" s="18">
        <v>1616</v>
      </c>
      <c r="AD100" s="18">
        <v>239</v>
      </c>
      <c r="AE100" s="18">
        <v>1516</v>
      </c>
      <c r="AF100" s="18">
        <v>113</v>
      </c>
      <c r="AG100" s="18">
        <v>321</v>
      </c>
      <c r="AH100" s="18">
        <v>744</v>
      </c>
      <c r="AI100" s="18">
        <v>1122</v>
      </c>
    </row>
    <row r="101" spans="1:35" x14ac:dyDescent="0.25">
      <c r="A101" s="3">
        <v>216</v>
      </c>
      <c r="B101" s="18">
        <v>57</v>
      </c>
      <c r="C101" s="18">
        <v>1045</v>
      </c>
      <c r="D101" s="18"/>
      <c r="E101" s="18"/>
      <c r="F101" s="18">
        <v>816</v>
      </c>
      <c r="G101" s="18">
        <v>1399</v>
      </c>
      <c r="H101" s="18">
        <v>882</v>
      </c>
      <c r="I101" s="18"/>
      <c r="J101" s="18">
        <v>991</v>
      </c>
      <c r="K101" s="18">
        <v>331</v>
      </c>
      <c r="L101" s="18">
        <v>285</v>
      </c>
      <c r="M101" s="18">
        <v>935</v>
      </c>
      <c r="N101" s="18">
        <v>276</v>
      </c>
      <c r="O101" s="18">
        <v>507</v>
      </c>
      <c r="P101" s="18">
        <v>868</v>
      </c>
      <c r="Q101" s="18">
        <v>1222</v>
      </c>
      <c r="R101" s="18">
        <v>209</v>
      </c>
      <c r="S101" s="18"/>
      <c r="T101" s="18">
        <v>531</v>
      </c>
      <c r="U101" s="18">
        <v>656</v>
      </c>
      <c r="V101" s="18"/>
      <c r="W101" s="18">
        <v>908</v>
      </c>
      <c r="X101" s="18">
        <v>150</v>
      </c>
      <c r="Y101" s="18">
        <v>1913</v>
      </c>
      <c r="Z101" s="18">
        <v>871</v>
      </c>
      <c r="AA101" s="18">
        <v>87</v>
      </c>
      <c r="AB101" s="18">
        <v>681</v>
      </c>
      <c r="AC101" s="18">
        <v>661</v>
      </c>
      <c r="AD101" s="18">
        <v>517</v>
      </c>
      <c r="AE101" s="18">
        <v>1679</v>
      </c>
      <c r="AF101" s="18">
        <v>125</v>
      </c>
      <c r="AG101" s="18">
        <v>1372</v>
      </c>
      <c r="AH101" s="18">
        <v>565</v>
      </c>
      <c r="AI101" s="18">
        <v>1681</v>
      </c>
    </row>
    <row r="102" spans="1:35" x14ac:dyDescent="0.25">
      <c r="A102" s="3">
        <v>217</v>
      </c>
      <c r="B102" s="18">
        <v>445</v>
      </c>
      <c r="C102" s="18">
        <v>250</v>
      </c>
      <c r="D102" s="18"/>
      <c r="E102" s="18"/>
      <c r="F102" s="18">
        <v>441</v>
      </c>
      <c r="G102" s="18">
        <v>687</v>
      </c>
      <c r="H102" s="18"/>
      <c r="I102" s="18"/>
      <c r="J102" s="18">
        <v>708</v>
      </c>
      <c r="K102" s="18">
        <v>152</v>
      </c>
      <c r="L102" s="18">
        <v>464</v>
      </c>
      <c r="M102" s="18">
        <v>459</v>
      </c>
      <c r="N102" s="18">
        <v>495</v>
      </c>
      <c r="O102" s="18">
        <v>615</v>
      </c>
      <c r="P102" s="18">
        <v>828</v>
      </c>
      <c r="Q102" s="18">
        <v>651</v>
      </c>
      <c r="R102" s="18">
        <v>112</v>
      </c>
      <c r="S102" s="18"/>
      <c r="T102" s="18">
        <v>749</v>
      </c>
      <c r="U102" s="18">
        <v>1428</v>
      </c>
      <c r="V102" s="18"/>
      <c r="W102" s="18">
        <v>594</v>
      </c>
      <c r="X102" s="18"/>
      <c r="Y102" s="18">
        <v>265</v>
      </c>
      <c r="Z102" s="18">
        <v>2393</v>
      </c>
      <c r="AA102" s="18"/>
      <c r="AB102" s="18">
        <v>1042</v>
      </c>
      <c r="AC102" s="18">
        <v>255</v>
      </c>
      <c r="AD102" s="18">
        <v>464</v>
      </c>
      <c r="AE102" s="18">
        <v>582</v>
      </c>
      <c r="AF102" s="18">
        <v>213</v>
      </c>
      <c r="AG102" s="18">
        <v>1461</v>
      </c>
      <c r="AH102" s="18">
        <v>386</v>
      </c>
      <c r="AI102" s="18">
        <v>1250</v>
      </c>
    </row>
    <row r="103" spans="1:35" x14ac:dyDescent="0.25">
      <c r="A103" s="3">
        <v>218</v>
      </c>
      <c r="B103" s="18">
        <v>323</v>
      </c>
      <c r="C103" s="18">
        <v>562</v>
      </c>
      <c r="D103" s="18"/>
      <c r="E103" s="18"/>
      <c r="F103" s="18">
        <v>217</v>
      </c>
      <c r="G103" s="18"/>
      <c r="H103" s="18"/>
      <c r="I103" s="18"/>
      <c r="J103" s="18">
        <v>905</v>
      </c>
      <c r="K103" s="18">
        <v>628</v>
      </c>
      <c r="L103" s="18"/>
      <c r="M103" s="18">
        <v>493</v>
      </c>
      <c r="N103" s="18">
        <v>376</v>
      </c>
      <c r="O103" s="18">
        <v>117</v>
      </c>
      <c r="P103" s="18">
        <v>127</v>
      </c>
      <c r="Q103" s="18">
        <v>530</v>
      </c>
      <c r="R103" s="18">
        <v>590</v>
      </c>
      <c r="S103" s="18"/>
      <c r="T103" s="18">
        <v>1185</v>
      </c>
      <c r="U103" s="18">
        <v>2122</v>
      </c>
      <c r="V103" s="18"/>
      <c r="W103" s="18"/>
      <c r="X103" s="18"/>
      <c r="Y103" s="18">
        <v>1095</v>
      </c>
      <c r="Z103" s="18">
        <v>702</v>
      </c>
      <c r="AA103" s="18"/>
      <c r="AB103" s="18"/>
      <c r="AC103" s="18">
        <v>503</v>
      </c>
      <c r="AD103" s="18">
        <v>1195</v>
      </c>
      <c r="AE103" s="18">
        <v>1239</v>
      </c>
      <c r="AF103" s="18">
        <v>436</v>
      </c>
      <c r="AG103" s="18">
        <v>2356</v>
      </c>
      <c r="AH103" s="18">
        <v>193</v>
      </c>
      <c r="AI103" s="18">
        <v>2180</v>
      </c>
    </row>
    <row r="104" spans="1:35" x14ac:dyDescent="0.25">
      <c r="A104" s="3">
        <v>219</v>
      </c>
      <c r="B104" s="18">
        <v>323</v>
      </c>
      <c r="C104" s="18">
        <v>195</v>
      </c>
      <c r="D104" s="18"/>
      <c r="E104" s="18"/>
      <c r="F104" s="18"/>
      <c r="G104" s="18"/>
      <c r="H104" s="18"/>
      <c r="I104" s="18"/>
      <c r="J104" s="18">
        <v>1831</v>
      </c>
      <c r="K104" s="18">
        <v>510</v>
      </c>
      <c r="L104" s="18"/>
      <c r="M104" s="18"/>
      <c r="N104" s="18">
        <v>265</v>
      </c>
      <c r="O104" s="18">
        <v>27</v>
      </c>
      <c r="P104" s="18">
        <v>31</v>
      </c>
      <c r="Q104" s="18">
        <v>807</v>
      </c>
      <c r="R104" s="18">
        <v>101</v>
      </c>
      <c r="S104" s="18"/>
      <c r="T104" s="18">
        <v>1458</v>
      </c>
      <c r="U104" s="18">
        <v>1049</v>
      </c>
      <c r="V104" s="18"/>
      <c r="W104" s="18"/>
      <c r="X104" s="18"/>
      <c r="Y104" s="18">
        <v>136</v>
      </c>
      <c r="Z104" s="18">
        <v>164</v>
      </c>
      <c r="AA104" s="18"/>
      <c r="AB104" s="18"/>
      <c r="AC104" s="18">
        <v>59</v>
      </c>
      <c r="AD104" s="18">
        <v>1708</v>
      </c>
      <c r="AE104" s="18">
        <v>2037</v>
      </c>
      <c r="AF104" s="18">
        <v>54</v>
      </c>
      <c r="AG104" s="18">
        <v>2901</v>
      </c>
      <c r="AH104" s="18">
        <v>220</v>
      </c>
      <c r="AI104" s="18">
        <v>2470</v>
      </c>
    </row>
    <row r="105" spans="1:35" x14ac:dyDescent="0.25">
      <c r="A105" s="3">
        <v>220</v>
      </c>
      <c r="B105" s="18">
        <v>7</v>
      </c>
      <c r="C105" s="18">
        <v>313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>
        <v>361</v>
      </c>
      <c r="O105" s="18">
        <v>60</v>
      </c>
      <c r="P105" s="18"/>
      <c r="Q105" s="18">
        <v>867</v>
      </c>
      <c r="R105" s="18">
        <v>98</v>
      </c>
      <c r="S105" s="18"/>
      <c r="T105" s="18">
        <v>1892</v>
      </c>
      <c r="U105" s="18">
        <v>1018</v>
      </c>
      <c r="V105" s="18"/>
      <c r="W105" s="18"/>
      <c r="X105" s="18"/>
      <c r="Y105" s="18"/>
      <c r="Z105" s="18">
        <v>159</v>
      </c>
      <c r="AA105" s="18"/>
      <c r="AB105" s="18"/>
      <c r="AC105" s="18"/>
      <c r="AD105" s="18">
        <v>717</v>
      </c>
      <c r="AE105" s="18">
        <v>310</v>
      </c>
      <c r="AF105" s="18"/>
      <c r="AG105" s="18">
        <v>1500</v>
      </c>
      <c r="AH105" s="18">
        <v>61</v>
      </c>
      <c r="AI105" s="18">
        <v>1603</v>
      </c>
    </row>
    <row r="106" spans="1:35" x14ac:dyDescent="0.25">
      <c r="A106" s="3">
        <v>221</v>
      </c>
      <c r="B106" s="18">
        <v>76</v>
      </c>
      <c r="C106" s="18">
        <v>255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>
        <v>193</v>
      </c>
      <c r="O106" s="18"/>
      <c r="P106" s="18"/>
      <c r="Q106" s="18"/>
      <c r="R106" s="18">
        <v>182</v>
      </c>
      <c r="S106" s="18"/>
      <c r="T106" s="18">
        <v>492</v>
      </c>
      <c r="U106" s="18">
        <v>885</v>
      </c>
      <c r="V106" s="18"/>
      <c r="W106" s="18"/>
      <c r="X106" s="18"/>
      <c r="Y106" s="18"/>
      <c r="Z106" s="18"/>
      <c r="AA106" s="18"/>
      <c r="AB106" s="18"/>
      <c r="AC106" s="18"/>
      <c r="AD106" s="18">
        <v>433</v>
      </c>
      <c r="AE106" s="18">
        <v>964</v>
      </c>
      <c r="AF106" s="18"/>
      <c r="AG106" s="18">
        <v>1206</v>
      </c>
      <c r="AH106" s="18"/>
      <c r="AI106" s="18">
        <v>2353</v>
      </c>
    </row>
    <row r="107" spans="1:35" x14ac:dyDescent="0.25">
      <c r="A107" s="3">
        <v>222</v>
      </c>
      <c r="B107" s="18">
        <v>15</v>
      </c>
      <c r="C107" s="18">
        <v>242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>
        <v>410</v>
      </c>
      <c r="U107" s="18">
        <v>1017</v>
      </c>
      <c r="V107" s="18"/>
      <c r="W107" s="18"/>
      <c r="X107" s="18"/>
      <c r="Y107" s="18"/>
      <c r="Z107" s="18"/>
      <c r="AA107" s="18"/>
      <c r="AB107" s="18"/>
      <c r="AC107" s="18"/>
      <c r="AD107" s="18">
        <v>393</v>
      </c>
      <c r="AE107" s="18">
        <v>848</v>
      </c>
      <c r="AF107" s="18"/>
      <c r="AG107" s="18">
        <v>576</v>
      </c>
      <c r="AH107" s="18"/>
      <c r="AI107" s="18"/>
    </row>
    <row r="108" spans="1:35" x14ac:dyDescent="0.25">
      <c r="A108" s="3">
        <v>223</v>
      </c>
      <c r="B108" s="18">
        <v>44</v>
      </c>
      <c r="C108" s="18">
        <v>213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>
        <v>505</v>
      </c>
      <c r="U108" s="18">
        <v>330</v>
      </c>
      <c r="V108" s="18"/>
      <c r="W108" s="18"/>
      <c r="X108" s="18"/>
      <c r="Y108" s="18"/>
      <c r="Z108" s="18"/>
      <c r="AA108" s="18"/>
      <c r="AB108" s="18"/>
      <c r="AC108" s="18"/>
      <c r="AD108" s="18">
        <v>459</v>
      </c>
      <c r="AE108" s="18"/>
      <c r="AF108" s="18"/>
      <c r="AG108" s="18"/>
      <c r="AH108" s="18"/>
      <c r="AI108" s="18"/>
    </row>
    <row r="109" spans="1:35" x14ac:dyDescent="0.25">
      <c r="A109" s="3">
        <v>224</v>
      </c>
      <c r="B109" s="18">
        <v>64</v>
      </c>
      <c r="C109" s="18">
        <v>67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>
        <v>2114</v>
      </c>
      <c r="U109" s="18">
        <v>1032</v>
      </c>
      <c r="V109" s="18"/>
      <c r="W109" s="18"/>
      <c r="X109" s="18"/>
      <c r="Y109" s="18"/>
      <c r="Z109" s="18"/>
      <c r="AA109" s="18"/>
      <c r="AB109" s="18"/>
      <c r="AC109" s="18"/>
      <c r="AD109" s="18">
        <v>272</v>
      </c>
      <c r="AE109" s="18"/>
      <c r="AF109" s="18"/>
      <c r="AG109" s="18"/>
      <c r="AH109" s="18"/>
      <c r="AI109" s="18"/>
    </row>
    <row r="110" spans="1:35" x14ac:dyDescent="0.25">
      <c r="A110" s="3">
        <v>225</v>
      </c>
      <c r="B110" s="18">
        <v>81</v>
      </c>
      <c r="C110" s="18">
        <v>332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>
        <v>3801</v>
      </c>
      <c r="U110" s="18">
        <v>256</v>
      </c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</row>
    <row r="111" spans="1:35" x14ac:dyDescent="0.25">
      <c r="A111" s="3">
        <v>226</v>
      </c>
      <c r="B111" s="18">
        <v>56</v>
      </c>
      <c r="C111" s="18">
        <v>174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>
        <v>614</v>
      </c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</row>
    <row r="112" spans="1:35" x14ac:dyDescent="0.25">
      <c r="A112" s="3">
        <v>227</v>
      </c>
      <c r="B112" s="18">
        <v>123</v>
      </c>
      <c r="C112" s="18">
        <v>227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>
        <v>678</v>
      </c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 x14ac:dyDescent="0.25">
      <c r="A113" s="3">
        <v>228</v>
      </c>
      <c r="B113" s="18">
        <v>98</v>
      </c>
      <c r="C113" s="18">
        <v>234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</row>
    <row r="114" spans="1:35" x14ac:dyDescent="0.25">
      <c r="A114" s="3">
        <v>229</v>
      </c>
      <c r="B114" s="18">
        <v>50</v>
      </c>
      <c r="C114" s="18">
        <v>11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</row>
    <row r="115" spans="1:35" x14ac:dyDescent="0.25">
      <c r="A115" s="3">
        <v>230</v>
      </c>
      <c r="B115" s="18">
        <v>38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</row>
    <row r="116" spans="1:35" x14ac:dyDescent="0.25">
      <c r="A116" s="3">
        <v>231</v>
      </c>
      <c r="B116" s="18">
        <v>30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</row>
    <row r="117" spans="1:35" x14ac:dyDescent="0.25">
      <c r="A117" s="3">
        <v>232</v>
      </c>
      <c r="B117" s="18">
        <v>19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</row>
    <row r="118" spans="1:35" x14ac:dyDescent="0.25">
      <c r="A118" s="3">
        <v>233</v>
      </c>
      <c r="B118" s="18">
        <v>28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</row>
    <row r="119" spans="1:35" x14ac:dyDescent="0.25">
      <c r="A119" s="3">
        <v>234</v>
      </c>
      <c r="B119" s="18">
        <v>9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</row>
    <row r="120" spans="1:35" x14ac:dyDescent="0.25">
      <c r="A120" t="s">
        <v>5</v>
      </c>
      <c r="B120">
        <f t="shared" ref="B120:AI120" si="0">SUM(B6:B119)</f>
        <v>46404</v>
      </c>
      <c r="C120">
        <f t="shared" si="0"/>
        <v>84383</v>
      </c>
      <c r="D120">
        <f t="shared" si="0"/>
        <v>61375</v>
      </c>
      <c r="E120">
        <f t="shared" si="0"/>
        <v>69737</v>
      </c>
      <c r="F120">
        <f t="shared" si="0"/>
        <v>76733</v>
      </c>
      <c r="G120">
        <f t="shared" si="0"/>
        <v>62110</v>
      </c>
      <c r="H120">
        <f t="shared" si="0"/>
        <v>72474</v>
      </c>
      <c r="I120">
        <f t="shared" si="0"/>
        <v>42463</v>
      </c>
      <c r="J120">
        <f t="shared" si="0"/>
        <v>61269</v>
      </c>
      <c r="K120">
        <f t="shared" si="0"/>
        <v>42050</v>
      </c>
      <c r="L120">
        <f t="shared" si="0"/>
        <v>50546</v>
      </c>
      <c r="M120">
        <f t="shared" si="0"/>
        <v>61544</v>
      </c>
      <c r="N120">
        <f t="shared" si="0"/>
        <v>41554</v>
      </c>
      <c r="O120">
        <f t="shared" si="0"/>
        <v>60334</v>
      </c>
      <c r="P120">
        <f t="shared" si="0"/>
        <v>68773</v>
      </c>
      <c r="Q120">
        <f t="shared" si="0"/>
        <v>89720</v>
      </c>
      <c r="R120">
        <f t="shared" si="0"/>
        <v>43278</v>
      </c>
      <c r="S120">
        <f t="shared" si="0"/>
        <v>66476</v>
      </c>
      <c r="T120">
        <f t="shared" si="0"/>
        <v>90351</v>
      </c>
      <c r="U120">
        <f t="shared" si="0"/>
        <v>61799</v>
      </c>
      <c r="V120">
        <f t="shared" si="0"/>
        <v>22520</v>
      </c>
      <c r="W120">
        <f t="shared" si="0"/>
        <v>83959</v>
      </c>
      <c r="X120">
        <f t="shared" si="0"/>
        <v>53499</v>
      </c>
      <c r="Y120">
        <f t="shared" si="0"/>
        <v>89943</v>
      </c>
      <c r="Z120">
        <f t="shared" si="0"/>
        <v>62459</v>
      </c>
      <c r="AA120">
        <f t="shared" si="0"/>
        <v>118767</v>
      </c>
      <c r="AB120">
        <f t="shared" si="0"/>
        <v>102994</v>
      </c>
      <c r="AC120">
        <f t="shared" si="0"/>
        <v>95093</v>
      </c>
      <c r="AD120">
        <f t="shared" si="0"/>
        <v>56738</v>
      </c>
      <c r="AE120">
        <f t="shared" si="0"/>
        <v>91092</v>
      </c>
      <c r="AF120">
        <f t="shared" si="0"/>
        <v>26704</v>
      </c>
      <c r="AG120">
        <f t="shared" si="0"/>
        <v>72530</v>
      </c>
      <c r="AH120">
        <f t="shared" si="0"/>
        <v>63343</v>
      </c>
      <c r="AI120">
        <f t="shared" si="0"/>
        <v>118209</v>
      </c>
    </row>
    <row r="123" spans="1:35" x14ac:dyDescent="0.25">
      <c r="A123" t="s">
        <v>18</v>
      </c>
    </row>
    <row r="124" spans="1:35" x14ac:dyDescent="0.25">
      <c r="A124" t="s">
        <v>1</v>
      </c>
      <c r="B124">
        <v>1988</v>
      </c>
      <c r="C124">
        <v>1989</v>
      </c>
      <c r="D124">
        <v>1990</v>
      </c>
      <c r="E124">
        <v>1991</v>
      </c>
      <c r="F124">
        <v>1992</v>
      </c>
      <c r="G124">
        <v>1993</v>
      </c>
      <c r="H124">
        <v>1994</v>
      </c>
      <c r="I124">
        <v>1995</v>
      </c>
      <c r="J124">
        <v>1996</v>
      </c>
      <c r="K124">
        <v>1997</v>
      </c>
      <c r="L124">
        <v>1998</v>
      </c>
      <c r="M124">
        <v>1999</v>
      </c>
      <c r="N124">
        <v>2000</v>
      </c>
      <c r="O124">
        <v>2001</v>
      </c>
      <c r="P124">
        <v>2002</v>
      </c>
      <c r="Q124">
        <v>2003</v>
      </c>
      <c r="R124">
        <v>2004</v>
      </c>
      <c r="S124">
        <v>2005</v>
      </c>
      <c r="T124">
        <v>2006</v>
      </c>
      <c r="U124">
        <v>2007</v>
      </c>
      <c r="V124">
        <v>2008</v>
      </c>
      <c r="W124">
        <v>2009</v>
      </c>
      <c r="X124">
        <v>2010</v>
      </c>
      <c r="Y124">
        <v>2011</v>
      </c>
      <c r="Z124">
        <v>2012</v>
      </c>
      <c r="AA124">
        <v>2013</v>
      </c>
      <c r="AB124">
        <v>2014</v>
      </c>
      <c r="AC124">
        <v>2015</v>
      </c>
      <c r="AD124">
        <v>2016</v>
      </c>
      <c r="AE124">
        <v>2017</v>
      </c>
      <c r="AF124">
        <v>2018</v>
      </c>
      <c r="AG124">
        <v>2019</v>
      </c>
      <c r="AH124">
        <v>2020</v>
      </c>
      <c r="AI124">
        <v>2021</v>
      </c>
    </row>
    <row r="125" spans="1:35" x14ac:dyDescent="0.25">
      <c r="A125" s="3">
        <v>121</v>
      </c>
      <c r="B125" t="str">
        <f>IF(B6="","",SUM(B$6:B6))</f>
        <v/>
      </c>
      <c r="C125" t="str">
        <f>IF(C6="","",SUM(C$6:C6))</f>
        <v/>
      </c>
      <c r="D125" t="str">
        <f>IF(D6="","",SUM(D$6:D6))</f>
        <v/>
      </c>
      <c r="E125" t="str">
        <f>IF(E6="","",SUM(E$6:E6))</f>
        <v/>
      </c>
      <c r="F125" t="str">
        <f>IF(F6="","",SUM(F$6:F6))</f>
        <v/>
      </c>
      <c r="G125" t="str">
        <f>IF(G6="","",SUM(G$6:G6))</f>
        <v/>
      </c>
      <c r="H125" t="str">
        <f>IF(H6="","",SUM(H$6:H6))</f>
        <v/>
      </c>
      <c r="I125" t="str">
        <f>IF(I6="","",SUM(I$6:I6))</f>
        <v/>
      </c>
      <c r="J125" t="str">
        <f>IF(J6="","",SUM(J$6:J6))</f>
        <v/>
      </c>
      <c r="K125" t="str">
        <f>IF(K6="","",SUM(K$6:K6))</f>
        <v/>
      </c>
      <c r="L125" t="str">
        <f>IF(L6="","",SUM(L$6:L6))</f>
        <v/>
      </c>
      <c r="M125" t="str">
        <f>IF(M6="","",SUM(M$6:M6))</f>
        <v/>
      </c>
      <c r="N125" t="str">
        <f>IF(N6="","",SUM(N$6:N6))</f>
        <v/>
      </c>
      <c r="O125" t="str">
        <f>IF(O6="","",SUM(O$6:O6))</f>
        <v/>
      </c>
      <c r="P125" t="str">
        <f>IF(P6="","",SUM(P$6:P6))</f>
        <v/>
      </c>
      <c r="Q125">
        <f>IF(Q6="","",SUM(Q$6:Q6))</f>
        <v>0</v>
      </c>
      <c r="R125" t="str">
        <f>IF(R6="","",SUM(R$6:R6))</f>
        <v/>
      </c>
      <c r="S125">
        <f>IF(S6="","",SUM(S$6:S6))</f>
        <v>0</v>
      </c>
      <c r="T125">
        <f>IF(T6="","",SUM(T$6:T6))</f>
        <v>0</v>
      </c>
      <c r="U125" t="str">
        <f>IF(U6="","",SUM(U$6:U6))</f>
        <v/>
      </c>
      <c r="V125" t="str">
        <f>IF(V6="","",SUM(V$6:V6))</f>
        <v/>
      </c>
      <c r="W125" t="str">
        <f>IF(W6="","",SUM(W$6:W6))</f>
        <v/>
      </c>
      <c r="X125" t="str">
        <f>IF(X6="","",SUM(X$6:X6))</f>
        <v/>
      </c>
      <c r="Y125" t="str">
        <f>IF(Y6="","",SUM(Y$6:Y6))</f>
        <v/>
      </c>
      <c r="Z125" t="str">
        <f>IF(Z6="","",SUM(Z$6:Z6))</f>
        <v/>
      </c>
      <c r="AA125" t="str">
        <f>IF(AA6="","",SUM(AA$6:AA6))</f>
        <v/>
      </c>
      <c r="AB125" t="str">
        <f>IF(AB6="","",SUM(AB$6:AB6))</f>
        <v/>
      </c>
      <c r="AC125" t="str">
        <f>IF(AC6="","",SUM(AC$6:AC6))</f>
        <v/>
      </c>
      <c r="AD125" t="str">
        <f>IF(AD6="","",SUM(AD$6:AD6))</f>
        <v/>
      </c>
      <c r="AE125" t="str">
        <f>IF(AE6="","",SUM(AE$6:AE6))</f>
        <v/>
      </c>
      <c r="AF125" t="str">
        <f>IF(AF6="","",SUM(AF$6:AF6))</f>
        <v/>
      </c>
      <c r="AG125" t="str">
        <f>IF(AG6="","",SUM(AG$6:AG6))</f>
        <v/>
      </c>
      <c r="AH125" t="str">
        <f>IF(AH6="","",SUM(AH$6:AH6))</f>
        <v/>
      </c>
      <c r="AI125" t="str">
        <f>IF(AI6="","",SUM(AI$6:AI6))</f>
        <v/>
      </c>
    </row>
    <row r="126" spans="1:35" x14ac:dyDescent="0.25">
      <c r="A126" s="3">
        <v>122</v>
      </c>
      <c r="B126" t="str">
        <f>IF(B7="","",SUM(B$6:B7))</f>
        <v/>
      </c>
      <c r="C126" t="str">
        <f>IF(C7="","",SUM(C$6:C7))</f>
        <v/>
      </c>
      <c r="D126" t="str">
        <f>IF(D7="","",SUM(D$6:D7))</f>
        <v/>
      </c>
      <c r="E126" t="str">
        <f>IF(E7="","",SUM(E$6:E7))</f>
        <v/>
      </c>
      <c r="F126">
        <f>IF(F7="","",SUM(F$6:F7))</f>
        <v>0</v>
      </c>
      <c r="G126" t="str">
        <f>IF(G7="","",SUM(G$6:G7))</f>
        <v/>
      </c>
      <c r="H126" t="str">
        <f>IF(H7="","",SUM(H$6:H7))</f>
        <v/>
      </c>
      <c r="I126" t="str">
        <f>IF(I7="","",SUM(I$6:I7))</f>
        <v/>
      </c>
      <c r="J126" t="str">
        <f>IF(J7="","",SUM(J$6:J7))</f>
        <v/>
      </c>
      <c r="K126" t="str">
        <f>IF(K7="","",SUM(K$6:K7))</f>
        <v/>
      </c>
      <c r="L126" t="str">
        <f>IF(L7="","",SUM(L$6:L7))</f>
        <v/>
      </c>
      <c r="M126" t="str">
        <f>IF(M7="","",SUM(M$6:M7))</f>
        <v/>
      </c>
      <c r="N126" t="str">
        <f>IF(N7="","",SUM(N$6:N7))</f>
        <v/>
      </c>
      <c r="O126">
        <f>IF(O7="","",SUM(O$6:O7))</f>
        <v>0</v>
      </c>
      <c r="P126" t="str">
        <f>IF(P7="","",SUM(P$6:P7))</f>
        <v/>
      </c>
      <c r="Q126">
        <f>IF(Q7="","",SUM(Q$6:Q7))</f>
        <v>0</v>
      </c>
      <c r="R126" t="str">
        <f>IF(R7="","",SUM(R$6:R7))</f>
        <v/>
      </c>
      <c r="S126">
        <f>IF(S7="","",SUM(S$6:S7))</f>
        <v>0</v>
      </c>
      <c r="T126">
        <f>IF(T7="","",SUM(T$6:T7))</f>
        <v>0</v>
      </c>
      <c r="U126" t="str">
        <f>IF(U7="","",SUM(U$6:U7))</f>
        <v/>
      </c>
      <c r="V126" t="str">
        <f>IF(V7="","",SUM(V$6:V7))</f>
        <v/>
      </c>
      <c r="W126" t="str">
        <f>IF(W7="","",SUM(W$6:W7))</f>
        <v/>
      </c>
      <c r="X126" t="str">
        <f>IF(X7="","",SUM(X$6:X7))</f>
        <v/>
      </c>
      <c r="Y126" t="str">
        <f>IF(Y7="","",SUM(Y$6:Y7))</f>
        <v/>
      </c>
      <c r="Z126" t="str">
        <f>IF(Z7="","",SUM(Z$6:Z7))</f>
        <v/>
      </c>
      <c r="AA126" t="str">
        <f>IF(AA7="","",SUM(AA$6:AA7))</f>
        <v/>
      </c>
      <c r="AB126" t="str">
        <f>IF(AB7="","",SUM(AB$6:AB7))</f>
        <v/>
      </c>
      <c r="AC126" t="str">
        <f>IF(AC7="","",SUM(AC$6:AC7))</f>
        <v/>
      </c>
      <c r="AD126">
        <f>IF(AD7="","",SUM(AD$6:AD7))</f>
        <v>0</v>
      </c>
      <c r="AE126" t="str">
        <f>IF(AE7="","",SUM(AE$6:AE7))</f>
        <v/>
      </c>
      <c r="AF126" t="str">
        <f>IF(AF7="","",SUM(AF$6:AF7))</f>
        <v/>
      </c>
      <c r="AG126" t="str">
        <f>IF(AG7="","",SUM(AG$6:AG7))</f>
        <v/>
      </c>
      <c r="AH126" t="str">
        <f>IF(AH7="","",SUM(AH$6:AH7))</f>
        <v/>
      </c>
      <c r="AI126">
        <f>IF(AI7="","",SUM(AI$6:AI7))</f>
        <v>0</v>
      </c>
    </row>
    <row r="127" spans="1:35" x14ac:dyDescent="0.25">
      <c r="A127" s="3">
        <v>123</v>
      </c>
      <c r="B127" t="str">
        <f>IF(B8="","",SUM(B$6:B8))</f>
        <v/>
      </c>
      <c r="C127" t="str">
        <f>IF(C8="","",SUM(C$6:C8))</f>
        <v/>
      </c>
      <c r="D127" t="str">
        <f>IF(D8="","",SUM(D$6:D8))</f>
        <v/>
      </c>
      <c r="E127" t="str">
        <f>IF(E8="","",SUM(E$6:E8))</f>
        <v/>
      </c>
      <c r="F127">
        <f>IF(F8="","",SUM(F$6:F8))</f>
        <v>0</v>
      </c>
      <c r="G127" t="str">
        <f>IF(G8="","",SUM(G$6:G8))</f>
        <v/>
      </c>
      <c r="H127" t="str">
        <f>IF(H8="","",SUM(H$6:H8))</f>
        <v/>
      </c>
      <c r="I127" t="str">
        <f>IF(I8="","",SUM(I$6:I8))</f>
        <v/>
      </c>
      <c r="J127" t="str">
        <f>IF(J8="","",SUM(J$6:J8))</f>
        <v/>
      </c>
      <c r="K127" t="str">
        <f>IF(K8="","",SUM(K$6:K8))</f>
        <v/>
      </c>
      <c r="L127" t="str">
        <f>IF(L8="","",SUM(L$6:L8))</f>
        <v/>
      </c>
      <c r="M127" t="str">
        <f>IF(M8="","",SUM(M$6:M8))</f>
        <v/>
      </c>
      <c r="N127" t="str">
        <f>IF(N8="","",SUM(N$6:N8))</f>
        <v/>
      </c>
      <c r="O127">
        <f>IF(O8="","",SUM(O$6:O8))</f>
        <v>0</v>
      </c>
      <c r="P127" t="str">
        <f>IF(P8="","",SUM(P$6:P8))</f>
        <v/>
      </c>
      <c r="Q127">
        <f>IF(Q8="","",SUM(Q$6:Q8))</f>
        <v>0</v>
      </c>
      <c r="R127" t="str">
        <f>IF(R8="","",SUM(R$6:R8))</f>
        <v/>
      </c>
      <c r="S127">
        <f>IF(S8="","",SUM(S$6:S8))</f>
        <v>0</v>
      </c>
      <c r="T127">
        <f>IF(T8="","",SUM(T$6:T8))</f>
        <v>0</v>
      </c>
      <c r="U127" t="str">
        <f>IF(U8="","",SUM(U$6:U8))</f>
        <v/>
      </c>
      <c r="V127" t="str">
        <f>IF(V8="","",SUM(V$6:V8))</f>
        <v/>
      </c>
      <c r="W127" t="str">
        <f>IF(W8="","",SUM(W$6:W8))</f>
        <v/>
      </c>
      <c r="X127" t="str">
        <f>IF(X8="","",SUM(X$6:X8))</f>
        <v/>
      </c>
      <c r="Y127" t="str">
        <f>IF(Y8="","",SUM(Y$6:Y8))</f>
        <v/>
      </c>
      <c r="Z127" t="str">
        <f>IF(Z8="","",SUM(Z$6:Z8))</f>
        <v/>
      </c>
      <c r="AA127" t="str">
        <f>IF(AA8="","",SUM(AA$6:AA8))</f>
        <v/>
      </c>
      <c r="AB127" t="str">
        <f>IF(AB8="","",SUM(AB$6:AB8))</f>
        <v/>
      </c>
      <c r="AC127" t="str">
        <f>IF(AC8="","",SUM(AC$6:AC8))</f>
        <v/>
      </c>
      <c r="AD127">
        <f>IF(AD8="","",SUM(AD$6:AD8))</f>
        <v>0</v>
      </c>
      <c r="AE127" t="str">
        <f>IF(AE8="","",SUM(AE$6:AE8))</f>
        <v/>
      </c>
      <c r="AF127" t="str">
        <f>IF(AF8="","",SUM(AF$6:AF8))</f>
        <v/>
      </c>
      <c r="AG127" t="str">
        <f>IF(AG8="","",SUM(AG$6:AG8))</f>
        <v/>
      </c>
      <c r="AH127" t="str">
        <f>IF(AH8="","",SUM(AH$6:AH8))</f>
        <v/>
      </c>
      <c r="AI127">
        <f>IF(AI8="","",SUM(AI$6:AI8))</f>
        <v>0</v>
      </c>
    </row>
    <row r="128" spans="1:35" x14ac:dyDescent="0.25">
      <c r="A128" s="3">
        <v>124</v>
      </c>
      <c r="B128" t="str">
        <f>IF(B9="","",SUM(B$6:B9))</f>
        <v/>
      </c>
      <c r="C128" t="str">
        <f>IF(C9="","",SUM(C$6:C9))</f>
        <v/>
      </c>
      <c r="D128" t="str">
        <f>IF(D9="","",SUM(D$6:D9))</f>
        <v/>
      </c>
      <c r="E128" t="str">
        <f>IF(E9="","",SUM(E$6:E9))</f>
        <v/>
      </c>
      <c r="F128">
        <f>IF(F9="","",SUM(F$6:F9))</f>
        <v>0</v>
      </c>
      <c r="G128" t="str">
        <f>IF(G9="","",SUM(G$6:G9))</f>
        <v/>
      </c>
      <c r="H128" t="str">
        <f>IF(H9="","",SUM(H$6:H9))</f>
        <v/>
      </c>
      <c r="I128" t="str">
        <f>IF(I9="","",SUM(I$6:I9))</f>
        <v/>
      </c>
      <c r="J128" t="str">
        <f>IF(J9="","",SUM(J$6:J9))</f>
        <v/>
      </c>
      <c r="K128" t="str">
        <f>IF(K9="","",SUM(K$6:K9))</f>
        <v/>
      </c>
      <c r="L128">
        <f>IF(L9="","",SUM(L$6:L9))</f>
        <v>0</v>
      </c>
      <c r="M128" t="str">
        <f>IF(M9="","",SUM(M$6:M9))</f>
        <v/>
      </c>
      <c r="N128" t="str">
        <f>IF(N9="","",SUM(N$6:N9))</f>
        <v/>
      </c>
      <c r="O128">
        <f>IF(O9="","",SUM(O$6:O9))</f>
        <v>0</v>
      </c>
      <c r="P128" t="str">
        <f>IF(P9="","",SUM(P$6:P9))</f>
        <v/>
      </c>
      <c r="Q128">
        <f>IF(Q9="","",SUM(Q$6:Q9))</f>
        <v>0</v>
      </c>
      <c r="R128" t="str">
        <f>IF(R9="","",SUM(R$6:R9))</f>
        <v/>
      </c>
      <c r="S128">
        <f>IF(S9="","",SUM(S$6:S9))</f>
        <v>0</v>
      </c>
      <c r="T128">
        <f>IF(T9="","",SUM(T$6:T9))</f>
        <v>0</v>
      </c>
      <c r="U128" t="str">
        <f>IF(U9="","",SUM(U$6:U9))</f>
        <v/>
      </c>
      <c r="V128" t="str">
        <f>IF(V9="","",SUM(V$6:V9))</f>
        <v/>
      </c>
      <c r="W128" t="str">
        <f>IF(W9="","",SUM(W$6:W9))</f>
        <v/>
      </c>
      <c r="X128" t="str">
        <f>IF(X9="","",SUM(X$6:X9))</f>
        <v/>
      </c>
      <c r="Y128" t="str">
        <f>IF(Y9="","",SUM(Y$6:Y9))</f>
        <v/>
      </c>
      <c r="Z128" t="str">
        <f>IF(Z9="","",SUM(Z$6:Z9))</f>
        <v/>
      </c>
      <c r="AA128" t="str">
        <f>IF(AA9="","",SUM(AA$6:AA9))</f>
        <v/>
      </c>
      <c r="AB128" t="str">
        <f>IF(AB9="","",SUM(AB$6:AB9))</f>
        <v/>
      </c>
      <c r="AC128" t="str">
        <f>IF(AC9="","",SUM(AC$6:AC9))</f>
        <v/>
      </c>
      <c r="AD128">
        <f>IF(AD9="","",SUM(AD$6:AD9))</f>
        <v>0</v>
      </c>
      <c r="AE128" t="str">
        <f>IF(AE9="","",SUM(AE$6:AE9))</f>
        <v/>
      </c>
      <c r="AF128" t="str">
        <f>IF(AF9="","",SUM(AF$6:AF9))</f>
        <v/>
      </c>
      <c r="AG128" t="str">
        <f>IF(AG9="","",SUM(AG$6:AG9))</f>
        <v/>
      </c>
      <c r="AH128" t="str">
        <f>IF(AH9="","",SUM(AH$6:AH9))</f>
        <v/>
      </c>
      <c r="AI128">
        <f>IF(AI9="","",SUM(AI$6:AI9))</f>
        <v>0</v>
      </c>
    </row>
    <row r="129" spans="1:35" x14ac:dyDescent="0.25">
      <c r="A129" s="3">
        <v>125</v>
      </c>
      <c r="B129" t="str">
        <f>IF(B10="","",SUM(B$6:B10))</f>
        <v/>
      </c>
      <c r="C129" t="str">
        <f>IF(C10="","",SUM(C$6:C10))</f>
        <v/>
      </c>
      <c r="D129" t="str">
        <f>IF(D10="","",SUM(D$6:D10))</f>
        <v/>
      </c>
      <c r="E129" t="str">
        <f>IF(E10="","",SUM(E$6:E10))</f>
        <v/>
      </c>
      <c r="F129">
        <f>IF(F10="","",SUM(F$6:F10))</f>
        <v>0</v>
      </c>
      <c r="G129" t="str">
        <f>IF(G10="","",SUM(G$6:G10))</f>
        <v/>
      </c>
      <c r="H129" t="str">
        <f>IF(H10="","",SUM(H$6:H10))</f>
        <v/>
      </c>
      <c r="I129" t="str">
        <f>IF(I10="","",SUM(I$6:I10))</f>
        <v/>
      </c>
      <c r="J129" t="str">
        <f>IF(J10="","",SUM(J$6:J10))</f>
        <v/>
      </c>
      <c r="K129">
        <f>IF(K10="","",SUM(K$6:K10))</f>
        <v>0</v>
      </c>
      <c r="L129">
        <f>IF(L10="","",SUM(L$6:L10))</f>
        <v>0</v>
      </c>
      <c r="M129" t="str">
        <f>IF(M10="","",SUM(M$6:M10))</f>
        <v/>
      </c>
      <c r="N129" t="str">
        <f>IF(N10="","",SUM(N$6:N10))</f>
        <v/>
      </c>
      <c r="O129">
        <f>IF(O10="","",SUM(O$6:O10))</f>
        <v>0</v>
      </c>
      <c r="P129" t="str">
        <f>IF(P10="","",SUM(P$6:P10))</f>
        <v/>
      </c>
      <c r="Q129">
        <f>IF(Q10="","",SUM(Q$6:Q10))</f>
        <v>0</v>
      </c>
      <c r="R129" t="str">
        <f>IF(R10="","",SUM(R$6:R10))</f>
        <v/>
      </c>
      <c r="S129">
        <f>IF(S10="","",SUM(S$6:S10))</f>
        <v>0</v>
      </c>
      <c r="T129">
        <f>IF(T10="","",SUM(T$6:T10))</f>
        <v>0</v>
      </c>
      <c r="U129" t="str">
        <f>IF(U10="","",SUM(U$6:U10))</f>
        <v/>
      </c>
      <c r="V129" t="str">
        <f>IF(V10="","",SUM(V$6:V10))</f>
        <v/>
      </c>
      <c r="W129" t="str">
        <f>IF(W10="","",SUM(W$6:W10))</f>
        <v/>
      </c>
      <c r="X129" t="str">
        <f>IF(X10="","",SUM(X$6:X10))</f>
        <v/>
      </c>
      <c r="Y129" t="str">
        <f>IF(Y10="","",SUM(Y$6:Y10))</f>
        <v/>
      </c>
      <c r="Z129" t="str">
        <f>IF(Z10="","",SUM(Z$6:Z10))</f>
        <v/>
      </c>
      <c r="AA129" t="str">
        <f>IF(AA10="","",SUM(AA$6:AA10))</f>
        <v/>
      </c>
      <c r="AB129" t="str">
        <f>IF(AB10="","",SUM(AB$6:AB10))</f>
        <v/>
      </c>
      <c r="AC129" t="str">
        <f>IF(AC10="","",SUM(AC$6:AC10))</f>
        <v/>
      </c>
      <c r="AD129">
        <f>IF(AD10="","",SUM(AD$6:AD10))</f>
        <v>0</v>
      </c>
      <c r="AE129" t="str">
        <f>IF(AE10="","",SUM(AE$6:AE10))</f>
        <v/>
      </c>
      <c r="AF129" t="str">
        <f>IF(AF10="","",SUM(AF$6:AF10))</f>
        <v/>
      </c>
      <c r="AG129">
        <f>IF(AG10="","",SUM(AG$6:AG10))</f>
        <v>0</v>
      </c>
      <c r="AH129" t="str">
        <f>IF(AH10="","",SUM(AH$6:AH10))</f>
        <v/>
      </c>
      <c r="AI129">
        <f>IF(AI10="","",SUM(AI$6:AI10))</f>
        <v>0</v>
      </c>
    </row>
    <row r="130" spans="1:35" x14ac:dyDescent="0.25">
      <c r="A130" s="3">
        <v>126</v>
      </c>
      <c r="B130" t="str">
        <f>IF(B11="","",SUM(B$6:B11))</f>
        <v/>
      </c>
      <c r="C130" t="str">
        <f>IF(C11="","",SUM(C$6:C11))</f>
        <v/>
      </c>
      <c r="D130" t="str">
        <f>IF(D11="","",SUM(D$6:D11))</f>
        <v/>
      </c>
      <c r="E130" t="str">
        <f>IF(E11="","",SUM(E$6:E11))</f>
        <v/>
      </c>
      <c r="F130">
        <f>IF(F11="","",SUM(F$6:F11))</f>
        <v>0</v>
      </c>
      <c r="G130" t="str">
        <f>IF(G11="","",SUM(G$6:G11))</f>
        <v/>
      </c>
      <c r="H130" t="str">
        <f>IF(H11="","",SUM(H$6:H11))</f>
        <v/>
      </c>
      <c r="I130" t="str">
        <f>IF(I11="","",SUM(I$6:I11))</f>
        <v/>
      </c>
      <c r="J130" t="str">
        <f>IF(J11="","",SUM(J$6:J11))</f>
        <v/>
      </c>
      <c r="K130">
        <f>IF(K11="","",SUM(K$6:K11))</f>
        <v>0</v>
      </c>
      <c r="L130">
        <f>IF(L11="","",SUM(L$6:L11))</f>
        <v>0</v>
      </c>
      <c r="M130" t="str">
        <f>IF(M11="","",SUM(M$6:M11))</f>
        <v/>
      </c>
      <c r="N130" t="str">
        <f>IF(N11="","",SUM(N$6:N11))</f>
        <v/>
      </c>
      <c r="O130">
        <f>IF(O11="","",SUM(O$6:O11))</f>
        <v>0</v>
      </c>
      <c r="P130" t="str">
        <f>IF(P11="","",SUM(P$6:P11))</f>
        <v/>
      </c>
      <c r="Q130">
        <f>IF(Q11="","",SUM(Q$6:Q11))</f>
        <v>0</v>
      </c>
      <c r="R130" t="str">
        <f>IF(R11="","",SUM(R$6:R11))</f>
        <v/>
      </c>
      <c r="S130">
        <f>IF(S11="","",SUM(S$6:S11))</f>
        <v>0</v>
      </c>
      <c r="T130">
        <f>IF(T11="","",SUM(T$6:T11))</f>
        <v>0</v>
      </c>
      <c r="U130" t="str">
        <f>IF(U11="","",SUM(U$6:U11))</f>
        <v/>
      </c>
      <c r="V130" t="str">
        <f>IF(V11="","",SUM(V$6:V11))</f>
        <v/>
      </c>
      <c r="W130" t="str">
        <f>IF(W11="","",SUM(W$6:W11))</f>
        <v/>
      </c>
      <c r="X130" t="str">
        <f>IF(X11="","",SUM(X$6:X11))</f>
        <v/>
      </c>
      <c r="Y130">
        <f>IF(Y11="","",SUM(Y$6:Y11))</f>
        <v>0</v>
      </c>
      <c r="Z130" t="str">
        <f>IF(Z11="","",SUM(Z$6:Z11))</f>
        <v/>
      </c>
      <c r="AA130" t="str">
        <f>IF(AA11="","",SUM(AA$6:AA11))</f>
        <v/>
      </c>
      <c r="AB130">
        <f>IF(AB11="","",SUM(AB$6:AB11))</f>
        <v>0</v>
      </c>
      <c r="AC130" t="str">
        <f>IF(AC11="","",SUM(AC$6:AC11))</f>
        <v/>
      </c>
      <c r="AD130">
        <f>IF(AD11="","",SUM(AD$6:AD11))</f>
        <v>0</v>
      </c>
      <c r="AE130">
        <f>IF(AE11="","",SUM(AE$6:AE11))</f>
        <v>0</v>
      </c>
      <c r="AF130" t="str">
        <f>IF(AF11="","",SUM(AF$6:AF11))</f>
        <v/>
      </c>
      <c r="AG130">
        <f>IF(AG11="","",SUM(AG$6:AG11))</f>
        <v>0</v>
      </c>
      <c r="AH130" t="str">
        <f>IF(AH11="","",SUM(AH$6:AH11))</f>
        <v/>
      </c>
      <c r="AI130">
        <f>IF(AI11="","",SUM(AI$6:AI11))</f>
        <v>0</v>
      </c>
    </row>
    <row r="131" spans="1:35" x14ac:dyDescent="0.25">
      <c r="A131" s="3">
        <v>127</v>
      </c>
      <c r="B131" t="str">
        <f>IF(B12="","",SUM(B$6:B12))</f>
        <v/>
      </c>
      <c r="C131" t="str">
        <f>IF(C12="","",SUM(C$6:C12))</f>
        <v/>
      </c>
      <c r="D131" t="str">
        <f>IF(D12="","",SUM(D$6:D12))</f>
        <v/>
      </c>
      <c r="E131" t="str">
        <f>IF(E12="","",SUM(E$6:E12))</f>
        <v/>
      </c>
      <c r="F131">
        <f>IF(F12="","",SUM(F$6:F12))</f>
        <v>0</v>
      </c>
      <c r="G131" t="str">
        <f>IF(G12="","",SUM(G$6:G12))</f>
        <v/>
      </c>
      <c r="H131" t="str">
        <f>IF(H12="","",SUM(H$6:H12))</f>
        <v/>
      </c>
      <c r="I131" t="str">
        <f>IF(I12="","",SUM(I$6:I12))</f>
        <v/>
      </c>
      <c r="J131">
        <f>IF(J12="","",SUM(J$6:J12))</f>
        <v>0</v>
      </c>
      <c r="K131">
        <f>IF(K12="","",SUM(K$6:K12))</f>
        <v>0</v>
      </c>
      <c r="L131">
        <f>IF(L12="","",SUM(L$6:L12))</f>
        <v>0</v>
      </c>
      <c r="M131" t="str">
        <f>IF(M12="","",SUM(M$6:M12))</f>
        <v/>
      </c>
      <c r="N131" t="str">
        <f>IF(N12="","",SUM(N$6:N12))</f>
        <v/>
      </c>
      <c r="O131">
        <f>IF(O12="","",SUM(O$6:O12))</f>
        <v>0</v>
      </c>
      <c r="P131" t="str">
        <f>IF(P12="","",SUM(P$6:P12))</f>
        <v/>
      </c>
      <c r="Q131">
        <f>IF(Q12="","",SUM(Q$6:Q12))</f>
        <v>0</v>
      </c>
      <c r="R131" t="str">
        <f>IF(R12="","",SUM(R$6:R12))</f>
        <v/>
      </c>
      <c r="S131">
        <f>IF(S12="","",SUM(S$6:S12))</f>
        <v>0</v>
      </c>
      <c r="T131">
        <f>IF(T12="","",SUM(T$6:T12))</f>
        <v>0</v>
      </c>
      <c r="U131" t="str">
        <f>IF(U12="","",SUM(U$6:U12))</f>
        <v/>
      </c>
      <c r="V131" t="str">
        <f>IF(V12="","",SUM(V$6:V12))</f>
        <v/>
      </c>
      <c r="W131" t="str">
        <f>IF(W12="","",SUM(W$6:W12))</f>
        <v/>
      </c>
      <c r="X131" t="str">
        <f>IF(X12="","",SUM(X$6:X12))</f>
        <v/>
      </c>
      <c r="Y131">
        <f>IF(Y12="","",SUM(Y$6:Y12))</f>
        <v>0</v>
      </c>
      <c r="Z131" t="str">
        <f>IF(Z12="","",SUM(Z$6:Z12))</f>
        <v/>
      </c>
      <c r="AA131" t="str">
        <f>IF(AA12="","",SUM(AA$6:AA12))</f>
        <v/>
      </c>
      <c r="AB131">
        <f>IF(AB12="","",SUM(AB$6:AB12))</f>
        <v>0</v>
      </c>
      <c r="AC131">
        <f>IF(AC12="","",SUM(AC$6:AC12))</f>
        <v>0</v>
      </c>
      <c r="AD131">
        <f>IF(AD12="","",SUM(AD$6:AD12))</f>
        <v>0</v>
      </c>
      <c r="AE131">
        <f>IF(AE12="","",SUM(AE$6:AE12))</f>
        <v>0</v>
      </c>
      <c r="AF131" t="str">
        <f>IF(AF12="","",SUM(AF$6:AF12))</f>
        <v/>
      </c>
      <c r="AG131">
        <f>IF(AG12="","",SUM(AG$6:AG12))</f>
        <v>0</v>
      </c>
      <c r="AH131" t="str">
        <f>IF(AH12="","",SUM(AH$6:AH12))</f>
        <v/>
      </c>
      <c r="AI131">
        <f>IF(AI12="","",SUM(AI$6:AI12))</f>
        <v>0</v>
      </c>
    </row>
    <row r="132" spans="1:35" x14ac:dyDescent="0.25">
      <c r="A132" s="3">
        <v>128</v>
      </c>
      <c r="B132" t="str">
        <f>IF(B13="","",SUM(B$6:B13))</f>
        <v/>
      </c>
      <c r="C132" t="str">
        <f>IF(C13="","",SUM(C$6:C13))</f>
        <v/>
      </c>
      <c r="D132">
        <f>IF(D13="","",SUM(D$6:D13))</f>
        <v>0</v>
      </c>
      <c r="E132" t="str">
        <f>IF(E13="","",SUM(E$6:E13))</f>
        <v/>
      </c>
      <c r="F132">
        <f>IF(F13="","",SUM(F$6:F13))</f>
        <v>0</v>
      </c>
      <c r="G132" t="str">
        <f>IF(G13="","",SUM(G$6:G13))</f>
        <v/>
      </c>
      <c r="H132" t="str">
        <f>IF(H13="","",SUM(H$6:H13))</f>
        <v/>
      </c>
      <c r="I132">
        <f>IF(I13="","",SUM(I$6:I13))</f>
        <v>0</v>
      </c>
      <c r="J132">
        <f>IF(J13="","",SUM(J$6:J13))</f>
        <v>0</v>
      </c>
      <c r="K132">
        <f>IF(K13="","",SUM(K$6:K13))</f>
        <v>0</v>
      </c>
      <c r="L132">
        <f>IF(L13="","",SUM(L$6:L13))</f>
        <v>0</v>
      </c>
      <c r="M132" t="str">
        <f>IF(M13="","",SUM(M$6:M13))</f>
        <v/>
      </c>
      <c r="N132" t="str">
        <f>IF(N13="","",SUM(N$6:N13))</f>
        <v/>
      </c>
      <c r="O132">
        <f>IF(O13="","",SUM(O$6:O13))</f>
        <v>0</v>
      </c>
      <c r="P132" t="str">
        <f>IF(P13="","",SUM(P$6:P13))</f>
        <v/>
      </c>
      <c r="Q132">
        <f>IF(Q13="","",SUM(Q$6:Q13))</f>
        <v>0</v>
      </c>
      <c r="R132" t="str">
        <f>IF(R13="","",SUM(R$6:R13))</f>
        <v/>
      </c>
      <c r="S132">
        <f>IF(S13="","",SUM(S$6:S13))</f>
        <v>0</v>
      </c>
      <c r="T132">
        <f>IF(T13="","",SUM(T$6:T13))</f>
        <v>0</v>
      </c>
      <c r="U132" t="str">
        <f>IF(U13="","",SUM(U$6:U13))</f>
        <v/>
      </c>
      <c r="V132" t="str">
        <f>IF(V13="","",SUM(V$6:V13))</f>
        <v/>
      </c>
      <c r="W132" t="str">
        <f>IF(W13="","",SUM(W$6:W13))</f>
        <v/>
      </c>
      <c r="X132">
        <f>IF(X13="","",SUM(X$6:X13))</f>
        <v>0</v>
      </c>
      <c r="Y132">
        <f>IF(Y13="","",SUM(Y$6:Y13))</f>
        <v>0</v>
      </c>
      <c r="Z132" t="str">
        <f>IF(Z13="","",SUM(Z$6:Z13))</f>
        <v/>
      </c>
      <c r="AA132" t="str">
        <f>IF(AA13="","",SUM(AA$6:AA13))</f>
        <v/>
      </c>
      <c r="AB132">
        <f>IF(AB13="","",SUM(AB$6:AB13))</f>
        <v>0</v>
      </c>
      <c r="AC132">
        <f>IF(AC13="","",SUM(AC$6:AC13))</f>
        <v>0</v>
      </c>
      <c r="AD132">
        <f>IF(AD13="","",SUM(AD$6:AD13))</f>
        <v>0</v>
      </c>
      <c r="AE132">
        <f>IF(AE13="","",SUM(AE$6:AE13))</f>
        <v>0</v>
      </c>
      <c r="AF132" t="str">
        <f>IF(AF13="","",SUM(AF$6:AF13))</f>
        <v/>
      </c>
      <c r="AG132">
        <f>IF(AG13="","",SUM(AG$6:AG13))</f>
        <v>0</v>
      </c>
      <c r="AH132" t="str">
        <f>IF(AH13="","",SUM(AH$6:AH13))</f>
        <v/>
      </c>
      <c r="AI132">
        <f>IF(AI13="","",SUM(AI$6:AI13))</f>
        <v>0</v>
      </c>
    </row>
    <row r="133" spans="1:35" x14ac:dyDescent="0.25">
      <c r="A133" s="3">
        <v>129</v>
      </c>
      <c r="B133" t="str">
        <f>IF(B14="","",SUM(B$6:B14))</f>
        <v/>
      </c>
      <c r="C133" t="str">
        <f>IF(C14="","",SUM(C$6:C14))</f>
        <v/>
      </c>
      <c r="D133">
        <f>IF(D14="","",SUM(D$6:D14))</f>
        <v>0</v>
      </c>
      <c r="E133">
        <f>IF(E14="","",SUM(E$6:E14))</f>
        <v>0</v>
      </c>
      <c r="F133">
        <f>IF(F14="","",SUM(F$6:F14))</f>
        <v>0</v>
      </c>
      <c r="G133" t="str">
        <f>IF(G14="","",SUM(G$6:G14))</f>
        <v/>
      </c>
      <c r="H133" t="str">
        <f>IF(H14="","",SUM(H$6:H14))</f>
        <v/>
      </c>
      <c r="I133">
        <f>IF(I14="","",SUM(I$6:I14))</f>
        <v>0</v>
      </c>
      <c r="J133">
        <f>IF(J14="","",SUM(J$6:J14))</f>
        <v>0</v>
      </c>
      <c r="K133">
        <f>IF(K14="","",SUM(K$6:K14))</f>
        <v>0</v>
      </c>
      <c r="L133">
        <f>IF(L14="","",SUM(L$6:L14))</f>
        <v>0</v>
      </c>
      <c r="M133">
        <f>IF(M14="","",SUM(M$6:M14))</f>
        <v>0</v>
      </c>
      <c r="N133">
        <f>IF(N14="","",SUM(N$6:N14))</f>
        <v>0</v>
      </c>
      <c r="O133">
        <f>IF(O14="","",SUM(O$6:O14))</f>
        <v>0</v>
      </c>
      <c r="P133" t="str">
        <f>IF(P14="","",SUM(P$6:P14))</f>
        <v/>
      </c>
      <c r="Q133">
        <f>IF(Q14="","",SUM(Q$6:Q14))</f>
        <v>0</v>
      </c>
      <c r="R133">
        <f>IF(R14="","",SUM(R$6:R14))</f>
        <v>0</v>
      </c>
      <c r="S133">
        <f>IF(S14="","",SUM(S$6:S14))</f>
        <v>0</v>
      </c>
      <c r="T133">
        <f>IF(T14="","",SUM(T$6:T14))</f>
        <v>0</v>
      </c>
      <c r="U133" t="str">
        <f>IF(U14="","",SUM(U$6:U14))</f>
        <v/>
      </c>
      <c r="V133" t="str">
        <f>IF(V14="","",SUM(V$6:V14))</f>
        <v/>
      </c>
      <c r="W133">
        <f>IF(W14="","",SUM(W$6:W14))</f>
        <v>0</v>
      </c>
      <c r="X133">
        <f>IF(X14="","",SUM(X$6:X14))</f>
        <v>0</v>
      </c>
      <c r="Y133">
        <f>IF(Y14="","",SUM(Y$6:Y14))</f>
        <v>0</v>
      </c>
      <c r="Z133" t="str">
        <f>IF(Z14="","",SUM(Z$6:Z14))</f>
        <v/>
      </c>
      <c r="AA133" t="str">
        <f>IF(AA14="","",SUM(AA$6:AA14))</f>
        <v/>
      </c>
      <c r="AB133">
        <f>IF(AB14="","",SUM(AB$6:AB14))</f>
        <v>0</v>
      </c>
      <c r="AC133">
        <f>IF(AC14="","",SUM(AC$6:AC14))</f>
        <v>0</v>
      </c>
      <c r="AD133">
        <f>IF(AD14="","",SUM(AD$6:AD14))</f>
        <v>0</v>
      </c>
      <c r="AE133">
        <f>IF(AE14="","",SUM(AE$6:AE14))</f>
        <v>0</v>
      </c>
      <c r="AF133" t="str">
        <f>IF(AF14="","",SUM(AF$6:AF14))</f>
        <v/>
      </c>
      <c r="AG133">
        <f>IF(AG14="","",SUM(AG$6:AG14))</f>
        <v>0</v>
      </c>
      <c r="AH133" t="str">
        <f>IF(AH14="","",SUM(AH$6:AH14))</f>
        <v/>
      </c>
      <c r="AI133">
        <f>IF(AI14="","",SUM(AI$6:AI14))</f>
        <v>0</v>
      </c>
    </row>
    <row r="134" spans="1:35" x14ac:dyDescent="0.25">
      <c r="A134" s="3">
        <v>130</v>
      </c>
      <c r="B134" t="str">
        <f>IF(B15="","",SUM(B$6:B15))</f>
        <v/>
      </c>
      <c r="C134" t="str">
        <f>IF(C15="","",SUM(C$6:C15))</f>
        <v/>
      </c>
      <c r="D134">
        <f>IF(D15="","",SUM(D$6:D15))</f>
        <v>0</v>
      </c>
      <c r="E134">
        <f>IF(E15="","",SUM(E$6:E15))</f>
        <v>0</v>
      </c>
      <c r="F134">
        <f>IF(F15="","",SUM(F$6:F15))</f>
        <v>0</v>
      </c>
      <c r="G134" t="str">
        <f>IF(G15="","",SUM(G$6:G15))</f>
        <v/>
      </c>
      <c r="H134" t="str">
        <f>IF(H15="","",SUM(H$6:H15))</f>
        <v/>
      </c>
      <c r="I134">
        <f>IF(I15="","",SUM(I$6:I15))</f>
        <v>0</v>
      </c>
      <c r="J134">
        <f>IF(J15="","",SUM(J$6:J15))</f>
        <v>0</v>
      </c>
      <c r="K134">
        <f>IF(K15="","",SUM(K$6:K15))</f>
        <v>0</v>
      </c>
      <c r="L134">
        <f>IF(L15="","",SUM(L$6:L15))</f>
        <v>0</v>
      </c>
      <c r="M134">
        <f>IF(M15="","",SUM(M$6:M15))</f>
        <v>0</v>
      </c>
      <c r="N134">
        <f>IF(N15="","",SUM(N$6:N15))</f>
        <v>0</v>
      </c>
      <c r="O134">
        <f>IF(O15="","",SUM(O$6:O15))</f>
        <v>0</v>
      </c>
      <c r="P134">
        <f>IF(P15="","",SUM(P$6:P15))</f>
        <v>0</v>
      </c>
      <c r="Q134">
        <f>IF(Q15="","",SUM(Q$6:Q15))</f>
        <v>0</v>
      </c>
      <c r="R134">
        <f>IF(R15="","",SUM(R$6:R15))</f>
        <v>0</v>
      </c>
      <c r="S134">
        <f>IF(S15="","",SUM(S$6:S15))</f>
        <v>0</v>
      </c>
      <c r="T134">
        <f>IF(T15="","",SUM(T$6:T15))</f>
        <v>0</v>
      </c>
      <c r="U134">
        <f>IF(U15="","",SUM(U$6:U15))</f>
        <v>0</v>
      </c>
      <c r="V134" t="str">
        <f>IF(V15="","",SUM(V$6:V15))</f>
        <v/>
      </c>
      <c r="W134">
        <f>IF(W15="","",SUM(W$6:W15))</f>
        <v>0</v>
      </c>
      <c r="X134">
        <f>IF(X15="","",SUM(X$6:X15))</f>
        <v>0</v>
      </c>
      <c r="Y134">
        <f>IF(Y15="","",SUM(Y$6:Y15))</f>
        <v>0</v>
      </c>
      <c r="Z134" t="str">
        <f>IF(Z15="","",SUM(Z$6:Z15))</f>
        <v/>
      </c>
      <c r="AA134" t="str">
        <f>IF(AA15="","",SUM(AA$6:AA15))</f>
        <v/>
      </c>
      <c r="AB134">
        <f>IF(AB15="","",SUM(AB$6:AB15))</f>
        <v>1</v>
      </c>
      <c r="AC134">
        <f>IF(AC15="","",SUM(AC$6:AC15))</f>
        <v>0</v>
      </c>
      <c r="AD134">
        <f>IF(AD15="","",SUM(AD$6:AD15))</f>
        <v>0</v>
      </c>
      <c r="AE134">
        <f>IF(AE15="","",SUM(AE$6:AE15))</f>
        <v>0</v>
      </c>
      <c r="AF134" t="str">
        <f>IF(AF15="","",SUM(AF$6:AF15))</f>
        <v/>
      </c>
      <c r="AG134">
        <f>IF(AG15="","",SUM(AG$6:AG15))</f>
        <v>0</v>
      </c>
      <c r="AH134" t="str">
        <f>IF(AH15="","",SUM(AH$6:AH15))</f>
        <v/>
      </c>
      <c r="AI134">
        <f>IF(AI15="","",SUM(AI$6:AI15))</f>
        <v>0</v>
      </c>
    </row>
    <row r="135" spans="1:35" x14ac:dyDescent="0.25">
      <c r="A135" s="3">
        <v>131</v>
      </c>
      <c r="B135" t="str">
        <f>IF(B16="","",SUM(B$6:B16))</f>
        <v/>
      </c>
      <c r="C135" t="str">
        <f>IF(C16="","",SUM(C$6:C16))</f>
        <v/>
      </c>
      <c r="D135">
        <f>IF(D16="","",SUM(D$6:D16))</f>
        <v>0</v>
      </c>
      <c r="E135">
        <f>IF(E16="","",SUM(E$6:E16))</f>
        <v>0</v>
      </c>
      <c r="F135">
        <f>IF(F16="","",SUM(F$6:F16))</f>
        <v>0</v>
      </c>
      <c r="G135" t="str">
        <f>IF(G16="","",SUM(G$6:G16))</f>
        <v/>
      </c>
      <c r="H135" t="str">
        <f>IF(H16="","",SUM(H$6:H16))</f>
        <v/>
      </c>
      <c r="I135">
        <f>IF(I16="","",SUM(I$6:I16))</f>
        <v>0</v>
      </c>
      <c r="J135">
        <f>IF(J16="","",SUM(J$6:J16))</f>
        <v>0</v>
      </c>
      <c r="K135">
        <f>IF(K16="","",SUM(K$6:K16))</f>
        <v>0</v>
      </c>
      <c r="L135">
        <f>IF(L16="","",SUM(L$6:L16))</f>
        <v>0</v>
      </c>
      <c r="M135">
        <f>IF(M16="","",SUM(M$6:M16))</f>
        <v>0</v>
      </c>
      <c r="N135">
        <f>IF(N16="","",SUM(N$6:N16))</f>
        <v>0</v>
      </c>
      <c r="O135">
        <f>IF(O16="","",SUM(O$6:O16))</f>
        <v>0</v>
      </c>
      <c r="P135">
        <f>IF(P16="","",SUM(P$6:P16))</f>
        <v>0</v>
      </c>
      <c r="Q135">
        <f>IF(Q16="","",SUM(Q$6:Q16))</f>
        <v>0</v>
      </c>
      <c r="R135">
        <f>IF(R16="","",SUM(R$6:R16))</f>
        <v>0</v>
      </c>
      <c r="S135">
        <f>IF(S16="","",SUM(S$6:S16))</f>
        <v>0</v>
      </c>
      <c r="T135">
        <f>IF(T16="","",SUM(T$6:T16))</f>
        <v>0</v>
      </c>
      <c r="U135">
        <f>IF(U16="","",SUM(U$6:U16))</f>
        <v>0</v>
      </c>
      <c r="V135">
        <f>IF(V16="","",SUM(V$6:V16))</f>
        <v>0</v>
      </c>
      <c r="W135">
        <f>IF(W16="","",SUM(W$6:W16))</f>
        <v>0</v>
      </c>
      <c r="X135">
        <f>IF(X16="","",SUM(X$6:X16))</f>
        <v>0</v>
      </c>
      <c r="Y135">
        <f>IF(Y16="","",SUM(Y$6:Y16))</f>
        <v>0</v>
      </c>
      <c r="Z135" t="str">
        <f>IF(Z16="","",SUM(Z$6:Z16))</f>
        <v/>
      </c>
      <c r="AA135" t="str">
        <f>IF(AA16="","",SUM(AA$6:AA16))</f>
        <v/>
      </c>
      <c r="AB135">
        <f>IF(AB16="","",SUM(AB$6:AB16))</f>
        <v>3</v>
      </c>
      <c r="AC135">
        <f>IF(AC16="","",SUM(AC$6:AC16))</f>
        <v>0</v>
      </c>
      <c r="AD135">
        <f>IF(AD16="","",SUM(AD$6:AD16))</f>
        <v>0</v>
      </c>
      <c r="AE135">
        <f>IF(AE16="","",SUM(AE$6:AE16))</f>
        <v>0</v>
      </c>
      <c r="AF135" t="str">
        <f>IF(AF16="","",SUM(AF$6:AF16))</f>
        <v/>
      </c>
      <c r="AG135">
        <f>IF(AG16="","",SUM(AG$6:AG16))</f>
        <v>0</v>
      </c>
      <c r="AH135" t="str">
        <f>IF(AH16="","",SUM(AH$6:AH16))</f>
        <v/>
      </c>
      <c r="AI135">
        <f>IF(AI16="","",SUM(AI$6:AI16))</f>
        <v>0</v>
      </c>
    </row>
    <row r="136" spans="1:35" x14ac:dyDescent="0.25">
      <c r="A136" s="3">
        <v>132</v>
      </c>
      <c r="B136" t="str">
        <f>IF(B17="","",SUM(B$6:B17))</f>
        <v/>
      </c>
      <c r="C136" t="str">
        <f>IF(C17="","",SUM(C$6:C17))</f>
        <v/>
      </c>
      <c r="D136">
        <f>IF(D17="","",SUM(D$6:D17))</f>
        <v>0</v>
      </c>
      <c r="E136">
        <f>IF(E17="","",SUM(E$6:E17))</f>
        <v>0</v>
      </c>
      <c r="F136">
        <f>IF(F17="","",SUM(F$6:F17))</f>
        <v>0</v>
      </c>
      <c r="G136" t="str">
        <f>IF(G17="","",SUM(G$6:G17))</f>
        <v/>
      </c>
      <c r="H136" t="str">
        <f>IF(H17="","",SUM(H$6:H17))</f>
        <v/>
      </c>
      <c r="I136">
        <f>IF(I17="","",SUM(I$6:I17))</f>
        <v>0</v>
      </c>
      <c r="J136">
        <f>IF(J17="","",SUM(J$6:J17))</f>
        <v>0</v>
      </c>
      <c r="K136">
        <f>IF(K17="","",SUM(K$6:K17))</f>
        <v>0</v>
      </c>
      <c r="L136">
        <f>IF(L17="","",SUM(L$6:L17))</f>
        <v>0</v>
      </c>
      <c r="M136">
        <f>IF(M17="","",SUM(M$6:M17))</f>
        <v>0</v>
      </c>
      <c r="N136">
        <f>IF(N17="","",SUM(N$6:N17))</f>
        <v>0</v>
      </c>
      <c r="O136">
        <f>IF(O17="","",SUM(O$6:O17))</f>
        <v>0</v>
      </c>
      <c r="P136">
        <f>IF(P17="","",SUM(P$6:P17))</f>
        <v>0</v>
      </c>
      <c r="Q136">
        <f>IF(Q17="","",SUM(Q$6:Q17))</f>
        <v>0</v>
      </c>
      <c r="R136">
        <f>IF(R17="","",SUM(R$6:R17))</f>
        <v>0</v>
      </c>
      <c r="S136">
        <f>IF(S17="","",SUM(S$6:S17))</f>
        <v>0</v>
      </c>
      <c r="T136">
        <f>IF(T17="","",SUM(T$6:T17))</f>
        <v>0</v>
      </c>
      <c r="U136">
        <f>IF(U17="","",SUM(U$6:U17))</f>
        <v>0</v>
      </c>
      <c r="V136">
        <f>IF(V17="","",SUM(V$6:V17))</f>
        <v>0</v>
      </c>
      <c r="W136">
        <f>IF(W17="","",SUM(W$6:W17))</f>
        <v>0</v>
      </c>
      <c r="X136">
        <f>IF(X17="","",SUM(X$6:X17))</f>
        <v>0</v>
      </c>
      <c r="Y136">
        <f>IF(Y17="","",SUM(Y$6:Y17))</f>
        <v>0</v>
      </c>
      <c r="Z136" t="str">
        <f>IF(Z17="","",SUM(Z$6:Z17))</f>
        <v/>
      </c>
      <c r="AA136" t="str">
        <f>IF(AA17="","",SUM(AA$6:AA17))</f>
        <v/>
      </c>
      <c r="AB136">
        <f>IF(AB17="","",SUM(AB$6:AB17))</f>
        <v>4</v>
      </c>
      <c r="AC136">
        <f>IF(AC17="","",SUM(AC$6:AC17))</f>
        <v>0</v>
      </c>
      <c r="AD136">
        <f>IF(AD17="","",SUM(AD$6:AD17))</f>
        <v>0</v>
      </c>
      <c r="AE136">
        <f>IF(AE17="","",SUM(AE$6:AE17))</f>
        <v>0</v>
      </c>
      <c r="AF136" t="str">
        <f>IF(AF17="","",SUM(AF$6:AF17))</f>
        <v/>
      </c>
      <c r="AG136">
        <f>IF(AG17="","",SUM(AG$6:AG17))</f>
        <v>0</v>
      </c>
      <c r="AH136" t="str">
        <f>IF(AH17="","",SUM(AH$6:AH17))</f>
        <v/>
      </c>
      <c r="AI136">
        <f>IF(AI17="","",SUM(AI$6:AI17))</f>
        <v>0</v>
      </c>
    </row>
    <row r="137" spans="1:35" x14ac:dyDescent="0.25">
      <c r="A137" s="3">
        <v>133</v>
      </c>
      <c r="B137" t="str">
        <f>IF(B18="","",SUM(B$6:B18))</f>
        <v/>
      </c>
      <c r="C137" t="str">
        <f>IF(C18="","",SUM(C$6:C18))</f>
        <v/>
      </c>
      <c r="D137">
        <f>IF(D18="","",SUM(D$6:D18))</f>
        <v>0</v>
      </c>
      <c r="E137">
        <f>IF(E18="","",SUM(E$6:E18))</f>
        <v>0</v>
      </c>
      <c r="F137">
        <f>IF(F18="","",SUM(F$6:F18))</f>
        <v>0</v>
      </c>
      <c r="G137" t="str">
        <f>IF(G18="","",SUM(G$6:G18))</f>
        <v/>
      </c>
      <c r="H137" t="str">
        <f>IF(H18="","",SUM(H$6:H18))</f>
        <v/>
      </c>
      <c r="I137">
        <f>IF(I18="","",SUM(I$6:I18))</f>
        <v>0</v>
      </c>
      <c r="J137">
        <f>IF(J18="","",SUM(J$6:J18))</f>
        <v>0</v>
      </c>
      <c r="K137">
        <f>IF(K18="","",SUM(K$6:K18))</f>
        <v>0</v>
      </c>
      <c r="L137">
        <f>IF(L18="","",SUM(L$6:L18))</f>
        <v>0</v>
      </c>
      <c r="M137">
        <f>IF(M18="","",SUM(M$6:M18))</f>
        <v>0</v>
      </c>
      <c r="N137">
        <f>IF(N18="","",SUM(N$6:N18))</f>
        <v>0</v>
      </c>
      <c r="O137">
        <f>IF(O18="","",SUM(O$6:O18))</f>
        <v>0</v>
      </c>
      <c r="P137">
        <f>IF(P18="","",SUM(P$6:P18))</f>
        <v>0</v>
      </c>
      <c r="Q137">
        <f>IF(Q18="","",SUM(Q$6:Q18))</f>
        <v>0</v>
      </c>
      <c r="R137">
        <f>IF(R18="","",SUM(R$6:R18))</f>
        <v>0</v>
      </c>
      <c r="S137">
        <f>IF(S18="","",SUM(S$6:S18))</f>
        <v>0</v>
      </c>
      <c r="T137">
        <f>IF(T18="","",SUM(T$6:T18))</f>
        <v>0</v>
      </c>
      <c r="U137">
        <f>IF(U18="","",SUM(U$6:U18))</f>
        <v>0</v>
      </c>
      <c r="V137">
        <f>IF(V18="","",SUM(V$6:V18))</f>
        <v>0</v>
      </c>
      <c r="W137">
        <f>IF(W18="","",SUM(W$6:W18))</f>
        <v>0</v>
      </c>
      <c r="X137">
        <f>IF(X18="","",SUM(X$6:X18))</f>
        <v>0</v>
      </c>
      <c r="Y137">
        <f>IF(Y18="","",SUM(Y$6:Y18))</f>
        <v>0</v>
      </c>
      <c r="Z137" t="str">
        <f>IF(Z18="","",SUM(Z$6:Z18))</f>
        <v/>
      </c>
      <c r="AA137" t="str">
        <f>IF(AA18="","",SUM(AA$6:AA18))</f>
        <v/>
      </c>
      <c r="AB137">
        <f>IF(AB18="","",SUM(AB$6:AB18))</f>
        <v>4</v>
      </c>
      <c r="AC137">
        <f>IF(AC18="","",SUM(AC$6:AC18))</f>
        <v>0</v>
      </c>
      <c r="AD137">
        <f>IF(AD18="","",SUM(AD$6:AD18))</f>
        <v>0</v>
      </c>
      <c r="AE137">
        <f>IF(AE18="","",SUM(AE$6:AE18))</f>
        <v>0</v>
      </c>
      <c r="AF137" t="str">
        <f>IF(AF18="","",SUM(AF$6:AF18))</f>
        <v/>
      </c>
      <c r="AG137">
        <f>IF(AG18="","",SUM(AG$6:AG18))</f>
        <v>0</v>
      </c>
      <c r="AH137" t="str">
        <f>IF(AH18="","",SUM(AH$6:AH18))</f>
        <v/>
      </c>
      <c r="AI137">
        <f>IF(AI18="","",SUM(AI$6:AI18))</f>
        <v>0</v>
      </c>
    </row>
    <row r="138" spans="1:35" x14ac:dyDescent="0.25">
      <c r="A138" s="3">
        <v>134</v>
      </c>
      <c r="B138" t="str">
        <f>IF(B19="","",SUM(B$6:B19))</f>
        <v/>
      </c>
      <c r="C138" t="str">
        <f>IF(C19="","",SUM(C$6:C19))</f>
        <v/>
      </c>
      <c r="D138">
        <f>IF(D19="","",SUM(D$6:D19))</f>
        <v>0</v>
      </c>
      <c r="E138">
        <f>IF(E19="","",SUM(E$6:E19))</f>
        <v>0</v>
      </c>
      <c r="F138">
        <f>IF(F19="","",SUM(F$6:F19))</f>
        <v>0</v>
      </c>
      <c r="G138" t="str">
        <f>IF(G19="","",SUM(G$6:G19))</f>
        <v/>
      </c>
      <c r="H138" t="str">
        <f>IF(H19="","",SUM(H$6:H19))</f>
        <v/>
      </c>
      <c r="I138">
        <f>IF(I19="","",SUM(I$6:I19))</f>
        <v>0</v>
      </c>
      <c r="J138">
        <f>IF(J19="","",SUM(J$6:J19))</f>
        <v>0</v>
      </c>
      <c r="K138">
        <f>IF(K19="","",SUM(K$6:K19))</f>
        <v>0</v>
      </c>
      <c r="L138">
        <f>IF(L19="","",SUM(L$6:L19))</f>
        <v>0</v>
      </c>
      <c r="M138">
        <f>IF(M19="","",SUM(M$6:M19))</f>
        <v>0</v>
      </c>
      <c r="N138">
        <f>IF(N19="","",SUM(N$6:N19))</f>
        <v>0</v>
      </c>
      <c r="O138">
        <f>IF(O19="","",SUM(O$6:O19))</f>
        <v>0</v>
      </c>
      <c r="P138">
        <f>IF(P19="","",SUM(P$6:P19))</f>
        <v>0</v>
      </c>
      <c r="Q138">
        <f>IF(Q19="","",SUM(Q$6:Q19))</f>
        <v>0</v>
      </c>
      <c r="R138">
        <f>IF(R19="","",SUM(R$6:R19))</f>
        <v>0</v>
      </c>
      <c r="S138">
        <f>IF(S19="","",SUM(S$6:S19))</f>
        <v>0</v>
      </c>
      <c r="T138">
        <f>IF(T19="","",SUM(T$6:T19))</f>
        <v>0</v>
      </c>
      <c r="U138">
        <f>IF(U19="","",SUM(U$6:U19))</f>
        <v>0</v>
      </c>
      <c r="V138">
        <f>IF(V19="","",SUM(V$6:V19))</f>
        <v>0</v>
      </c>
      <c r="W138">
        <f>IF(W19="","",SUM(W$6:W19))</f>
        <v>0</v>
      </c>
      <c r="X138">
        <f>IF(X19="","",SUM(X$6:X19))</f>
        <v>0</v>
      </c>
      <c r="Y138">
        <f>IF(Y19="","",SUM(Y$6:Y19))</f>
        <v>0</v>
      </c>
      <c r="Z138" t="str">
        <f>IF(Z19="","",SUM(Z$6:Z19))</f>
        <v/>
      </c>
      <c r="AA138" t="str">
        <f>IF(AA19="","",SUM(AA$6:AA19))</f>
        <v/>
      </c>
      <c r="AB138">
        <f>IF(AB19="","",SUM(AB$6:AB19))</f>
        <v>5</v>
      </c>
      <c r="AC138">
        <f>IF(AC19="","",SUM(AC$6:AC19))</f>
        <v>0</v>
      </c>
      <c r="AD138">
        <f>IF(AD19="","",SUM(AD$6:AD19))</f>
        <v>0</v>
      </c>
      <c r="AE138">
        <f>IF(AE19="","",SUM(AE$6:AE19))</f>
        <v>0</v>
      </c>
      <c r="AF138" t="str">
        <f>IF(AF19="","",SUM(AF$6:AF19))</f>
        <v/>
      </c>
      <c r="AG138">
        <f>IF(AG19="","",SUM(AG$6:AG19))</f>
        <v>0</v>
      </c>
      <c r="AH138">
        <f>IF(AH19="","",SUM(AH$6:AH19))</f>
        <v>0</v>
      </c>
      <c r="AI138">
        <f>IF(AI19="","",SUM(AI$6:AI19))</f>
        <v>0</v>
      </c>
    </row>
    <row r="139" spans="1:35" x14ac:dyDescent="0.25">
      <c r="A139" s="3">
        <v>135</v>
      </c>
      <c r="B139" t="str">
        <f>IF(B20="","",SUM(B$6:B20))</f>
        <v/>
      </c>
      <c r="C139" t="str">
        <f>IF(C20="","",SUM(C$6:C20))</f>
        <v/>
      </c>
      <c r="D139">
        <f>IF(D20="","",SUM(D$6:D20))</f>
        <v>0</v>
      </c>
      <c r="E139">
        <f>IF(E20="","",SUM(E$6:E20))</f>
        <v>0</v>
      </c>
      <c r="F139">
        <f>IF(F20="","",SUM(F$6:F20))</f>
        <v>0</v>
      </c>
      <c r="G139" t="str">
        <f>IF(G20="","",SUM(G$6:G20))</f>
        <v/>
      </c>
      <c r="H139" t="str">
        <f>IF(H20="","",SUM(H$6:H20))</f>
        <v/>
      </c>
      <c r="I139">
        <f>IF(I20="","",SUM(I$6:I20))</f>
        <v>0</v>
      </c>
      <c r="J139">
        <f>IF(J20="","",SUM(J$6:J20))</f>
        <v>0</v>
      </c>
      <c r="K139">
        <f>IF(K20="","",SUM(K$6:K20))</f>
        <v>0</v>
      </c>
      <c r="L139">
        <f>IF(L20="","",SUM(L$6:L20))</f>
        <v>0</v>
      </c>
      <c r="M139">
        <f>IF(M20="","",SUM(M$6:M20))</f>
        <v>0</v>
      </c>
      <c r="N139">
        <f>IF(N20="","",SUM(N$6:N20))</f>
        <v>0</v>
      </c>
      <c r="O139">
        <f>IF(O20="","",SUM(O$6:O20))</f>
        <v>0</v>
      </c>
      <c r="P139">
        <f>IF(P20="","",SUM(P$6:P20))</f>
        <v>0</v>
      </c>
      <c r="Q139">
        <f>IF(Q20="","",SUM(Q$6:Q20))</f>
        <v>0</v>
      </c>
      <c r="R139">
        <f>IF(R20="","",SUM(R$6:R20))</f>
        <v>0</v>
      </c>
      <c r="S139">
        <f>IF(S20="","",SUM(S$6:S20))</f>
        <v>0</v>
      </c>
      <c r="T139">
        <f>IF(T20="","",SUM(T$6:T20))</f>
        <v>0</v>
      </c>
      <c r="U139">
        <f>IF(U20="","",SUM(U$6:U20))</f>
        <v>0</v>
      </c>
      <c r="V139">
        <f>IF(V20="","",SUM(V$6:V20))</f>
        <v>0</v>
      </c>
      <c r="W139">
        <f>IF(W20="","",SUM(W$6:W20))</f>
        <v>0</v>
      </c>
      <c r="X139">
        <f>IF(X20="","",SUM(X$6:X20))</f>
        <v>0</v>
      </c>
      <c r="Y139">
        <f>IF(Y20="","",SUM(Y$6:Y20))</f>
        <v>3</v>
      </c>
      <c r="Z139" t="str">
        <f>IF(Z20="","",SUM(Z$6:Z20))</f>
        <v/>
      </c>
      <c r="AA139" t="str">
        <f>IF(AA20="","",SUM(AA$6:AA20))</f>
        <v/>
      </c>
      <c r="AB139">
        <f>IF(AB20="","",SUM(AB$6:AB20))</f>
        <v>5</v>
      </c>
      <c r="AC139">
        <f>IF(AC20="","",SUM(AC$6:AC20))</f>
        <v>0</v>
      </c>
      <c r="AD139">
        <f>IF(AD20="","",SUM(AD$6:AD20))</f>
        <v>0</v>
      </c>
      <c r="AE139">
        <f>IF(AE20="","",SUM(AE$6:AE20))</f>
        <v>0</v>
      </c>
      <c r="AF139" t="str">
        <f>IF(AF20="","",SUM(AF$6:AF20))</f>
        <v/>
      </c>
      <c r="AG139">
        <f>IF(AG20="","",SUM(AG$6:AG20))</f>
        <v>0</v>
      </c>
      <c r="AH139">
        <f>IF(AH20="","",SUM(AH$6:AH20))</f>
        <v>0</v>
      </c>
      <c r="AI139">
        <f>IF(AI20="","",SUM(AI$6:AI20))</f>
        <v>0</v>
      </c>
    </row>
    <row r="140" spans="1:35" x14ac:dyDescent="0.25">
      <c r="A140" s="3">
        <v>136</v>
      </c>
      <c r="B140" t="str">
        <f>IF(B21="","",SUM(B$6:B21))</f>
        <v/>
      </c>
      <c r="C140" t="str">
        <f>IF(C21="","",SUM(C$6:C21))</f>
        <v/>
      </c>
      <c r="D140">
        <f>IF(D21="","",SUM(D$6:D21))</f>
        <v>0</v>
      </c>
      <c r="E140">
        <f>IF(E21="","",SUM(E$6:E21))</f>
        <v>0</v>
      </c>
      <c r="F140">
        <f>IF(F21="","",SUM(F$6:F21))</f>
        <v>0</v>
      </c>
      <c r="G140" t="str">
        <f>IF(G21="","",SUM(G$6:G21))</f>
        <v/>
      </c>
      <c r="H140" t="str">
        <f>IF(H21="","",SUM(H$6:H21))</f>
        <v/>
      </c>
      <c r="I140">
        <f>IF(I21="","",SUM(I$6:I21))</f>
        <v>0</v>
      </c>
      <c r="J140">
        <f>IF(J21="","",SUM(J$6:J21))</f>
        <v>0</v>
      </c>
      <c r="K140">
        <f>IF(K21="","",SUM(K$6:K21))</f>
        <v>0</v>
      </c>
      <c r="L140">
        <f>IF(L21="","",SUM(L$6:L21))</f>
        <v>0</v>
      </c>
      <c r="M140">
        <f>IF(M21="","",SUM(M$6:M21))</f>
        <v>0</v>
      </c>
      <c r="N140">
        <f>IF(N21="","",SUM(N$6:N21))</f>
        <v>0</v>
      </c>
      <c r="O140">
        <f>IF(O21="","",SUM(O$6:O21))</f>
        <v>0</v>
      </c>
      <c r="P140">
        <f>IF(P21="","",SUM(P$6:P21))</f>
        <v>0</v>
      </c>
      <c r="Q140">
        <f>IF(Q21="","",SUM(Q$6:Q21))</f>
        <v>0</v>
      </c>
      <c r="R140">
        <f>IF(R21="","",SUM(R$6:R21))</f>
        <v>0</v>
      </c>
      <c r="S140">
        <f>IF(S21="","",SUM(S$6:S21))</f>
        <v>0</v>
      </c>
      <c r="T140">
        <f>IF(T21="","",SUM(T$6:T21))</f>
        <v>0</v>
      </c>
      <c r="U140">
        <f>IF(U21="","",SUM(U$6:U21))</f>
        <v>0</v>
      </c>
      <c r="V140">
        <f>IF(V21="","",SUM(V$6:V21))</f>
        <v>0</v>
      </c>
      <c r="W140">
        <f>IF(W21="","",SUM(W$6:W21))</f>
        <v>5</v>
      </c>
      <c r="X140">
        <f>IF(X21="","",SUM(X$6:X21))</f>
        <v>0</v>
      </c>
      <c r="Y140">
        <f>IF(Y21="","",SUM(Y$6:Y21))</f>
        <v>3</v>
      </c>
      <c r="Z140" t="str">
        <f>IF(Z21="","",SUM(Z$6:Z21))</f>
        <v/>
      </c>
      <c r="AA140" t="str">
        <f>IF(AA21="","",SUM(AA$6:AA21))</f>
        <v/>
      </c>
      <c r="AB140">
        <f>IF(AB21="","",SUM(AB$6:AB21))</f>
        <v>5</v>
      </c>
      <c r="AC140">
        <f>IF(AC21="","",SUM(AC$6:AC21))</f>
        <v>0</v>
      </c>
      <c r="AD140">
        <f>IF(AD21="","",SUM(AD$6:AD21))</f>
        <v>0</v>
      </c>
      <c r="AE140">
        <f>IF(AE21="","",SUM(AE$6:AE21))</f>
        <v>0</v>
      </c>
      <c r="AF140" t="str">
        <f>IF(AF21="","",SUM(AF$6:AF21))</f>
        <v/>
      </c>
      <c r="AG140">
        <f>IF(AG21="","",SUM(AG$6:AG21))</f>
        <v>0</v>
      </c>
      <c r="AH140">
        <f>IF(AH21="","",SUM(AH$6:AH21))</f>
        <v>0</v>
      </c>
      <c r="AI140">
        <f>IF(AI21="","",SUM(AI$6:AI21))</f>
        <v>0</v>
      </c>
    </row>
    <row r="141" spans="1:35" x14ac:dyDescent="0.25">
      <c r="A141" s="3">
        <v>137</v>
      </c>
      <c r="B141" t="str">
        <f>IF(B22="","",SUM(B$6:B22))</f>
        <v/>
      </c>
      <c r="C141" t="str">
        <f>IF(C22="","",SUM(C$6:C22))</f>
        <v/>
      </c>
      <c r="D141">
        <f>IF(D22="","",SUM(D$6:D22))</f>
        <v>0</v>
      </c>
      <c r="E141">
        <f>IF(E22="","",SUM(E$6:E22))</f>
        <v>0</v>
      </c>
      <c r="F141">
        <f>IF(F22="","",SUM(F$6:F22))</f>
        <v>0</v>
      </c>
      <c r="G141" t="str">
        <f>IF(G22="","",SUM(G$6:G22))</f>
        <v/>
      </c>
      <c r="H141" t="str">
        <f>IF(H22="","",SUM(H$6:H22))</f>
        <v/>
      </c>
      <c r="I141">
        <f>IF(I22="","",SUM(I$6:I22))</f>
        <v>0</v>
      </c>
      <c r="J141">
        <f>IF(J22="","",SUM(J$6:J22))</f>
        <v>0</v>
      </c>
      <c r="K141">
        <f>IF(K22="","",SUM(K$6:K22))</f>
        <v>0</v>
      </c>
      <c r="L141">
        <f>IF(L22="","",SUM(L$6:L22))</f>
        <v>0</v>
      </c>
      <c r="M141">
        <f>IF(M22="","",SUM(M$6:M22))</f>
        <v>0</v>
      </c>
      <c r="N141">
        <f>IF(N22="","",SUM(N$6:N22))</f>
        <v>0</v>
      </c>
      <c r="O141">
        <f>IF(O22="","",SUM(O$6:O22))</f>
        <v>0</v>
      </c>
      <c r="P141">
        <f>IF(P22="","",SUM(P$6:P22))</f>
        <v>0</v>
      </c>
      <c r="Q141">
        <f>IF(Q22="","",SUM(Q$6:Q22))</f>
        <v>0</v>
      </c>
      <c r="R141">
        <f>IF(R22="","",SUM(R$6:R22))</f>
        <v>0</v>
      </c>
      <c r="S141">
        <f>IF(S22="","",SUM(S$6:S22))</f>
        <v>0</v>
      </c>
      <c r="T141">
        <f>IF(T22="","",SUM(T$6:T22))</f>
        <v>0</v>
      </c>
      <c r="U141">
        <f>IF(U22="","",SUM(U$6:U22))</f>
        <v>0</v>
      </c>
      <c r="V141">
        <f>IF(V22="","",SUM(V$6:V22))</f>
        <v>0</v>
      </c>
      <c r="W141">
        <f>IF(W22="","",SUM(W$6:W22))</f>
        <v>5</v>
      </c>
      <c r="X141">
        <f>IF(X22="","",SUM(X$6:X22))</f>
        <v>0</v>
      </c>
      <c r="Y141">
        <f>IF(Y22="","",SUM(Y$6:Y22))</f>
        <v>3</v>
      </c>
      <c r="Z141" t="str">
        <f>IF(Z22="","",SUM(Z$6:Z22))</f>
        <v/>
      </c>
      <c r="AA141" t="str">
        <f>IF(AA22="","",SUM(AA$6:AA22))</f>
        <v/>
      </c>
      <c r="AB141">
        <f>IF(AB22="","",SUM(AB$6:AB22))</f>
        <v>7</v>
      </c>
      <c r="AC141">
        <f>IF(AC22="","",SUM(AC$6:AC22))</f>
        <v>0</v>
      </c>
      <c r="AD141">
        <f>IF(AD22="","",SUM(AD$6:AD22))</f>
        <v>0</v>
      </c>
      <c r="AE141">
        <f>IF(AE22="","",SUM(AE$6:AE22))</f>
        <v>0</v>
      </c>
      <c r="AF141" t="str">
        <f>IF(AF22="","",SUM(AF$6:AF22))</f>
        <v/>
      </c>
      <c r="AG141">
        <f>IF(AG22="","",SUM(AG$6:AG22))</f>
        <v>0</v>
      </c>
      <c r="AH141">
        <f>IF(AH22="","",SUM(AH$6:AH22))</f>
        <v>0</v>
      </c>
      <c r="AI141">
        <f>IF(AI22="","",SUM(AI$6:AI22))</f>
        <v>0</v>
      </c>
    </row>
    <row r="142" spans="1:35" x14ac:dyDescent="0.25">
      <c r="A142" s="3">
        <v>138</v>
      </c>
      <c r="B142" t="str">
        <f>IF(B23="","",SUM(B$6:B23))</f>
        <v/>
      </c>
      <c r="C142" t="str">
        <f>IF(C23="","",SUM(C$6:C23))</f>
        <v/>
      </c>
      <c r="D142">
        <f>IF(D23="","",SUM(D$6:D23))</f>
        <v>0</v>
      </c>
      <c r="E142">
        <f>IF(E23="","",SUM(E$6:E23))</f>
        <v>0</v>
      </c>
      <c r="F142">
        <f>IF(F23="","",SUM(F$6:F23))</f>
        <v>0</v>
      </c>
      <c r="G142" t="str">
        <f>IF(G23="","",SUM(G$6:G23))</f>
        <v/>
      </c>
      <c r="H142" t="str">
        <f>IF(H23="","",SUM(H$6:H23))</f>
        <v/>
      </c>
      <c r="I142">
        <f>IF(I23="","",SUM(I$6:I23))</f>
        <v>0</v>
      </c>
      <c r="J142">
        <f>IF(J23="","",SUM(J$6:J23))</f>
        <v>0</v>
      </c>
      <c r="K142">
        <f>IF(K23="","",SUM(K$6:K23))</f>
        <v>0</v>
      </c>
      <c r="L142">
        <f>IF(L23="","",SUM(L$6:L23))</f>
        <v>0</v>
      </c>
      <c r="M142">
        <f>IF(M23="","",SUM(M$6:M23))</f>
        <v>0</v>
      </c>
      <c r="N142">
        <f>IF(N23="","",SUM(N$6:N23))</f>
        <v>0</v>
      </c>
      <c r="O142">
        <f>IF(O23="","",SUM(O$6:O23))</f>
        <v>0</v>
      </c>
      <c r="P142">
        <f>IF(P23="","",SUM(P$6:P23))</f>
        <v>0</v>
      </c>
      <c r="Q142">
        <f>IF(Q23="","",SUM(Q$6:Q23))</f>
        <v>0</v>
      </c>
      <c r="R142">
        <f>IF(R23="","",SUM(R$6:R23))</f>
        <v>0</v>
      </c>
      <c r="S142">
        <f>IF(S23="","",SUM(S$6:S23))</f>
        <v>0</v>
      </c>
      <c r="T142">
        <f>IF(T23="","",SUM(T$6:T23))</f>
        <v>0</v>
      </c>
      <c r="U142">
        <f>IF(U23="","",SUM(U$6:U23))</f>
        <v>0</v>
      </c>
      <c r="V142">
        <f>IF(V23="","",SUM(V$6:V23))</f>
        <v>0</v>
      </c>
      <c r="W142">
        <f>IF(W23="","",SUM(W$6:W23))</f>
        <v>5</v>
      </c>
      <c r="X142">
        <f>IF(X23="","",SUM(X$6:X23))</f>
        <v>0</v>
      </c>
      <c r="Y142">
        <f>IF(Y23="","",SUM(Y$6:Y23))</f>
        <v>3</v>
      </c>
      <c r="Z142" t="str">
        <f>IF(Z23="","",SUM(Z$6:Z23))</f>
        <v/>
      </c>
      <c r="AA142" t="str">
        <f>IF(AA23="","",SUM(AA$6:AA23))</f>
        <v/>
      </c>
      <c r="AB142">
        <f>IF(AB23="","",SUM(AB$6:AB23))</f>
        <v>7</v>
      </c>
      <c r="AC142">
        <f>IF(AC23="","",SUM(AC$6:AC23))</f>
        <v>0</v>
      </c>
      <c r="AD142">
        <f>IF(AD23="","",SUM(AD$6:AD23))</f>
        <v>0</v>
      </c>
      <c r="AE142">
        <f>IF(AE23="","",SUM(AE$6:AE23))</f>
        <v>0</v>
      </c>
      <c r="AF142" t="str">
        <f>IF(AF23="","",SUM(AF$6:AF23))</f>
        <v/>
      </c>
      <c r="AG142">
        <f>IF(AG23="","",SUM(AG$6:AG23))</f>
        <v>0</v>
      </c>
      <c r="AH142">
        <f>IF(AH23="","",SUM(AH$6:AH23))</f>
        <v>0</v>
      </c>
      <c r="AI142">
        <f>IF(AI23="","",SUM(AI$6:AI23))</f>
        <v>0</v>
      </c>
    </row>
    <row r="143" spans="1:35" x14ac:dyDescent="0.25">
      <c r="A143" s="3">
        <v>139</v>
      </c>
      <c r="B143" t="str">
        <f>IF(B24="","",SUM(B$6:B24))</f>
        <v/>
      </c>
      <c r="C143" t="str">
        <f>IF(C24="","",SUM(C$6:C24))</f>
        <v/>
      </c>
      <c r="D143">
        <f>IF(D24="","",SUM(D$6:D24))</f>
        <v>0</v>
      </c>
      <c r="E143">
        <f>IF(E24="","",SUM(E$6:E24))</f>
        <v>0</v>
      </c>
      <c r="F143">
        <f>IF(F24="","",SUM(F$6:F24))</f>
        <v>0</v>
      </c>
      <c r="G143" t="str">
        <f>IF(G24="","",SUM(G$6:G24))</f>
        <v/>
      </c>
      <c r="H143" t="str">
        <f>IF(H24="","",SUM(H$6:H24))</f>
        <v/>
      </c>
      <c r="I143">
        <f>IF(I24="","",SUM(I$6:I24))</f>
        <v>0</v>
      </c>
      <c r="J143">
        <f>IF(J24="","",SUM(J$6:J24))</f>
        <v>0</v>
      </c>
      <c r="K143">
        <f>IF(K24="","",SUM(K$6:K24))</f>
        <v>0</v>
      </c>
      <c r="L143">
        <f>IF(L24="","",SUM(L$6:L24))</f>
        <v>0</v>
      </c>
      <c r="M143">
        <f>IF(M24="","",SUM(M$6:M24))</f>
        <v>0</v>
      </c>
      <c r="N143">
        <f>IF(N24="","",SUM(N$6:N24))</f>
        <v>0</v>
      </c>
      <c r="O143">
        <f>IF(O24="","",SUM(O$6:O24))</f>
        <v>0</v>
      </c>
      <c r="P143">
        <f>IF(P24="","",SUM(P$6:P24))</f>
        <v>0</v>
      </c>
      <c r="Q143">
        <f>IF(Q24="","",SUM(Q$6:Q24))</f>
        <v>0</v>
      </c>
      <c r="R143">
        <f>IF(R24="","",SUM(R$6:R24))</f>
        <v>0</v>
      </c>
      <c r="S143">
        <f>IF(S24="","",SUM(S$6:S24))</f>
        <v>0</v>
      </c>
      <c r="T143">
        <f>IF(T24="","",SUM(T$6:T24))</f>
        <v>0</v>
      </c>
      <c r="U143">
        <f>IF(U24="","",SUM(U$6:U24))</f>
        <v>0</v>
      </c>
      <c r="V143">
        <f>IF(V24="","",SUM(V$6:V24))</f>
        <v>0</v>
      </c>
      <c r="W143">
        <f>IF(W24="","",SUM(W$6:W24))</f>
        <v>5</v>
      </c>
      <c r="X143">
        <f>IF(X24="","",SUM(X$6:X24))</f>
        <v>0</v>
      </c>
      <c r="Y143">
        <f>IF(Y24="","",SUM(Y$6:Y24))</f>
        <v>3</v>
      </c>
      <c r="Z143">
        <f>IF(Z24="","",SUM(Z$6:Z24))</f>
        <v>0</v>
      </c>
      <c r="AA143" t="str">
        <f>IF(AA24="","",SUM(AA$6:AA24))</f>
        <v/>
      </c>
      <c r="AB143">
        <f>IF(AB24="","",SUM(AB$6:AB24))</f>
        <v>7</v>
      </c>
      <c r="AC143">
        <f>IF(AC24="","",SUM(AC$6:AC24))</f>
        <v>0</v>
      </c>
      <c r="AD143">
        <f>IF(AD24="","",SUM(AD$6:AD24))</f>
        <v>0</v>
      </c>
      <c r="AE143">
        <f>IF(AE24="","",SUM(AE$6:AE24))</f>
        <v>0</v>
      </c>
      <c r="AF143" t="str">
        <f>IF(AF24="","",SUM(AF$6:AF24))</f>
        <v/>
      </c>
      <c r="AG143">
        <f>IF(AG24="","",SUM(AG$6:AG24))</f>
        <v>0</v>
      </c>
      <c r="AH143">
        <f>IF(AH24="","",SUM(AH$6:AH24))</f>
        <v>0</v>
      </c>
      <c r="AI143">
        <f>IF(AI24="","",SUM(AI$6:AI24))</f>
        <v>0</v>
      </c>
    </row>
    <row r="144" spans="1:35" x14ac:dyDescent="0.25">
      <c r="A144" s="3">
        <v>140</v>
      </c>
      <c r="B144" t="str">
        <f>IF(B25="","",SUM(B$6:B25))</f>
        <v/>
      </c>
      <c r="C144" t="str">
        <f>IF(C25="","",SUM(C$6:C25))</f>
        <v/>
      </c>
      <c r="D144">
        <f>IF(D25="","",SUM(D$6:D25))</f>
        <v>0</v>
      </c>
      <c r="E144">
        <f>IF(E25="","",SUM(E$6:E25))</f>
        <v>0</v>
      </c>
      <c r="F144">
        <f>IF(F25="","",SUM(F$6:F25))</f>
        <v>0</v>
      </c>
      <c r="G144" t="str">
        <f>IF(G25="","",SUM(G$6:G25))</f>
        <v/>
      </c>
      <c r="H144" t="str">
        <f>IF(H25="","",SUM(H$6:H25))</f>
        <v/>
      </c>
      <c r="I144">
        <f>IF(I25="","",SUM(I$6:I25))</f>
        <v>0</v>
      </c>
      <c r="J144">
        <f>IF(J25="","",SUM(J$6:J25))</f>
        <v>0</v>
      </c>
      <c r="K144">
        <f>IF(K25="","",SUM(K$6:K25))</f>
        <v>0</v>
      </c>
      <c r="L144">
        <f>IF(L25="","",SUM(L$6:L25))</f>
        <v>0</v>
      </c>
      <c r="M144">
        <f>IF(M25="","",SUM(M$6:M25))</f>
        <v>0</v>
      </c>
      <c r="N144">
        <f>IF(N25="","",SUM(N$6:N25))</f>
        <v>0</v>
      </c>
      <c r="O144">
        <f>IF(O25="","",SUM(O$6:O25))</f>
        <v>0</v>
      </c>
      <c r="P144">
        <f>IF(P25="","",SUM(P$6:P25))</f>
        <v>0</v>
      </c>
      <c r="Q144">
        <f>IF(Q25="","",SUM(Q$6:Q25))</f>
        <v>0</v>
      </c>
      <c r="R144">
        <f>IF(R25="","",SUM(R$6:R25))</f>
        <v>0</v>
      </c>
      <c r="S144">
        <f>IF(S25="","",SUM(S$6:S25))</f>
        <v>0</v>
      </c>
      <c r="T144">
        <f>IF(T25="","",SUM(T$6:T25))</f>
        <v>0</v>
      </c>
      <c r="U144">
        <f>IF(U25="","",SUM(U$6:U25))</f>
        <v>0</v>
      </c>
      <c r="V144">
        <f>IF(V25="","",SUM(V$6:V25))</f>
        <v>0</v>
      </c>
      <c r="W144">
        <f>IF(W25="","",SUM(W$6:W25))</f>
        <v>5</v>
      </c>
      <c r="X144">
        <f>IF(X25="","",SUM(X$6:X25))</f>
        <v>0</v>
      </c>
      <c r="Y144">
        <f>IF(Y25="","",SUM(Y$6:Y25))</f>
        <v>3</v>
      </c>
      <c r="Z144">
        <f>IF(Z25="","",SUM(Z$6:Z25))</f>
        <v>0</v>
      </c>
      <c r="AA144" t="str">
        <f>IF(AA25="","",SUM(AA$6:AA25))</f>
        <v/>
      </c>
      <c r="AB144">
        <f>IF(AB25="","",SUM(AB$6:AB25))</f>
        <v>7</v>
      </c>
      <c r="AC144">
        <f>IF(AC25="","",SUM(AC$6:AC25))</f>
        <v>0</v>
      </c>
      <c r="AD144">
        <f>IF(AD25="","",SUM(AD$6:AD25))</f>
        <v>1</v>
      </c>
      <c r="AE144">
        <f>IF(AE25="","",SUM(AE$6:AE25))</f>
        <v>0</v>
      </c>
      <c r="AF144" t="str">
        <f>IF(AF25="","",SUM(AF$6:AF25))</f>
        <v/>
      </c>
      <c r="AG144">
        <f>IF(AG25="","",SUM(AG$6:AG25))</f>
        <v>0</v>
      </c>
      <c r="AH144">
        <f>IF(AH25="","",SUM(AH$6:AH25))</f>
        <v>0</v>
      </c>
      <c r="AI144">
        <f>IF(AI25="","",SUM(AI$6:AI25))</f>
        <v>0</v>
      </c>
    </row>
    <row r="145" spans="1:35" x14ac:dyDescent="0.25">
      <c r="A145" s="3">
        <v>141</v>
      </c>
      <c r="B145" t="str">
        <f>IF(B26="","",SUM(B$6:B26))</f>
        <v/>
      </c>
      <c r="C145" t="str">
        <f>IF(C26="","",SUM(C$6:C26))</f>
        <v/>
      </c>
      <c r="D145">
        <f>IF(D26="","",SUM(D$6:D26))</f>
        <v>0</v>
      </c>
      <c r="E145">
        <f>IF(E26="","",SUM(E$6:E26))</f>
        <v>0</v>
      </c>
      <c r="F145">
        <f>IF(F26="","",SUM(F$6:F26))</f>
        <v>0</v>
      </c>
      <c r="G145" t="str">
        <f>IF(G26="","",SUM(G$6:G26))</f>
        <v/>
      </c>
      <c r="H145">
        <f>IF(H26="","",SUM(H$6:H26))</f>
        <v>0</v>
      </c>
      <c r="I145">
        <f>IF(I26="","",SUM(I$6:I26))</f>
        <v>0</v>
      </c>
      <c r="J145">
        <f>IF(J26="","",SUM(J$6:J26))</f>
        <v>0</v>
      </c>
      <c r="K145">
        <f>IF(K26="","",SUM(K$6:K26))</f>
        <v>0</v>
      </c>
      <c r="L145">
        <f>IF(L26="","",SUM(L$6:L26))</f>
        <v>0</v>
      </c>
      <c r="M145">
        <f>IF(M26="","",SUM(M$6:M26))</f>
        <v>0</v>
      </c>
      <c r="N145">
        <f>IF(N26="","",SUM(N$6:N26))</f>
        <v>0</v>
      </c>
      <c r="O145">
        <f>IF(O26="","",SUM(O$6:O26))</f>
        <v>0</v>
      </c>
      <c r="P145">
        <f>IF(P26="","",SUM(P$6:P26))</f>
        <v>0</v>
      </c>
      <c r="Q145">
        <f>IF(Q26="","",SUM(Q$6:Q26))</f>
        <v>0</v>
      </c>
      <c r="R145">
        <f>IF(R26="","",SUM(R$6:R26))</f>
        <v>0</v>
      </c>
      <c r="S145">
        <f>IF(S26="","",SUM(S$6:S26))</f>
        <v>0</v>
      </c>
      <c r="T145">
        <f>IF(T26="","",SUM(T$6:T26))</f>
        <v>0</v>
      </c>
      <c r="U145">
        <f>IF(U26="","",SUM(U$6:U26))</f>
        <v>0</v>
      </c>
      <c r="V145">
        <f>IF(V26="","",SUM(V$6:V26))</f>
        <v>0</v>
      </c>
      <c r="W145">
        <f>IF(W26="","",SUM(W$6:W26))</f>
        <v>5</v>
      </c>
      <c r="X145">
        <f>IF(X26="","",SUM(X$6:X26))</f>
        <v>0</v>
      </c>
      <c r="Y145">
        <f>IF(Y26="","",SUM(Y$6:Y26))</f>
        <v>3</v>
      </c>
      <c r="Z145">
        <f>IF(Z26="","",SUM(Z$6:Z26))</f>
        <v>0</v>
      </c>
      <c r="AA145" t="str">
        <f>IF(AA26="","",SUM(AA$6:AA26))</f>
        <v/>
      </c>
      <c r="AB145">
        <f>IF(AB26="","",SUM(AB$6:AB26))</f>
        <v>11</v>
      </c>
      <c r="AC145">
        <f>IF(AC26="","",SUM(AC$6:AC26))</f>
        <v>0</v>
      </c>
      <c r="AD145">
        <f>IF(AD26="","",SUM(AD$6:AD26))</f>
        <v>1</v>
      </c>
      <c r="AE145">
        <f>IF(AE26="","",SUM(AE$6:AE26))</f>
        <v>0</v>
      </c>
      <c r="AF145" t="str">
        <f>IF(AF26="","",SUM(AF$6:AF26))</f>
        <v/>
      </c>
      <c r="AG145">
        <f>IF(AG26="","",SUM(AG$6:AG26))</f>
        <v>0</v>
      </c>
      <c r="AH145">
        <f>IF(AH26="","",SUM(AH$6:AH26))</f>
        <v>0</v>
      </c>
      <c r="AI145">
        <f>IF(AI26="","",SUM(AI$6:AI26))</f>
        <v>0</v>
      </c>
    </row>
    <row r="146" spans="1:35" x14ac:dyDescent="0.25">
      <c r="A146" s="3">
        <v>142</v>
      </c>
      <c r="B146" t="str">
        <f>IF(B27="","",SUM(B$6:B27))</f>
        <v/>
      </c>
      <c r="C146" t="str">
        <f>IF(C27="","",SUM(C$6:C27))</f>
        <v/>
      </c>
      <c r="D146">
        <f>IF(D27="","",SUM(D$6:D27))</f>
        <v>0</v>
      </c>
      <c r="E146">
        <f>IF(E27="","",SUM(E$6:E27))</f>
        <v>0</v>
      </c>
      <c r="F146">
        <f>IF(F27="","",SUM(F$6:F27))</f>
        <v>0</v>
      </c>
      <c r="G146" t="str">
        <f>IF(G27="","",SUM(G$6:G27))</f>
        <v/>
      </c>
      <c r="H146">
        <f>IF(H27="","",SUM(H$6:H27))</f>
        <v>0</v>
      </c>
      <c r="I146">
        <f>IF(I27="","",SUM(I$6:I27))</f>
        <v>0</v>
      </c>
      <c r="J146">
        <f>IF(J27="","",SUM(J$6:J27))</f>
        <v>0</v>
      </c>
      <c r="K146">
        <f>IF(K27="","",SUM(K$6:K27))</f>
        <v>0</v>
      </c>
      <c r="L146">
        <f>IF(L27="","",SUM(L$6:L27))</f>
        <v>0</v>
      </c>
      <c r="M146">
        <f>IF(M27="","",SUM(M$6:M27))</f>
        <v>0</v>
      </c>
      <c r="N146">
        <f>IF(N27="","",SUM(N$6:N27))</f>
        <v>0</v>
      </c>
      <c r="O146">
        <f>IF(O27="","",SUM(O$6:O27))</f>
        <v>0</v>
      </c>
      <c r="P146">
        <f>IF(P27="","",SUM(P$6:P27))</f>
        <v>0</v>
      </c>
      <c r="Q146">
        <f>IF(Q27="","",SUM(Q$6:Q27))</f>
        <v>0</v>
      </c>
      <c r="R146">
        <f>IF(R27="","",SUM(R$6:R27))</f>
        <v>0</v>
      </c>
      <c r="S146">
        <f>IF(S27="","",SUM(S$6:S27))</f>
        <v>0</v>
      </c>
      <c r="T146">
        <f>IF(T27="","",SUM(T$6:T27))</f>
        <v>0</v>
      </c>
      <c r="U146">
        <f>IF(U27="","",SUM(U$6:U27))</f>
        <v>0</v>
      </c>
      <c r="V146">
        <f>IF(V27="","",SUM(V$6:V27))</f>
        <v>0</v>
      </c>
      <c r="W146">
        <f>IF(W27="","",SUM(W$6:W27))</f>
        <v>5</v>
      </c>
      <c r="X146">
        <f>IF(X27="","",SUM(X$6:X27))</f>
        <v>0</v>
      </c>
      <c r="Y146">
        <f>IF(Y27="","",SUM(Y$6:Y27))</f>
        <v>3</v>
      </c>
      <c r="Z146">
        <f>IF(Z27="","",SUM(Z$6:Z27))</f>
        <v>0</v>
      </c>
      <c r="AA146" t="str">
        <f>IF(AA27="","",SUM(AA$6:AA27))</f>
        <v/>
      </c>
      <c r="AB146">
        <f>IF(AB27="","",SUM(AB$6:AB27))</f>
        <v>11</v>
      </c>
      <c r="AC146">
        <f>IF(AC27="","",SUM(AC$6:AC27))</f>
        <v>2</v>
      </c>
      <c r="AD146">
        <f>IF(AD27="","",SUM(AD$6:AD27))</f>
        <v>1</v>
      </c>
      <c r="AE146">
        <f>IF(AE27="","",SUM(AE$6:AE27))</f>
        <v>0</v>
      </c>
      <c r="AF146" t="str">
        <f>IF(AF27="","",SUM(AF$6:AF27))</f>
        <v/>
      </c>
      <c r="AG146">
        <f>IF(AG27="","",SUM(AG$6:AG27))</f>
        <v>0</v>
      </c>
      <c r="AH146">
        <f>IF(AH27="","",SUM(AH$6:AH27))</f>
        <v>0</v>
      </c>
      <c r="AI146">
        <f>IF(AI27="","",SUM(AI$6:AI27))</f>
        <v>0</v>
      </c>
    </row>
    <row r="147" spans="1:35" x14ac:dyDescent="0.25">
      <c r="A147" s="3">
        <v>143</v>
      </c>
      <c r="B147" t="str">
        <f>IF(B28="","",SUM(B$6:B28))</f>
        <v/>
      </c>
      <c r="C147" t="str">
        <f>IF(C28="","",SUM(C$6:C28))</f>
        <v/>
      </c>
      <c r="D147">
        <f>IF(D28="","",SUM(D$6:D28))</f>
        <v>0</v>
      </c>
      <c r="E147">
        <f>IF(E28="","",SUM(E$6:E28))</f>
        <v>0</v>
      </c>
      <c r="F147">
        <f>IF(F28="","",SUM(F$6:F28))</f>
        <v>0</v>
      </c>
      <c r="G147" t="str">
        <f>IF(G28="","",SUM(G$6:G28))</f>
        <v/>
      </c>
      <c r="H147">
        <f>IF(H28="","",SUM(H$6:H28))</f>
        <v>0</v>
      </c>
      <c r="I147">
        <f>IF(I28="","",SUM(I$6:I28))</f>
        <v>0</v>
      </c>
      <c r="J147">
        <f>IF(J28="","",SUM(J$6:J28))</f>
        <v>0</v>
      </c>
      <c r="K147">
        <f>IF(K28="","",SUM(K$6:K28))</f>
        <v>0</v>
      </c>
      <c r="L147">
        <f>IF(L28="","",SUM(L$6:L28))</f>
        <v>0</v>
      </c>
      <c r="M147">
        <f>IF(M28="","",SUM(M$6:M28))</f>
        <v>0</v>
      </c>
      <c r="N147">
        <f>IF(N28="","",SUM(N$6:N28))</f>
        <v>0</v>
      </c>
      <c r="O147">
        <f>IF(O28="","",SUM(O$6:O28))</f>
        <v>0</v>
      </c>
      <c r="P147">
        <f>IF(P28="","",SUM(P$6:P28))</f>
        <v>0</v>
      </c>
      <c r="Q147">
        <f>IF(Q28="","",SUM(Q$6:Q28))</f>
        <v>0</v>
      </c>
      <c r="R147">
        <f>IF(R28="","",SUM(R$6:R28))</f>
        <v>0</v>
      </c>
      <c r="S147">
        <f>IF(S28="","",SUM(S$6:S28))</f>
        <v>0</v>
      </c>
      <c r="T147">
        <f>IF(T28="","",SUM(T$6:T28))</f>
        <v>0</v>
      </c>
      <c r="U147">
        <f>IF(U28="","",SUM(U$6:U28))</f>
        <v>0</v>
      </c>
      <c r="V147">
        <f>IF(V28="","",SUM(V$6:V28))</f>
        <v>0</v>
      </c>
      <c r="W147">
        <f>IF(W28="","",SUM(W$6:W28))</f>
        <v>5</v>
      </c>
      <c r="X147">
        <f>IF(X28="","",SUM(X$6:X28))</f>
        <v>0</v>
      </c>
      <c r="Y147">
        <f>IF(Y28="","",SUM(Y$6:Y28))</f>
        <v>3</v>
      </c>
      <c r="Z147">
        <f>IF(Z28="","",SUM(Z$6:Z28))</f>
        <v>0</v>
      </c>
      <c r="AA147">
        <f>IF(AA28="","",SUM(AA$6:AA28))</f>
        <v>0</v>
      </c>
      <c r="AB147">
        <f>IF(AB28="","",SUM(AB$6:AB28))</f>
        <v>11</v>
      </c>
      <c r="AC147">
        <f>IF(AC28="","",SUM(AC$6:AC28))</f>
        <v>2</v>
      </c>
      <c r="AD147">
        <f>IF(AD28="","",SUM(AD$6:AD28))</f>
        <v>1</v>
      </c>
      <c r="AE147">
        <f>IF(AE28="","",SUM(AE$6:AE28))</f>
        <v>0</v>
      </c>
      <c r="AF147">
        <f>IF(AF28="","",SUM(AF$6:AF28))</f>
        <v>0</v>
      </c>
      <c r="AG147">
        <f>IF(AG28="","",SUM(AG$6:AG28))</f>
        <v>0</v>
      </c>
      <c r="AH147">
        <f>IF(AH28="","",SUM(AH$6:AH28))</f>
        <v>0</v>
      </c>
      <c r="AI147">
        <f>IF(AI28="","",SUM(AI$6:AI28))</f>
        <v>0</v>
      </c>
    </row>
    <row r="148" spans="1:35" x14ac:dyDescent="0.25">
      <c r="A148" s="3">
        <v>144</v>
      </c>
      <c r="B148" t="str">
        <f>IF(B29="","",SUM(B$6:B29))</f>
        <v/>
      </c>
      <c r="C148" t="str">
        <f>IF(C29="","",SUM(C$6:C29))</f>
        <v/>
      </c>
      <c r="D148">
        <f>IF(D29="","",SUM(D$6:D29))</f>
        <v>0</v>
      </c>
      <c r="E148">
        <f>IF(E29="","",SUM(E$6:E29))</f>
        <v>0</v>
      </c>
      <c r="F148">
        <f>IF(F29="","",SUM(F$6:F29))</f>
        <v>0</v>
      </c>
      <c r="G148" t="str">
        <f>IF(G29="","",SUM(G$6:G29))</f>
        <v/>
      </c>
      <c r="H148">
        <f>IF(H29="","",SUM(H$6:H29))</f>
        <v>0</v>
      </c>
      <c r="I148">
        <f>IF(I29="","",SUM(I$6:I29))</f>
        <v>0</v>
      </c>
      <c r="J148">
        <f>IF(J29="","",SUM(J$6:J29))</f>
        <v>0</v>
      </c>
      <c r="K148">
        <f>IF(K29="","",SUM(K$6:K29))</f>
        <v>0</v>
      </c>
      <c r="L148">
        <f>IF(L29="","",SUM(L$6:L29))</f>
        <v>0</v>
      </c>
      <c r="M148">
        <f>IF(M29="","",SUM(M$6:M29))</f>
        <v>0</v>
      </c>
      <c r="N148">
        <f>IF(N29="","",SUM(N$6:N29))</f>
        <v>0</v>
      </c>
      <c r="O148">
        <f>IF(O29="","",SUM(O$6:O29))</f>
        <v>0</v>
      </c>
      <c r="P148">
        <f>IF(P29="","",SUM(P$6:P29))</f>
        <v>0</v>
      </c>
      <c r="Q148">
        <f>IF(Q29="","",SUM(Q$6:Q29))</f>
        <v>0</v>
      </c>
      <c r="R148">
        <f>IF(R29="","",SUM(R$6:R29))</f>
        <v>0</v>
      </c>
      <c r="S148">
        <f>IF(S29="","",SUM(S$6:S29))</f>
        <v>0</v>
      </c>
      <c r="T148">
        <f>IF(T29="","",SUM(T$6:T29))</f>
        <v>0</v>
      </c>
      <c r="U148">
        <f>IF(U29="","",SUM(U$6:U29))</f>
        <v>0</v>
      </c>
      <c r="V148">
        <f>IF(V29="","",SUM(V$6:V29))</f>
        <v>0</v>
      </c>
      <c r="W148">
        <f>IF(W29="","",SUM(W$6:W29))</f>
        <v>5</v>
      </c>
      <c r="X148">
        <f>IF(X29="","",SUM(X$6:X29))</f>
        <v>0</v>
      </c>
      <c r="Y148">
        <f>IF(Y29="","",SUM(Y$6:Y29))</f>
        <v>3</v>
      </c>
      <c r="Z148">
        <f>IF(Z29="","",SUM(Z$6:Z29))</f>
        <v>0</v>
      </c>
      <c r="AA148">
        <f>IF(AA29="","",SUM(AA$6:AA29))</f>
        <v>0</v>
      </c>
      <c r="AB148">
        <f>IF(AB29="","",SUM(AB$6:AB29))</f>
        <v>11</v>
      </c>
      <c r="AC148">
        <f>IF(AC29="","",SUM(AC$6:AC29))</f>
        <v>3</v>
      </c>
      <c r="AD148">
        <f>IF(AD29="","",SUM(AD$6:AD29))</f>
        <v>1</v>
      </c>
      <c r="AE148">
        <f>IF(AE29="","",SUM(AE$6:AE29))</f>
        <v>0</v>
      </c>
      <c r="AF148">
        <f>IF(AF29="","",SUM(AF$6:AF29))</f>
        <v>0</v>
      </c>
      <c r="AG148">
        <f>IF(AG29="","",SUM(AG$6:AG29))</f>
        <v>0</v>
      </c>
      <c r="AH148">
        <f>IF(AH29="","",SUM(AH$6:AH29))</f>
        <v>0</v>
      </c>
      <c r="AI148">
        <f>IF(AI29="","",SUM(AI$6:AI29))</f>
        <v>0</v>
      </c>
    </row>
    <row r="149" spans="1:35" x14ac:dyDescent="0.25">
      <c r="A149" s="3">
        <v>145</v>
      </c>
      <c r="B149" t="str">
        <f>IF(B30="","",SUM(B$6:B30))</f>
        <v/>
      </c>
      <c r="C149" t="str">
        <f>IF(C30="","",SUM(C$6:C30))</f>
        <v/>
      </c>
      <c r="D149">
        <f>IF(D30="","",SUM(D$6:D30))</f>
        <v>0</v>
      </c>
      <c r="E149">
        <f>IF(E30="","",SUM(E$6:E30))</f>
        <v>0</v>
      </c>
      <c r="F149">
        <f>IF(F30="","",SUM(F$6:F30))</f>
        <v>0</v>
      </c>
      <c r="G149" t="str">
        <f>IF(G30="","",SUM(G$6:G30))</f>
        <v/>
      </c>
      <c r="H149">
        <f>IF(H30="","",SUM(H$6:H30))</f>
        <v>0</v>
      </c>
      <c r="I149">
        <f>IF(I30="","",SUM(I$6:I30))</f>
        <v>0</v>
      </c>
      <c r="J149">
        <f>IF(J30="","",SUM(J$6:J30))</f>
        <v>0</v>
      </c>
      <c r="K149">
        <f>IF(K30="","",SUM(K$6:K30))</f>
        <v>0</v>
      </c>
      <c r="L149">
        <f>IF(L30="","",SUM(L$6:L30))</f>
        <v>3</v>
      </c>
      <c r="M149">
        <f>IF(M30="","",SUM(M$6:M30))</f>
        <v>0</v>
      </c>
      <c r="N149">
        <f>IF(N30="","",SUM(N$6:N30))</f>
        <v>0</v>
      </c>
      <c r="O149">
        <f>IF(O30="","",SUM(O$6:O30))</f>
        <v>3</v>
      </c>
      <c r="P149">
        <f>IF(P30="","",SUM(P$6:P30))</f>
        <v>0</v>
      </c>
      <c r="Q149">
        <f>IF(Q30="","",SUM(Q$6:Q30))</f>
        <v>0</v>
      </c>
      <c r="R149">
        <f>IF(R30="","",SUM(R$6:R30))</f>
        <v>0</v>
      </c>
      <c r="S149">
        <f>IF(S30="","",SUM(S$6:S30))</f>
        <v>154</v>
      </c>
      <c r="T149">
        <f>IF(T30="","",SUM(T$6:T30))</f>
        <v>0</v>
      </c>
      <c r="U149">
        <f>IF(U30="","",SUM(U$6:U30))</f>
        <v>0</v>
      </c>
      <c r="V149">
        <f>IF(V30="","",SUM(V$6:V30))</f>
        <v>0</v>
      </c>
      <c r="W149">
        <f>IF(W30="","",SUM(W$6:W30))</f>
        <v>5</v>
      </c>
      <c r="X149">
        <f>IF(X30="","",SUM(X$6:X30))</f>
        <v>0</v>
      </c>
      <c r="Y149">
        <f>IF(Y30="","",SUM(Y$6:Y30))</f>
        <v>3</v>
      </c>
      <c r="Z149">
        <f>IF(Z30="","",SUM(Z$6:Z30))</f>
        <v>0</v>
      </c>
      <c r="AA149">
        <f>IF(AA30="","",SUM(AA$6:AA30))</f>
        <v>0</v>
      </c>
      <c r="AB149">
        <f>IF(AB30="","",SUM(AB$6:AB30))</f>
        <v>11</v>
      </c>
      <c r="AC149">
        <f>IF(AC30="","",SUM(AC$6:AC30))</f>
        <v>3</v>
      </c>
      <c r="AD149">
        <f>IF(AD30="","",SUM(AD$6:AD30))</f>
        <v>1</v>
      </c>
      <c r="AE149">
        <f>IF(AE30="","",SUM(AE$6:AE30))</f>
        <v>3</v>
      </c>
      <c r="AF149">
        <f>IF(AF30="","",SUM(AF$6:AF30))</f>
        <v>0</v>
      </c>
      <c r="AG149">
        <f>IF(AG30="","",SUM(AG$6:AG30))</f>
        <v>0</v>
      </c>
      <c r="AH149">
        <f>IF(AH30="","",SUM(AH$6:AH30))</f>
        <v>0</v>
      </c>
      <c r="AI149">
        <f>IF(AI30="","",SUM(AI$6:AI30))</f>
        <v>0</v>
      </c>
    </row>
    <row r="150" spans="1:35" x14ac:dyDescent="0.25">
      <c r="A150" s="3">
        <v>146</v>
      </c>
      <c r="B150" t="str">
        <f>IF(B31="","",SUM(B$6:B31))</f>
        <v/>
      </c>
      <c r="C150">
        <f>IF(C31="","",SUM(C$6:C31))</f>
        <v>0</v>
      </c>
      <c r="D150">
        <f>IF(D31="","",SUM(D$6:D31))</f>
        <v>0</v>
      </c>
      <c r="E150">
        <f>IF(E31="","",SUM(E$6:E31))</f>
        <v>0</v>
      </c>
      <c r="F150">
        <f>IF(F31="","",SUM(F$6:F31))</f>
        <v>0</v>
      </c>
      <c r="G150" t="str">
        <f>IF(G31="","",SUM(G$6:G31))</f>
        <v/>
      </c>
      <c r="H150">
        <f>IF(H31="","",SUM(H$6:H31))</f>
        <v>0</v>
      </c>
      <c r="I150">
        <f>IF(I31="","",SUM(I$6:I31))</f>
        <v>0</v>
      </c>
      <c r="J150">
        <f>IF(J31="","",SUM(J$6:J31))</f>
        <v>0</v>
      </c>
      <c r="K150">
        <f>IF(K31="","",SUM(K$6:K31))</f>
        <v>0</v>
      </c>
      <c r="L150">
        <f>IF(L31="","",SUM(L$6:L31))</f>
        <v>11</v>
      </c>
      <c r="M150">
        <f>IF(M31="","",SUM(M$6:M31))</f>
        <v>0</v>
      </c>
      <c r="N150">
        <f>IF(N31="","",SUM(N$6:N31))</f>
        <v>0</v>
      </c>
      <c r="O150">
        <f>IF(O31="","",SUM(O$6:O31))</f>
        <v>5</v>
      </c>
      <c r="P150">
        <f>IF(P31="","",SUM(P$6:P31))</f>
        <v>0</v>
      </c>
      <c r="Q150">
        <f>IF(Q31="","",SUM(Q$6:Q31))</f>
        <v>0</v>
      </c>
      <c r="R150">
        <f>IF(R31="","",SUM(R$6:R31))</f>
        <v>0</v>
      </c>
      <c r="S150">
        <f>IF(S31="","",SUM(S$6:S31))</f>
        <v>211</v>
      </c>
      <c r="T150">
        <f>IF(T31="","",SUM(T$6:T31))</f>
        <v>0</v>
      </c>
      <c r="U150">
        <f>IF(U31="","",SUM(U$6:U31))</f>
        <v>0</v>
      </c>
      <c r="V150">
        <f>IF(V31="","",SUM(V$6:V31))</f>
        <v>0</v>
      </c>
      <c r="W150">
        <f>IF(W31="","",SUM(W$6:W31))</f>
        <v>5</v>
      </c>
      <c r="X150">
        <f>IF(X31="","",SUM(X$6:X31))</f>
        <v>0</v>
      </c>
      <c r="Y150">
        <f>IF(Y31="","",SUM(Y$6:Y31))</f>
        <v>3</v>
      </c>
      <c r="Z150">
        <f>IF(Z31="","",SUM(Z$6:Z31))</f>
        <v>0</v>
      </c>
      <c r="AA150">
        <f>IF(AA31="","",SUM(AA$6:AA31))</f>
        <v>5</v>
      </c>
      <c r="AB150">
        <f>IF(AB31="","",SUM(AB$6:AB31))</f>
        <v>11</v>
      </c>
      <c r="AC150">
        <f>IF(AC31="","",SUM(AC$6:AC31))</f>
        <v>6</v>
      </c>
      <c r="AD150">
        <f>IF(AD31="","",SUM(AD$6:AD31))</f>
        <v>1</v>
      </c>
      <c r="AE150">
        <f>IF(AE31="","",SUM(AE$6:AE31))</f>
        <v>94</v>
      </c>
      <c r="AF150">
        <f>IF(AF31="","",SUM(AF$6:AF31))</f>
        <v>0</v>
      </c>
      <c r="AG150">
        <f>IF(AG31="","",SUM(AG$6:AG31))</f>
        <v>0</v>
      </c>
      <c r="AH150">
        <f>IF(AH31="","",SUM(AH$6:AH31))</f>
        <v>0</v>
      </c>
      <c r="AI150">
        <f>IF(AI31="","",SUM(AI$6:AI31))</f>
        <v>0</v>
      </c>
    </row>
    <row r="151" spans="1:35" x14ac:dyDescent="0.25">
      <c r="A151" s="3">
        <v>147</v>
      </c>
      <c r="B151" t="str">
        <f>IF(B32="","",SUM(B$6:B32))</f>
        <v/>
      </c>
      <c r="C151">
        <f>IF(C32="","",SUM(C$6:C32))</f>
        <v>0</v>
      </c>
      <c r="D151">
        <f>IF(D32="","",SUM(D$6:D32))</f>
        <v>0</v>
      </c>
      <c r="E151">
        <f>IF(E32="","",SUM(E$6:E32))</f>
        <v>0</v>
      </c>
      <c r="F151">
        <f>IF(F32="","",SUM(F$6:F32))</f>
        <v>0</v>
      </c>
      <c r="G151" t="str">
        <f>IF(G32="","",SUM(G$6:G32))</f>
        <v/>
      </c>
      <c r="H151">
        <f>IF(H32="","",SUM(H$6:H32))</f>
        <v>0</v>
      </c>
      <c r="I151">
        <f>IF(I32="","",SUM(I$6:I32))</f>
        <v>0</v>
      </c>
      <c r="J151">
        <f>IF(J32="","",SUM(J$6:J32))</f>
        <v>0</v>
      </c>
      <c r="K151">
        <f>IF(K32="","",SUM(K$6:K32))</f>
        <v>0</v>
      </c>
      <c r="L151">
        <f>IF(L32="","",SUM(L$6:L32))</f>
        <v>11</v>
      </c>
      <c r="M151">
        <f>IF(M32="","",SUM(M$6:M32))</f>
        <v>0</v>
      </c>
      <c r="N151">
        <f>IF(N32="","",SUM(N$6:N32))</f>
        <v>0</v>
      </c>
      <c r="O151">
        <f>IF(O32="","",SUM(O$6:O32))</f>
        <v>16</v>
      </c>
      <c r="P151">
        <f>IF(P32="","",SUM(P$6:P32))</f>
        <v>2</v>
      </c>
      <c r="Q151">
        <f>IF(Q32="","",SUM(Q$6:Q32))</f>
        <v>3</v>
      </c>
      <c r="R151">
        <f>IF(R32="","",SUM(R$6:R32))</f>
        <v>0</v>
      </c>
      <c r="S151">
        <f>IF(S32="","",SUM(S$6:S32))</f>
        <v>1239</v>
      </c>
      <c r="T151">
        <f>IF(T32="","",SUM(T$6:T32))</f>
        <v>0</v>
      </c>
      <c r="U151">
        <f>IF(U32="","",SUM(U$6:U32))</f>
        <v>0</v>
      </c>
      <c r="V151">
        <f>IF(V32="","",SUM(V$6:V32))</f>
        <v>0</v>
      </c>
      <c r="W151">
        <f>IF(W32="","",SUM(W$6:W32))</f>
        <v>5</v>
      </c>
      <c r="X151">
        <f>IF(X32="","",SUM(X$6:X32))</f>
        <v>0</v>
      </c>
      <c r="Y151">
        <f>IF(Y32="","",SUM(Y$6:Y32))</f>
        <v>6</v>
      </c>
      <c r="Z151">
        <f>IF(Z32="","",SUM(Z$6:Z32))</f>
        <v>0</v>
      </c>
      <c r="AA151">
        <f>IF(AA32="","",SUM(AA$6:AA32))</f>
        <v>5</v>
      </c>
      <c r="AB151">
        <f>IF(AB32="","",SUM(AB$6:AB32))</f>
        <v>11</v>
      </c>
      <c r="AC151">
        <f>IF(AC32="","",SUM(AC$6:AC32))</f>
        <v>14</v>
      </c>
      <c r="AD151">
        <f>IF(AD32="","",SUM(AD$6:AD32))</f>
        <v>1</v>
      </c>
      <c r="AE151">
        <f>IF(AE32="","",SUM(AE$6:AE32))</f>
        <v>113</v>
      </c>
      <c r="AF151">
        <f>IF(AF32="","",SUM(AF$6:AF32))</f>
        <v>0</v>
      </c>
      <c r="AG151">
        <f>IF(AG32="","",SUM(AG$6:AG32))</f>
        <v>0</v>
      </c>
      <c r="AH151">
        <f>IF(AH32="","",SUM(AH$6:AH32))</f>
        <v>0</v>
      </c>
      <c r="AI151">
        <f>IF(AI32="","",SUM(AI$6:AI32))</f>
        <v>0</v>
      </c>
    </row>
    <row r="152" spans="1:35" x14ac:dyDescent="0.25">
      <c r="A152" s="3">
        <v>148</v>
      </c>
      <c r="B152" t="str">
        <f>IF(B33="","",SUM(B$6:B33))</f>
        <v/>
      </c>
      <c r="C152">
        <f>IF(C33="","",SUM(C$6:C33))</f>
        <v>0</v>
      </c>
      <c r="D152">
        <f>IF(D33="","",SUM(D$6:D33))</f>
        <v>0</v>
      </c>
      <c r="E152">
        <f>IF(E33="","",SUM(E$6:E33))</f>
        <v>0</v>
      </c>
      <c r="F152">
        <f>IF(F33="","",SUM(F$6:F33))</f>
        <v>0</v>
      </c>
      <c r="G152" t="str">
        <f>IF(G33="","",SUM(G$6:G33))</f>
        <v/>
      </c>
      <c r="H152">
        <f>IF(H33="","",SUM(H$6:H33))</f>
        <v>0</v>
      </c>
      <c r="I152">
        <f>IF(I33="","",SUM(I$6:I33))</f>
        <v>1</v>
      </c>
      <c r="J152">
        <f>IF(J33="","",SUM(J$6:J33))</f>
        <v>0</v>
      </c>
      <c r="K152">
        <f>IF(K33="","",SUM(K$6:K33))</f>
        <v>0</v>
      </c>
      <c r="L152">
        <f>IF(L33="","",SUM(L$6:L33))</f>
        <v>11</v>
      </c>
      <c r="M152">
        <f>IF(M33="","",SUM(M$6:M33))</f>
        <v>0</v>
      </c>
      <c r="N152">
        <f>IF(N33="","",SUM(N$6:N33))</f>
        <v>0</v>
      </c>
      <c r="O152">
        <f>IF(O33="","",SUM(O$6:O33))</f>
        <v>16</v>
      </c>
      <c r="P152">
        <f>IF(P33="","",SUM(P$6:P33))</f>
        <v>4</v>
      </c>
      <c r="Q152">
        <f>IF(Q33="","",SUM(Q$6:Q33))</f>
        <v>12</v>
      </c>
      <c r="R152">
        <f>IF(R33="","",SUM(R$6:R33))</f>
        <v>0</v>
      </c>
      <c r="S152">
        <f>IF(S33="","",SUM(S$6:S33))</f>
        <v>1340</v>
      </c>
      <c r="T152">
        <f>IF(T33="","",SUM(T$6:T33))</f>
        <v>0</v>
      </c>
      <c r="U152">
        <f>IF(U33="","",SUM(U$6:U33))</f>
        <v>0</v>
      </c>
      <c r="V152">
        <f>IF(V33="","",SUM(V$6:V33))</f>
        <v>0</v>
      </c>
      <c r="W152">
        <f>IF(W33="","",SUM(W$6:W33))</f>
        <v>5</v>
      </c>
      <c r="X152">
        <f>IF(X33="","",SUM(X$6:X33))</f>
        <v>0</v>
      </c>
      <c r="Y152">
        <f>IF(Y33="","",SUM(Y$6:Y33))</f>
        <v>13</v>
      </c>
      <c r="Z152">
        <f>IF(Z33="","",SUM(Z$6:Z33))</f>
        <v>0</v>
      </c>
      <c r="AA152">
        <f>IF(AA33="","",SUM(AA$6:AA33))</f>
        <v>5</v>
      </c>
      <c r="AB152">
        <f>IF(AB33="","",SUM(AB$6:AB33))</f>
        <v>12</v>
      </c>
      <c r="AC152">
        <f>IF(AC33="","",SUM(AC$6:AC33))</f>
        <v>19</v>
      </c>
      <c r="AD152">
        <f>IF(AD33="","",SUM(AD$6:AD33))</f>
        <v>1</v>
      </c>
      <c r="AE152">
        <f>IF(AE33="","",SUM(AE$6:AE33))</f>
        <v>314</v>
      </c>
      <c r="AF152">
        <f>IF(AF33="","",SUM(AF$6:AF33))</f>
        <v>0</v>
      </c>
      <c r="AG152">
        <f>IF(AG33="","",SUM(AG$6:AG33))</f>
        <v>0</v>
      </c>
      <c r="AH152">
        <f>IF(AH33="","",SUM(AH$6:AH33))</f>
        <v>0</v>
      </c>
      <c r="AI152">
        <f>IF(AI33="","",SUM(AI$6:AI33))</f>
        <v>5</v>
      </c>
    </row>
    <row r="153" spans="1:35" x14ac:dyDescent="0.25">
      <c r="A153" s="3">
        <v>149</v>
      </c>
      <c r="B153" t="str">
        <f>IF(B34="","",SUM(B$6:B34))</f>
        <v/>
      </c>
      <c r="C153">
        <f>IF(C34="","",SUM(C$6:C34))</f>
        <v>0</v>
      </c>
      <c r="D153">
        <f>IF(D34="","",SUM(D$6:D34))</f>
        <v>0</v>
      </c>
      <c r="E153">
        <f>IF(E34="","",SUM(E$6:E34))</f>
        <v>0</v>
      </c>
      <c r="F153">
        <f>IF(F34="","",SUM(F$6:F34))</f>
        <v>4</v>
      </c>
      <c r="G153" t="str">
        <f>IF(G34="","",SUM(G$6:G34))</f>
        <v/>
      </c>
      <c r="H153">
        <f>IF(H34="","",SUM(H$6:H34))</f>
        <v>0</v>
      </c>
      <c r="I153">
        <f>IF(I34="","",SUM(I$6:I34))</f>
        <v>1</v>
      </c>
      <c r="J153">
        <f>IF(J34="","",SUM(J$6:J34))</f>
        <v>0</v>
      </c>
      <c r="K153">
        <f>IF(K34="","",SUM(K$6:K34))</f>
        <v>0</v>
      </c>
      <c r="L153">
        <f>IF(L34="","",SUM(L$6:L34))</f>
        <v>11</v>
      </c>
      <c r="M153">
        <f>IF(M34="","",SUM(M$6:M34))</f>
        <v>0</v>
      </c>
      <c r="N153">
        <f>IF(N34="","",SUM(N$6:N34))</f>
        <v>0</v>
      </c>
      <c r="O153">
        <f>IF(O34="","",SUM(O$6:O34))</f>
        <v>22</v>
      </c>
      <c r="P153">
        <f>IF(P34="","",SUM(P$6:P34))</f>
        <v>4</v>
      </c>
      <c r="Q153">
        <f>IF(Q34="","",SUM(Q$6:Q34))</f>
        <v>12</v>
      </c>
      <c r="R153">
        <f>IF(R34="","",SUM(R$6:R34))</f>
        <v>0</v>
      </c>
      <c r="S153">
        <f>IF(S34="","",SUM(S$6:S34))</f>
        <v>2067</v>
      </c>
      <c r="T153">
        <f>IF(T34="","",SUM(T$6:T34))</f>
        <v>0</v>
      </c>
      <c r="U153">
        <f>IF(U34="","",SUM(U$6:U34))</f>
        <v>0</v>
      </c>
      <c r="V153">
        <f>IF(V34="","",SUM(V$6:V34))</f>
        <v>0</v>
      </c>
      <c r="W153">
        <f>IF(W34="","",SUM(W$6:W34))</f>
        <v>5</v>
      </c>
      <c r="X153">
        <f>IF(X34="","",SUM(X$6:X34))</f>
        <v>1</v>
      </c>
      <c r="Y153">
        <f>IF(Y34="","",SUM(Y$6:Y34))</f>
        <v>13</v>
      </c>
      <c r="Z153">
        <f>IF(Z34="","",SUM(Z$6:Z34))</f>
        <v>0</v>
      </c>
      <c r="AA153">
        <f>IF(AA34="","",SUM(AA$6:AA34))</f>
        <v>16</v>
      </c>
      <c r="AB153">
        <f>IF(AB34="","",SUM(AB$6:AB34))</f>
        <v>12</v>
      </c>
      <c r="AC153">
        <f>IF(AC34="","",SUM(AC$6:AC34))</f>
        <v>22</v>
      </c>
      <c r="AD153">
        <f>IF(AD34="","",SUM(AD$6:AD34))</f>
        <v>1</v>
      </c>
      <c r="AE153">
        <f>IF(AE34="","",SUM(AE$6:AE34))</f>
        <v>315</v>
      </c>
      <c r="AF153">
        <f>IF(AF34="","",SUM(AF$6:AF34))</f>
        <v>0</v>
      </c>
      <c r="AG153">
        <f>IF(AG34="","",SUM(AG$6:AG34))</f>
        <v>0</v>
      </c>
      <c r="AH153">
        <f>IF(AH34="","",SUM(AH$6:AH34))</f>
        <v>0</v>
      </c>
      <c r="AI153">
        <f>IF(AI34="","",SUM(AI$6:AI34))</f>
        <v>5</v>
      </c>
    </row>
    <row r="154" spans="1:35" x14ac:dyDescent="0.25">
      <c r="A154" s="3">
        <v>150</v>
      </c>
      <c r="B154" t="str">
        <f>IF(B35="","",SUM(B$6:B35))</f>
        <v/>
      </c>
      <c r="C154">
        <f>IF(C35="","",SUM(C$6:C35))</f>
        <v>0</v>
      </c>
      <c r="D154">
        <f>IF(D35="","",SUM(D$6:D35))</f>
        <v>0</v>
      </c>
      <c r="E154">
        <f>IF(E35="","",SUM(E$6:E35))</f>
        <v>0</v>
      </c>
      <c r="F154">
        <f>IF(F35="","",SUM(F$6:F35))</f>
        <v>9</v>
      </c>
      <c r="G154" t="str">
        <f>IF(G35="","",SUM(G$6:G35))</f>
        <v/>
      </c>
      <c r="H154">
        <f>IF(H35="","",SUM(H$6:H35))</f>
        <v>7</v>
      </c>
      <c r="I154">
        <f>IF(I35="","",SUM(I$6:I35))</f>
        <v>3</v>
      </c>
      <c r="J154">
        <f>IF(J35="","",SUM(J$6:J35))</f>
        <v>0</v>
      </c>
      <c r="K154">
        <f>IF(K35="","",SUM(K$6:K35))</f>
        <v>0</v>
      </c>
      <c r="L154">
        <f>IF(L35="","",SUM(L$6:L35))</f>
        <v>11</v>
      </c>
      <c r="M154">
        <f>IF(M35="","",SUM(M$6:M35))</f>
        <v>0</v>
      </c>
      <c r="N154">
        <f>IF(N35="","",SUM(N$6:N35))</f>
        <v>1</v>
      </c>
      <c r="O154">
        <f>IF(O35="","",SUM(O$6:O35))</f>
        <v>35</v>
      </c>
      <c r="P154">
        <f>IF(P35="","",SUM(P$6:P35))</f>
        <v>9</v>
      </c>
      <c r="Q154">
        <f>IF(Q35="","",SUM(Q$6:Q35))</f>
        <v>27</v>
      </c>
      <c r="R154">
        <f>IF(R35="","",SUM(R$6:R35))</f>
        <v>3</v>
      </c>
      <c r="S154">
        <f>IF(S35="","",SUM(S$6:S35))</f>
        <v>3013</v>
      </c>
      <c r="T154">
        <f>IF(T35="","",SUM(T$6:T35))</f>
        <v>0</v>
      </c>
      <c r="U154">
        <f>IF(U35="","",SUM(U$6:U35))</f>
        <v>1</v>
      </c>
      <c r="V154">
        <f>IF(V35="","",SUM(V$6:V35))</f>
        <v>0</v>
      </c>
      <c r="W154">
        <f>IF(W35="","",SUM(W$6:W35))</f>
        <v>5</v>
      </c>
      <c r="X154">
        <f>IF(X35="","",SUM(X$6:X35))</f>
        <v>1</v>
      </c>
      <c r="Y154">
        <f>IF(Y35="","",SUM(Y$6:Y35))</f>
        <v>13</v>
      </c>
      <c r="Z154">
        <f>IF(Z35="","",SUM(Z$6:Z35))</f>
        <v>0</v>
      </c>
      <c r="AA154">
        <f>IF(AA35="","",SUM(AA$6:AA35))</f>
        <v>441</v>
      </c>
      <c r="AB154">
        <f>IF(AB35="","",SUM(AB$6:AB35))</f>
        <v>12</v>
      </c>
      <c r="AC154">
        <f>IF(AC35="","",SUM(AC$6:AC35))</f>
        <v>25</v>
      </c>
      <c r="AD154">
        <f>IF(AD35="","",SUM(AD$6:AD35))</f>
        <v>1</v>
      </c>
      <c r="AE154">
        <f>IF(AE35="","",SUM(AE$6:AE35))</f>
        <v>322</v>
      </c>
      <c r="AF154">
        <f>IF(AF35="","",SUM(AF$6:AF35))</f>
        <v>1</v>
      </c>
      <c r="AG154">
        <f>IF(AG35="","",SUM(AG$6:AG35))</f>
        <v>0</v>
      </c>
      <c r="AH154">
        <f>IF(AH35="","",SUM(AH$6:AH35))</f>
        <v>0</v>
      </c>
      <c r="AI154">
        <f>IF(AI35="","",SUM(AI$6:AI35))</f>
        <v>5</v>
      </c>
    </row>
    <row r="155" spans="1:35" x14ac:dyDescent="0.25">
      <c r="A155" s="3">
        <v>151</v>
      </c>
      <c r="B155" t="str">
        <f>IF(B36="","",SUM(B$6:B36))</f>
        <v/>
      </c>
      <c r="C155">
        <f>IF(C36="","",SUM(C$6:C36))</f>
        <v>11</v>
      </c>
      <c r="D155">
        <f>IF(D36="","",SUM(D$6:D36))</f>
        <v>0</v>
      </c>
      <c r="E155">
        <f>IF(E36="","",SUM(E$6:E36))</f>
        <v>0</v>
      </c>
      <c r="F155">
        <f>IF(F36="","",SUM(F$6:F36))</f>
        <v>23</v>
      </c>
      <c r="G155" t="str">
        <f>IF(G36="","",SUM(G$6:G36))</f>
        <v/>
      </c>
      <c r="H155">
        <f>IF(H36="","",SUM(H$6:H36))</f>
        <v>21</v>
      </c>
      <c r="I155">
        <f>IF(I36="","",SUM(I$6:I36))</f>
        <v>3</v>
      </c>
      <c r="J155">
        <f>IF(J36="","",SUM(J$6:J36))</f>
        <v>0</v>
      </c>
      <c r="K155">
        <f>IF(K36="","",SUM(K$6:K36))</f>
        <v>0</v>
      </c>
      <c r="L155">
        <f>IF(L36="","",SUM(L$6:L36))</f>
        <v>21</v>
      </c>
      <c r="M155">
        <f>IF(M36="","",SUM(M$6:M36))</f>
        <v>0</v>
      </c>
      <c r="N155">
        <f>IF(N36="","",SUM(N$6:N36))</f>
        <v>2</v>
      </c>
      <c r="O155">
        <f>IF(O36="","",SUM(O$6:O36))</f>
        <v>35</v>
      </c>
      <c r="P155">
        <f>IF(P36="","",SUM(P$6:P36))</f>
        <v>28</v>
      </c>
      <c r="Q155">
        <f>IF(Q36="","",SUM(Q$6:Q36))</f>
        <v>35</v>
      </c>
      <c r="R155">
        <f>IF(R36="","",SUM(R$6:R36))</f>
        <v>7</v>
      </c>
      <c r="S155">
        <f>IF(S36="","",SUM(S$6:S36))</f>
        <v>3754</v>
      </c>
      <c r="T155">
        <f>IF(T36="","",SUM(T$6:T36))</f>
        <v>0</v>
      </c>
      <c r="U155">
        <f>IF(U36="","",SUM(U$6:U36))</f>
        <v>1</v>
      </c>
      <c r="V155">
        <f>IF(V36="","",SUM(V$6:V36))</f>
        <v>0</v>
      </c>
      <c r="W155">
        <f>IF(W36="","",SUM(W$6:W36))</f>
        <v>10</v>
      </c>
      <c r="X155">
        <f>IF(X36="","",SUM(X$6:X36))</f>
        <v>1</v>
      </c>
      <c r="Y155">
        <f>IF(Y36="","",SUM(Y$6:Y36))</f>
        <v>18</v>
      </c>
      <c r="Z155">
        <f>IF(Z36="","",SUM(Z$6:Z36))</f>
        <v>1</v>
      </c>
      <c r="AA155">
        <f>IF(AA36="","",SUM(AA$6:AA36))</f>
        <v>509</v>
      </c>
      <c r="AB155">
        <f>IF(AB36="","",SUM(AB$6:AB36))</f>
        <v>12</v>
      </c>
      <c r="AC155">
        <f>IF(AC36="","",SUM(AC$6:AC36))</f>
        <v>26</v>
      </c>
      <c r="AD155">
        <f>IF(AD36="","",SUM(AD$6:AD36))</f>
        <v>1</v>
      </c>
      <c r="AE155">
        <f>IF(AE36="","",SUM(AE$6:AE36))</f>
        <v>391</v>
      </c>
      <c r="AF155">
        <f>IF(AF36="","",SUM(AF$6:AF36))</f>
        <v>1</v>
      </c>
      <c r="AG155">
        <f>IF(AG36="","",SUM(AG$6:AG36))</f>
        <v>0</v>
      </c>
      <c r="AH155">
        <f>IF(AH36="","",SUM(AH$6:AH36))</f>
        <v>0</v>
      </c>
      <c r="AI155">
        <f>IF(AI36="","",SUM(AI$6:AI36))</f>
        <v>5</v>
      </c>
    </row>
    <row r="156" spans="1:35" x14ac:dyDescent="0.25">
      <c r="A156" s="3">
        <v>152</v>
      </c>
      <c r="B156" t="str">
        <f>IF(B37="","",SUM(B$6:B37))</f>
        <v/>
      </c>
      <c r="C156">
        <f>IF(C37="","",SUM(C$6:C37))</f>
        <v>16</v>
      </c>
      <c r="D156">
        <f>IF(D37="","",SUM(D$6:D37))</f>
        <v>5</v>
      </c>
      <c r="E156">
        <f>IF(E37="","",SUM(E$6:E37))</f>
        <v>0</v>
      </c>
      <c r="F156">
        <f>IF(F37="","",SUM(F$6:F37))</f>
        <v>25</v>
      </c>
      <c r="G156" t="str">
        <f>IF(G37="","",SUM(G$6:G37))</f>
        <v/>
      </c>
      <c r="H156">
        <f>IF(H37="","",SUM(H$6:H37))</f>
        <v>30</v>
      </c>
      <c r="I156">
        <f>IF(I37="","",SUM(I$6:I37))</f>
        <v>3</v>
      </c>
      <c r="J156">
        <f>IF(J37="","",SUM(J$6:J37))</f>
        <v>0</v>
      </c>
      <c r="K156">
        <f>IF(K37="","",SUM(K$6:K37))</f>
        <v>197</v>
      </c>
      <c r="L156">
        <f>IF(L37="","",SUM(L$6:L37))</f>
        <v>30</v>
      </c>
      <c r="M156">
        <f>IF(M37="","",SUM(M$6:M37))</f>
        <v>0</v>
      </c>
      <c r="N156">
        <f>IF(N37="","",SUM(N$6:N37))</f>
        <v>2</v>
      </c>
      <c r="O156">
        <f>IF(O37="","",SUM(O$6:O37))</f>
        <v>207</v>
      </c>
      <c r="P156">
        <f>IF(P37="","",SUM(P$6:P37))</f>
        <v>56</v>
      </c>
      <c r="Q156">
        <f>IF(Q37="","",SUM(Q$6:Q37))</f>
        <v>36</v>
      </c>
      <c r="R156">
        <f>IF(R37="","",SUM(R$6:R37))</f>
        <v>7</v>
      </c>
      <c r="S156">
        <f>IF(S37="","",SUM(S$6:S37))</f>
        <v>4826</v>
      </c>
      <c r="T156">
        <f>IF(T37="","",SUM(T$6:T37))</f>
        <v>0</v>
      </c>
      <c r="U156">
        <f>IF(U37="","",SUM(U$6:U37))</f>
        <v>1</v>
      </c>
      <c r="V156">
        <f>IF(V37="","",SUM(V$6:V37))</f>
        <v>0</v>
      </c>
      <c r="W156">
        <f>IF(W37="","",SUM(W$6:W37))</f>
        <v>1321</v>
      </c>
      <c r="X156">
        <f>IF(X37="","",SUM(X$6:X37))</f>
        <v>1</v>
      </c>
      <c r="Y156">
        <f>IF(Y37="","",SUM(Y$6:Y37))</f>
        <v>99</v>
      </c>
      <c r="Z156">
        <f>IF(Z37="","",SUM(Z$6:Z37))</f>
        <v>2</v>
      </c>
      <c r="AA156">
        <f>IF(AA37="","",SUM(AA$6:AA37))</f>
        <v>547</v>
      </c>
      <c r="AB156">
        <f>IF(AB37="","",SUM(AB$6:AB37))</f>
        <v>12</v>
      </c>
      <c r="AC156">
        <f>IF(AC37="","",SUM(AC$6:AC37))</f>
        <v>28</v>
      </c>
      <c r="AD156">
        <f>IF(AD37="","",SUM(AD$6:AD37))</f>
        <v>1</v>
      </c>
      <c r="AE156">
        <f>IF(AE37="","",SUM(AE$6:AE37))</f>
        <v>2110</v>
      </c>
      <c r="AF156">
        <f>IF(AF37="","",SUM(AF$6:AF37))</f>
        <v>1</v>
      </c>
      <c r="AG156">
        <f>IF(AG37="","",SUM(AG$6:AG37))</f>
        <v>1</v>
      </c>
      <c r="AH156">
        <f>IF(AH37="","",SUM(AH$6:AH37))</f>
        <v>0</v>
      </c>
      <c r="AI156">
        <f>IF(AI37="","",SUM(AI$6:AI37))</f>
        <v>5</v>
      </c>
    </row>
    <row r="157" spans="1:35" x14ac:dyDescent="0.25">
      <c r="A157" s="3">
        <v>153</v>
      </c>
      <c r="B157" t="str">
        <f>IF(B38="","",SUM(B$6:B38))</f>
        <v/>
      </c>
      <c r="C157">
        <f>IF(C38="","",SUM(C$6:C38))</f>
        <v>22</v>
      </c>
      <c r="D157">
        <f>IF(D38="","",SUM(D$6:D38))</f>
        <v>6</v>
      </c>
      <c r="E157">
        <f>IF(E38="","",SUM(E$6:E38))</f>
        <v>0</v>
      </c>
      <c r="F157">
        <f>IF(F38="","",SUM(F$6:F38))</f>
        <v>27</v>
      </c>
      <c r="G157" t="str">
        <f>IF(G38="","",SUM(G$6:G38))</f>
        <v/>
      </c>
      <c r="H157">
        <f>IF(H38="","",SUM(H$6:H38))</f>
        <v>47</v>
      </c>
      <c r="I157">
        <f>IF(I38="","",SUM(I$6:I38))</f>
        <v>3</v>
      </c>
      <c r="J157">
        <f>IF(J38="","",SUM(J$6:J38))</f>
        <v>0</v>
      </c>
      <c r="K157">
        <f>IF(K38="","",SUM(K$6:K38))</f>
        <v>541</v>
      </c>
      <c r="L157">
        <f>IF(L38="","",SUM(L$6:L38))</f>
        <v>53</v>
      </c>
      <c r="M157">
        <f>IF(M38="","",SUM(M$6:M38))</f>
        <v>3</v>
      </c>
      <c r="N157">
        <f>IF(N38="","",SUM(N$6:N38))</f>
        <v>2</v>
      </c>
      <c r="O157">
        <f>IF(O38="","",SUM(O$6:O38))</f>
        <v>212</v>
      </c>
      <c r="P157">
        <f>IF(P38="","",SUM(P$6:P38))</f>
        <v>113</v>
      </c>
      <c r="Q157">
        <f>IF(Q38="","",SUM(Q$6:Q38))</f>
        <v>336</v>
      </c>
      <c r="R157">
        <f>IF(R38="","",SUM(R$6:R38))</f>
        <v>14</v>
      </c>
      <c r="S157">
        <f>IF(S38="","",SUM(S$6:S38))</f>
        <v>5514</v>
      </c>
      <c r="T157">
        <f>IF(T38="","",SUM(T$6:T38))</f>
        <v>0</v>
      </c>
      <c r="U157">
        <f>IF(U38="","",SUM(U$6:U38))</f>
        <v>4</v>
      </c>
      <c r="V157">
        <f>IF(V38="","",SUM(V$6:V38))</f>
        <v>0</v>
      </c>
      <c r="W157">
        <f>IF(W38="","",SUM(W$6:W38))</f>
        <v>2147</v>
      </c>
      <c r="X157">
        <f>IF(X38="","",SUM(X$6:X38))</f>
        <v>3</v>
      </c>
      <c r="Y157">
        <f>IF(Y38="","",SUM(Y$6:Y38))</f>
        <v>100</v>
      </c>
      <c r="Z157">
        <f>IF(Z38="","",SUM(Z$6:Z38))</f>
        <v>3</v>
      </c>
      <c r="AA157">
        <f>IF(AA38="","",SUM(AA$6:AA38))</f>
        <v>812</v>
      </c>
      <c r="AB157">
        <f>IF(AB38="","",SUM(AB$6:AB38))</f>
        <v>12</v>
      </c>
      <c r="AC157">
        <f>IF(AC38="","",SUM(AC$6:AC38))</f>
        <v>28</v>
      </c>
      <c r="AD157">
        <f>IF(AD38="","",SUM(AD$6:AD38))</f>
        <v>1</v>
      </c>
      <c r="AE157">
        <f>IF(AE38="","",SUM(AE$6:AE38))</f>
        <v>6422</v>
      </c>
      <c r="AF157">
        <f>IF(AF38="","",SUM(AF$6:AF38))</f>
        <v>1</v>
      </c>
      <c r="AG157">
        <f>IF(AG38="","",SUM(AG$6:AG38))</f>
        <v>7</v>
      </c>
      <c r="AH157">
        <f>IF(AH38="","",SUM(AH$6:AH38))</f>
        <v>0</v>
      </c>
      <c r="AI157">
        <f>IF(AI38="","",SUM(AI$6:AI38))</f>
        <v>5</v>
      </c>
    </row>
    <row r="158" spans="1:35" x14ac:dyDescent="0.25">
      <c r="A158" s="3">
        <v>154</v>
      </c>
      <c r="B158" t="str">
        <f>IF(B39="","",SUM(B$6:B39))</f>
        <v/>
      </c>
      <c r="C158">
        <f>IF(C39="","",SUM(C$6:C39))</f>
        <v>29</v>
      </c>
      <c r="D158">
        <f>IF(D39="","",SUM(D$6:D39))</f>
        <v>14</v>
      </c>
      <c r="E158">
        <f>IF(E39="","",SUM(E$6:E39))</f>
        <v>0</v>
      </c>
      <c r="F158">
        <f>IF(F39="","",SUM(F$6:F39))</f>
        <v>31</v>
      </c>
      <c r="G158" t="str">
        <f>IF(G39="","",SUM(G$6:G39))</f>
        <v/>
      </c>
      <c r="H158">
        <f>IF(H39="","",SUM(H$6:H39))</f>
        <v>63</v>
      </c>
      <c r="I158">
        <f>IF(I39="","",SUM(I$6:I39))</f>
        <v>3</v>
      </c>
      <c r="J158">
        <f>IF(J39="","",SUM(J$6:J39))</f>
        <v>0</v>
      </c>
      <c r="K158">
        <f>IF(K39="","",SUM(K$6:K39))</f>
        <v>739</v>
      </c>
      <c r="L158">
        <f>IF(L39="","",SUM(L$6:L39))</f>
        <v>53</v>
      </c>
      <c r="M158">
        <f>IF(M39="","",SUM(M$6:M39))</f>
        <v>6</v>
      </c>
      <c r="N158">
        <f>IF(N39="","",SUM(N$6:N39))</f>
        <v>2</v>
      </c>
      <c r="O158">
        <f>IF(O39="","",SUM(O$6:O39))</f>
        <v>223</v>
      </c>
      <c r="P158">
        <f>IF(P39="","",SUM(P$6:P39))</f>
        <v>113</v>
      </c>
      <c r="Q158">
        <f>IF(Q39="","",SUM(Q$6:Q39))</f>
        <v>519</v>
      </c>
      <c r="R158">
        <f>IF(R39="","",SUM(R$6:R39))</f>
        <v>36</v>
      </c>
      <c r="S158">
        <f>IF(S39="","",SUM(S$6:S39))</f>
        <v>6780</v>
      </c>
      <c r="T158">
        <f>IF(T39="","",SUM(T$6:T39))</f>
        <v>0</v>
      </c>
      <c r="U158">
        <f>IF(U39="","",SUM(U$6:U39))</f>
        <v>8</v>
      </c>
      <c r="V158">
        <f>IF(V39="","",SUM(V$6:V39))</f>
        <v>0</v>
      </c>
      <c r="W158">
        <f>IF(W39="","",SUM(W$6:W39))</f>
        <v>2515</v>
      </c>
      <c r="X158">
        <f>IF(X39="","",SUM(X$6:X39))</f>
        <v>7</v>
      </c>
      <c r="Y158">
        <f>IF(Y39="","",SUM(Y$6:Y39))</f>
        <v>110</v>
      </c>
      <c r="Z158">
        <f>IF(Z39="","",SUM(Z$6:Z39))</f>
        <v>3</v>
      </c>
      <c r="AA158">
        <f>IF(AA39="","",SUM(AA$6:AA39))</f>
        <v>823</v>
      </c>
      <c r="AB158">
        <f>IF(AB39="","",SUM(AB$6:AB39))</f>
        <v>12</v>
      </c>
      <c r="AC158">
        <f>IF(AC39="","",SUM(AC$6:AC39))</f>
        <v>28</v>
      </c>
      <c r="AD158">
        <f>IF(AD39="","",SUM(AD$6:AD39))</f>
        <v>1</v>
      </c>
      <c r="AE158">
        <f>IF(AE39="","",SUM(AE$6:AE39))</f>
        <v>9857</v>
      </c>
      <c r="AF158">
        <f>IF(AF39="","",SUM(AF$6:AF39))</f>
        <v>3</v>
      </c>
      <c r="AG158">
        <f>IF(AG39="","",SUM(AG$6:AG39))</f>
        <v>7</v>
      </c>
      <c r="AH158">
        <f>IF(AH39="","",SUM(AH$6:AH39))</f>
        <v>1</v>
      </c>
      <c r="AI158">
        <f>IF(AI39="","",SUM(AI$6:AI39))</f>
        <v>5</v>
      </c>
    </row>
    <row r="159" spans="1:35" x14ac:dyDescent="0.25">
      <c r="A159" s="3">
        <v>155</v>
      </c>
      <c r="B159" t="str">
        <f>IF(B40="","",SUM(B$6:B40))</f>
        <v/>
      </c>
      <c r="C159">
        <f>IF(C40="","",SUM(C$6:C40))</f>
        <v>62</v>
      </c>
      <c r="D159">
        <f>IF(D40="","",SUM(D$6:D40))</f>
        <v>18</v>
      </c>
      <c r="E159">
        <f>IF(E40="","",SUM(E$6:E40))</f>
        <v>0</v>
      </c>
      <c r="F159">
        <f>IF(F40="","",SUM(F$6:F40))</f>
        <v>37</v>
      </c>
      <c r="G159" t="str">
        <f>IF(G40="","",SUM(G$6:G40))</f>
        <v/>
      </c>
      <c r="H159">
        <f>IF(H40="","",SUM(H$6:H40))</f>
        <v>132</v>
      </c>
      <c r="I159">
        <f>IF(I40="","",SUM(I$6:I40))</f>
        <v>14</v>
      </c>
      <c r="J159">
        <f>IF(J40="","",SUM(J$6:J40))</f>
        <v>0</v>
      </c>
      <c r="K159">
        <f>IF(K40="","",SUM(K$6:K40))</f>
        <v>739</v>
      </c>
      <c r="L159">
        <f>IF(L40="","",SUM(L$6:L40))</f>
        <v>67</v>
      </c>
      <c r="M159">
        <f>IF(M40="","",SUM(M$6:M40))</f>
        <v>7</v>
      </c>
      <c r="N159">
        <f>IF(N40="","",SUM(N$6:N40))</f>
        <v>2</v>
      </c>
      <c r="O159">
        <f>IF(O40="","",SUM(O$6:O40))</f>
        <v>223</v>
      </c>
      <c r="P159">
        <f>IF(P40="","",SUM(P$6:P40))</f>
        <v>223</v>
      </c>
      <c r="Q159">
        <f>IF(Q40="","",SUM(Q$6:Q40))</f>
        <v>874</v>
      </c>
      <c r="R159">
        <f>IF(R40="","",SUM(R$6:R40))</f>
        <v>36</v>
      </c>
      <c r="S159">
        <f>IF(S40="","",SUM(S$6:S40))</f>
        <v>7112</v>
      </c>
      <c r="T159">
        <f>IF(T40="","",SUM(T$6:T40))</f>
        <v>0</v>
      </c>
      <c r="U159">
        <f>IF(U40="","",SUM(U$6:U40))</f>
        <v>11</v>
      </c>
      <c r="V159">
        <f>IF(V40="","",SUM(V$6:V40))</f>
        <v>0</v>
      </c>
      <c r="W159">
        <f>IF(W40="","",SUM(W$6:W40))</f>
        <v>3885</v>
      </c>
      <c r="X159">
        <f>IF(X40="","",SUM(X$6:X40))</f>
        <v>7</v>
      </c>
      <c r="Y159">
        <f>IF(Y40="","",SUM(Y$6:Y40))</f>
        <v>128</v>
      </c>
      <c r="Z159">
        <f>IF(Z40="","",SUM(Z$6:Z40))</f>
        <v>3</v>
      </c>
      <c r="AA159">
        <f>IF(AA40="","",SUM(AA$6:AA40))</f>
        <v>1080</v>
      </c>
      <c r="AB159">
        <f>IF(AB40="","",SUM(AB$6:AB40))</f>
        <v>12</v>
      </c>
      <c r="AC159">
        <f>IF(AC40="","",SUM(AC$6:AC40))</f>
        <v>28</v>
      </c>
      <c r="AD159">
        <f>IF(AD40="","",SUM(AD$6:AD40))</f>
        <v>1</v>
      </c>
      <c r="AE159">
        <f>IF(AE40="","",SUM(AE$6:AE40))</f>
        <v>9971</v>
      </c>
      <c r="AF159">
        <f>IF(AF40="","",SUM(AF$6:AF40))</f>
        <v>3</v>
      </c>
      <c r="AG159">
        <f>IF(AG40="","",SUM(AG$6:AG40))</f>
        <v>10</v>
      </c>
      <c r="AH159">
        <f>IF(AH40="","",SUM(AH$6:AH40))</f>
        <v>1</v>
      </c>
      <c r="AI159">
        <f>IF(AI40="","",SUM(AI$6:AI40))</f>
        <v>5</v>
      </c>
    </row>
    <row r="160" spans="1:35" x14ac:dyDescent="0.25">
      <c r="A160" s="3">
        <v>156</v>
      </c>
      <c r="B160" t="str">
        <f>IF(B41="","",SUM(B$6:B41))</f>
        <v/>
      </c>
      <c r="C160">
        <f>IF(C41="","",SUM(C$6:C41))</f>
        <v>139</v>
      </c>
      <c r="D160">
        <f>IF(D41="","",SUM(D$6:D41))</f>
        <v>23</v>
      </c>
      <c r="E160">
        <f>IF(E41="","",SUM(E$6:E41))</f>
        <v>0</v>
      </c>
      <c r="F160">
        <f>IF(F41="","",SUM(F$6:F41))</f>
        <v>44</v>
      </c>
      <c r="G160" t="str">
        <f>IF(G41="","",SUM(G$6:G41))</f>
        <v/>
      </c>
      <c r="H160">
        <f>IF(H41="","",SUM(H$6:H41))</f>
        <v>172</v>
      </c>
      <c r="I160">
        <f>IF(I41="","",SUM(I$6:I41))</f>
        <v>29</v>
      </c>
      <c r="J160">
        <f>IF(J41="","",SUM(J$6:J41))</f>
        <v>0</v>
      </c>
      <c r="K160">
        <f>IF(K41="","",SUM(K$6:K41))</f>
        <v>739</v>
      </c>
      <c r="L160">
        <f>IF(L41="","",SUM(L$6:L41))</f>
        <v>88</v>
      </c>
      <c r="M160">
        <f>IF(M41="","",SUM(M$6:M41))</f>
        <v>23</v>
      </c>
      <c r="N160">
        <f>IF(N41="","",SUM(N$6:N41))</f>
        <v>6</v>
      </c>
      <c r="O160">
        <f>IF(O41="","",SUM(O$6:O41))</f>
        <v>321</v>
      </c>
      <c r="P160">
        <f>IF(P41="","",SUM(P$6:P41))</f>
        <v>349</v>
      </c>
      <c r="Q160">
        <f>IF(Q41="","",SUM(Q$6:Q41))</f>
        <v>881</v>
      </c>
      <c r="R160">
        <f>IF(R41="","",SUM(R$6:R41))</f>
        <v>97</v>
      </c>
      <c r="S160">
        <f>IF(S41="","",SUM(S$6:S41))</f>
        <v>8865</v>
      </c>
      <c r="T160">
        <f>IF(T41="","",SUM(T$6:T41))</f>
        <v>0</v>
      </c>
      <c r="U160">
        <f>IF(U41="","",SUM(U$6:U41))</f>
        <v>17</v>
      </c>
      <c r="V160">
        <f>IF(V41="","",SUM(V$6:V41))</f>
        <v>0</v>
      </c>
      <c r="W160">
        <f>IF(W41="","",SUM(W$6:W41))</f>
        <v>3951</v>
      </c>
      <c r="X160">
        <f>IF(X41="","",SUM(X$6:X41))</f>
        <v>32</v>
      </c>
      <c r="Y160">
        <f>IF(Y41="","",SUM(Y$6:Y41))</f>
        <v>132</v>
      </c>
      <c r="Z160">
        <f>IF(Z41="","",SUM(Z$6:Z41))</f>
        <v>3</v>
      </c>
      <c r="AA160">
        <f>IF(AA41="","",SUM(AA$6:AA41))</f>
        <v>2300</v>
      </c>
      <c r="AB160">
        <f>IF(AB41="","",SUM(AB$6:AB41))</f>
        <v>12</v>
      </c>
      <c r="AC160">
        <f>IF(AC41="","",SUM(AC$6:AC41))</f>
        <v>28</v>
      </c>
      <c r="AD160">
        <f>IF(AD41="","",SUM(AD$6:AD41))</f>
        <v>1</v>
      </c>
      <c r="AE160">
        <f>IF(AE41="","",SUM(AE$6:AE41))</f>
        <v>11400</v>
      </c>
      <c r="AF160">
        <f>IF(AF41="","",SUM(AF$6:AF41))</f>
        <v>3</v>
      </c>
      <c r="AG160">
        <f>IF(AG41="","",SUM(AG$6:AG41))</f>
        <v>11</v>
      </c>
      <c r="AH160">
        <f>IF(AH41="","",SUM(AH$6:AH41))</f>
        <v>1</v>
      </c>
      <c r="AI160">
        <f>IF(AI41="","",SUM(AI$6:AI41))</f>
        <v>5</v>
      </c>
    </row>
    <row r="161" spans="1:35" x14ac:dyDescent="0.25">
      <c r="A161" s="3">
        <v>157</v>
      </c>
      <c r="B161" t="str">
        <f>IF(B42="","",SUM(B$6:B42))</f>
        <v/>
      </c>
      <c r="C161">
        <f>IF(C42="","",SUM(C$6:C42))</f>
        <v>139</v>
      </c>
      <c r="D161">
        <f>IF(D42="","",SUM(D$6:D42))</f>
        <v>27</v>
      </c>
      <c r="E161">
        <f>IF(E42="","",SUM(E$6:E42))</f>
        <v>0</v>
      </c>
      <c r="F161">
        <f>IF(F42="","",SUM(F$6:F42))</f>
        <v>65</v>
      </c>
      <c r="G161" t="str">
        <f>IF(G42="","",SUM(G$6:G42))</f>
        <v/>
      </c>
      <c r="H161">
        <f>IF(H42="","",SUM(H$6:H42))</f>
        <v>262</v>
      </c>
      <c r="I161">
        <f>IF(I42="","",SUM(I$6:I42))</f>
        <v>35</v>
      </c>
      <c r="J161">
        <f>IF(J42="","",SUM(J$6:J42))</f>
        <v>4</v>
      </c>
      <c r="K161">
        <f>IF(K42="","",SUM(K$6:K42))</f>
        <v>1348</v>
      </c>
      <c r="L161">
        <f>IF(L42="","",SUM(L$6:L42))</f>
        <v>122</v>
      </c>
      <c r="M161">
        <f>IF(M42="","",SUM(M$6:M42))</f>
        <v>24</v>
      </c>
      <c r="N161">
        <f>IF(N42="","",SUM(N$6:N42))</f>
        <v>6</v>
      </c>
      <c r="O161">
        <f>IF(O42="","",SUM(O$6:O42))</f>
        <v>883</v>
      </c>
      <c r="P161">
        <f>IF(P42="","",SUM(P$6:P42))</f>
        <v>349</v>
      </c>
      <c r="Q161">
        <f>IF(Q42="","",SUM(Q$6:Q42))</f>
        <v>2027</v>
      </c>
      <c r="R161">
        <f>IF(R42="","",SUM(R$6:R42))</f>
        <v>344</v>
      </c>
      <c r="S161">
        <f>IF(S42="","",SUM(S$6:S42))</f>
        <v>10106</v>
      </c>
      <c r="T161">
        <f>IF(T42="","",SUM(T$6:T42))</f>
        <v>0</v>
      </c>
      <c r="U161">
        <f>IF(U42="","",SUM(U$6:U42))</f>
        <v>273</v>
      </c>
      <c r="V161">
        <f>IF(V42="","",SUM(V$6:V42))</f>
        <v>0</v>
      </c>
      <c r="W161">
        <f>IF(W42="","",SUM(W$6:W42))</f>
        <v>4137</v>
      </c>
      <c r="X161">
        <f>IF(X42="","",SUM(X$6:X42))</f>
        <v>66</v>
      </c>
      <c r="Y161">
        <f>IF(Y42="","",SUM(Y$6:Y42))</f>
        <v>141</v>
      </c>
      <c r="Z161">
        <f>IF(Z42="","",SUM(Z$6:Z42))</f>
        <v>3</v>
      </c>
      <c r="AA161">
        <f>IF(AA42="","",SUM(AA$6:AA42))</f>
        <v>2834</v>
      </c>
      <c r="AB161">
        <f>IF(AB42="","",SUM(AB$6:AB42))</f>
        <v>12</v>
      </c>
      <c r="AC161">
        <f>IF(AC42="","",SUM(AC$6:AC42))</f>
        <v>28</v>
      </c>
      <c r="AD161">
        <f>IF(AD42="","",SUM(AD$6:AD42))</f>
        <v>1</v>
      </c>
      <c r="AE161">
        <f>IF(AE42="","",SUM(AE$6:AE42))</f>
        <v>15036</v>
      </c>
      <c r="AF161">
        <f>IF(AF42="","",SUM(AF$6:AF42))</f>
        <v>3</v>
      </c>
      <c r="AG161">
        <f>IF(AG42="","",SUM(AG$6:AG42))</f>
        <v>19</v>
      </c>
      <c r="AH161">
        <f>IF(AH42="","",SUM(AH$6:AH42))</f>
        <v>1</v>
      </c>
      <c r="AI161">
        <f>IF(AI42="","",SUM(AI$6:AI42))</f>
        <v>7</v>
      </c>
    </row>
    <row r="162" spans="1:35" x14ac:dyDescent="0.25">
      <c r="A162" s="3">
        <v>158</v>
      </c>
      <c r="B162" t="str">
        <f>IF(B43="","",SUM(B$6:B43))</f>
        <v/>
      </c>
      <c r="C162">
        <f>IF(C43="","",SUM(C$6:C43))</f>
        <v>144</v>
      </c>
      <c r="D162">
        <f>IF(D43="","",SUM(D$6:D43))</f>
        <v>44</v>
      </c>
      <c r="E162">
        <f>IF(E43="","",SUM(E$6:E43))</f>
        <v>0</v>
      </c>
      <c r="F162">
        <f>IF(F43="","",SUM(F$6:F43))</f>
        <v>82</v>
      </c>
      <c r="G162" t="str">
        <f>IF(G43="","",SUM(G$6:G43))</f>
        <v/>
      </c>
      <c r="H162">
        <f>IF(H43="","",SUM(H$6:H43))</f>
        <v>274</v>
      </c>
      <c r="I162">
        <f>IF(I43="","",SUM(I$6:I43))</f>
        <v>35</v>
      </c>
      <c r="J162">
        <f>IF(J43="","",SUM(J$6:J43))</f>
        <v>6</v>
      </c>
      <c r="K162">
        <f>IF(K43="","",SUM(K$6:K43))</f>
        <v>1354</v>
      </c>
      <c r="L162">
        <f>IF(L43="","",SUM(L$6:L43))</f>
        <v>135</v>
      </c>
      <c r="M162">
        <f>IF(M43="","",SUM(M$6:M43))</f>
        <v>35</v>
      </c>
      <c r="N162">
        <f>IF(N43="","",SUM(N$6:N43))</f>
        <v>11</v>
      </c>
      <c r="O162">
        <f>IF(O43="","",SUM(O$6:O43))</f>
        <v>1592</v>
      </c>
      <c r="P162">
        <f>IF(P43="","",SUM(P$6:P43))</f>
        <v>623</v>
      </c>
      <c r="Q162">
        <f>IF(Q43="","",SUM(Q$6:Q43))</f>
        <v>2097</v>
      </c>
      <c r="R162">
        <f>IF(R43="","",SUM(R$6:R43))</f>
        <v>431</v>
      </c>
      <c r="S162">
        <f>IF(S43="","",SUM(S$6:S43))</f>
        <v>11016</v>
      </c>
      <c r="T162">
        <f>IF(T43="","",SUM(T$6:T43))</f>
        <v>35</v>
      </c>
      <c r="U162">
        <f>IF(U43="","",SUM(U$6:U43))</f>
        <v>281</v>
      </c>
      <c r="V162">
        <f>IF(V43="","",SUM(V$6:V43))</f>
        <v>0</v>
      </c>
      <c r="W162">
        <f>IF(W43="","",SUM(W$6:W43))</f>
        <v>4761</v>
      </c>
      <c r="X162">
        <f>IF(X43="","",SUM(X$6:X43))</f>
        <v>66</v>
      </c>
      <c r="Y162">
        <f>IF(Y43="","",SUM(Y$6:Y43))</f>
        <v>158</v>
      </c>
      <c r="Z162">
        <f>IF(Z43="","",SUM(Z$6:Z43))</f>
        <v>4</v>
      </c>
      <c r="AA162">
        <f>IF(AA43="","",SUM(AA$6:AA43))</f>
        <v>3492</v>
      </c>
      <c r="AB162">
        <f>IF(AB43="","",SUM(AB$6:AB43))</f>
        <v>12</v>
      </c>
      <c r="AC162">
        <f>IF(AC43="","",SUM(AC$6:AC43))</f>
        <v>28</v>
      </c>
      <c r="AD162">
        <f>IF(AD43="","",SUM(AD$6:AD43))</f>
        <v>36</v>
      </c>
      <c r="AE162">
        <f>IF(AE43="","",SUM(AE$6:AE43))</f>
        <v>15122</v>
      </c>
      <c r="AF162">
        <f>IF(AF43="","",SUM(AF$6:AF43))</f>
        <v>3</v>
      </c>
      <c r="AG162">
        <f>IF(AG43="","",SUM(AG$6:AG43))</f>
        <v>1113</v>
      </c>
      <c r="AH162">
        <f>IF(AH43="","",SUM(AH$6:AH43))</f>
        <v>1</v>
      </c>
      <c r="AI162">
        <f>IF(AI43="","",SUM(AI$6:AI43))</f>
        <v>7</v>
      </c>
    </row>
    <row r="163" spans="1:35" x14ac:dyDescent="0.25">
      <c r="A163" s="3">
        <v>159</v>
      </c>
      <c r="B163">
        <f>IF(B44="","",SUM(B$6:B44))</f>
        <v>2</v>
      </c>
      <c r="C163">
        <f>IF(C44="","",SUM(C$6:C44))</f>
        <v>146</v>
      </c>
      <c r="D163">
        <f>IF(D44="","",SUM(D$6:D44))</f>
        <v>44</v>
      </c>
      <c r="E163">
        <f>IF(E44="","",SUM(E$6:E44))</f>
        <v>0</v>
      </c>
      <c r="F163">
        <f>IF(F44="","",SUM(F$6:F44))</f>
        <v>95</v>
      </c>
      <c r="G163" t="str">
        <f>IF(G44="","",SUM(G$6:G44))</f>
        <v/>
      </c>
      <c r="H163">
        <f>IF(H44="","",SUM(H$6:H44))</f>
        <v>459</v>
      </c>
      <c r="I163">
        <f>IF(I44="","",SUM(I$6:I44))</f>
        <v>35</v>
      </c>
      <c r="J163">
        <f>IF(J44="","",SUM(J$6:J44))</f>
        <v>7</v>
      </c>
      <c r="K163">
        <f>IF(K44="","",SUM(K$6:K44))</f>
        <v>1538</v>
      </c>
      <c r="L163">
        <f>IF(L44="","",SUM(L$6:L44))</f>
        <v>137</v>
      </c>
      <c r="M163">
        <f>IF(M44="","",SUM(M$6:M44))</f>
        <v>35</v>
      </c>
      <c r="N163">
        <f>IF(N44="","",SUM(N$6:N44))</f>
        <v>46</v>
      </c>
      <c r="O163">
        <f>IF(O44="","",SUM(O$6:O44))</f>
        <v>3051</v>
      </c>
      <c r="P163">
        <f>IF(P44="","",SUM(P$6:P44))</f>
        <v>628</v>
      </c>
      <c r="Q163">
        <f>IF(Q44="","",SUM(Q$6:Q44))</f>
        <v>2271</v>
      </c>
      <c r="R163">
        <f>IF(R44="","",SUM(R$6:R44))</f>
        <v>470</v>
      </c>
      <c r="S163">
        <f>IF(S44="","",SUM(S$6:S44))</f>
        <v>12325</v>
      </c>
      <c r="T163">
        <f>IF(T44="","",SUM(T$6:T44))</f>
        <v>35</v>
      </c>
      <c r="U163">
        <f>IF(U44="","",SUM(U$6:U44))</f>
        <v>281</v>
      </c>
      <c r="V163">
        <f>IF(V44="","",SUM(V$6:V44))</f>
        <v>0</v>
      </c>
      <c r="W163">
        <f>IF(W44="","",SUM(W$6:W44))</f>
        <v>5151</v>
      </c>
      <c r="X163">
        <f>IF(X44="","",SUM(X$6:X44))</f>
        <v>102</v>
      </c>
      <c r="Y163">
        <f>IF(Y44="","",SUM(Y$6:Y44))</f>
        <v>198</v>
      </c>
      <c r="Z163">
        <f>IF(Z44="","",SUM(Z$6:Z44))</f>
        <v>4</v>
      </c>
      <c r="AA163">
        <f>IF(AA44="","",SUM(AA$6:AA44))</f>
        <v>5354</v>
      </c>
      <c r="AB163">
        <f>IF(AB44="","",SUM(AB$6:AB44))</f>
        <v>14</v>
      </c>
      <c r="AC163">
        <f>IF(AC44="","",SUM(AC$6:AC44))</f>
        <v>31</v>
      </c>
      <c r="AD163">
        <f>IF(AD44="","",SUM(AD$6:AD44))</f>
        <v>36</v>
      </c>
      <c r="AE163">
        <f>IF(AE44="","",SUM(AE$6:AE44))</f>
        <v>15448</v>
      </c>
      <c r="AF163">
        <f>IF(AF44="","",SUM(AF$6:AF44))</f>
        <v>3</v>
      </c>
      <c r="AG163">
        <f>IF(AG44="","",SUM(AG$6:AG44))</f>
        <v>1115</v>
      </c>
      <c r="AH163">
        <f>IF(AH44="","",SUM(AH$6:AH44))</f>
        <v>1</v>
      </c>
      <c r="AI163">
        <f>IF(AI44="","",SUM(AI$6:AI44))</f>
        <v>7</v>
      </c>
    </row>
    <row r="164" spans="1:35" x14ac:dyDescent="0.25">
      <c r="A164" s="3">
        <v>160</v>
      </c>
      <c r="B164">
        <f>IF(B45="","",SUM(B$6:B45))</f>
        <v>2</v>
      </c>
      <c r="C164">
        <f>IF(C45="","",SUM(C$6:C45))</f>
        <v>146</v>
      </c>
      <c r="D164">
        <f>IF(D45="","",SUM(D$6:D45))</f>
        <v>59</v>
      </c>
      <c r="E164">
        <f>IF(E45="","",SUM(E$6:E45))</f>
        <v>0</v>
      </c>
      <c r="F164">
        <f>IF(F45="","",SUM(F$6:F45))</f>
        <v>126</v>
      </c>
      <c r="G164" t="str">
        <f>IF(G45="","",SUM(G$6:G45))</f>
        <v/>
      </c>
      <c r="H164">
        <f>IF(H45="","",SUM(H$6:H45))</f>
        <v>461</v>
      </c>
      <c r="I164">
        <f>IF(I45="","",SUM(I$6:I45))</f>
        <v>156</v>
      </c>
      <c r="J164">
        <f>IF(J45="","",SUM(J$6:J45))</f>
        <v>13</v>
      </c>
      <c r="K164">
        <f>IF(K45="","",SUM(K$6:K45))</f>
        <v>2729</v>
      </c>
      <c r="L164">
        <f>IF(L45="","",SUM(L$6:L45))</f>
        <v>153</v>
      </c>
      <c r="M164">
        <f>IF(M45="","",SUM(M$6:M45))</f>
        <v>35</v>
      </c>
      <c r="N164">
        <f>IF(N45="","",SUM(N$6:N45))</f>
        <v>48</v>
      </c>
      <c r="O164">
        <f>IF(O45="","",SUM(O$6:O45))</f>
        <v>3547</v>
      </c>
      <c r="P164">
        <f>IF(P45="","",SUM(P$6:P45))</f>
        <v>1169</v>
      </c>
      <c r="Q164">
        <f>IF(Q45="","",SUM(Q$6:Q45))</f>
        <v>3231</v>
      </c>
      <c r="R164">
        <f>IF(R45="","",SUM(R$6:R45))</f>
        <v>1221</v>
      </c>
      <c r="S164">
        <f>IF(S45="","",SUM(S$6:S45))</f>
        <v>13678</v>
      </c>
      <c r="T164">
        <f>IF(T45="","",SUM(T$6:T45))</f>
        <v>36</v>
      </c>
      <c r="U164">
        <f>IF(U45="","",SUM(U$6:U45))</f>
        <v>292</v>
      </c>
      <c r="V164">
        <f>IF(V45="","",SUM(V$6:V45))</f>
        <v>0</v>
      </c>
      <c r="W164">
        <f>IF(W45="","",SUM(W$6:W45))</f>
        <v>5458</v>
      </c>
      <c r="X164">
        <f>IF(X45="","",SUM(X$6:X45))</f>
        <v>302</v>
      </c>
      <c r="Y164">
        <f>IF(Y45="","",SUM(Y$6:Y45))</f>
        <v>200</v>
      </c>
      <c r="Z164">
        <f>IF(Z45="","",SUM(Z$6:Z45))</f>
        <v>8</v>
      </c>
      <c r="AA164">
        <f>IF(AA45="","",SUM(AA$6:AA45))</f>
        <v>6140</v>
      </c>
      <c r="AB164">
        <f>IF(AB45="","",SUM(AB$6:AB45))</f>
        <v>47</v>
      </c>
      <c r="AC164">
        <f>IF(AC45="","",SUM(AC$6:AC45))</f>
        <v>31</v>
      </c>
      <c r="AD164">
        <f>IF(AD45="","",SUM(AD$6:AD45))</f>
        <v>36</v>
      </c>
      <c r="AE164">
        <f>IF(AE45="","",SUM(AE$6:AE45))</f>
        <v>15570</v>
      </c>
      <c r="AF164">
        <f>IF(AF45="","",SUM(AF$6:AF45))</f>
        <v>5</v>
      </c>
      <c r="AG164">
        <f>IF(AG45="","",SUM(AG$6:AG45))</f>
        <v>1118</v>
      </c>
      <c r="AH164">
        <f>IF(AH45="","",SUM(AH$6:AH45))</f>
        <v>2</v>
      </c>
      <c r="AI164">
        <f>IF(AI45="","",SUM(AI$6:AI45))</f>
        <v>7</v>
      </c>
    </row>
    <row r="165" spans="1:35" x14ac:dyDescent="0.25">
      <c r="A165" s="3">
        <v>161</v>
      </c>
      <c r="B165">
        <f>IF(B46="","",SUM(B$6:B46))</f>
        <v>2</v>
      </c>
      <c r="C165">
        <f>IF(C46="","",SUM(C$6:C46))</f>
        <v>151</v>
      </c>
      <c r="D165">
        <f>IF(D46="","",SUM(D$6:D46))</f>
        <v>61</v>
      </c>
      <c r="E165">
        <f>IF(E46="","",SUM(E$6:E46))</f>
        <v>2</v>
      </c>
      <c r="F165">
        <f>IF(F46="","",SUM(F$6:F46))</f>
        <v>166</v>
      </c>
      <c r="G165">
        <f>IF(G46="","",SUM(G$6:G46))</f>
        <v>373</v>
      </c>
      <c r="H165">
        <f>IF(H46="","",SUM(H$6:H46))</f>
        <v>768</v>
      </c>
      <c r="I165">
        <f>IF(I46="","",SUM(I$6:I46))</f>
        <v>161</v>
      </c>
      <c r="J165">
        <f>IF(J46="","",SUM(J$6:J46))</f>
        <v>13</v>
      </c>
      <c r="K165">
        <f>IF(K46="","",SUM(K$6:K46))</f>
        <v>2732</v>
      </c>
      <c r="L165">
        <f>IF(L46="","",SUM(L$6:L46))</f>
        <v>153</v>
      </c>
      <c r="M165">
        <f>IF(M46="","",SUM(M$6:M46))</f>
        <v>35</v>
      </c>
      <c r="N165">
        <f>IF(N46="","",SUM(N$6:N46))</f>
        <v>219</v>
      </c>
      <c r="O165">
        <f>IF(O46="","",SUM(O$6:O46))</f>
        <v>4343</v>
      </c>
      <c r="P165">
        <f>IF(P46="","",SUM(P$6:P46))</f>
        <v>1952</v>
      </c>
      <c r="Q165">
        <f>IF(Q46="","",SUM(Q$6:Q46))</f>
        <v>3645</v>
      </c>
      <c r="R165">
        <f>IF(R46="","",SUM(R$6:R46))</f>
        <v>1224</v>
      </c>
      <c r="S165">
        <f>IF(S46="","",SUM(S$6:S46))</f>
        <v>14286</v>
      </c>
      <c r="T165">
        <f>IF(T46="","",SUM(T$6:T46))</f>
        <v>36</v>
      </c>
      <c r="U165">
        <f>IF(U46="","",SUM(U$6:U46))</f>
        <v>539</v>
      </c>
      <c r="V165">
        <f>IF(V46="","",SUM(V$6:V46))</f>
        <v>0</v>
      </c>
      <c r="W165">
        <f>IF(W46="","",SUM(W$6:W46))</f>
        <v>5747</v>
      </c>
      <c r="X165">
        <f>IF(X46="","",SUM(X$6:X46))</f>
        <v>508</v>
      </c>
      <c r="Y165">
        <f>IF(Y46="","",SUM(Y$6:Y46))</f>
        <v>537</v>
      </c>
      <c r="Z165">
        <f>IF(Z46="","",SUM(Z$6:Z46))</f>
        <v>9</v>
      </c>
      <c r="AA165">
        <f>IF(AA46="","",SUM(AA$6:AA46))</f>
        <v>7400</v>
      </c>
      <c r="AB165">
        <f>IF(AB46="","",SUM(AB$6:AB46))</f>
        <v>1002</v>
      </c>
      <c r="AC165">
        <f>IF(AC46="","",SUM(AC$6:AC46))</f>
        <v>73</v>
      </c>
      <c r="AD165">
        <f>IF(AD46="","",SUM(AD$6:AD46))</f>
        <v>36</v>
      </c>
      <c r="AE165">
        <f>IF(AE46="","",SUM(AE$6:AE46))</f>
        <v>15987</v>
      </c>
      <c r="AF165">
        <f>IF(AF46="","",SUM(AF$6:AF46))</f>
        <v>14</v>
      </c>
      <c r="AG165">
        <f>IF(AG46="","",SUM(AG$6:AG46))</f>
        <v>1755</v>
      </c>
      <c r="AH165">
        <f>IF(AH46="","",SUM(AH$6:AH46))</f>
        <v>2</v>
      </c>
      <c r="AI165">
        <f>IF(AI46="","",SUM(AI$6:AI46))</f>
        <v>7</v>
      </c>
    </row>
    <row r="166" spans="1:35" x14ac:dyDescent="0.25">
      <c r="A166" s="3">
        <v>162</v>
      </c>
      <c r="B166">
        <f>IF(B47="","",SUM(B$6:B47))</f>
        <v>3</v>
      </c>
      <c r="C166">
        <f>IF(C47="","",SUM(C$6:C47))</f>
        <v>1098</v>
      </c>
      <c r="D166">
        <f>IF(D47="","",SUM(D$6:D47))</f>
        <v>62</v>
      </c>
      <c r="E166">
        <f>IF(E47="","",SUM(E$6:E47))</f>
        <v>2</v>
      </c>
      <c r="F166">
        <f>IF(F47="","",SUM(F$6:F47))</f>
        <v>248</v>
      </c>
      <c r="G166">
        <f>IF(G47="","",SUM(G$6:G47))</f>
        <v>397</v>
      </c>
      <c r="H166">
        <f>IF(H47="","",SUM(H$6:H47))</f>
        <v>789</v>
      </c>
      <c r="I166">
        <f>IF(I47="","",SUM(I$6:I47))</f>
        <v>185</v>
      </c>
      <c r="J166">
        <f>IF(J47="","",SUM(J$6:J47))</f>
        <v>13</v>
      </c>
      <c r="K166">
        <f>IF(K47="","",SUM(K$6:K47))</f>
        <v>2732</v>
      </c>
      <c r="L166">
        <f>IF(L47="","",SUM(L$6:L47))</f>
        <v>454</v>
      </c>
      <c r="M166">
        <f>IF(M47="","",SUM(M$6:M47))</f>
        <v>35</v>
      </c>
      <c r="N166">
        <f>IF(N47="","",SUM(N$6:N47))</f>
        <v>766</v>
      </c>
      <c r="O166">
        <f>IF(O47="","",SUM(O$6:O47))</f>
        <v>4521</v>
      </c>
      <c r="P166">
        <f>IF(P47="","",SUM(P$6:P47))</f>
        <v>1994</v>
      </c>
      <c r="Q166">
        <f>IF(Q47="","",SUM(Q$6:Q47))</f>
        <v>4098</v>
      </c>
      <c r="R166">
        <f>IF(R47="","",SUM(R$6:R47))</f>
        <v>1387</v>
      </c>
      <c r="S166">
        <f>IF(S47="","",SUM(S$6:S47))</f>
        <v>14593</v>
      </c>
      <c r="T166">
        <f>IF(T47="","",SUM(T$6:T47))</f>
        <v>36</v>
      </c>
      <c r="U166">
        <f>IF(U47="","",SUM(U$6:U47))</f>
        <v>691</v>
      </c>
      <c r="V166">
        <f>IF(V47="","",SUM(V$6:V47))</f>
        <v>0</v>
      </c>
      <c r="W166">
        <f>IF(W47="","",SUM(W$6:W47))</f>
        <v>6282</v>
      </c>
      <c r="X166">
        <f>IF(X47="","",SUM(X$6:X47))</f>
        <v>508</v>
      </c>
      <c r="Y166">
        <f>IF(Y47="","",SUM(Y$6:Y47))</f>
        <v>876</v>
      </c>
      <c r="Z166">
        <f>IF(Z47="","",SUM(Z$6:Z47))</f>
        <v>10</v>
      </c>
      <c r="AA166">
        <f>IF(AA47="","",SUM(AA$6:AA47))</f>
        <v>9058</v>
      </c>
      <c r="AB166">
        <f>IF(AB47="","",SUM(AB$6:AB47))</f>
        <v>1246</v>
      </c>
      <c r="AC166">
        <f>IF(AC47="","",SUM(AC$6:AC47))</f>
        <v>497</v>
      </c>
      <c r="AD166">
        <f>IF(AD47="","",SUM(AD$6:AD47))</f>
        <v>36</v>
      </c>
      <c r="AE166">
        <f>IF(AE47="","",SUM(AE$6:AE47))</f>
        <v>16110</v>
      </c>
      <c r="AF166">
        <f>IF(AF47="","",SUM(AF$6:AF47))</f>
        <v>15</v>
      </c>
      <c r="AG166">
        <f>IF(AG47="","",SUM(AG$6:AG47))</f>
        <v>1755</v>
      </c>
      <c r="AH166">
        <f>IF(AH47="","",SUM(AH$6:AH47))</f>
        <v>2</v>
      </c>
      <c r="AI166">
        <f>IF(AI47="","",SUM(AI$6:AI47))</f>
        <v>44</v>
      </c>
    </row>
    <row r="167" spans="1:35" x14ac:dyDescent="0.25">
      <c r="A167" s="3">
        <v>163</v>
      </c>
      <c r="B167">
        <f>IF(B48="","",SUM(B$6:B48))</f>
        <v>4</v>
      </c>
      <c r="C167">
        <f>IF(C48="","",SUM(C$6:C48))</f>
        <v>1773</v>
      </c>
      <c r="D167">
        <f>IF(D48="","",SUM(D$6:D48))</f>
        <v>62</v>
      </c>
      <c r="E167">
        <f>IF(E48="","",SUM(E$6:E48))</f>
        <v>5</v>
      </c>
      <c r="F167">
        <f>IF(F48="","",SUM(F$6:F48))</f>
        <v>384</v>
      </c>
      <c r="G167">
        <f>IF(G48="","",SUM(G$6:G48))</f>
        <v>450</v>
      </c>
      <c r="H167">
        <f>IF(H48="","",SUM(H$6:H48))</f>
        <v>1182</v>
      </c>
      <c r="I167">
        <f>IF(I48="","",SUM(I$6:I48))</f>
        <v>185</v>
      </c>
      <c r="J167">
        <f>IF(J48="","",SUM(J$6:J48))</f>
        <v>13</v>
      </c>
      <c r="K167">
        <f>IF(K48="","",SUM(K$6:K48))</f>
        <v>2754</v>
      </c>
      <c r="L167">
        <f>IF(L48="","",SUM(L$6:L48))</f>
        <v>1198</v>
      </c>
      <c r="M167">
        <f>IF(M48="","",SUM(M$6:M48))</f>
        <v>45</v>
      </c>
      <c r="N167">
        <f>IF(N48="","",SUM(N$6:N48))</f>
        <v>766</v>
      </c>
      <c r="O167">
        <f>IF(O48="","",SUM(O$6:O48))</f>
        <v>4524</v>
      </c>
      <c r="P167">
        <f>IF(P48="","",SUM(P$6:P48))</f>
        <v>2282</v>
      </c>
      <c r="Q167">
        <f>IF(Q48="","",SUM(Q$6:Q48))</f>
        <v>4163</v>
      </c>
      <c r="R167">
        <f>IF(R48="","",SUM(R$6:R48))</f>
        <v>1525</v>
      </c>
      <c r="S167">
        <f>IF(S48="","",SUM(S$6:S48))</f>
        <v>15091</v>
      </c>
      <c r="T167">
        <f>IF(T48="","",SUM(T$6:T48))</f>
        <v>479</v>
      </c>
      <c r="U167">
        <f>IF(U48="","",SUM(U$6:U48))</f>
        <v>694</v>
      </c>
      <c r="V167">
        <f>IF(V48="","",SUM(V$6:V48))</f>
        <v>0</v>
      </c>
      <c r="W167">
        <f>IF(W48="","",SUM(W$6:W48))</f>
        <v>6303</v>
      </c>
      <c r="X167">
        <f>IF(X48="","",SUM(X$6:X48))</f>
        <v>508</v>
      </c>
      <c r="Y167">
        <f>IF(Y48="","",SUM(Y$6:Y48))</f>
        <v>921</v>
      </c>
      <c r="Z167">
        <f>IF(Z48="","",SUM(Z$6:Z48))</f>
        <v>10</v>
      </c>
      <c r="AA167">
        <f>IF(AA48="","",SUM(AA$6:AA48))</f>
        <v>12028</v>
      </c>
      <c r="AB167">
        <f>IF(AB48="","",SUM(AB$6:AB48))</f>
        <v>1730</v>
      </c>
      <c r="AC167">
        <f>IF(AC48="","",SUM(AC$6:AC48))</f>
        <v>529</v>
      </c>
      <c r="AD167">
        <f>IF(AD48="","",SUM(AD$6:AD48))</f>
        <v>36</v>
      </c>
      <c r="AE167">
        <f>IF(AE48="","",SUM(AE$6:AE48))</f>
        <v>18121</v>
      </c>
      <c r="AF167">
        <f>IF(AF48="","",SUM(AF$6:AF48))</f>
        <v>24</v>
      </c>
      <c r="AG167">
        <f>IF(AG48="","",SUM(AG$6:AG48))</f>
        <v>2273</v>
      </c>
      <c r="AH167">
        <f>IF(AH48="","",SUM(AH$6:AH48))</f>
        <v>2</v>
      </c>
      <c r="AI167">
        <f>IF(AI48="","",SUM(AI$6:AI48))</f>
        <v>60</v>
      </c>
    </row>
    <row r="168" spans="1:35" x14ac:dyDescent="0.25">
      <c r="A168" s="3">
        <v>164</v>
      </c>
      <c r="B168">
        <f>IF(B49="","",SUM(B$6:B49))</f>
        <v>4</v>
      </c>
      <c r="C168">
        <f>IF(C49="","",SUM(C$6:C49))</f>
        <v>2025</v>
      </c>
      <c r="D168">
        <f>IF(D49="","",SUM(D$6:D49))</f>
        <v>149</v>
      </c>
      <c r="E168">
        <f>IF(E49="","",SUM(E$6:E49))</f>
        <v>116</v>
      </c>
      <c r="F168">
        <f>IF(F49="","",SUM(F$6:F49))</f>
        <v>583</v>
      </c>
      <c r="G168">
        <f>IF(G49="","",SUM(G$6:G49))</f>
        <v>1047</v>
      </c>
      <c r="H168">
        <f>IF(H49="","",SUM(H$6:H49))</f>
        <v>1201</v>
      </c>
      <c r="I168">
        <f>IF(I49="","",SUM(I$6:I49))</f>
        <v>185</v>
      </c>
      <c r="J168">
        <f>IF(J49="","",SUM(J$6:J49))</f>
        <v>13</v>
      </c>
      <c r="K168">
        <f>IF(K49="","",SUM(K$6:K49))</f>
        <v>2844</v>
      </c>
      <c r="L168">
        <f>IF(L49="","",SUM(L$6:L49))</f>
        <v>2007</v>
      </c>
      <c r="M168">
        <f>IF(M49="","",SUM(M$6:M49))</f>
        <v>476</v>
      </c>
      <c r="N168">
        <f>IF(N49="","",SUM(N$6:N49))</f>
        <v>766</v>
      </c>
      <c r="O168">
        <f>IF(O49="","",SUM(O$6:O49))</f>
        <v>4524</v>
      </c>
      <c r="P168">
        <f>IF(P49="","",SUM(P$6:P49))</f>
        <v>2282</v>
      </c>
      <c r="Q168">
        <f>IF(Q49="","",SUM(Q$6:Q49))</f>
        <v>4267</v>
      </c>
      <c r="R168">
        <f>IF(R49="","",SUM(R$6:R49))</f>
        <v>1849</v>
      </c>
      <c r="S168">
        <f>IF(S49="","",SUM(S$6:S49))</f>
        <v>15619</v>
      </c>
      <c r="T168">
        <f>IF(T49="","",SUM(T$6:T49))</f>
        <v>509</v>
      </c>
      <c r="U168">
        <f>IF(U49="","",SUM(U$6:U49))</f>
        <v>694</v>
      </c>
      <c r="V168">
        <f>IF(V49="","",SUM(V$6:V49))</f>
        <v>5</v>
      </c>
      <c r="W168">
        <f>IF(W49="","",SUM(W$6:W49))</f>
        <v>6531</v>
      </c>
      <c r="X168">
        <f>IF(X49="","",SUM(X$6:X49))</f>
        <v>1550</v>
      </c>
      <c r="Y168">
        <f>IF(Y49="","",SUM(Y$6:Y49))</f>
        <v>923</v>
      </c>
      <c r="Z168">
        <f>IF(Z49="","",SUM(Z$6:Z49))</f>
        <v>10</v>
      </c>
      <c r="AA168">
        <f>IF(AA49="","",SUM(AA$6:AA49))</f>
        <v>12041</v>
      </c>
      <c r="AB168">
        <f>IF(AB49="","",SUM(AB$6:AB49))</f>
        <v>3194</v>
      </c>
      <c r="AC168">
        <f>IF(AC49="","",SUM(AC$6:AC49))</f>
        <v>1100</v>
      </c>
      <c r="AD168">
        <f>IF(AD49="","",SUM(AD$6:AD49))</f>
        <v>36</v>
      </c>
      <c r="AE168">
        <f>IF(AE49="","",SUM(AE$6:AE49))</f>
        <v>21121</v>
      </c>
      <c r="AF168">
        <f>IF(AF49="","",SUM(AF$6:AF49))</f>
        <v>27</v>
      </c>
      <c r="AG168">
        <f>IF(AG49="","",SUM(AG$6:AG49))</f>
        <v>2295</v>
      </c>
      <c r="AH168">
        <f>IF(AH49="","",SUM(AH$6:AH49))</f>
        <v>2</v>
      </c>
      <c r="AI168">
        <f>IF(AI49="","",SUM(AI$6:AI49))</f>
        <v>65</v>
      </c>
    </row>
    <row r="169" spans="1:35" x14ac:dyDescent="0.25">
      <c r="A169" s="3">
        <v>165</v>
      </c>
      <c r="B169">
        <f>IF(B50="","",SUM(B$6:B50))</f>
        <v>4</v>
      </c>
      <c r="C169">
        <f>IF(C50="","",SUM(C$6:C50))</f>
        <v>2251</v>
      </c>
      <c r="D169">
        <f>IF(D50="","",SUM(D$6:D50))</f>
        <v>412</v>
      </c>
      <c r="E169">
        <f>IF(E50="","",SUM(E$6:E50))</f>
        <v>116</v>
      </c>
      <c r="F169">
        <f>IF(F50="","",SUM(F$6:F50))</f>
        <v>749</v>
      </c>
      <c r="G169">
        <f>IF(G50="","",SUM(G$6:G50))</f>
        <v>2378</v>
      </c>
      <c r="H169">
        <f>IF(H50="","",SUM(H$6:H50))</f>
        <v>1206</v>
      </c>
      <c r="I169">
        <f>IF(I50="","",SUM(I$6:I50))</f>
        <v>189</v>
      </c>
      <c r="J169">
        <f>IF(J50="","",SUM(J$6:J50))</f>
        <v>91</v>
      </c>
      <c r="K169">
        <f>IF(K50="","",SUM(K$6:K50))</f>
        <v>3863</v>
      </c>
      <c r="L169">
        <f>IF(L50="","",SUM(L$6:L50))</f>
        <v>2537</v>
      </c>
      <c r="M169">
        <f>IF(M50="","",SUM(M$6:M50))</f>
        <v>476</v>
      </c>
      <c r="N169">
        <f>IF(N50="","",SUM(N$6:N50))</f>
        <v>766</v>
      </c>
      <c r="O169">
        <f>IF(O50="","",SUM(O$6:O50))</f>
        <v>5043</v>
      </c>
      <c r="P169">
        <f>IF(P50="","",SUM(P$6:P50))</f>
        <v>2505</v>
      </c>
      <c r="Q169">
        <f>IF(Q50="","",SUM(Q$6:Q50))</f>
        <v>6365</v>
      </c>
      <c r="R169">
        <f>IF(R50="","",SUM(R$6:R50))</f>
        <v>1975</v>
      </c>
      <c r="S169">
        <f>IF(S50="","",SUM(S$6:S50))</f>
        <v>15734</v>
      </c>
      <c r="T169">
        <f>IF(T50="","",SUM(T$6:T50))</f>
        <v>904</v>
      </c>
      <c r="U169">
        <f>IF(U50="","",SUM(U$6:U50))</f>
        <v>803</v>
      </c>
      <c r="V169">
        <f>IF(V50="","",SUM(V$6:V50))</f>
        <v>5</v>
      </c>
      <c r="W169">
        <f>IF(W50="","",SUM(W$6:W50))</f>
        <v>7292</v>
      </c>
      <c r="X169">
        <f>IF(X50="","",SUM(X$6:X50))</f>
        <v>1550</v>
      </c>
      <c r="Y169">
        <f>IF(Y50="","",SUM(Y$6:Y50))</f>
        <v>928</v>
      </c>
      <c r="Z169">
        <f>IF(Z50="","",SUM(Z$6:Z50))</f>
        <v>13</v>
      </c>
      <c r="AA169">
        <f>IF(AA50="","",SUM(AA$6:AA50))</f>
        <v>14211</v>
      </c>
      <c r="AB169">
        <f>IF(AB50="","",SUM(AB$6:AB50))</f>
        <v>5205</v>
      </c>
      <c r="AC169">
        <f>IF(AC50="","",SUM(AC$6:AC50))</f>
        <v>1351</v>
      </c>
      <c r="AD169">
        <f>IF(AD50="","",SUM(AD$6:AD50))</f>
        <v>37</v>
      </c>
      <c r="AE169">
        <f>IF(AE50="","",SUM(AE$6:AE50))</f>
        <v>24694</v>
      </c>
      <c r="AF169">
        <f>IF(AF50="","",SUM(AF$6:AF50))</f>
        <v>27</v>
      </c>
      <c r="AG169">
        <f>IF(AG50="","",SUM(AG$6:AG50))</f>
        <v>2302</v>
      </c>
      <c r="AH169">
        <f>IF(AH50="","",SUM(AH$6:AH50))</f>
        <v>2</v>
      </c>
      <c r="AI169">
        <f>IF(AI50="","",SUM(AI$6:AI50))</f>
        <v>990</v>
      </c>
    </row>
    <row r="170" spans="1:35" x14ac:dyDescent="0.25">
      <c r="A170" s="3">
        <v>166</v>
      </c>
      <c r="B170">
        <f>IF(B51="","",SUM(B$6:B51))</f>
        <v>4</v>
      </c>
      <c r="C170">
        <f>IF(C51="","",SUM(C$6:C51))</f>
        <v>2274</v>
      </c>
      <c r="D170">
        <f>IF(D51="","",SUM(D$6:D51))</f>
        <v>796</v>
      </c>
      <c r="E170">
        <f>IF(E51="","",SUM(E$6:E51))</f>
        <v>286</v>
      </c>
      <c r="F170">
        <f>IF(F51="","",SUM(F$6:F51))</f>
        <v>1017</v>
      </c>
      <c r="G170">
        <f>IF(G51="","",SUM(G$6:G51))</f>
        <v>2970</v>
      </c>
      <c r="H170">
        <f>IF(H51="","",SUM(H$6:H51))</f>
        <v>2214</v>
      </c>
      <c r="I170">
        <f>IF(I51="","",SUM(I$6:I51))</f>
        <v>209</v>
      </c>
      <c r="J170">
        <f>IF(J51="","",SUM(J$6:J51))</f>
        <v>98</v>
      </c>
      <c r="K170">
        <f>IF(K51="","",SUM(K$6:K51))</f>
        <v>4004</v>
      </c>
      <c r="L170">
        <f>IF(L51="","",SUM(L$6:L51))</f>
        <v>2537</v>
      </c>
      <c r="M170">
        <f>IF(M51="","",SUM(M$6:M51))</f>
        <v>1050</v>
      </c>
      <c r="N170">
        <f>IF(N51="","",SUM(N$6:N51))</f>
        <v>1024</v>
      </c>
      <c r="O170">
        <f>IF(O51="","",SUM(O$6:O51))</f>
        <v>5750</v>
      </c>
      <c r="P170">
        <f>IF(P51="","",SUM(P$6:P51))</f>
        <v>3970</v>
      </c>
      <c r="Q170">
        <f>IF(Q51="","",SUM(Q$6:Q51))</f>
        <v>7457</v>
      </c>
      <c r="R170">
        <f>IF(R51="","",SUM(R$6:R51))</f>
        <v>2303</v>
      </c>
      <c r="S170">
        <f>IF(S51="","",SUM(S$6:S51))</f>
        <v>16129</v>
      </c>
      <c r="T170">
        <f>IF(T51="","",SUM(T$6:T51))</f>
        <v>904</v>
      </c>
      <c r="U170">
        <f>IF(U51="","",SUM(U$6:U51))</f>
        <v>803</v>
      </c>
      <c r="V170">
        <f>IF(V51="","",SUM(V$6:V51))</f>
        <v>5</v>
      </c>
      <c r="W170">
        <f>IF(W51="","",SUM(W$6:W51))</f>
        <v>7513</v>
      </c>
      <c r="X170">
        <f>IF(X51="","",SUM(X$6:X51))</f>
        <v>1552</v>
      </c>
      <c r="Y170">
        <f>IF(Y51="","",SUM(Y$6:Y51))</f>
        <v>2496</v>
      </c>
      <c r="Z170">
        <f>IF(Z51="","",SUM(Z$6:Z51))</f>
        <v>15</v>
      </c>
      <c r="AA170">
        <f>IF(AA51="","",SUM(AA$6:AA51))</f>
        <v>16553</v>
      </c>
      <c r="AB170">
        <f>IF(AB51="","",SUM(AB$6:AB51))</f>
        <v>5346</v>
      </c>
      <c r="AC170">
        <f>IF(AC51="","",SUM(AC$6:AC51))</f>
        <v>1351</v>
      </c>
      <c r="AD170">
        <f>IF(AD51="","",SUM(AD$6:AD51))</f>
        <v>40</v>
      </c>
      <c r="AE170">
        <f>IF(AE51="","",SUM(AE$6:AE51))</f>
        <v>26084</v>
      </c>
      <c r="AF170">
        <f>IF(AF51="","",SUM(AF$6:AF51))</f>
        <v>33</v>
      </c>
      <c r="AG170">
        <f>IF(AG51="","",SUM(AG$6:AG51))</f>
        <v>2305</v>
      </c>
      <c r="AH170">
        <f>IF(AH51="","",SUM(AH$6:AH51))</f>
        <v>2</v>
      </c>
      <c r="AI170">
        <f>IF(AI51="","",SUM(AI$6:AI51))</f>
        <v>1335</v>
      </c>
    </row>
    <row r="171" spans="1:35" x14ac:dyDescent="0.25">
      <c r="A171" s="3">
        <v>167</v>
      </c>
      <c r="B171">
        <f>IF(B52="","",SUM(B$6:B52))</f>
        <v>4</v>
      </c>
      <c r="C171">
        <f>IF(C52="","",SUM(C$6:C52))</f>
        <v>2276</v>
      </c>
      <c r="D171">
        <f>IF(D52="","",SUM(D$6:D52))</f>
        <v>969</v>
      </c>
      <c r="E171">
        <f>IF(E52="","",SUM(E$6:E52))</f>
        <v>297</v>
      </c>
      <c r="F171">
        <f>IF(F52="","",SUM(F$6:F52))</f>
        <v>1173</v>
      </c>
      <c r="G171">
        <f>IF(G52="","",SUM(G$6:G52))</f>
        <v>3211</v>
      </c>
      <c r="H171">
        <f>IF(H52="","",SUM(H$6:H52))</f>
        <v>2936</v>
      </c>
      <c r="I171">
        <f>IF(I52="","",SUM(I$6:I52))</f>
        <v>474</v>
      </c>
      <c r="J171">
        <f>IF(J52="","",SUM(J$6:J52))</f>
        <v>102</v>
      </c>
      <c r="K171">
        <f>IF(K52="","",SUM(K$6:K52))</f>
        <v>4882</v>
      </c>
      <c r="L171">
        <f>IF(L52="","",SUM(L$6:L52))</f>
        <v>2548</v>
      </c>
      <c r="M171">
        <f>IF(M52="","",SUM(M$6:M52))</f>
        <v>1328</v>
      </c>
      <c r="N171">
        <f>IF(N52="","",SUM(N$6:N52))</f>
        <v>3387</v>
      </c>
      <c r="O171">
        <f>IF(O52="","",SUM(O$6:O52))</f>
        <v>6101</v>
      </c>
      <c r="P171">
        <f>IF(P52="","",SUM(P$6:P52))</f>
        <v>5427</v>
      </c>
      <c r="Q171">
        <f>IF(Q52="","",SUM(Q$6:Q52))</f>
        <v>7585</v>
      </c>
      <c r="R171">
        <f>IF(R52="","",SUM(R$6:R52))</f>
        <v>2584</v>
      </c>
      <c r="S171">
        <f>IF(S52="","",SUM(S$6:S52))</f>
        <v>16402</v>
      </c>
      <c r="T171">
        <f>IF(T52="","",SUM(T$6:T52))</f>
        <v>906</v>
      </c>
      <c r="U171">
        <f>IF(U52="","",SUM(U$6:U52))</f>
        <v>1117</v>
      </c>
      <c r="V171">
        <f>IF(V52="","",SUM(V$6:V52))</f>
        <v>5</v>
      </c>
      <c r="W171">
        <f>IF(W52="","",SUM(W$6:W52))</f>
        <v>7937</v>
      </c>
      <c r="X171">
        <f>IF(X52="","",SUM(X$6:X52))</f>
        <v>2567</v>
      </c>
      <c r="Y171">
        <f>IF(Y52="","",SUM(Y$6:Y52))</f>
        <v>3114</v>
      </c>
      <c r="Z171">
        <f>IF(Z52="","",SUM(Z$6:Z52))</f>
        <v>15</v>
      </c>
      <c r="AA171">
        <f>IF(AA52="","",SUM(AA$6:AA52))</f>
        <v>19996</v>
      </c>
      <c r="AB171">
        <f>IF(AB52="","",SUM(AB$6:AB52))</f>
        <v>5729</v>
      </c>
      <c r="AC171">
        <f>IF(AC52="","",SUM(AC$6:AC52))</f>
        <v>1740</v>
      </c>
      <c r="AD171">
        <f>IF(AD52="","",SUM(AD$6:AD52))</f>
        <v>73</v>
      </c>
      <c r="AE171">
        <f>IF(AE52="","",SUM(AE$6:AE52))</f>
        <v>26285</v>
      </c>
      <c r="AF171">
        <f>IF(AF52="","",SUM(AF$6:AF52))</f>
        <v>39</v>
      </c>
      <c r="AG171">
        <f>IF(AG52="","",SUM(AG$6:AG52))</f>
        <v>2359</v>
      </c>
      <c r="AH171">
        <f>IF(AH52="","",SUM(AH$6:AH52))</f>
        <v>2</v>
      </c>
      <c r="AI171">
        <f>IF(AI52="","",SUM(AI$6:AI52))</f>
        <v>4032</v>
      </c>
    </row>
    <row r="172" spans="1:35" x14ac:dyDescent="0.25">
      <c r="A172" s="3">
        <v>168</v>
      </c>
      <c r="B172">
        <f>IF(B53="","",SUM(B$6:B53))</f>
        <v>4</v>
      </c>
      <c r="C172">
        <f>IF(C53="","",SUM(C$6:C53))</f>
        <v>6868</v>
      </c>
      <c r="D172">
        <f>IF(D53="","",SUM(D$6:D53))</f>
        <v>1699</v>
      </c>
      <c r="E172">
        <f>IF(E53="","",SUM(E$6:E53))</f>
        <v>297</v>
      </c>
      <c r="F172">
        <f>IF(F53="","",SUM(F$6:F53))</f>
        <v>1201</v>
      </c>
      <c r="G172">
        <f>IF(G53="","",SUM(G$6:G53))</f>
        <v>3312</v>
      </c>
      <c r="H172">
        <f>IF(H53="","",SUM(H$6:H53))</f>
        <v>3302</v>
      </c>
      <c r="I172">
        <f>IF(I53="","",SUM(I$6:I53))</f>
        <v>681</v>
      </c>
      <c r="J172">
        <f>IF(J53="","",SUM(J$6:J53))</f>
        <v>192</v>
      </c>
      <c r="K172">
        <f>IF(K53="","",SUM(K$6:K53))</f>
        <v>4946</v>
      </c>
      <c r="L172">
        <f>IF(L53="","",SUM(L$6:L53))</f>
        <v>2789</v>
      </c>
      <c r="M172">
        <f>IF(M53="","",SUM(M$6:M53))</f>
        <v>1328</v>
      </c>
      <c r="N172">
        <f>IF(N53="","",SUM(N$6:N53))</f>
        <v>3398</v>
      </c>
      <c r="O172">
        <f>IF(O53="","",SUM(O$6:O53))</f>
        <v>6525</v>
      </c>
      <c r="P172">
        <f>IF(P53="","",SUM(P$6:P53))</f>
        <v>5537</v>
      </c>
      <c r="Q172">
        <f>IF(Q53="","",SUM(Q$6:Q53))</f>
        <v>7907</v>
      </c>
      <c r="R172">
        <f>IF(R53="","",SUM(R$6:R53))</f>
        <v>2588</v>
      </c>
      <c r="S172">
        <f>IF(S53="","",SUM(S$6:S53))</f>
        <v>16995</v>
      </c>
      <c r="T172">
        <f>IF(T53="","",SUM(T$6:T53))</f>
        <v>2204</v>
      </c>
      <c r="U172">
        <f>IF(U53="","",SUM(U$6:U53))</f>
        <v>1714</v>
      </c>
      <c r="V172">
        <f>IF(V53="","",SUM(V$6:V53))</f>
        <v>5</v>
      </c>
      <c r="W172">
        <f>IF(W53="","",SUM(W$6:W53))</f>
        <v>8170</v>
      </c>
      <c r="X172">
        <f>IF(X53="","",SUM(X$6:X53))</f>
        <v>2575</v>
      </c>
      <c r="Y172">
        <f>IF(Y53="","",SUM(Y$6:Y53))</f>
        <v>3117</v>
      </c>
      <c r="Z172">
        <f>IF(Z53="","",SUM(Z$6:Z53))</f>
        <v>17</v>
      </c>
      <c r="AA172">
        <f>IF(AA53="","",SUM(AA$6:AA53))</f>
        <v>22127</v>
      </c>
      <c r="AB172">
        <f>IF(AB53="","",SUM(AB$6:AB53))</f>
        <v>7812</v>
      </c>
      <c r="AC172">
        <f>IF(AC53="","",SUM(AC$6:AC53))</f>
        <v>2146</v>
      </c>
      <c r="AD172">
        <f>IF(AD53="","",SUM(AD$6:AD53))</f>
        <v>930</v>
      </c>
      <c r="AE172">
        <f>IF(AE53="","",SUM(AE$6:AE53))</f>
        <v>29157</v>
      </c>
      <c r="AF172">
        <f>IF(AF53="","",SUM(AF$6:AF53))</f>
        <v>51</v>
      </c>
      <c r="AG172">
        <f>IF(AG53="","",SUM(AG$6:AG53))</f>
        <v>3378</v>
      </c>
      <c r="AH172">
        <f>IF(AH53="","",SUM(AH$6:AH53))</f>
        <v>2</v>
      </c>
      <c r="AI172">
        <f>IF(AI53="","",SUM(AI$6:AI53))</f>
        <v>4618</v>
      </c>
    </row>
    <row r="173" spans="1:35" x14ac:dyDescent="0.25">
      <c r="A173" s="3">
        <v>169</v>
      </c>
      <c r="B173">
        <f>IF(B54="","",SUM(B$6:B54))</f>
        <v>7</v>
      </c>
      <c r="C173">
        <f>IF(C54="","",SUM(C$6:C54))</f>
        <v>8185</v>
      </c>
      <c r="D173">
        <f>IF(D54="","",SUM(D$6:D54))</f>
        <v>2714</v>
      </c>
      <c r="E173">
        <f>IF(E54="","",SUM(E$6:E54))</f>
        <v>297</v>
      </c>
      <c r="F173">
        <f>IF(F54="","",SUM(F$6:F54))</f>
        <v>2225</v>
      </c>
      <c r="G173">
        <f>IF(G54="","",SUM(G$6:G54))</f>
        <v>5498</v>
      </c>
      <c r="H173">
        <f>IF(H54="","",SUM(H$6:H54))</f>
        <v>3550</v>
      </c>
      <c r="I173">
        <f>IF(I54="","",SUM(I$6:I54))</f>
        <v>1343</v>
      </c>
      <c r="J173">
        <f>IF(J54="","",SUM(J$6:J54))</f>
        <v>420</v>
      </c>
      <c r="K173">
        <f>IF(K54="","",SUM(K$6:K54))</f>
        <v>4946</v>
      </c>
      <c r="L173">
        <f>IF(L54="","",SUM(L$6:L54))</f>
        <v>2967</v>
      </c>
      <c r="M173">
        <f>IF(M54="","",SUM(M$6:M54))</f>
        <v>1515</v>
      </c>
      <c r="N173">
        <f>IF(N54="","",SUM(N$6:N54))</f>
        <v>5005</v>
      </c>
      <c r="O173">
        <f>IF(O54="","",SUM(O$6:O54))</f>
        <v>8002</v>
      </c>
      <c r="P173">
        <f>IF(P54="","",SUM(P$6:P54))</f>
        <v>6155</v>
      </c>
      <c r="Q173">
        <f>IF(Q54="","",SUM(Q$6:Q54))</f>
        <v>9169</v>
      </c>
      <c r="R173">
        <f>IF(R54="","",SUM(R$6:R54))</f>
        <v>3532</v>
      </c>
      <c r="S173">
        <f>IF(S54="","",SUM(S$6:S54))</f>
        <v>18776</v>
      </c>
      <c r="T173">
        <f>IF(T54="","",SUM(T$6:T54))</f>
        <v>2637</v>
      </c>
      <c r="U173">
        <f>IF(U54="","",SUM(U$6:U54))</f>
        <v>2710</v>
      </c>
      <c r="V173">
        <f>IF(V54="","",SUM(V$6:V54))</f>
        <v>5</v>
      </c>
      <c r="W173">
        <f>IF(W54="","",SUM(W$6:W54))</f>
        <v>9056</v>
      </c>
      <c r="X173">
        <f>IF(X54="","",SUM(X$6:X54))</f>
        <v>2957</v>
      </c>
      <c r="Y173">
        <f>IF(Y54="","",SUM(Y$6:Y54))</f>
        <v>3584</v>
      </c>
      <c r="Z173">
        <f>IF(Z54="","",SUM(Z$6:Z54))</f>
        <v>49</v>
      </c>
      <c r="AA173">
        <f>IF(AA54="","",SUM(AA$6:AA54))</f>
        <v>23075</v>
      </c>
      <c r="AB173">
        <f>IF(AB54="","",SUM(AB$6:AB54))</f>
        <v>7812</v>
      </c>
      <c r="AC173">
        <f>IF(AC54="","",SUM(AC$6:AC54))</f>
        <v>2239</v>
      </c>
      <c r="AD173">
        <f>IF(AD54="","",SUM(AD$6:AD54))</f>
        <v>1203</v>
      </c>
      <c r="AE173">
        <f>IF(AE54="","",SUM(AE$6:AE54))</f>
        <v>33845</v>
      </c>
      <c r="AF173">
        <f>IF(AF54="","",SUM(AF$6:AF54))</f>
        <v>288</v>
      </c>
      <c r="AG173">
        <f>IF(AG54="","",SUM(AG$6:AG54))</f>
        <v>3392</v>
      </c>
      <c r="AH173">
        <f>IF(AH54="","",SUM(AH$6:AH54))</f>
        <v>4</v>
      </c>
      <c r="AI173">
        <f>IF(AI54="","",SUM(AI$6:AI54))</f>
        <v>4647</v>
      </c>
    </row>
    <row r="174" spans="1:35" x14ac:dyDescent="0.25">
      <c r="A174" s="3">
        <v>170</v>
      </c>
      <c r="B174">
        <f>IF(B55="","",SUM(B$6:B55))</f>
        <v>9</v>
      </c>
      <c r="C174">
        <f>IF(C55="","",SUM(C$6:C55))</f>
        <v>9691</v>
      </c>
      <c r="D174">
        <f>IF(D55="","",SUM(D$6:D55))</f>
        <v>4846</v>
      </c>
      <c r="E174">
        <f>IF(E55="","",SUM(E$6:E55))</f>
        <v>1453</v>
      </c>
      <c r="F174">
        <f>IF(F55="","",SUM(F$6:F55))</f>
        <v>2585</v>
      </c>
      <c r="G174">
        <f>IF(G55="","",SUM(G$6:G55))</f>
        <v>5791</v>
      </c>
      <c r="H174">
        <f>IF(H55="","",SUM(H$6:H55))</f>
        <v>3593</v>
      </c>
      <c r="I174">
        <f>IF(I55="","",SUM(I$6:I55))</f>
        <v>1400</v>
      </c>
      <c r="J174">
        <f>IF(J55="","",SUM(J$6:J55))</f>
        <v>482</v>
      </c>
      <c r="K174">
        <f>IF(K55="","",SUM(K$6:K55))</f>
        <v>5672</v>
      </c>
      <c r="L174">
        <f>IF(L55="","",SUM(L$6:L55))</f>
        <v>2967</v>
      </c>
      <c r="M174">
        <f>IF(M55="","",SUM(M$6:M55))</f>
        <v>1565</v>
      </c>
      <c r="N174">
        <f>IF(N55="","",SUM(N$6:N55))</f>
        <v>7148</v>
      </c>
      <c r="O174">
        <f>IF(O55="","",SUM(O$6:O55))</f>
        <v>8087</v>
      </c>
      <c r="P174">
        <f>IF(P55="","",SUM(P$6:P55))</f>
        <v>6249</v>
      </c>
      <c r="Q174">
        <f>IF(Q55="","",SUM(Q$6:Q55))</f>
        <v>9669</v>
      </c>
      <c r="R174">
        <f>IF(R55="","",SUM(R$6:R55))</f>
        <v>4426</v>
      </c>
      <c r="S174">
        <f>IF(S55="","",SUM(S$6:S55))</f>
        <v>19172</v>
      </c>
      <c r="T174">
        <f>IF(T55="","",SUM(T$6:T55))</f>
        <v>2663</v>
      </c>
      <c r="U174">
        <f>IF(U55="","",SUM(U$6:U55))</f>
        <v>3366</v>
      </c>
      <c r="V174">
        <f>IF(V55="","",SUM(V$6:V55))</f>
        <v>5</v>
      </c>
      <c r="W174">
        <f>IF(W55="","",SUM(W$6:W55))</f>
        <v>10589</v>
      </c>
      <c r="X174">
        <f>IF(X55="","",SUM(X$6:X55))</f>
        <v>4323</v>
      </c>
      <c r="Y174">
        <f>IF(Y55="","",SUM(Y$6:Y55))</f>
        <v>3758</v>
      </c>
      <c r="Z174">
        <f>IF(Z55="","",SUM(Z$6:Z55))</f>
        <v>393</v>
      </c>
      <c r="AA174">
        <f>IF(AA55="","",SUM(AA$6:AA55))</f>
        <v>23756</v>
      </c>
      <c r="AB174">
        <f>IF(AB55="","",SUM(AB$6:AB55))</f>
        <v>9038</v>
      </c>
      <c r="AC174">
        <f>IF(AC55="","",SUM(AC$6:AC55))</f>
        <v>2297</v>
      </c>
      <c r="AD174">
        <f>IF(AD55="","",SUM(AD$6:AD55))</f>
        <v>1306</v>
      </c>
      <c r="AE174">
        <f>IF(AE55="","",SUM(AE$6:AE55))</f>
        <v>33906</v>
      </c>
      <c r="AF174">
        <f>IF(AF55="","",SUM(AF$6:AF55))</f>
        <v>426</v>
      </c>
      <c r="AG174">
        <f>IF(AG55="","",SUM(AG$6:AG55))</f>
        <v>4069</v>
      </c>
      <c r="AH174">
        <f>IF(AH55="","",SUM(AH$6:AH55))</f>
        <v>5</v>
      </c>
      <c r="AI174">
        <f>IF(AI55="","",SUM(AI$6:AI55))</f>
        <v>5371</v>
      </c>
    </row>
    <row r="175" spans="1:35" x14ac:dyDescent="0.25">
      <c r="A175" s="3">
        <v>171</v>
      </c>
      <c r="B175">
        <f>IF(B56="","",SUM(B$6:B56))</f>
        <v>12</v>
      </c>
      <c r="C175">
        <f>IF(C56="","",SUM(C$6:C56))</f>
        <v>10331</v>
      </c>
      <c r="D175">
        <f>IF(D56="","",SUM(D$6:D56))</f>
        <v>4880</v>
      </c>
      <c r="E175">
        <f>IF(E56="","",SUM(E$6:E56))</f>
        <v>2939</v>
      </c>
      <c r="F175">
        <f>IF(F56="","",SUM(F$6:F56))</f>
        <v>3027</v>
      </c>
      <c r="G175">
        <f>IF(G56="","",SUM(G$6:G56))</f>
        <v>8288</v>
      </c>
      <c r="H175">
        <f>IF(H56="","",SUM(H$6:H56))</f>
        <v>3641</v>
      </c>
      <c r="I175">
        <f>IF(I56="","",SUM(I$6:I56))</f>
        <v>2491</v>
      </c>
      <c r="J175">
        <f>IF(J56="","",SUM(J$6:J56))</f>
        <v>1771</v>
      </c>
      <c r="K175">
        <f>IF(K56="","",SUM(K$6:K56))</f>
        <v>6388</v>
      </c>
      <c r="L175">
        <f>IF(L56="","",SUM(L$6:L56))</f>
        <v>3099</v>
      </c>
      <c r="M175">
        <f>IF(M56="","",SUM(M$6:M56))</f>
        <v>1819</v>
      </c>
      <c r="N175">
        <f>IF(N56="","",SUM(N$6:N56))</f>
        <v>7230</v>
      </c>
      <c r="O175">
        <f>IF(O56="","",SUM(O$6:O56))</f>
        <v>8396</v>
      </c>
      <c r="P175">
        <f>IF(P56="","",SUM(P$6:P56))</f>
        <v>8134</v>
      </c>
      <c r="Q175">
        <f>IF(Q56="","",SUM(Q$6:Q56))</f>
        <v>9943</v>
      </c>
      <c r="R175">
        <f>IF(R56="","",SUM(R$6:R56))</f>
        <v>4660</v>
      </c>
      <c r="S175">
        <f>IF(S56="","",SUM(S$6:S56))</f>
        <v>20977</v>
      </c>
      <c r="T175">
        <f>IF(T56="","",SUM(T$6:T56))</f>
        <v>2753</v>
      </c>
      <c r="U175">
        <f>IF(U56="","",SUM(U$6:U56))</f>
        <v>4379</v>
      </c>
      <c r="V175">
        <f>IF(V56="","",SUM(V$6:V56))</f>
        <v>5</v>
      </c>
      <c r="W175">
        <f>IF(W56="","",SUM(W$6:W56))</f>
        <v>10957</v>
      </c>
      <c r="X175">
        <f>IF(X56="","",SUM(X$6:X56))</f>
        <v>8062</v>
      </c>
      <c r="Y175">
        <f>IF(Y56="","",SUM(Y$6:Y56))</f>
        <v>4234</v>
      </c>
      <c r="Z175">
        <f>IF(Z56="","",SUM(Z$6:Z56))</f>
        <v>393</v>
      </c>
      <c r="AA175">
        <f>IF(AA56="","",SUM(AA$6:AA56))</f>
        <v>25651</v>
      </c>
      <c r="AB175">
        <f>IF(AB56="","",SUM(AB$6:AB56))</f>
        <v>9661</v>
      </c>
      <c r="AC175">
        <f>IF(AC56="","",SUM(AC$6:AC56))</f>
        <v>3326</v>
      </c>
      <c r="AD175">
        <f>IF(AD56="","",SUM(AD$6:AD56))</f>
        <v>1431</v>
      </c>
      <c r="AE175">
        <f>IF(AE56="","",SUM(AE$6:AE56))</f>
        <v>34149</v>
      </c>
      <c r="AF175">
        <f>IF(AF56="","",SUM(AF$6:AF56))</f>
        <v>524</v>
      </c>
      <c r="AG175">
        <f>IF(AG56="","",SUM(AG$6:AG56))</f>
        <v>4131</v>
      </c>
      <c r="AH175">
        <f>IF(AH56="","",SUM(AH$6:AH56))</f>
        <v>350</v>
      </c>
      <c r="AI175">
        <f>IF(AI56="","",SUM(AI$6:AI56))</f>
        <v>5488</v>
      </c>
    </row>
    <row r="176" spans="1:35" x14ac:dyDescent="0.25">
      <c r="A176" s="3">
        <v>172</v>
      </c>
      <c r="B176">
        <f>IF(B57="","",SUM(B$6:B57))</f>
        <v>14</v>
      </c>
      <c r="C176">
        <f>IF(C57="","",SUM(C$6:C57))</f>
        <v>13299</v>
      </c>
      <c r="D176">
        <f>IF(D57="","",SUM(D$6:D57))</f>
        <v>8190</v>
      </c>
      <c r="E176">
        <f>IF(E57="","",SUM(E$6:E57))</f>
        <v>4665</v>
      </c>
      <c r="F176">
        <f>IF(F57="","",SUM(F$6:F57))</f>
        <v>3676</v>
      </c>
      <c r="G176">
        <f>IF(G57="","",SUM(G$6:G57))</f>
        <v>8288</v>
      </c>
      <c r="H176">
        <f>IF(H57="","",SUM(H$6:H57))</f>
        <v>4160</v>
      </c>
      <c r="I176">
        <f>IF(I57="","",SUM(I$6:I57))</f>
        <v>3420</v>
      </c>
      <c r="J176">
        <f>IF(J57="","",SUM(J$6:J57))</f>
        <v>4628</v>
      </c>
      <c r="K176">
        <f>IF(K57="","",SUM(K$6:K57))</f>
        <v>6625</v>
      </c>
      <c r="L176">
        <f>IF(L57="","",SUM(L$6:L57))</f>
        <v>4290</v>
      </c>
      <c r="M176">
        <f>IF(M57="","",SUM(M$6:M57))</f>
        <v>4391</v>
      </c>
      <c r="N176">
        <f>IF(N57="","",SUM(N$6:N57))</f>
        <v>8452</v>
      </c>
      <c r="O176">
        <f>IF(O57="","",SUM(O$6:O57))</f>
        <v>8540</v>
      </c>
      <c r="P176">
        <f>IF(P57="","",SUM(P$6:P57))</f>
        <v>9364</v>
      </c>
      <c r="Q176">
        <f>IF(Q57="","",SUM(Q$6:Q57))</f>
        <v>10429</v>
      </c>
      <c r="R176">
        <f>IF(R57="","",SUM(R$6:R57))</f>
        <v>6606</v>
      </c>
      <c r="S176">
        <f>IF(S57="","",SUM(S$6:S57))</f>
        <v>21124</v>
      </c>
      <c r="T176">
        <f>IF(T57="","",SUM(T$6:T57))</f>
        <v>2765</v>
      </c>
      <c r="U176">
        <f>IF(U57="","",SUM(U$6:U57))</f>
        <v>4672</v>
      </c>
      <c r="V176">
        <f>IF(V57="","",SUM(V$6:V57))</f>
        <v>245</v>
      </c>
      <c r="W176">
        <f>IF(W57="","",SUM(W$6:W57))</f>
        <v>13171</v>
      </c>
      <c r="X176">
        <f>IF(X57="","",SUM(X$6:X57))</f>
        <v>10656</v>
      </c>
      <c r="Y176">
        <f>IF(Y57="","",SUM(Y$6:Y57))</f>
        <v>4317</v>
      </c>
      <c r="Z176">
        <f>IF(Z57="","",SUM(Z$6:Z57))</f>
        <v>409</v>
      </c>
      <c r="AA176">
        <f>IF(AA57="","",SUM(AA$6:AA57))</f>
        <v>28109</v>
      </c>
      <c r="AB176">
        <f>IF(AB57="","",SUM(AB$6:AB57))</f>
        <v>9985</v>
      </c>
      <c r="AC176">
        <f>IF(AC57="","",SUM(AC$6:AC57))</f>
        <v>3378</v>
      </c>
      <c r="AD176">
        <f>IF(AD57="","",SUM(AD$6:AD57))</f>
        <v>1434</v>
      </c>
      <c r="AE176">
        <f>IF(AE57="","",SUM(AE$6:AE57))</f>
        <v>34239</v>
      </c>
      <c r="AF176">
        <f>IF(AF57="","",SUM(AF$6:AF57))</f>
        <v>559</v>
      </c>
      <c r="AG176">
        <f>IF(AG57="","",SUM(AG$6:AG57))</f>
        <v>4147</v>
      </c>
      <c r="AH176">
        <f>IF(AH57="","",SUM(AH$6:AH57))</f>
        <v>350</v>
      </c>
      <c r="AI176">
        <f>IF(AI57="","",SUM(AI$6:AI57))</f>
        <v>10073</v>
      </c>
    </row>
    <row r="177" spans="1:35" x14ac:dyDescent="0.25">
      <c r="A177" s="3">
        <v>173</v>
      </c>
      <c r="B177">
        <f>IF(B58="","",SUM(B$6:B58))</f>
        <v>14</v>
      </c>
      <c r="C177">
        <f>IF(C58="","",SUM(C$6:C58))</f>
        <v>14179</v>
      </c>
      <c r="D177">
        <f>IF(D58="","",SUM(D$6:D58))</f>
        <v>8297</v>
      </c>
      <c r="E177">
        <f>IF(E58="","",SUM(E$6:E58))</f>
        <v>7632</v>
      </c>
      <c r="F177">
        <f>IF(F58="","",SUM(F$6:F58))</f>
        <v>4284</v>
      </c>
      <c r="G177">
        <f>IF(G58="","",SUM(G$6:G58))</f>
        <v>9027</v>
      </c>
      <c r="H177">
        <f>IF(H58="","",SUM(H$6:H58))</f>
        <v>5519</v>
      </c>
      <c r="I177">
        <f>IF(I58="","",SUM(I$6:I58))</f>
        <v>5306</v>
      </c>
      <c r="J177">
        <f>IF(J58="","",SUM(J$6:J58))</f>
        <v>5968</v>
      </c>
      <c r="K177">
        <f>IF(K58="","",SUM(K$6:K58))</f>
        <v>6876</v>
      </c>
      <c r="L177">
        <f>IF(L58="","",SUM(L$6:L58))</f>
        <v>6245</v>
      </c>
      <c r="M177">
        <f>IF(M58="","",SUM(M$6:M58))</f>
        <v>4397</v>
      </c>
      <c r="N177">
        <f>IF(N58="","",SUM(N$6:N58))</f>
        <v>8874</v>
      </c>
      <c r="O177">
        <f>IF(O58="","",SUM(O$6:O58))</f>
        <v>9250</v>
      </c>
      <c r="P177">
        <f>IF(P58="","",SUM(P$6:P58))</f>
        <v>11887</v>
      </c>
      <c r="Q177">
        <f>IF(Q58="","",SUM(Q$6:Q58))</f>
        <v>11795</v>
      </c>
      <c r="R177">
        <f>IF(R58="","",SUM(R$6:R58))</f>
        <v>6680</v>
      </c>
      <c r="S177">
        <f>IF(S58="","",SUM(S$6:S58))</f>
        <v>21810</v>
      </c>
      <c r="T177">
        <f>IF(T58="","",SUM(T$6:T58))</f>
        <v>2930</v>
      </c>
      <c r="U177">
        <f>IF(U58="","",SUM(U$6:U58))</f>
        <v>4715</v>
      </c>
      <c r="V177">
        <f>IF(V58="","",SUM(V$6:V58))</f>
        <v>576</v>
      </c>
      <c r="W177">
        <f>IF(W58="","",SUM(W$6:W58))</f>
        <v>14399</v>
      </c>
      <c r="X177">
        <f>IF(X58="","",SUM(X$6:X58))</f>
        <v>10656</v>
      </c>
      <c r="Y177">
        <f>IF(Y58="","",SUM(Y$6:Y58))</f>
        <v>7470</v>
      </c>
      <c r="Z177">
        <f>IF(Z58="","",SUM(Z$6:Z58))</f>
        <v>1178</v>
      </c>
      <c r="AA177">
        <f>IF(AA58="","",SUM(AA$6:AA58))</f>
        <v>30444</v>
      </c>
      <c r="AB177">
        <f>IF(AB58="","",SUM(AB$6:AB58))</f>
        <v>10712</v>
      </c>
      <c r="AC177">
        <f>IF(AC58="","",SUM(AC$6:AC58))</f>
        <v>3707</v>
      </c>
      <c r="AD177">
        <f>IF(AD58="","",SUM(AD$6:AD58))</f>
        <v>2573</v>
      </c>
      <c r="AE177">
        <f>IF(AE58="","",SUM(AE$6:AE58))</f>
        <v>34278</v>
      </c>
      <c r="AF177">
        <f>IF(AF58="","",SUM(AF$6:AF58))</f>
        <v>574</v>
      </c>
      <c r="AG177">
        <f>IF(AG58="","",SUM(AG$6:AG58))</f>
        <v>4523</v>
      </c>
      <c r="AH177">
        <f>IF(AH58="","",SUM(AH$6:AH58))</f>
        <v>350</v>
      </c>
      <c r="AI177">
        <f>IF(AI58="","",SUM(AI$6:AI58))</f>
        <v>10164</v>
      </c>
    </row>
    <row r="178" spans="1:35" x14ac:dyDescent="0.25">
      <c r="A178" s="3">
        <v>174</v>
      </c>
      <c r="B178">
        <f>IF(B59="","",SUM(B$6:B59))</f>
        <v>971</v>
      </c>
      <c r="C178">
        <f>IF(C59="","",SUM(C$6:C59))</f>
        <v>15828</v>
      </c>
      <c r="D178">
        <f>IF(D59="","",SUM(D$6:D59))</f>
        <v>9732</v>
      </c>
      <c r="E178">
        <f>IF(E59="","",SUM(E$6:E59))</f>
        <v>7755</v>
      </c>
      <c r="F178">
        <f>IF(F59="","",SUM(F$6:F59))</f>
        <v>5243</v>
      </c>
      <c r="G178">
        <f>IF(G59="","",SUM(G$6:G59))</f>
        <v>10832</v>
      </c>
      <c r="H178">
        <f>IF(H59="","",SUM(H$6:H59))</f>
        <v>8159</v>
      </c>
      <c r="I178">
        <f>IF(I59="","",SUM(I$6:I59))</f>
        <v>6605</v>
      </c>
      <c r="J178">
        <f>IF(J59="","",SUM(J$6:J59))</f>
        <v>6444</v>
      </c>
      <c r="K178">
        <f>IF(K59="","",SUM(K$6:K59))</f>
        <v>8206</v>
      </c>
      <c r="L178">
        <f>IF(L59="","",SUM(L$6:L59))</f>
        <v>6622</v>
      </c>
      <c r="M178">
        <f>IF(M59="","",SUM(M$6:M59))</f>
        <v>5650</v>
      </c>
      <c r="N178">
        <f>IF(N59="","",SUM(N$6:N59))</f>
        <v>8888</v>
      </c>
      <c r="O178">
        <f>IF(O59="","",SUM(O$6:O59))</f>
        <v>10212</v>
      </c>
      <c r="P178">
        <f>IF(P59="","",SUM(P$6:P59))</f>
        <v>13120</v>
      </c>
      <c r="Q178">
        <f>IF(Q59="","",SUM(Q$6:Q59))</f>
        <v>12112</v>
      </c>
      <c r="R178">
        <f>IF(R59="","",SUM(R$6:R59))</f>
        <v>6755</v>
      </c>
      <c r="S178">
        <f>IF(S59="","",SUM(S$6:S59))</f>
        <v>23854</v>
      </c>
      <c r="T178">
        <f>IF(T59="","",SUM(T$6:T59))</f>
        <v>5093</v>
      </c>
      <c r="U178">
        <f>IF(U59="","",SUM(U$6:U59))</f>
        <v>4747</v>
      </c>
      <c r="V178">
        <f>IF(V59="","",SUM(V$6:V59))</f>
        <v>2079</v>
      </c>
      <c r="W178">
        <f>IF(W59="","",SUM(W$6:W59))</f>
        <v>14806</v>
      </c>
      <c r="X178">
        <f>IF(X59="","",SUM(X$6:X59))</f>
        <v>12342</v>
      </c>
      <c r="Y178">
        <f>IF(Y59="","",SUM(Y$6:Y59))</f>
        <v>9623</v>
      </c>
      <c r="Z178">
        <f>IF(Z59="","",SUM(Z$6:Z59))</f>
        <v>4231</v>
      </c>
      <c r="AA178">
        <f>IF(AA59="","",SUM(AA$6:AA59))</f>
        <v>31677</v>
      </c>
      <c r="AB178">
        <f>IF(AB59="","",SUM(AB$6:AB59))</f>
        <v>12338</v>
      </c>
      <c r="AC178">
        <f>IF(AC59="","",SUM(AC$6:AC59))</f>
        <v>3854</v>
      </c>
      <c r="AD178">
        <f>IF(AD59="","",SUM(AD$6:AD59))</f>
        <v>3230</v>
      </c>
      <c r="AE178">
        <f>IF(AE59="","",SUM(AE$6:AE59))</f>
        <v>34492</v>
      </c>
      <c r="AF178">
        <f>IF(AF59="","",SUM(AF$6:AF59))</f>
        <v>574</v>
      </c>
      <c r="AG178">
        <f>IF(AG59="","",SUM(AG$6:AG59))</f>
        <v>6064</v>
      </c>
      <c r="AH178">
        <f>IF(AH59="","",SUM(AH$6:AH59))</f>
        <v>652</v>
      </c>
      <c r="AI178">
        <f>IF(AI59="","",SUM(AI$6:AI59))</f>
        <v>10165</v>
      </c>
    </row>
    <row r="179" spans="1:35" x14ac:dyDescent="0.25">
      <c r="A179" s="3">
        <v>175</v>
      </c>
      <c r="B179">
        <f>IF(B60="","",SUM(B$6:B60))</f>
        <v>971</v>
      </c>
      <c r="C179">
        <f>IF(C60="","",SUM(C$6:C60))</f>
        <v>18125</v>
      </c>
      <c r="D179">
        <f>IF(D60="","",SUM(D$6:D60))</f>
        <v>9821</v>
      </c>
      <c r="E179">
        <f>IF(E60="","",SUM(E$6:E60))</f>
        <v>7787</v>
      </c>
      <c r="F179">
        <f>IF(F60="","",SUM(F$6:F60))</f>
        <v>5928</v>
      </c>
      <c r="G179">
        <f>IF(G60="","",SUM(G$6:G60))</f>
        <v>13175</v>
      </c>
      <c r="H179">
        <f>IF(H60="","",SUM(H$6:H60))</f>
        <v>8367</v>
      </c>
      <c r="I179">
        <f>IF(I60="","",SUM(I$6:I60))</f>
        <v>9692</v>
      </c>
      <c r="J179">
        <f>IF(J60="","",SUM(J$6:J60))</f>
        <v>8454</v>
      </c>
      <c r="K179">
        <f>IF(K60="","",SUM(K$6:K60))</f>
        <v>8320</v>
      </c>
      <c r="L179">
        <f>IF(L60="","",SUM(L$6:L60))</f>
        <v>6706</v>
      </c>
      <c r="M179">
        <f>IF(M60="","",SUM(M$6:M60))</f>
        <v>6169</v>
      </c>
      <c r="N179">
        <f>IF(N60="","",SUM(N$6:N60))</f>
        <v>9155</v>
      </c>
      <c r="O179">
        <f>IF(O60="","",SUM(O$6:O60))</f>
        <v>12150</v>
      </c>
      <c r="P179">
        <f>IF(P60="","",SUM(P$6:P60))</f>
        <v>14977</v>
      </c>
      <c r="Q179">
        <f>IF(Q60="","",SUM(Q$6:Q60))</f>
        <v>13652</v>
      </c>
      <c r="R179">
        <f>IF(R60="","",SUM(R$6:R60))</f>
        <v>7507</v>
      </c>
      <c r="S179">
        <f>IF(S60="","",SUM(S$6:S60))</f>
        <v>25967</v>
      </c>
      <c r="T179">
        <f>IF(T60="","",SUM(T$6:T60))</f>
        <v>5703</v>
      </c>
      <c r="U179">
        <f>IF(U60="","",SUM(U$6:U60))</f>
        <v>5681</v>
      </c>
      <c r="V179">
        <f>IF(V60="","",SUM(V$6:V60))</f>
        <v>2121</v>
      </c>
      <c r="W179">
        <f>IF(W60="","",SUM(W$6:W60))</f>
        <v>16983</v>
      </c>
      <c r="X179">
        <f>IF(X60="","",SUM(X$6:X60))</f>
        <v>13685</v>
      </c>
      <c r="Y179">
        <f>IF(Y60="","",SUM(Y$6:Y60))</f>
        <v>10332</v>
      </c>
      <c r="Z179">
        <f>IF(Z60="","",SUM(Z$6:Z60))</f>
        <v>4693</v>
      </c>
      <c r="AA179">
        <f>IF(AA60="","",SUM(AA$6:AA60))</f>
        <v>32929</v>
      </c>
      <c r="AB179">
        <f>IF(AB60="","",SUM(AB$6:AB60))</f>
        <v>13706</v>
      </c>
      <c r="AC179">
        <f>IF(AC60="","",SUM(AC$6:AC60))</f>
        <v>4598</v>
      </c>
      <c r="AD179">
        <f>IF(AD60="","",SUM(AD$6:AD60))</f>
        <v>4076</v>
      </c>
      <c r="AE179">
        <f>IF(AE60="","",SUM(AE$6:AE60))</f>
        <v>34678</v>
      </c>
      <c r="AF179">
        <f>IF(AF60="","",SUM(AF$6:AF60))</f>
        <v>670</v>
      </c>
      <c r="AG179">
        <f>IF(AG60="","",SUM(AG$6:AG60))</f>
        <v>6472</v>
      </c>
      <c r="AH179">
        <f>IF(AH60="","",SUM(AH$6:AH60))</f>
        <v>4026</v>
      </c>
      <c r="AI179">
        <f>IF(AI60="","",SUM(AI$6:AI60))</f>
        <v>13387</v>
      </c>
    </row>
    <row r="180" spans="1:35" x14ac:dyDescent="0.25">
      <c r="A180" s="3">
        <v>176</v>
      </c>
      <c r="B180">
        <f>IF(B61="","",SUM(B$6:B61))</f>
        <v>985</v>
      </c>
      <c r="C180">
        <f>IF(C61="","",SUM(C$6:C61))</f>
        <v>20372</v>
      </c>
      <c r="D180">
        <f>IF(D61="","",SUM(D$6:D61))</f>
        <v>10825</v>
      </c>
      <c r="E180">
        <f>IF(E61="","",SUM(E$6:E61))</f>
        <v>9310</v>
      </c>
      <c r="F180">
        <f>IF(F61="","",SUM(F$6:F61))</f>
        <v>6869</v>
      </c>
      <c r="G180">
        <f>IF(G61="","",SUM(G$6:G61))</f>
        <v>13419</v>
      </c>
      <c r="H180">
        <f>IF(H61="","",SUM(H$6:H61))</f>
        <v>10077</v>
      </c>
      <c r="I180">
        <f>IF(I61="","",SUM(I$6:I61))</f>
        <v>9830</v>
      </c>
      <c r="J180">
        <f>IF(J61="","",SUM(J$6:J61))</f>
        <v>8788</v>
      </c>
      <c r="K180">
        <f>IF(K61="","",SUM(K$6:K61))</f>
        <v>8633</v>
      </c>
      <c r="L180">
        <f>IF(L61="","",SUM(L$6:L61))</f>
        <v>6708</v>
      </c>
      <c r="M180">
        <f>IF(M61="","",SUM(M$6:M61))</f>
        <v>7148</v>
      </c>
      <c r="N180">
        <f>IF(N61="","",SUM(N$6:N61))</f>
        <v>9279</v>
      </c>
      <c r="O180">
        <f>IF(O61="","",SUM(O$6:O61))</f>
        <v>13016</v>
      </c>
      <c r="P180">
        <f>IF(P61="","",SUM(P$6:P61))</f>
        <v>16223</v>
      </c>
      <c r="Q180">
        <f>IF(Q61="","",SUM(Q$6:Q61))</f>
        <v>14324</v>
      </c>
      <c r="R180">
        <f>IF(R61="","",SUM(R$6:R61))</f>
        <v>8012</v>
      </c>
      <c r="S180">
        <f>IF(S61="","",SUM(S$6:S61))</f>
        <v>27154</v>
      </c>
      <c r="T180">
        <f>IF(T61="","",SUM(T$6:T61))</f>
        <v>6968</v>
      </c>
      <c r="U180">
        <f>IF(U61="","",SUM(U$6:U61))</f>
        <v>5913</v>
      </c>
      <c r="V180">
        <f>IF(V61="","",SUM(V$6:V61))</f>
        <v>2513</v>
      </c>
      <c r="W180">
        <f>IF(W61="","",SUM(W$6:W61))</f>
        <v>18274</v>
      </c>
      <c r="X180">
        <f>IF(X61="","",SUM(X$6:X61))</f>
        <v>14708</v>
      </c>
      <c r="Y180">
        <f>IF(Y61="","",SUM(Y$6:Y61))</f>
        <v>11046</v>
      </c>
      <c r="Z180">
        <f>IF(Z61="","",SUM(Z$6:Z61))</f>
        <v>4758</v>
      </c>
      <c r="AA180">
        <f>IF(AA61="","",SUM(AA$6:AA61))</f>
        <v>35517</v>
      </c>
      <c r="AB180">
        <f>IF(AB61="","",SUM(AB$6:AB61))</f>
        <v>15246</v>
      </c>
      <c r="AC180">
        <f>IF(AC61="","",SUM(AC$6:AC61))</f>
        <v>4736</v>
      </c>
      <c r="AD180">
        <f>IF(AD61="","",SUM(AD$6:AD61))</f>
        <v>4088</v>
      </c>
      <c r="AE180">
        <f>IF(AE61="","",SUM(AE$6:AE61))</f>
        <v>35468</v>
      </c>
      <c r="AF180">
        <f>IF(AF61="","",SUM(AF$6:AF61))</f>
        <v>1394</v>
      </c>
      <c r="AG180">
        <f>IF(AG61="","",SUM(AG$6:AG61))</f>
        <v>6910</v>
      </c>
      <c r="AH180">
        <f>IF(AH61="","",SUM(AH$6:AH61))</f>
        <v>4673</v>
      </c>
      <c r="AI180">
        <f>IF(AI61="","",SUM(AI$6:AI61))</f>
        <v>14774</v>
      </c>
    </row>
    <row r="181" spans="1:35" x14ac:dyDescent="0.25">
      <c r="A181" s="3">
        <v>177</v>
      </c>
      <c r="B181">
        <f>IF(B62="","",SUM(B$6:B62))</f>
        <v>990</v>
      </c>
      <c r="C181">
        <f>IF(C62="","",SUM(C$6:C62))</f>
        <v>20876</v>
      </c>
      <c r="D181">
        <f>IF(D62="","",SUM(D$6:D62))</f>
        <v>15841</v>
      </c>
      <c r="E181">
        <f>IF(E62="","",SUM(E$6:E62))</f>
        <v>9513</v>
      </c>
      <c r="F181">
        <f>IF(F62="","",SUM(F$6:F62))</f>
        <v>7397</v>
      </c>
      <c r="G181">
        <f>IF(G62="","",SUM(G$6:G62))</f>
        <v>14264</v>
      </c>
      <c r="H181">
        <f>IF(H62="","",SUM(H$6:H62))</f>
        <v>10805</v>
      </c>
      <c r="I181">
        <f>IF(I62="","",SUM(I$6:I62))</f>
        <v>10053</v>
      </c>
      <c r="J181">
        <f>IF(J62="","",SUM(J$6:J62))</f>
        <v>9868</v>
      </c>
      <c r="K181">
        <f>IF(K62="","",SUM(K$6:K62))</f>
        <v>8985</v>
      </c>
      <c r="L181">
        <f>IF(L62="","",SUM(L$6:L62))</f>
        <v>6784</v>
      </c>
      <c r="M181">
        <f>IF(M62="","",SUM(M$6:M62))</f>
        <v>7269</v>
      </c>
      <c r="N181">
        <f>IF(N62="","",SUM(N$6:N62))</f>
        <v>9556</v>
      </c>
      <c r="O181">
        <f>IF(O62="","",SUM(O$6:O62))</f>
        <v>13865</v>
      </c>
      <c r="P181">
        <f>IF(P62="","",SUM(P$6:P62))</f>
        <v>16296</v>
      </c>
      <c r="Q181">
        <f>IF(Q62="","",SUM(Q$6:Q62))</f>
        <v>15540</v>
      </c>
      <c r="R181">
        <f>IF(R62="","",SUM(R$6:R62))</f>
        <v>9961</v>
      </c>
      <c r="S181">
        <f>IF(S62="","",SUM(S$6:S62))</f>
        <v>29202</v>
      </c>
      <c r="T181">
        <f>IF(T62="","",SUM(T$6:T62))</f>
        <v>7954</v>
      </c>
      <c r="U181">
        <f>IF(U62="","",SUM(U$6:U62))</f>
        <v>6605</v>
      </c>
      <c r="V181">
        <f>IF(V62="","",SUM(V$6:V62))</f>
        <v>2610</v>
      </c>
      <c r="W181">
        <f>IF(W62="","",SUM(W$6:W62))</f>
        <v>19265</v>
      </c>
      <c r="X181">
        <f>IF(X62="","",SUM(X$6:X62))</f>
        <v>15442</v>
      </c>
      <c r="Y181">
        <f>IF(Y62="","",SUM(Y$6:Y62))</f>
        <v>12641</v>
      </c>
      <c r="Z181">
        <f>IF(Z62="","",SUM(Z$6:Z62))</f>
        <v>5098</v>
      </c>
      <c r="AA181">
        <f>IF(AA62="","",SUM(AA$6:AA62))</f>
        <v>38990</v>
      </c>
      <c r="AB181">
        <f>IF(AB62="","",SUM(AB$6:AB62))</f>
        <v>16137</v>
      </c>
      <c r="AC181">
        <f>IF(AC62="","",SUM(AC$6:AC62))</f>
        <v>5596</v>
      </c>
      <c r="AD181">
        <f>IF(AD62="","",SUM(AD$6:AD62))</f>
        <v>5723</v>
      </c>
      <c r="AE181">
        <f>IF(AE62="","",SUM(AE$6:AE62))</f>
        <v>36619</v>
      </c>
      <c r="AF181">
        <f>IF(AF62="","",SUM(AF$6:AF62))</f>
        <v>1410</v>
      </c>
      <c r="AG181">
        <f>IF(AG62="","",SUM(AG$6:AG62))</f>
        <v>7933</v>
      </c>
      <c r="AH181">
        <f>IF(AH62="","",SUM(AH$6:AH62))</f>
        <v>7963</v>
      </c>
      <c r="AI181">
        <f>IF(AI62="","",SUM(AI$6:AI62))</f>
        <v>15621</v>
      </c>
    </row>
    <row r="182" spans="1:35" x14ac:dyDescent="0.25">
      <c r="A182" s="3">
        <v>178</v>
      </c>
      <c r="B182">
        <f>IF(B63="","",SUM(B$6:B63))</f>
        <v>1025</v>
      </c>
      <c r="C182">
        <f>IF(C63="","",SUM(C$6:C63))</f>
        <v>26721</v>
      </c>
      <c r="D182">
        <f>IF(D63="","",SUM(D$6:D63))</f>
        <v>16842</v>
      </c>
      <c r="E182">
        <f>IF(E63="","",SUM(E$6:E63))</f>
        <v>10083</v>
      </c>
      <c r="F182">
        <f>IF(F63="","",SUM(F$6:F63))</f>
        <v>8473</v>
      </c>
      <c r="G182">
        <f>IF(G63="","",SUM(G$6:G63))</f>
        <v>17876</v>
      </c>
      <c r="H182">
        <f>IF(H63="","",SUM(H$6:H63))</f>
        <v>11046</v>
      </c>
      <c r="I182">
        <f>IF(I63="","",SUM(I$6:I63))</f>
        <v>12806</v>
      </c>
      <c r="J182">
        <f>IF(J63="","",SUM(J$6:J63))</f>
        <v>10037</v>
      </c>
      <c r="K182">
        <f>IF(K63="","",SUM(K$6:K63))</f>
        <v>10387</v>
      </c>
      <c r="L182">
        <f>IF(L63="","",SUM(L$6:L63))</f>
        <v>7387</v>
      </c>
      <c r="M182">
        <f>IF(M63="","",SUM(M$6:M63))</f>
        <v>8219</v>
      </c>
      <c r="N182">
        <f>IF(N63="","",SUM(N$6:N63))</f>
        <v>10230</v>
      </c>
      <c r="O182">
        <f>IF(O63="","",SUM(O$6:O63))</f>
        <v>15297</v>
      </c>
      <c r="P182">
        <f>IF(P63="","",SUM(P$6:P63))</f>
        <v>17288</v>
      </c>
      <c r="Q182">
        <f>IF(Q63="","",SUM(Q$6:Q63))</f>
        <v>17079</v>
      </c>
      <c r="R182">
        <f>IF(R63="","",SUM(R$6:R63))</f>
        <v>10809</v>
      </c>
      <c r="S182">
        <f>IF(S63="","",SUM(S$6:S63))</f>
        <v>32143</v>
      </c>
      <c r="T182">
        <f>IF(T63="","",SUM(T$6:T63))</f>
        <v>9392</v>
      </c>
      <c r="U182">
        <f>IF(U63="","",SUM(U$6:U63))</f>
        <v>6639</v>
      </c>
      <c r="V182">
        <f>IF(V63="","",SUM(V$6:V63))</f>
        <v>2718</v>
      </c>
      <c r="W182">
        <f>IF(W63="","",SUM(W$6:W63))</f>
        <v>23087</v>
      </c>
      <c r="X182">
        <f>IF(X63="","",SUM(X$6:X63))</f>
        <v>17084</v>
      </c>
      <c r="Y182">
        <f>IF(Y63="","",SUM(Y$6:Y63))</f>
        <v>15140</v>
      </c>
      <c r="Z182">
        <f>IF(Z63="","",SUM(Z$6:Z63))</f>
        <v>9885</v>
      </c>
      <c r="AA182">
        <f>IF(AA63="","",SUM(AA$6:AA63))</f>
        <v>41859</v>
      </c>
      <c r="AB182">
        <f>IF(AB63="","",SUM(AB$6:AB63))</f>
        <v>17632</v>
      </c>
      <c r="AC182">
        <f>IF(AC63="","",SUM(AC$6:AC63))</f>
        <v>7050</v>
      </c>
      <c r="AD182">
        <f>IF(AD63="","",SUM(AD$6:AD63))</f>
        <v>6430</v>
      </c>
      <c r="AE182">
        <f>IF(AE63="","",SUM(AE$6:AE63))</f>
        <v>36875</v>
      </c>
      <c r="AF182">
        <f>IF(AF63="","",SUM(AF$6:AF63))</f>
        <v>1678</v>
      </c>
      <c r="AG182">
        <f>IF(AG63="","",SUM(AG$6:AG63))</f>
        <v>8392</v>
      </c>
      <c r="AH182">
        <f>IF(AH63="","",SUM(AH$6:AH63))</f>
        <v>8020</v>
      </c>
      <c r="AI182">
        <f>IF(AI63="","",SUM(AI$6:AI63))</f>
        <v>16316</v>
      </c>
    </row>
    <row r="183" spans="1:35" x14ac:dyDescent="0.25">
      <c r="A183" s="3">
        <v>179</v>
      </c>
      <c r="B183">
        <f>IF(B64="","",SUM(B$6:B64))</f>
        <v>1050</v>
      </c>
      <c r="C183">
        <f>IF(C64="","",SUM(C$6:C64))</f>
        <v>32539</v>
      </c>
      <c r="D183">
        <f>IF(D64="","",SUM(D$6:D64))</f>
        <v>18391</v>
      </c>
      <c r="E183">
        <f>IF(E64="","",SUM(E$6:E64))</f>
        <v>12239</v>
      </c>
      <c r="F183">
        <f>IF(F64="","",SUM(F$6:F64))</f>
        <v>9418</v>
      </c>
      <c r="G183">
        <f>IF(G64="","",SUM(G$6:G64))</f>
        <v>18365</v>
      </c>
      <c r="H183">
        <f>IF(H64="","",SUM(H$6:H64))</f>
        <v>11576</v>
      </c>
      <c r="I183">
        <f>IF(I64="","",SUM(I$6:I64))</f>
        <v>14517</v>
      </c>
      <c r="J183">
        <f>IF(J64="","",SUM(J$6:J64))</f>
        <v>12573</v>
      </c>
      <c r="K183">
        <f>IF(K64="","",SUM(K$6:K64))</f>
        <v>11144</v>
      </c>
      <c r="L183">
        <f>IF(L64="","",SUM(L$6:L64))</f>
        <v>7389</v>
      </c>
      <c r="M183">
        <f>IF(M64="","",SUM(M$6:M64))</f>
        <v>9489</v>
      </c>
      <c r="N183">
        <f>IF(N64="","",SUM(N$6:N64))</f>
        <v>10566</v>
      </c>
      <c r="O183">
        <f>IF(O64="","",SUM(O$6:O64))</f>
        <v>15478</v>
      </c>
      <c r="P183">
        <f>IF(P64="","",SUM(P$6:P64))</f>
        <v>20051</v>
      </c>
      <c r="Q183">
        <f>IF(Q64="","",SUM(Q$6:Q64))</f>
        <v>18290</v>
      </c>
      <c r="R183">
        <f>IF(R64="","",SUM(R$6:R64))</f>
        <v>11128</v>
      </c>
      <c r="S183">
        <f>IF(S64="","",SUM(S$6:S64))</f>
        <v>32698</v>
      </c>
      <c r="T183">
        <f>IF(T64="","",SUM(T$6:T64))</f>
        <v>10485</v>
      </c>
      <c r="U183">
        <f>IF(U64="","",SUM(U$6:U64))</f>
        <v>6837</v>
      </c>
      <c r="V183">
        <f>IF(V64="","",SUM(V$6:V64))</f>
        <v>2771</v>
      </c>
      <c r="W183">
        <f>IF(W64="","",SUM(W$6:W64))</f>
        <v>24758</v>
      </c>
      <c r="X183">
        <f>IF(X64="","",SUM(X$6:X64))</f>
        <v>21079</v>
      </c>
      <c r="Y183">
        <f>IF(Y64="","",SUM(Y$6:Y64))</f>
        <v>17433</v>
      </c>
      <c r="Z183">
        <f>IF(Z64="","",SUM(Z$6:Z64))</f>
        <v>10590</v>
      </c>
      <c r="AA183">
        <f>IF(AA64="","",SUM(AA$6:AA64))</f>
        <v>47786</v>
      </c>
      <c r="AB183">
        <f>IF(AB64="","",SUM(AB$6:AB64))</f>
        <v>19325</v>
      </c>
      <c r="AC183">
        <f>IF(AC64="","",SUM(AC$6:AC64))</f>
        <v>9983</v>
      </c>
      <c r="AD183">
        <f>IF(AD64="","",SUM(AD$6:AD64))</f>
        <v>7617</v>
      </c>
      <c r="AE183">
        <f>IF(AE64="","",SUM(AE$6:AE64))</f>
        <v>37649</v>
      </c>
      <c r="AF183">
        <f>IF(AF64="","",SUM(AF$6:AF64))</f>
        <v>1986</v>
      </c>
      <c r="AG183">
        <f>IF(AG64="","",SUM(AG$6:AG64))</f>
        <v>9385</v>
      </c>
      <c r="AH183">
        <f>IF(AH64="","",SUM(AH$6:AH64))</f>
        <v>8392</v>
      </c>
      <c r="AI183" t="str">
        <f>IF(AI64="","",SUM(AI$6:AI64))</f>
        <v/>
      </c>
    </row>
    <row r="184" spans="1:35" x14ac:dyDescent="0.25">
      <c r="A184" s="3">
        <v>180</v>
      </c>
      <c r="B184">
        <f>IF(B65="","",SUM(B$6:B65))</f>
        <v>2194</v>
      </c>
      <c r="C184">
        <f>IF(C65="","",SUM(C$6:C65))</f>
        <v>33793</v>
      </c>
      <c r="D184">
        <f>IF(D65="","",SUM(D$6:D65))</f>
        <v>19328</v>
      </c>
      <c r="E184">
        <f>IF(E65="","",SUM(E$6:E65))</f>
        <v>15478</v>
      </c>
      <c r="F184">
        <f>IF(F65="","",SUM(F$6:F65))</f>
        <v>14709</v>
      </c>
      <c r="G184">
        <f>IF(G65="","",SUM(G$6:G65))</f>
        <v>18910</v>
      </c>
      <c r="H184">
        <f>IF(H65="","",SUM(H$6:H65))</f>
        <v>13738</v>
      </c>
      <c r="I184">
        <f>IF(I65="","",SUM(I$6:I65))</f>
        <v>15271</v>
      </c>
      <c r="J184">
        <f>IF(J65="","",SUM(J$6:J65))</f>
        <v>15639</v>
      </c>
      <c r="K184">
        <f>IF(K65="","",SUM(K$6:K65))</f>
        <v>13436</v>
      </c>
      <c r="L184">
        <f>IF(L65="","",SUM(L$6:L65))</f>
        <v>8383</v>
      </c>
      <c r="M184">
        <f>IF(M65="","",SUM(M$6:M65))</f>
        <v>10728</v>
      </c>
      <c r="N184">
        <f>IF(N65="","",SUM(N$6:N65))</f>
        <v>11426</v>
      </c>
      <c r="O184">
        <f>IF(O65="","",SUM(O$6:O65))</f>
        <v>15789</v>
      </c>
      <c r="P184">
        <f>IF(P65="","",SUM(P$6:P65))</f>
        <v>20526</v>
      </c>
      <c r="Q184">
        <f>IF(Q65="","",SUM(Q$6:Q65))</f>
        <v>22380</v>
      </c>
      <c r="R184">
        <f>IF(R65="","",SUM(R$6:R65))</f>
        <v>12104</v>
      </c>
      <c r="S184">
        <f>IF(S65="","",SUM(S$6:S65))</f>
        <v>33237</v>
      </c>
      <c r="T184">
        <f>IF(T65="","",SUM(T$6:T65))</f>
        <v>11690</v>
      </c>
      <c r="U184">
        <f>IF(U65="","",SUM(U$6:U65))</f>
        <v>7507</v>
      </c>
      <c r="V184">
        <f>IF(V65="","",SUM(V$6:V65))</f>
        <v>3813</v>
      </c>
      <c r="W184">
        <f>IF(W65="","",SUM(W$6:W65))</f>
        <v>26044</v>
      </c>
      <c r="X184">
        <f>IF(X65="","",SUM(X$6:X65))</f>
        <v>22331</v>
      </c>
      <c r="Y184">
        <f>IF(Y65="","",SUM(Y$6:Y65))</f>
        <v>17473</v>
      </c>
      <c r="Z184">
        <f>IF(Z65="","",SUM(Z$6:Z65))</f>
        <v>13688</v>
      </c>
      <c r="AA184">
        <f>IF(AA65="","",SUM(AA$6:AA65))</f>
        <v>52691</v>
      </c>
      <c r="AB184">
        <f>IF(AB65="","",SUM(AB$6:AB65))</f>
        <v>21008</v>
      </c>
      <c r="AC184">
        <f>IF(AC65="","",SUM(AC$6:AC65))</f>
        <v>11412</v>
      </c>
      <c r="AD184">
        <f>IF(AD65="","",SUM(AD$6:AD65))</f>
        <v>8091</v>
      </c>
      <c r="AE184">
        <f>IF(AE65="","",SUM(AE$6:AE65))</f>
        <v>37849</v>
      </c>
      <c r="AF184">
        <f>IF(AF65="","",SUM(AF$6:AF65))</f>
        <v>2067</v>
      </c>
      <c r="AG184">
        <f>IF(AG65="","",SUM(AG$6:AG65))</f>
        <v>9849</v>
      </c>
      <c r="AH184">
        <f>IF(AH65="","",SUM(AH$6:AH65))</f>
        <v>8435</v>
      </c>
      <c r="AI184">
        <f>IF(AI65="","",SUM(AI$6:AI65))</f>
        <v>16402</v>
      </c>
    </row>
    <row r="185" spans="1:35" x14ac:dyDescent="0.25">
      <c r="A185" s="3">
        <v>181</v>
      </c>
      <c r="B185">
        <f>IF(B66="","",SUM(B$6:B66))</f>
        <v>10339</v>
      </c>
      <c r="C185">
        <f>IF(C66="","",SUM(C$6:C66))</f>
        <v>34913</v>
      </c>
      <c r="D185">
        <f>IF(D66="","",SUM(D$6:D66))</f>
        <v>20814</v>
      </c>
      <c r="E185">
        <f>IF(E66="","",SUM(E$6:E66))</f>
        <v>20231</v>
      </c>
      <c r="F185">
        <f>IF(F66="","",SUM(F$6:F66))</f>
        <v>18600</v>
      </c>
      <c r="G185">
        <f>IF(G66="","",SUM(G$6:G66))</f>
        <v>21631</v>
      </c>
      <c r="H185">
        <f>IF(H66="","",SUM(H$6:H66))</f>
        <v>17296</v>
      </c>
      <c r="I185">
        <f>IF(I66="","",SUM(I$6:I66))</f>
        <v>15278</v>
      </c>
      <c r="J185">
        <f>IF(J66="","",SUM(J$6:J66))</f>
        <v>16487</v>
      </c>
      <c r="K185">
        <f>IF(K66="","",SUM(K$6:K66))</f>
        <v>14277</v>
      </c>
      <c r="L185">
        <f>IF(L66="","",SUM(L$6:L66))</f>
        <v>9445</v>
      </c>
      <c r="M185">
        <f>IF(M66="","",SUM(M$6:M66))</f>
        <v>12469</v>
      </c>
      <c r="N185">
        <f>IF(N66="","",SUM(N$6:N66))</f>
        <v>11824</v>
      </c>
      <c r="O185">
        <f>IF(O66="","",SUM(O$6:O66))</f>
        <v>17707</v>
      </c>
      <c r="P185">
        <f>IF(P66="","",SUM(P$6:P66))</f>
        <v>22931</v>
      </c>
      <c r="Q185">
        <f>IF(Q66="","",SUM(Q$6:Q66))</f>
        <v>26052</v>
      </c>
      <c r="R185">
        <f>IF(R66="","",SUM(R$6:R66))</f>
        <v>12194</v>
      </c>
      <c r="S185">
        <f>IF(S66="","",SUM(S$6:S66))</f>
        <v>33765</v>
      </c>
      <c r="T185">
        <f>IF(T66="","",SUM(T$6:T66))</f>
        <v>12776</v>
      </c>
      <c r="U185">
        <f>IF(U66="","",SUM(U$6:U66))</f>
        <v>8807</v>
      </c>
      <c r="V185">
        <f>IF(V66="","",SUM(V$6:V66))</f>
        <v>5294</v>
      </c>
      <c r="W185">
        <f>IF(W66="","",SUM(W$6:W66))</f>
        <v>28750</v>
      </c>
      <c r="X185">
        <f>IF(X66="","",SUM(X$6:X66))</f>
        <v>22337</v>
      </c>
      <c r="Y185">
        <f>IF(Y66="","",SUM(Y$6:Y66))</f>
        <v>22350</v>
      </c>
      <c r="Z185">
        <f>IF(Z66="","",SUM(Z$6:Z66))</f>
        <v>13742</v>
      </c>
      <c r="AA185">
        <f>IF(AA66="","",SUM(AA$6:AA66))</f>
        <v>54807</v>
      </c>
      <c r="AB185">
        <f>IF(AB66="","",SUM(AB$6:AB66))</f>
        <v>21670</v>
      </c>
      <c r="AC185">
        <f>IF(AC66="","",SUM(AC$6:AC66))</f>
        <v>11562</v>
      </c>
      <c r="AD185">
        <f>IF(AD66="","",SUM(AD$6:AD66))</f>
        <v>8491</v>
      </c>
      <c r="AE185">
        <f>IF(AE66="","",SUM(AE$6:AE66))</f>
        <v>38193</v>
      </c>
      <c r="AF185">
        <f>IF(AF66="","",SUM(AF$6:AF66))</f>
        <v>2134</v>
      </c>
      <c r="AG185">
        <f>IF(AG66="","",SUM(AG$6:AG66))</f>
        <v>11400</v>
      </c>
      <c r="AH185">
        <f>IF(AH66="","",SUM(AH$6:AH66))</f>
        <v>10549</v>
      </c>
      <c r="AI185">
        <f>IF(AI66="","",SUM(AI$6:AI66))</f>
        <v>18259</v>
      </c>
    </row>
    <row r="186" spans="1:35" x14ac:dyDescent="0.25">
      <c r="A186" s="3">
        <v>182</v>
      </c>
      <c r="B186">
        <f>IF(B67="","",SUM(B$6:B67))</f>
        <v>12114</v>
      </c>
      <c r="C186">
        <f>IF(C67="","",SUM(C$6:C67))</f>
        <v>36306</v>
      </c>
      <c r="D186">
        <f>IF(D67="","",SUM(D$6:D67))</f>
        <v>21004</v>
      </c>
      <c r="E186">
        <f>IF(E67="","",SUM(E$6:E67))</f>
        <v>22974</v>
      </c>
      <c r="F186">
        <f>IF(F67="","",SUM(F$6:F67))</f>
        <v>20907</v>
      </c>
      <c r="G186">
        <f>IF(G67="","",SUM(G$6:G67))</f>
        <v>22453</v>
      </c>
      <c r="H186">
        <f>IF(H67="","",SUM(H$6:H67))</f>
        <v>17570</v>
      </c>
      <c r="I186">
        <f>IF(I67="","",SUM(I$6:I67))</f>
        <v>16348</v>
      </c>
      <c r="J186">
        <f>IF(J67="","",SUM(J$6:J67))</f>
        <v>16705</v>
      </c>
      <c r="K186">
        <f>IF(K67="","",SUM(K$6:K67))</f>
        <v>14487</v>
      </c>
      <c r="L186">
        <f>IF(L67="","",SUM(L$6:L67))</f>
        <v>9965</v>
      </c>
      <c r="M186">
        <f>IF(M67="","",SUM(M$6:M67))</f>
        <v>14448</v>
      </c>
      <c r="N186">
        <f>IF(N67="","",SUM(N$6:N67))</f>
        <v>12925</v>
      </c>
      <c r="O186">
        <f>IF(O67="","",SUM(O$6:O67))</f>
        <v>19160</v>
      </c>
      <c r="P186">
        <f>IF(P67="","",SUM(P$6:P67))</f>
        <v>24139</v>
      </c>
      <c r="Q186">
        <f>IF(Q67="","",SUM(Q$6:Q67))</f>
        <v>27539</v>
      </c>
      <c r="R186">
        <f>IF(R67="","",SUM(R$6:R67))</f>
        <v>12194</v>
      </c>
      <c r="S186">
        <f>IF(S67="","",SUM(S$6:S67))</f>
        <v>34444</v>
      </c>
      <c r="T186">
        <f>IF(T67="","",SUM(T$6:T67))</f>
        <v>16047</v>
      </c>
      <c r="U186">
        <f>IF(U67="","",SUM(U$6:U67))</f>
        <v>9883</v>
      </c>
      <c r="V186">
        <f>IF(V67="","",SUM(V$6:V67))</f>
        <v>6143</v>
      </c>
      <c r="W186">
        <f>IF(W67="","",SUM(W$6:W67))</f>
        <v>29222</v>
      </c>
      <c r="X186">
        <f>IF(X67="","",SUM(X$6:X67))</f>
        <v>22771</v>
      </c>
      <c r="Y186">
        <f>IF(Y67="","",SUM(Y$6:Y67))</f>
        <v>25755</v>
      </c>
      <c r="Z186">
        <f>IF(Z67="","",SUM(Z$6:Z67))</f>
        <v>14825</v>
      </c>
      <c r="AA186">
        <f>IF(AA67="","",SUM(AA$6:AA67))</f>
        <v>56676</v>
      </c>
      <c r="AB186">
        <f>IF(AB67="","",SUM(AB$6:AB67))</f>
        <v>24245</v>
      </c>
      <c r="AC186">
        <f>IF(AC67="","",SUM(AC$6:AC67))</f>
        <v>12583</v>
      </c>
      <c r="AD186">
        <f>IF(AD67="","",SUM(AD$6:AD67))</f>
        <v>8552</v>
      </c>
      <c r="AE186">
        <f>IF(AE67="","",SUM(AE$6:AE67))</f>
        <v>38454</v>
      </c>
      <c r="AF186">
        <f>IF(AF67="","",SUM(AF$6:AF67))</f>
        <v>2311</v>
      </c>
      <c r="AG186">
        <f>IF(AG67="","",SUM(AG$6:AG67))</f>
        <v>12588</v>
      </c>
      <c r="AH186">
        <f>IF(AH67="","",SUM(AH$6:AH67))</f>
        <v>11452</v>
      </c>
      <c r="AI186">
        <f>IF(AI67="","",SUM(AI$6:AI67))</f>
        <v>21665</v>
      </c>
    </row>
    <row r="187" spans="1:35" x14ac:dyDescent="0.25">
      <c r="A187" s="3">
        <v>183</v>
      </c>
      <c r="B187">
        <f>IF(B68="","",SUM(B$6:B68))</f>
        <v>12718</v>
      </c>
      <c r="C187">
        <f>IF(C68="","",SUM(C$6:C68))</f>
        <v>37755</v>
      </c>
      <c r="D187">
        <f>IF(D68="","",SUM(D$6:D68))</f>
        <v>22104</v>
      </c>
      <c r="E187">
        <f>IF(E68="","",SUM(E$6:E68))</f>
        <v>25681</v>
      </c>
      <c r="F187">
        <f>IF(F68="","",SUM(F$6:F68))</f>
        <v>21809</v>
      </c>
      <c r="G187">
        <f>IF(G68="","",SUM(G$6:G68))</f>
        <v>22671</v>
      </c>
      <c r="H187">
        <f>IF(H68="","",SUM(H$6:H68))</f>
        <v>19121</v>
      </c>
      <c r="I187">
        <f>IF(I68="","",SUM(I$6:I68))</f>
        <v>16771</v>
      </c>
      <c r="J187">
        <f>IF(J68="","",SUM(J$6:J68))</f>
        <v>17819</v>
      </c>
      <c r="K187">
        <f>IF(K68="","",SUM(K$6:K68))</f>
        <v>14537</v>
      </c>
      <c r="L187">
        <f>IF(L68="","",SUM(L$6:L68))</f>
        <v>10567</v>
      </c>
      <c r="M187">
        <f>IF(M68="","",SUM(M$6:M68))</f>
        <v>14960</v>
      </c>
      <c r="N187">
        <f>IF(N68="","",SUM(N$6:N68))</f>
        <v>15304</v>
      </c>
      <c r="O187">
        <f>IF(O68="","",SUM(O$6:O68))</f>
        <v>22321</v>
      </c>
      <c r="P187">
        <f>IF(P68="","",SUM(P$6:P68))</f>
        <v>24861</v>
      </c>
      <c r="Q187">
        <f>IF(Q68="","",SUM(Q$6:Q68))</f>
        <v>27690</v>
      </c>
      <c r="R187">
        <f>IF(R68="","",SUM(R$6:R68))</f>
        <v>13076</v>
      </c>
      <c r="S187">
        <f>IF(S68="","",SUM(S$6:S68))</f>
        <v>36849</v>
      </c>
      <c r="T187">
        <f>IF(T68="","",SUM(T$6:T68))</f>
        <v>18114</v>
      </c>
      <c r="U187">
        <f>IF(U68="","",SUM(U$6:U68))</f>
        <v>10654</v>
      </c>
      <c r="V187">
        <f>IF(V68="","",SUM(V$6:V68))</f>
        <v>6196</v>
      </c>
      <c r="W187">
        <f>IF(W68="","",SUM(W$6:W68))</f>
        <v>29953</v>
      </c>
      <c r="X187">
        <f>IF(X68="","",SUM(X$6:X68))</f>
        <v>24320</v>
      </c>
      <c r="Y187">
        <f>IF(Y68="","",SUM(Y$6:Y68))</f>
        <v>27830</v>
      </c>
      <c r="Z187">
        <f>IF(Z68="","",SUM(Z$6:Z68))</f>
        <v>15295</v>
      </c>
      <c r="AA187">
        <f>IF(AA68="","",SUM(AA$6:AA68))</f>
        <v>58322</v>
      </c>
      <c r="AB187">
        <f>IF(AB68="","",SUM(AB$6:AB68))</f>
        <v>25811</v>
      </c>
      <c r="AC187">
        <f>IF(AC68="","",SUM(AC$6:AC68))</f>
        <v>14725</v>
      </c>
      <c r="AD187">
        <f>IF(AD68="","",SUM(AD$6:AD68))</f>
        <v>11163</v>
      </c>
      <c r="AE187">
        <f>IF(AE68="","",SUM(AE$6:AE68))</f>
        <v>41843</v>
      </c>
      <c r="AF187">
        <f>IF(AF68="","",SUM(AF$6:AF68))</f>
        <v>2897</v>
      </c>
      <c r="AG187">
        <f>IF(AG68="","",SUM(AG$6:AG68))</f>
        <v>12859</v>
      </c>
      <c r="AH187">
        <f>IF(AH68="","",SUM(AH$6:AH68))</f>
        <v>15109</v>
      </c>
      <c r="AI187">
        <f>IF(AI68="","",SUM(AI$6:AI68))</f>
        <v>23189</v>
      </c>
    </row>
    <row r="188" spans="1:35" x14ac:dyDescent="0.25">
      <c r="A188" s="3">
        <v>184</v>
      </c>
      <c r="B188">
        <f>IF(B69="","",SUM(B$6:B69))</f>
        <v>15473</v>
      </c>
      <c r="C188">
        <f>IF(C69="","",SUM(C$6:C69))</f>
        <v>39666</v>
      </c>
      <c r="D188">
        <f>IF(D69="","",SUM(D$6:D69))</f>
        <v>25052</v>
      </c>
      <c r="E188">
        <f>IF(E69="","",SUM(E$6:E69))</f>
        <v>31726</v>
      </c>
      <c r="F188">
        <f>IF(F69="","",SUM(F$6:F69))</f>
        <v>21979</v>
      </c>
      <c r="G188">
        <f>IF(G69="","",SUM(G$6:G69))</f>
        <v>23632</v>
      </c>
      <c r="H188">
        <f>IF(H69="","",SUM(H$6:H69))</f>
        <v>21639</v>
      </c>
      <c r="I188">
        <f>IF(I69="","",SUM(I$6:I69))</f>
        <v>17593</v>
      </c>
      <c r="J188">
        <f>IF(J69="","",SUM(J$6:J69))</f>
        <v>19876</v>
      </c>
      <c r="K188">
        <f>IF(K69="","",SUM(K$6:K69))</f>
        <v>15885</v>
      </c>
      <c r="L188">
        <f>IF(L69="","",SUM(L$6:L69))</f>
        <v>12206</v>
      </c>
      <c r="M188">
        <f>IF(M69="","",SUM(M$6:M69))</f>
        <v>17090</v>
      </c>
      <c r="N188">
        <f>IF(N69="","",SUM(N$6:N69))</f>
        <v>17564</v>
      </c>
      <c r="O188">
        <f>IF(O69="","",SUM(O$6:O69))</f>
        <v>22819</v>
      </c>
      <c r="P188">
        <f>IF(P69="","",SUM(P$6:P69))</f>
        <v>26183</v>
      </c>
      <c r="Q188">
        <f>IF(Q69="","",SUM(Q$6:Q69))</f>
        <v>30136</v>
      </c>
      <c r="R188">
        <f>IF(R69="","",SUM(R$6:R69))</f>
        <v>14746</v>
      </c>
      <c r="S188">
        <f>IF(S69="","",SUM(S$6:S69))</f>
        <v>38393</v>
      </c>
      <c r="T188">
        <f>IF(T69="","",SUM(T$6:T69))</f>
        <v>20370</v>
      </c>
      <c r="U188">
        <f>IF(U69="","",SUM(U$6:U69))</f>
        <v>10681</v>
      </c>
      <c r="V188">
        <f>IF(V69="","",SUM(V$6:V69))</f>
        <v>7462</v>
      </c>
      <c r="W188">
        <f>IF(W69="","",SUM(W$6:W69))</f>
        <v>31915</v>
      </c>
      <c r="X188">
        <f>IF(X69="","",SUM(X$6:X69))</f>
        <v>24757</v>
      </c>
      <c r="Y188">
        <f>IF(Y69="","",SUM(Y$6:Y69))</f>
        <v>30447</v>
      </c>
      <c r="Z188">
        <f>IF(Z69="","",SUM(Z$6:Z69))</f>
        <v>15371</v>
      </c>
      <c r="AA188">
        <f>IF(AA69="","",SUM(AA$6:AA69))</f>
        <v>59865</v>
      </c>
      <c r="AB188">
        <f>IF(AB69="","",SUM(AB$6:AB69))</f>
        <v>26612</v>
      </c>
      <c r="AC188">
        <f>IF(AC69="","",SUM(AC$6:AC69))</f>
        <v>17775</v>
      </c>
      <c r="AD188">
        <f>IF(AD69="","",SUM(AD$6:AD69))</f>
        <v>13980</v>
      </c>
      <c r="AE188">
        <f>IF(AE69="","",SUM(AE$6:AE69))</f>
        <v>43418</v>
      </c>
      <c r="AF188">
        <f>IF(AF69="","",SUM(AF$6:AF69))</f>
        <v>3579</v>
      </c>
      <c r="AG188">
        <f>IF(AG69="","",SUM(AG$6:AG69))</f>
        <v>14067</v>
      </c>
      <c r="AH188">
        <f>IF(AH69="","",SUM(AH$6:AH69))</f>
        <v>17063</v>
      </c>
      <c r="AI188">
        <f>IF(AI69="","",SUM(AI$6:AI69))</f>
        <v>25798</v>
      </c>
    </row>
    <row r="189" spans="1:35" x14ac:dyDescent="0.25">
      <c r="A189" s="3">
        <v>185</v>
      </c>
      <c r="B189">
        <f>IF(B70="","",SUM(B$6:B70))</f>
        <v>16460</v>
      </c>
      <c r="C189">
        <f>IF(C70="","",SUM(C$6:C70))</f>
        <v>43104</v>
      </c>
      <c r="D189">
        <f>IF(D70="","",SUM(D$6:D70))</f>
        <v>27885</v>
      </c>
      <c r="E189">
        <f>IF(E70="","",SUM(E$6:E70))</f>
        <v>32116</v>
      </c>
      <c r="F189">
        <f>IF(F70="","",SUM(F$6:F70))</f>
        <v>22708</v>
      </c>
      <c r="G189">
        <f>IF(G70="","",SUM(G$6:G70))</f>
        <v>24365</v>
      </c>
      <c r="H189">
        <f>IF(H70="","",SUM(H$6:H70))</f>
        <v>22350</v>
      </c>
      <c r="I189">
        <f>IF(I70="","",SUM(I$6:I70))</f>
        <v>18357</v>
      </c>
      <c r="J189">
        <f>IF(J70="","",SUM(J$6:J70))</f>
        <v>22168</v>
      </c>
      <c r="K189">
        <f>IF(K70="","",SUM(K$6:K70))</f>
        <v>17033</v>
      </c>
      <c r="L189">
        <f>IF(L70="","",SUM(L$6:L70))</f>
        <v>12419</v>
      </c>
      <c r="M189">
        <f>IF(M70="","",SUM(M$6:M70))</f>
        <v>21358</v>
      </c>
      <c r="N189">
        <f>IF(N70="","",SUM(N$6:N70))</f>
        <v>19500</v>
      </c>
      <c r="O189">
        <f>IF(O70="","",SUM(O$6:O70))</f>
        <v>22866</v>
      </c>
      <c r="P189">
        <f>IF(P70="","",SUM(P$6:P70))</f>
        <v>26540</v>
      </c>
      <c r="Q189">
        <f>IF(Q70="","",SUM(Q$6:Q70))</f>
        <v>32855</v>
      </c>
      <c r="R189">
        <f>IF(R70="","",SUM(R$6:R70))</f>
        <v>16870</v>
      </c>
      <c r="S189">
        <f>IF(S70="","",SUM(S$6:S70))</f>
        <v>39909</v>
      </c>
      <c r="T189">
        <f>IF(T70="","",SUM(T$6:T70))</f>
        <v>22287</v>
      </c>
      <c r="U189">
        <f>IF(U70="","",SUM(U$6:U70))</f>
        <v>11640</v>
      </c>
      <c r="V189">
        <f>IF(V70="","",SUM(V$6:V70))</f>
        <v>9592</v>
      </c>
      <c r="W189">
        <f>IF(W70="","",SUM(W$6:W70))</f>
        <v>34383</v>
      </c>
      <c r="X189">
        <f>IF(X70="","",SUM(X$6:X70))</f>
        <v>27783</v>
      </c>
      <c r="Y189">
        <f>IF(Y70="","",SUM(Y$6:Y70))</f>
        <v>34414</v>
      </c>
      <c r="Z189">
        <f>IF(Z70="","",SUM(Z$6:Z70))</f>
        <v>15616</v>
      </c>
      <c r="AA189">
        <f>IF(AA70="","",SUM(AA$6:AA70))</f>
        <v>66716</v>
      </c>
      <c r="AB189">
        <f>IF(AB70="","",SUM(AB$6:AB70))</f>
        <v>27082</v>
      </c>
      <c r="AC189">
        <f>IF(AC70="","",SUM(AC$6:AC70))</f>
        <v>20359</v>
      </c>
      <c r="AD189">
        <f>IF(AD70="","",SUM(AD$6:AD70))</f>
        <v>16112</v>
      </c>
      <c r="AE189">
        <f>IF(AE70="","",SUM(AE$6:AE70))</f>
        <v>43482</v>
      </c>
      <c r="AF189">
        <f>IF(AF70="","",SUM(AF$6:AF70))</f>
        <v>4851</v>
      </c>
      <c r="AG189">
        <f>IF(AG70="","",SUM(AG$6:AG70))</f>
        <v>16308</v>
      </c>
      <c r="AH189">
        <f>IF(AH70="","",SUM(AH$6:AH70))</f>
        <v>18750</v>
      </c>
      <c r="AI189">
        <f>IF(AI70="","",SUM(AI$6:AI70))</f>
        <v>28581</v>
      </c>
    </row>
    <row r="190" spans="1:35" x14ac:dyDescent="0.25">
      <c r="A190" s="3">
        <v>186</v>
      </c>
      <c r="B190">
        <f>IF(B71="","",SUM(B$6:B71))</f>
        <v>16554</v>
      </c>
      <c r="C190">
        <f>IF(C71="","",SUM(C$6:C71))</f>
        <v>44478</v>
      </c>
      <c r="D190">
        <f>IF(D71="","",SUM(D$6:D71))</f>
        <v>27955</v>
      </c>
      <c r="E190">
        <f>IF(E71="","",SUM(E$6:E71))</f>
        <v>32248</v>
      </c>
      <c r="F190">
        <f>IF(F71="","",SUM(F$6:F71))</f>
        <v>23066</v>
      </c>
      <c r="G190">
        <f>IF(G71="","",SUM(G$6:G71))</f>
        <v>24989</v>
      </c>
      <c r="H190">
        <f>IF(H71="","",SUM(H$6:H71))</f>
        <v>26988</v>
      </c>
      <c r="I190">
        <f>IF(I71="","",SUM(I$6:I71))</f>
        <v>19535</v>
      </c>
      <c r="J190">
        <f>IF(J71="","",SUM(J$6:J71))</f>
        <v>23029</v>
      </c>
      <c r="K190">
        <f>IF(K71="","",SUM(K$6:K71))</f>
        <v>18536</v>
      </c>
      <c r="L190">
        <f>IF(L71="","",SUM(L$6:L71))</f>
        <v>12445</v>
      </c>
      <c r="M190">
        <f>IF(M71="","",SUM(M$6:M71))</f>
        <v>23374</v>
      </c>
      <c r="N190">
        <f>IF(N71="","",SUM(N$6:N71))</f>
        <v>20283</v>
      </c>
      <c r="O190">
        <f>IF(O71="","",SUM(O$6:O71))</f>
        <v>23168</v>
      </c>
      <c r="P190">
        <f>IF(P71="","",SUM(P$6:P71))</f>
        <v>27408</v>
      </c>
      <c r="Q190">
        <f>IF(Q71="","",SUM(Q$6:Q71))</f>
        <v>35291</v>
      </c>
      <c r="R190">
        <f>IF(R71="","",SUM(R$6:R71))</f>
        <v>17638</v>
      </c>
      <c r="S190">
        <f>IF(S71="","",SUM(S$6:S71))</f>
        <v>40305</v>
      </c>
      <c r="T190">
        <f>IF(T71="","",SUM(T$6:T71))</f>
        <v>22709</v>
      </c>
      <c r="U190">
        <f>IF(U71="","",SUM(U$6:U71))</f>
        <v>12484</v>
      </c>
      <c r="V190">
        <f>IF(V71="","",SUM(V$6:V71))</f>
        <v>11765</v>
      </c>
      <c r="W190">
        <f>IF(W71="","",SUM(W$6:W71))</f>
        <v>37211</v>
      </c>
      <c r="X190">
        <f>IF(X71="","",SUM(X$6:X71))</f>
        <v>29639</v>
      </c>
      <c r="Y190">
        <f>IF(Y71="","",SUM(Y$6:Y71))</f>
        <v>34491</v>
      </c>
      <c r="Z190">
        <f>IF(Z71="","",SUM(Z$6:Z71))</f>
        <v>16995</v>
      </c>
      <c r="AA190">
        <f>IF(AA71="","",SUM(AA$6:AA71))</f>
        <v>69152</v>
      </c>
      <c r="AB190">
        <f>IF(AB71="","",SUM(AB$6:AB71))</f>
        <v>33444</v>
      </c>
      <c r="AC190">
        <f>IF(AC71="","",SUM(AC$6:AC71))</f>
        <v>24492</v>
      </c>
      <c r="AD190">
        <f>IF(AD71="","",SUM(AD$6:AD71))</f>
        <v>18029</v>
      </c>
      <c r="AE190">
        <f>IF(AE71="","",SUM(AE$6:AE71))</f>
        <v>43740</v>
      </c>
      <c r="AF190">
        <f>IF(AF71="","",SUM(AF$6:AF71))</f>
        <v>4924</v>
      </c>
      <c r="AG190">
        <f>IF(AG71="","",SUM(AG$6:AG71))</f>
        <v>18062</v>
      </c>
      <c r="AH190">
        <f>IF(AH71="","",SUM(AH$6:AH71))</f>
        <v>20310</v>
      </c>
      <c r="AI190">
        <f>IF(AI71="","",SUM(AI$6:AI71))</f>
        <v>33026</v>
      </c>
    </row>
    <row r="191" spans="1:35" x14ac:dyDescent="0.25">
      <c r="A191" s="3">
        <v>187</v>
      </c>
      <c r="B191">
        <f>IF(B72="","",SUM(B$6:B72))</f>
        <v>16807</v>
      </c>
      <c r="C191">
        <f>IF(C72="","",SUM(C$6:C72))</f>
        <v>44554</v>
      </c>
      <c r="D191">
        <f>IF(D72="","",SUM(D$6:D72))</f>
        <v>27965</v>
      </c>
      <c r="E191">
        <f>IF(E72="","",SUM(E$6:E72))</f>
        <v>33419</v>
      </c>
      <c r="F191">
        <f>IF(F72="","",SUM(F$6:F72))</f>
        <v>23517</v>
      </c>
      <c r="G191">
        <f>IF(G72="","",SUM(G$6:G72))</f>
        <v>26918</v>
      </c>
      <c r="H191">
        <f>IF(H72="","",SUM(H$6:H72))</f>
        <v>27633</v>
      </c>
      <c r="I191">
        <f>IF(I72="","",SUM(I$6:I72))</f>
        <v>20326</v>
      </c>
      <c r="J191">
        <f>IF(J72="","",SUM(J$6:J72))</f>
        <v>24850</v>
      </c>
      <c r="K191">
        <f>IF(K72="","",SUM(K$6:K72))</f>
        <v>18991</v>
      </c>
      <c r="L191">
        <f>IF(L72="","",SUM(L$6:L72))</f>
        <v>16160</v>
      </c>
      <c r="M191">
        <f>IF(M72="","",SUM(M$6:M72))</f>
        <v>24093</v>
      </c>
      <c r="N191">
        <f>IF(N72="","",SUM(N$6:N72))</f>
        <v>20284</v>
      </c>
      <c r="O191">
        <f>IF(O72="","",SUM(O$6:O72))</f>
        <v>24547</v>
      </c>
      <c r="P191">
        <f>IF(P72="","",SUM(P$6:P72))</f>
        <v>29285</v>
      </c>
      <c r="Q191">
        <f>IF(Q72="","",SUM(Q$6:Q72))</f>
        <v>40537</v>
      </c>
      <c r="R191">
        <f>IF(R72="","",SUM(R$6:R72))</f>
        <v>18543</v>
      </c>
      <c r="S191">
        <f>IF(S72="","",SUM(S$6:S72))</f>
        <v>41556</v>
      </c>
      <c r="T191">
        <f>IF(T72="","",SUM(T$6:T72))</f>
        <v>23462</v>
      </c>
      <c r="U191">
        <f>IF(U72="","",SUM(U$6:U72))</f>
        <v>13694</v>
      </c>
      <c r="V191">
        <f>IF(V72="","",SUM(V$6:V72))</f>
        <v>12797</v>
      </c>
      <c r="W191">
        <f>IF(W72="","",SUM(W$6:W72))</f>
        <v>37915</v>
      </c>
      <c r="X191">
        <f>IF(X72="","",SUM(X$6:X72))</f>
        <v>31596</v>
      </c>
      <c r="Y191">
        <f>IF(Y72="","",SUM(Y$6:Y72))</f>
        <v>34885</v>
      </c>
      <c r="Z191">
        <f>IF(Z72="","",SUM(Z$6:Z72))</f>
        <v>18173</v>
      </c>
      <c r="AA191">
        <f>IF(AA72="","",SUM(AA$6:AA72))</f>
        <v>73676</v>
      </c>
      <c r="AB191">
        <f>IF(AB72="","",SUM(AB$6:AB72))</f>
        <v>34080</v>
      </c>
      <c r="AC191">
        <f>IF(AC72="","",SUM(AC$6:AC72))</f>
        <v>28647</v>
      </c>
      <c r="AD191">
        <f>IF(AD72="","",SUM(AD$6:AD72))</f>
        <v>20168</v>
      </c>
      <c r="AE191">
        <f>IF(AE72="","",SUM(AE$6:AE72))</f>
        <v>43951</v>
      </c>
      <c r="AF191">
        <f>IF(AF72="","",SUM(AF$6:AF72))</f>
        <v>5023</v>
      </c>
      <c r="AG191">
        <f>IF(AG72="","",SUM(AG$6:AG72))</f>
        <v>19077</v>
      </c>
      <c r="AH191">
        <f>IF(AH72="","",SUM(AH$6:AH72))</f>
        <v>20355</v>
      </c>
      <c r="AI191">
        <f>IF(AI72="","",SUM(AI$6:AI72))</f>
        <v>36427</v>
      </c>
    </row>
    <row r="192" spans="1:35" x14ac:dyDescent="0.25">
      <c r="A192" s="3">
        <v>188</v>
      </c>
      <c r="B192">
        <f>IF(B73="","",SUM(B$6:B73))</f>
        <v>17297</v>
      </c>
      <c r="C192">
        <f>IF(C73="","",SUM(C$6:C73))</f>
        <v>46238</v>
      </c>
      <c r="D192">
        <f>IF(D73="","",SUM(D$6:D73))</f>
        <v>28961</v>
      </c>
      <c r="E192">
        <f>IF(E73="","",SUM(E$6:E73))</f>
        <v>34753</v>
      </c>
      <c r="F192">
        <f>IF(F73="","",SUM(F$6:F73))</f>
        <v>23881</v>
      </c>
      <c r="G192">
        <f>IF(G73="","",SUM(G$6:G73))</f>
        <v>27882</v>
      </c>
      <c r="H192">
        <f>IF(H73="","",SUM(H$6:H73))</f>
        <v>28650</v>
      </c>
      <c r="I192">
        <f>IF(I73="","",SUM(I$6:I73))</f>
        <v>21869</v>
      </c>
      <c r="J192">
        <f>IF(J73="","",SUM(J$6:J73))</f>
        <v>26371</v>
      </c>
      <c r="K192">
        <f>IF(K73="","",SUM(K$6:K73))</f>
        <v>20359</v>
      </c>
      <c r="L192">
        <f>IF(L73="","",SUM(L$6:L73))</f>
        <v>18655</v>
      </c>
      <c r="M192">
        <f>IF(M73="","",SUM(M$6:M73))</f>
        <v>26377</v>
      </c>
      <c r="N192">
        <f>IF(N73="","",SUM(N$6:N73))</f>
        <v>20740</v>
      </c>
      <c r="O192">
        <f>IF(O73="","",SUM(O$6:O73))</f>
        <v>25195</v>
      </c>
      <c r="P192">
        <f>IF(P73="","",SUM(P$6:P73))</f>
        <v>36928</v>
      </c>
      <c r="Q192">
        <f>IF(Q73="","",SUM(Q$6:Q73))</f>
        <v>45454</v>
      </c>
      <c r="R192">
        <f>IF(R73="","",SUM(R$6:R73))</f>
        <v>19057</v>
      </c>
      <c r="S192">
        <f>IF(S73="","",SUM(S$6:S73))</f>
        <v>44348</v>
      </c>
      <c r="T192">
        <f>IF(T73="","",SUM(T$6:T73))</f>
        <v>26510</v>
      </c>
      <c r="U192">
        <f>IF(U73="","",SUM(U$6:U73))</f>
        <v>15007</v>
      </c>
      <c r="V192">
        <f>IF(V73="","",SUM(V$6:V73))</f>
        <v>13208</v>
      </c>
      <c r="W192">
        <f>IF(W73="","",SUM(W$6:W73))</f>
        <v>39095</v>
      </c>
      <c r="X192">
        <f>IF(X73="","",SUM(X$6:X73))</f>
        <v>33070</v>
      </c>
      <c r="Y192">
        <f>IF(Y73="","",SUM(Y$6:Y73))</f>
        <v>35103</v>
      </c>
      <c r="Z192">
        <f>IF(Z73="","",SUM(Z$6:Z73))</f>
        <v>21473</v>
      </c>
      <c r="AA192">
        <f>IF(AA73="","",SUM(AA$6:AA73))</f>
        <v>74540</v>
      </c>
      <c r="AB192">
        <f>IF(AB73="","",SUM(AB$6:AB73))</f>
        <v>35803</v>
      </c>
      <c r="AC192">
        <f>IF(AC73="","",SUM(AC$6:AC73))</f>
        <v>29295</v>
      </c>
      <c r="AD192">
        <f>IF(AD73="","",SUM(AD$6:AD73))</f>
        <v>22021</v>
      </c>
      <c r="AE192">
        <f>IF(AE73="","",SUM(AE$6:AE73))</f>
        <v>45307</v>
      </c>
      <c r="AF192">
        <f>IF(AF73="","",SUM(AF$6:AF73))</f>
        <v>5030</v>
      </c>
      <c r="AG192">
        <f>IF(AG73="","",SUM(AG$6:AG73))</f>
        <v>21140</v>
      </c>
      <c r="AH192">
        <f>IF(AH73="","",SUM(AH$6:AH73))</f>
        <v>22317</v>
      </c>
      <c r="AI192">
        <f>IF(AI73="","",SUM(AI$6:AI73))</f>
        <v>37744</v>
      </c>
    </row>
    <row r="193" spans="1:35" x14ac:dyDescent="0.25">
      <c r="A193" s="3">
        <v>189</v>
      </c>
      <c r="B193">
        <f>IF(B74="","",SUM(B$6:B74))</f>
        <v>20976</v>
      </c>
      <c r="C193">
        <f>IF(C74="","",SUM(C$6:C74))</f>
        <v>47168</v>
      </c>
      <c r="D193">
        <f>IF(D74="","",SUM(D$6:D74))</f>
        <v>29670</v>
      </c>
      <c r="E193">
        <f>IF(E74="","",SUM(E$6:E74))</f>
        <v>35586</v>
      </c>
      <c r="F193">
        <f>IF(F74="","",SUM(F$6:F74))</f>
        <v>27059</v>
      </c>
      <c r="G193">
        <f>IF(G74="","",SUM(G$6:G74))</f>
        <v>30264</v>
      </c>
      <c r="H193">
        <f>IF(H74="","",SUM(H$6:H74))</f>
        <v>29306</v>
      </c>
      <c r="I193">
        <f>IF(I74="","",SUM(I$6:I74))</f>
        <v>22467</v>
      </c>
      <c r="J193">
        <f>IF(J74="","",SUM(J$6:J74))</f>
        <v>28694</v>
      </c>
      <c r="K193">
        <f>IF(K74="","",SUM(K$6:K74))</f>
        <v>20650</v>
      </c>
      <c r="L193">
        <f>IF(L74="","",SUM(L$6:L74))</f>
        <v>20715</v>
      </c>
      <c r="M193">
        <f>IF(M74="","",SUM(M$6:M74))</f>
        <v>26508</v>
      </c>
      <c r="N193">
        <f>IF(N74="","",SUM(N$6:N74))</f>
        <v>20937</v>
      </c>
      <c r="O193">
        <f>IF(O74="","",SUM(O$6:O74))</f>
        <v>26659</v>
      </c>
      <c r="P193">
        <f>IF(P74="","",SUM(P$6:P74))</f>
        <v>39685</v>
      </c>
      <c r="Q193">
        <f>IF(Q74="","",SUM(Q$6:Q74))</f>
        <v>46458</v>
      </c>
      <c r="R193">
        <f>IF(R74="","",SUM(R$6:R74))</f>
        <v>20123</v>
      </c>
      <c r="S193">
        <f>IF(S74="","",SUM(S$6:S74))</f>
        <v>45980</v>
      </c>
      <c r="T193">
        <f>IF(T74="","",SUM(T$6:T74))</f>
        <v>28216</v>
      </c>
      <c r="U193">
        <f>IF(U74="","",SUM(U$6:U74))</f>
        <v>15848</v>
      </c>
      <c r="V193">
        <f>IF(V74="","",SUM(V$6:V74))</f>
        <v>13908</v>
      </c>
      <c r="W193">
        <f>IF(W74="","",SUM(W$6:W74))</f>
        <v>39100</v>
      </c>
      <c r="X193">
        <f>IF(X74="","",SUM(X$6:X74))</f>
        <v>34060</v>
      </c>
      <c r="Y193">
        <f>IF(Y74="","",SUM(Y$6:Y74))</f>
        <v>40450</v>
      </c>
      <c r="Z193">
        <f>IF(Z74="","",SUM(Z$6:Z74))</f>
        <v>23200</v>
      </c>
      <c r="AA193">
        <f>IF(AA74="","",SUM(AA$6:AA74))</f>
        <v>74979</v>
      </c>
      <c r="AB193">
        <f>IF(AB74="","",SUM(AB$6:AB74))</f>
        <v>40182</v>
      </c>
      <c r="AC193">
        <f>IF(AC74="","",SUM(AC$6:AC74))</f>
        <v>32577</v>
      </c>
      <c r="AD193">
        <f>IF(AD74="","",SUM(AD$6:AD74))</f>
        <v>25372</v>
      </c>
      <c r="AE193">
        <f>IF(AE74="","",SUM(AE$6:AE74))</f>
        <v>45823</v>
      </c>
      <c r="AF193">
        <f>IF(AF74="","",SUM(AF$6:AF74))</f>
        <v>5031</v>
      </c>
      <c r="AG193">
        <f>IF(AG74="","",SUM(AG$6:AG74))</f>
        <v>22906</v>
      </c>
      <c r="AH193">
        <f>IF(AH74="","",SUM(AH$6:AH74))</f>
        <v>23402</v>
      </c>
      <c r="AI193">
        <f>IF(AI74="","",SUM(AI$6:AI74))</f>
        <v>42038</v>
      </c>
    </row>
    <row r="194" spans="1:35" x14ac:dyDescent="0.25">
      <c r="A194" s="3">
        <v>190</v>
      </c>
      <c r="B194">
        <f>IF(B75="","",SUM(B$6:B75))</f>
        <v>21257</v>
      </c>
      <c r="C194">
        <f>IF(C75="","",SUM(C$6:C75))</f>
        <v>50781</v>
      </c>
      <c r="D194">
        <f>IF(D75="","",SUM(D$6:D75))</f>
        <v>31779</v>
      </c>
      <c r="E194">
        <f>IF(E75="","",SUM(E$6:E75))</f>
        <v>41164</v>
      </c>
      <c r="F194">
        <f>IF(F75="","",SUM(F$6:F75))</f>
        <v>28517</v>
      </c>
      <c r="G194">
        <f>IF(G75="","",SUM(G$6:G75))</f>
        <v>31825</v>
      </c>
      <c r="H194">
        <f>IF(H75="","",SUM(H$6:H75))</f>
        <v>29470</v>
      </c>
      <c r="I194">
        <f>IF(I75="","",SUM(I$6:I75))</f>
        <v>24174</v>
      </c>
      <c r="J194">
        <f>IF(J75="","",SUM(J$6:J75))</f>
        <v>29102</v>
      </c>
      <c r="K194">
        <f>IF(K75="","",SUM(K$6:K75))</f>
        <v>20708</v>
      </c>
      <c r="L194">
        <f>IF(L75="","",SUM(L$6:L75))</f>
        <v>22545</v>
      </c>
      <c r="M194">
        <f>IF(M75="","",SUM(M$6:M75))</f>
        <v>27019</v>
      </c>
      <c r="N194">
        <f>IF(N75="","",SUM(N$6:N75))</f>
        <v>22647</v>
      </c>
      <c r="O194">
        <f>IF(O75="","",SUM(O$6:O75))</f>
        <v>27466</v>
      </c>
      <c r="P194">
        <f>IF(P75="","",SUM(P$6:P75))</f>
        <v>41268</v>
      </c>
      <c r="Q194">
        <f>IF(Q75="","",SUM(Q$6:Q75))</f>
        <v>46492</v>
      </c>
      <c r="R194">
        <f>IF(R75="","",SUM(R$6:R75))</f>
        <v>21320</v>
      </c>
      <c r="S194">
        <f>IF(S75="","",SUM(S$6:S75))</f>
        <v>50155</v>
      </c>
      <c r="T194">
        <f>IF(T75="","",SUM(T$6:T75))</f>
        <v>30974</v>
      </c>
      <c r="U194">
        <f>IF(U75="","",SUM(U$6:U75))</f>
        <v>17835</v>
      </c>
      <c r="V194">
        <f>IF(V75="","",SUM(V$6:V75))</f>
        <v>14202</v>
      </c>
      <c r="W194">
        <f>IF(W75="","",SUM(W$6:W75))</f>
        <v>40424</v>
      </c>
      <c r="X194">
        <f>IF(X75="","",SUM(X$6:X75))</f>
        <v>35072</v>
      </c>
      <c r="Y194">
        <f>IF(Y75="","",SUM(Y$6:Y75))</f>
        <v>43371</v>
      </c>
      <c r="Z194">
        <f>IF(Z75="","",SUM(Z$6:Z75))</f>
        <v>24082</v>
      </c>
      <c r="AA194">
        <f>IF(AA75="","",SUM(AA$6:AA75))</f>
        <v>75311</v>
      </c>
      <c r="AB194">
        <f>IF(AB75="","",SUM(AB$6:AB75))</f>
        <v>41917</v>
      </c>
      <c r="AC194">
        <f>IF(AC75="","",SUM(AC$6:AC75))</f>
        <v>34349</v>
      </c>
      <c r="AD194">
        <f>IF(AD75="","",SUM(AD$6:AD75))</f>
        <v>26692</v>
      </c>
      <c r="AE194">
        <f>IF(AE75="","",SUM(AE$6:AE75))</f>
        <v>47335</v>
      </c>
      <c r="AF194">
        <f>IF(AF75="","",SUM(AF$6:AF75))</f>
        <v>5264</v>
      </c>
      <c r="AG194">
        <f>IF(AG75="","",SUM(AG$6:AG75))</f>
        <v>23336</v>
      </c>
      <c r="AH194">
        <f>IF(AH75="","",SUM(AH$6:AH75))</f>
        <v>27115</v>
      </c>
      <c r="AI194">
        <f>IF(AI75="","",SUM(AI$6:AI75))</f>
        <v>49745</v>
      </c>
    </row>
    <row r="195" spans="1:35" x14ac:dyDescent="0.25">
      <c r="A195" s="3">
        <v>191</v>
      </c>
      <c r="B195">
        <f>IF(B76="","",SUM(B$6:B76))</f>
        <v>21277</v>
      </c>
      <c r="C195">
        <f>IF(C76="","",SUM(C$6:C76))</f>
        <v>54965</v>
      </c>
      <c r="D195">
        <f>IF(D76="","",SUM(D$6:D76))</f>
        <v>33261</v>
      </c>
      <c r="E195">
        <f>IF(E76="","",SUM(E$6:E76))</f>
        <v>44846</v>
      </c>
      <c r="F195">
        <f>IF(F76="","",SUM(F$6:F76))</f>
        <v>29079</v>
      </c>
      <c r="G195">
        <f>IF(G76="","",SUM(G$6:G76))</f>
        <v>32686</v>
      </c>
      <c r="H195">
        <f>IF(H76="","",SUM(H$6:H76))</f>
        <v>31083</v>
      </c>
      <c r="I195">
        <f>IF(I76="","",SUM(I$6:I76))</f>
        <v>24501</v>
      </c>
      <c r="J195">
        <f>IF(J76="","",SUM(J$6:J76))</f>
        <v>33661</v>
      </c>
      <c r="K195">
        <f>IF(K76="","",SUM(K$6:K76))</f>
        <v>21260</v>
      </c>
      <c r="L195">
        <f>IF(L76="","",SUM(L$6:L76))</f>
        <v>23159</v>
      </c>
      <c r="M195">
        <f>IF(M76="","",SUM(M$6:M76))</f>
        <v>29575</v>
      </c>
      <c r="N195">
        <f>IF(N76="","",SUM(N$6:N76))</f>
        <v>23675</v>
      </c>
      <c r="O195">
        <f>IF(O76="","",SUM(O$6:O76))</f>
        <v>27773</v>
      </c>
      <c r="P195">
        <f>IF(P76="","",SUM(P$6:P76))</f>
        <v>41326</v>
      </c>
      <c r="Q195">
        <f>IF(Q76="","",SUM(Q$6:Q76))</f>
        <v>46740</v>
      </c>
      <c r="R195">
        <f>IF(R76="","",SUM(R$6:R76))</f>
        <v>21657</v>
      </c>
      <c r="S195">
        <f>IF(S76="","",SUM(S$6:S76))</f>
        <v>50605</v>
      </c>
      <c r="T195">
        <f>IF(T76="","",SUM(T$6:T76))</f>
        <v>32197</v>
      </c>
      <c r="U195">
        <f>IF(U76="","",SUM(U$6:U76))</f>
        <v>18256</v>
      </c>
      <c r="V195">
        <f>IF(V76="","",SUM(V$6:V76))</f>
        <v>14770</v>
      </c>
      <c r="W195">
        <f>IF(W76="","",SUM(W$6:W76))</f>
        <v>46974</v>
      </c>
      <c r="X195">
        <f>IF(X76="","",SUM(X$6:X76))</f>
        <v>36212</v>
      </c>
      <c r="Y195">
        <f>IF(Y76="","",SUM(Y$6:Y76))</f>
        <v>47372</v>
      </c>
      <c r="Z195">
        <f>IF(Z76="","",SUM(Z$6:Z76))</f>
        <v>25053</v>
      </c>
      <c r="AA195">
        <f>IF(AA76="","",SUM(AA$6:AA76))</f>
        <v>75616</v>
      </c>
      <c r="AB195">
        <f>IF(AB76="","",SUM(AB$6:AB76))</f>
        <v>43253</v>
      </c>
      <c r="AC195">
        <f>IF(AC76="","",SUM(AC$6:AC76))</f>
        <v>35958</v>
      </c>
      <c r="AD195">
        <f>IF(AD76="","",SUM(AD$6:AD76))</f>
        <v>27995</v>
      </c>
      <c r="AE195">
        <f>IF(AE76="","",SUM(AE$6:AE76))</f>
        <v>51377</v>
      </c>
      <c r="AF195">
        <f>IF(AF76="","",SUM(AF$6:AF76))</f>
        <v>9489</v>
      </c>
      <c r="AG195">
        <f>IF(AG76="","",SUM(AG$6:AG76))</f>
        <v>23641</v>
      </c>
      <c r="AH195">
        <f>IF(AH76="","",SUM(AH$6:AH76))</f>
        <v>28475</v>
      </c>
      <c r="AI195">
        <f>IF(AI76="","",SUM(AI$6:AI76))</f>
        <v>51232</v>
      </c>
    </row>
    <row r="196" spans="1:35" x14ac:dyDescent="0.25">
      <c r="A196" s="3">
        <v>192</v>
      </c>
      <c r="B196">
        <f>IF(B77="","",SUM(B$6:B77))</f>
        <v>22606</v>
      </c>
      <c r="C196">
        <f>IF(C77="","",SUM(C$6:C77))</f>
        <v>57388</v>
      </c>
      <c r="D196">
        <f>IF(D77="","",SUM(D$6:D77))</f>
        <v>33477</v>
      </c>
      <c r="E196">
        <f>IF(E77="","",SUM(E$6:E77))</f>
        <v>47601</v>
      </c>
      <c r="F196">
        <f>IF(F77="","",SUM(F$6:F77))</f>
        <v>29712</v>
      </c>
      <c r="G196">
        <f>IF(G77="","",SUM(G$6:G77))</f>
        <v>34670</v>
      </c>
      <c r="H196">
        <f>IF(H77="","",SUM(H$6:H77))</f>
        <v>33803</v>
      </c>
      <c r="I196">
        <f>IF(I77="","",SUM(I$6:I77))</f>
        <v>24571</v>
      </c>
      <c r="J196">
        <f>IF(J77="","",SUM(J$6:J77))</f>
        <v>35195</v>
      </c>
      <c r="K196">
        <f>IF(K77="","",SUM(K$6:K77))</f>
        <v>22313</v>
      </c>
      <c r="L196">
        <f>IF(L77="","",SUM(L$6:L77))</f>
        <v>24551</v>
      </c>
      <c r="M196">
        <f>IF(M77="","",SUM(M$6:M77))</f>
        <v>29857</v>
      </c>
      <c r="N196">
        <f>IF(N77="","",SUM(N$6:N77))</f>
        <v>25860</v>
      </c>
      <c r="O196">
        <f>IF(O77="","",SUM(O$6:O77))</f>
        <v>27911</v>
      </c>
      <c r="P196">
        <f>IF(P77="","",SUM(P$6:P77))</f>
        <v>44073</v>
      </c>
      <c r="Q196">
        <f>IF(Q77="","",SUM(Q$6:Q77))</f>
        <v>48441</v>
      </c>
      <c r="R196">
        <f>IF(R77="","",SUM(R$6:R77))</f>
        <v>22212</v>
      </c>
      <c r="S196">
        <f>IF(S77="","",SUM(S$6:S77))</f>
        <v>52610</v>
      </c>
      <c r="T196">
        <f>IF(T77="","",SUM(T$6:T77))</f>
        <v>32387</v>
      </c>
      <c r="U196">
        <f>IF(U77="","",SUM(U$6:U77))</f>
        <v>19826</v>
      </c>
      <c r="V196">
        <f>IF(V77="","",SUM(V$6:V77))</f>
        <v>15027</v>
      </c>
      <c r="W196">
        <f>IF(W77="","",SUM(W$6:W77))</f>
        <v>49765</v>
      </c>
      <c r="X196">
        <f>IF(X77="","",SUM(X$6:X77))</f>
        <v>37144</v>
      </c>
      <c r="Y196">
        <f>IF(Y77="","",SUM(Y$6:Y77))</f>
        <v>50665</v>
      </c>
      <c r="Z196">
        <f>IF(Z77="","",SUM(Z$6:Z77))</f>
        <v>26357</v>
      </c>
      <c r="AA196">
        <f>IF(AA77="","",SUM(AA$6:AA77))</f>
        <v>76697</v>
      </c>
      <c r="AB196">
        <f>IF(AB77="","",SUM(AB$6:AB77))</f>
        <v>46775</v>
      </c>
      <c r="AC196">
        <f>IF(AC77="","",SUM(AC$6:AC77))</f>
        <v>38666</v>
      </c>
      <c r="AD196">
        <f>IF(AD77="","",SUM(AD$6:AD77))</f>
        <v>29441</v>
      </c>
      <c r="AE196">
        <f>IF(AE77="","",SUM(AE$6:AE77))</f>
        <v>52290</v>
      </c>
      <c r="AF196">
        <f>IF(AF77="","",SUM(AF$6:AF77))</f>
        <v>10873</v>
      </c>
      <c r="AG196">
        <f>IF(AG77="","",SUM(AG$6:AG77))</f>
        <v>25321</v>
      </c>
      <c r="AH196">
        <f>IF(AH77="","",SUM(AH$6:AH77))</f>
        <v>30431</v>
      </c>
      <c r="AI196">
        <f>IF(AI77="","",SUM(AI$6:AI77))</f>
        <v>54443</v>
      </c>
    </row>
    <row r="197" spans="1:35" x14ac:dyDescent="0.25">
      <c r="A197" s="3">
        <v>193</v>
      </c>
      <c r="B197">
        <f>IF(B78="","",SUM(B$6:B78))</f>
        <v>24289</v>
      </c>
      <c r="C197">
        <f>IF(C78="","",SUM(C$6:C78))</f>
        <v>58887</v>
      </c>
      <c r="D197">
        <f>IF(D78="","",SUM(D$6:D78))</f>
        <v>33699</v>
      </c>
      <c r="E197">
        <f>IF(E78="","",SUM(E$6:E78))</f>
        <v>48834</v>
      </c>
      <c r="F197">
        <f>IF(F78="","",SUM(F$6:F78))</f>
        <v>30314</v>
      </c>
      <c r="G197">
        <f>IF(G78="","",SUM(G$6:G78))</f>
        <v>37278</v>
      </c>
      <c r="H197">
        <f>IF(H78="","",SUM(H$6:H78))</f>
        <v>37225</v>
      </c>
      <c r="I197">
        <f>IF(I78="","",SUM(I$6:I78))</f>
        <v>25425</v>
      </c>
      <c r="J197">
        <f>IF(J78="","",SUM(J$6:J78))</f>
        <v>36367</v>
      </c>
      <c r="K197">
        <f>IF(K78="","",SUM(K$6:K78))</f>
        <v>24698</v>
      </c>
      <c r="L197">
        <f>IF(L78="","",SUM(L$6:L78))</f>
        <v>26768</v>
      </c>
      <c r="M197">
        <f>IF(M78="","",SUM(M$6:M78))</f>
        <v>29919</v>
      </c>
      <c r="N197">
        <f>IF(N78="","",SUM(N$6:N78))</f>
        <v>25963</v>
      </c>
      <c r="O197">
        <f>IF(O78="","",SUM(O$6:O78))</f>
        <v>27955</v>
      </c>
      <c r="P197">
        <f>IF(P78="","",SUM(P$6:P78))</f>
        <v>44796</v>
      </c>
      <c r="Q197">
        <f>IF(Q78="","",SUM(Q$6:Q78))</f>
        <v>48872</v>
      </c>
      <c r="R197">
        <f>IF(R78="","",SUM(R$6:R78))</f>
        <v>23014</v>
      </c>
      <c r="S197">
        <f>IF(S78="","",SUM(S$6:S78))</f>
        <v>54485</v>
      </c>
      <c r="T197">
        <f>IF(T78="","",SUM(T$6:T78))</f>
        <v>34412</v>
      </c>
      <c r="U197">
        <f>IF(U78="","",SUM(U$6:U78))</f>
        <v>20264</v>
      </c>
      <c r="V197">
        <f>IF(V78="","",SUM(V$6:V78))</f>
        <v>15299</v>
      </c>
      <c r="W197">
        <f>IF(W78="","",SUM(W$6:W78))</f>
        <v>55507</v>
      </c>
      <c r="X197">
        <f>IF(X78="","",SUM(X$6:X78))</f>
        <v>37931</v>
      </c>
      <c r="Y197">
        <f>IF(Y78="","",SUM(Y$6:Y78))</f>
        <v>52843</v>
      </c>
      <c r="Z197">
        <f>IF(Z78="","",SUM(Z$6:Z78))</f>
        <v>27809</v>
      </c>
      <c r="AA197">
        <f>IF(AA78="","",SUM(AA$6:AA78))</f>
        <v>79417</v>
      </c>
      <c r="AB197">
        <f>IF(AB78="","",SUM(AB$6:AB78))</f>
        <v>48342</v>
      </c>
      <c r="AC197">
        <f>IF(AC78="","",SUM(AC$6:AC78))</f>
        <v>44316</v>
      </c>
      <c r="AD197">
        <f>IF(AD78="","",SUM(AD$6:AD78))</f>
        <v>31111</v>
      </c>
      <c r="AE197">
        <f>IF(AE78="","",SUM(AE$6:AE78))</f>
        <v>52640</v>
      </c>
      <c r="AF197">
        <f>IF(AF78="","",SUM(AF$6:AF78))</f>
        <v>11575</v>
      </c>
      <c r="AG197">
        <f>IF(AG78="","",SUM(AG$6:AG78))</f>
        <v>26186</v>
      </c>
      <c r="AH197">
        <f>IF(AH78="","",SUM(AH$6:AH78))</f>
        <v>32493</v>
      </c>
      <c r="AI197">
        <f>IF(AI78="","",SUM(AI$6:AI78))</f>
        <v>56962</v>
      </c>
    </row>
    <row r="198" spans="1:35" x14ac:dyDescent="0.25">
      <c r="A198" s="3">
        <v>194</v>
      </c>
      <c r="B198">
        <f>IF(B79="","",SUM(B$6:B79))</f>
        <v>25310</v>
      </c>
      <c r="C198">
        <f>IF(C79="","",SUM(C$6:C79))</f>
        <v>60077</v>
      </c>
      <c r="D198">
        <f>IF(D79="","",SUM(D$6:D79))</f>
        <v>34538</v>
      </c>
      <c r="E198">
        <f>IF(E79="","",SUM(E$6:E79))</f>
        <v>51741</v>
      </c>
      <c r="F198">
        <f>IF(F79="","",SUM(F$6:F79))</f>
        <v>32359</v>
      </c>
      <c r="G198">
        <f>IF(G79="","",SUM(G$6:G79))</f>
        <v>37565</v>
      </c>
      <c r="H198">
        <f>IF(H79="","",SUM(H$6:H79))</f>
        <v>38532</v>
      </c>
      <c r="I198">
        <f>IF(I79="","",SUM(I$6:I79))</f>
        <v>26352</v>
      </c>
      <c r="J198">
        <f>IF(J79="","",SUM(J$6:J79))</f>
        <v>36785</v>
      </c>
      <c r="K198">
        <f>IF(K79="","",SUM(K$6:K79))</f>
        <v>25669</v>
      </c>
      <c r="L198">
        <f>IF(L79="","",SUM(L$6:L79))</f>
        <v>30624</v>
      </c>
      <c r="M198">
        <f>IF(M79="","",SUM(M$6:M79))</f>
        <v>31275</v>
      </c>
      <c r="N198">
        <f>IF(N79="","",SUM(N$6:N79))</f>
        <v>26717</v>
      </c>
      <c r="O198">
        <f>IF(O79="","",SUM(O$6:O79))</f>
        <v>28891</v>
      </c>
      <c r="P198">
        <f>IF(P79="","",SUM(P$6:P79))</f>
        <v>50329</v>
      </c>
      <c r="Q198">
        <f>IF(Q79="","",SUM(Q$6:Q79))</f>
        <v>50059</v>
      </c>
      <c r="R198">
        <f>IF(R79="","",SUM(R$6:R79))</f>
        <v>24746</v>
      </c>
      <c r="S198">
        <f>IF(S79="","",SUM(S$6:S79))</f>
        <v>54644</v>
      </c>
      <c r="T198">
        <f>IF(T79="","",SUM(T$6:T79))</f>
        <v>36146</v>
      </c>
      <c r="U198">
        <f>IF(U79="","",SUM(U$6:U79))</f>
        <v>22254</v>
      </c>
      <c r="V198">
        <f>IF(V79="","",SUM(V$6:V79))</f>
        <v>16716</v>
      </c>
      <c r="W198">
        <f>IF(W79="","",SUM(W$6:W79))</f>
        <v>58118</v>
      </c>
      <c r="X198">
        <f>IF(X79="","",SUM(X$6:X79))</f>
        <v>38574</v>
      </c>
      <c r="Y198">
        <f>IF(Y79="","",SUM(Y$6:Y79))</f>
        <v>53774</v>
      </c>
      <c r="Z198">
        <f>IF(Z79="","",SUM(Z$6:Z79))</f>
        <v>29524</v>
      </c>
      <c r="AA198">
        <f>IF(AA79="","",SUM(AA$6:AA79))</f>
        <v>83999</v>
      </c>
      <c r="AB198">
        <f>IF(AB79="","",SUM(AB$6:AB79))</f>
        <v>50840</v>
      </c>
      <c r="AC198">
        <f>IF(AC79="","",SUM(AC$6:AC79))</f>
        <v>47223</v>
      </c>
      <c r="AD198">
        <f>IF(AD79="","",SUM(AD$6:AD79))</f>
        <v>32421</v>
      </c>
      <c r="AE198">
        <f>IF(AE79="","",SUM(AE$6:AE79))</f>
        <v>53667</v>
      </c>
      <c r="AF198">
        <f>IF(AF79="","",SUM(AF$6:AF79))</f>
        <v>11948</v>
      </c>
      <c r="AG198">
        <f>IF(AG79="","",SUM(AG$6:AG79))</f>
        <v>27307</v>
      </c>
      <c r="AH198">
        <f>IF(AH79="","",SUM(AH$6:AH79))</f>
        <v>34567</v>
      </c>
      <c r="AI198">
        <f>IF(AI79="","",SUM(AI$6:AI79))</f>
        <v>58087</v>
      </c>
    </row>
    <row r="199" spans="1:35" x14ac:dyDescent="0.25">
      <c r="A199" s="3">
        <v>195</v>
      </c>
      <c r="B199">
        <f>IF(B80="","",SUM(B$6:B80))</f>
        <v>29520</v>
      </c>
      <c r="C199">
        <f>IF(C80="","",SUM(C$6:C80))</f>
        <v>60625</v>
      </c>
      <c r="D199">
        <f>IF(D80="","",SUM(D$6:D80))</f>
        <v>35098</v>
      </c>
      <c r="E199">
        <f>IF(E80="","",SUM(E$6:E80))</f>
        <v>53720</v>
      </c>
      <c r="F199">
        <f>IF(F80="","",SUM(F$6:F80))</f>
        <v>33911</v>
      </c>
      <c r="G199">
        <f>IF(G80="","",SUM(G$6:G80))</f>
        <v>38496</v>
      </c>
      <c r="H199">
        <f>IF(H80="","",SUM(H$6:H80))</f>
        <v>40000</v>
      </c>
      <c r="I199">
        <f>IF(I80="","",SUM(I$6:I80))</f>
        <v>26829</v>
      </c>
      <c r="J199">
        <f>IF(J80="","",SUM(J$6:J80))</f>
        <v>37099</v>
      </c>
      <c r="K199">
        <f>IF(K80="","",SUM(K$6:K80))</f>
        <v>25836</v>
      </c>
      <c r="L199">
        <f>IF(L80="","",SUM(L$6:L80))</f>
        <v>34270</v>
      </c>
      <c r="M199">
        <f>IF(M80="","",SUM(M$6:M80))</f>
        <v>32477</v>
      </c>
      <c r="N199">
        <f>IF(N80="","",SUM(N$6:N80))</f>
        <v>26922</v>
      </c>
      <c r="O199">
        <f>IF(O80="","",SUM(O$6:O80))</f>
        <v>32108</v>
      </c>
      <c r="P199">
        <f>IF(P80="","",SUM(P$6:P80))</f>
        <v>52707</v>
      </c>
      <c r="Q199">
        <f>IF(Q80="","",SUM(Q$6:Q80))</f>
        <v>51664</v>
      </c>
      <c r="R199">
        <f>IF(R80="","",SUM(R$6:R80))</f>
        <v>25051</v>
      </c>
      <c r="S199">
        <f>IF(S80="","",SUM(S$6:S80))</f>
        <v>54962</v>
      </c>
      <c r="T199">
        <f>IF(T80="","",SUM(T$6:T80))</f>
        <v>40806</v>
      </c>
      <c r="U199">
        <f>IF(U80="","",SUM(U$6:U80))</f>
        <v>25559</v>
      </c>
      <c r="V199">
        <f>IF(V80="","",SUM(V$6:V80))</f>
        <v>16742</v>
      </c>
      <c r="W199">
        <f>IF(W80="","",SUM(W$6:W80))</f>
        <v>60431</v>
      </c>
      <c r="X199">
        <f>IF(X80="","",SUM(X$6:X80))</f>
        <v>39316</v>
      </c>
      <c r="Y199">
        <f>IF(Y80="","",SUM(Y$6:Y80))</f>
        <v>56286</v>
      </c>
      <c r="Z199">
        <f>IF(Z80="","",SUM(Z$6:Z80))</f>
        <v>30461</v>
      </c>
      <c r="AA199">
        <f>IF(AA80="","",SUM(AA$6:AA80))</f>
        <v>89100</v>
      </c>
      <c r="AB199">
        <f>IF(AB80="","",SUM(AB$6:AB80))</f>
        <v>52873</v>
      </c>
      <c r="AC199">
        <f>IF(AC80="","",SUM(AC$6:AC80))</f>
        <v>50639</v>
      </c>
      <c r="AD199">
        <f>IF(AD80="","",SUM(AD$6:AD80))</f>
        <v>32655</v>
      </c>
      <c r="AE199">
        <f>IF(AE80="","",SUM(AE$6:AE80))</f>
        <v>55096</v>
      </c>
      <c r="AF199">
        <f>IF(AF80="","",SUM(AF$6:AF80))</f>
        <v>12202</v>
      </c>
      <c r="AG199">
        <f>IF(AG80="","",SUM(AG$6:AG80))</f>
        <v>28736</v>
      </c>
      <c r="AH199">
        <f>IF(AH80="","",SUM(AH$6:AH80))</f>
        <v>35067</v>
      </c>
      <c r="AI199">
        <f>IF(AI80="","",SUM(AI$6:AI80))</f>
        <v>58837</v>
      </c>
    </row>
    <row r="200" spans="1:35" x14ac:dyDescent="0.25">
      <c r="A200" s="3">
        <v>196</v>
      </c>
      <c r="B200">
        <f>IF(B81="","",SUM(B$6:B81))</f>
        <v>29775</v>
      </c>
      <c r="C200">
        <f>IF(C81="","",SUM(C$6:C81))</f>
        <v>60719</v>
      </c>
      <c r="D200">
        <f>IF(D81="","",SUM(D$6:D81))</f>
        <v>38654</v>
      </c>
      <c r="E200">
        <f>IF(E81="","",SUM(E$6:E81))</f>
        <v>56315</v>
      </c>
      <c r="F200">
        <f>IF(F81="","",SUM(F$6:F81))</f>
        <v>35546</v>
      </c>
      <c r="G200">
        <f>IF(G81="","",SUM(G$6:G81))</f>
        <v>39338</v>
      </c>
      <c r="H200">
        <f>IF(H81="","",SUM(H$6:H81))</f>
        <v>41806</v>
      </c>
      <c r="I200">
        <f>IF(I81="","",SUM(I$6:I81))</f>
        <v>27490</v>
      </c>
      <c r="J200">
        <f>IF(J81="","",SUM(J$6:J81))</f>
        <v>37826</v>
      </c>
      <c r="K200">
        <f>IF(K81="","",SUM(K$6:K81))</f>
        <v>26185</v>
      </c>
      <c r="L200">
        <f>IF(L81="","",SUM(L$6:L81))</f>
        <v>34901</v>
      </c>
      <c r="M200">
        <f>IF(M81="","",SUM(M$6:M81))</f>
        <v>33846</v>
      </c>
      <c r="N200">
        <f>IF(N81="","",SUM(N$6:N81))</f>
        <v>27326</v>
      </c>
      <c r="O200">
        <f>IF(O81="","",SUM(O$6:O81))</f>
        <v>34242</v>
      </c>
      <c r="P200">
        <f>IF(P81="","",SUM(P$6:P81))</f>
        <v>53235</v>
      </c>
      <c r="Q200">
        <f>IF(Q81="","",SUM(Q$6:Q81))</f>
        <v>52812</v>
      </c>
      <c r="R200">
        <f>IF(R81="","",SUM(R$6:R81))</f>
        <v>25100</v>
      </c>
      <c r="S200">
        <f>IF(S81="","",SUM(S$6:S81))</f>
        <v>55237</v>
      </c>
      <c r="T200">
        <f>IF(T81="","",SUM(T$6:T81))</f>
        <v>42562</v>
      </c>
      <c r="U200">
        <f>IF(U81="","",SUM(U$6:U81))</f>
        <v>27383</v>
      </c>
      <c r="V200">
        <f>IF(V81="","",SUM(V$6:V81))</f>
        <v>17873</v>
      </c>
      <c r="W200">
        <f>IF(W81="","",SUM(W$6:W81))</f>
        <v>60607</v>
      </c>
      <c r="X200">
        <f>IF(X81="","",SUM(X$6:X81))</f>
        <v>39571</v>
      </c>
      <c r="Y200">
        <f>IF(Y81="","",SUM(Y$6:Y81))</f>
        <v>57102</v>
      </c>
      <c r="Z200">
        <f>IF(Z81="","",SUM(Z$6:Z81))</f>
        <v>31140</v>
      </c>
      <c r="AA200">
        <f>IF(AA81="","",SUM(AA$6:AA81))</f>
        <v>92504</v>
      </c>
      <c r="AB200">
        <f>IF(AB81="","",SUM(AB$6:AB81))</f>
        <v>54011</v>
      </c>
      <c r="AC200">
        <f>IF(AC81="","",SUM(AC$6:AC81))</f>
        <v>52961</v>
      </c>
      <c r="AD200">
        <f>IF(AD81="","",SUM(AD$6:AD81))</f>
        <v>33629</v>
      </c>
      <c r="AE200">
        <f>IF(AE81="","",SUM(AE$6:AE81))</f>
        <v>55880</v>
      </c>
      <c r="AF200">
        <f>IF(AF81="","",SUM(AF$6:AF81))</f>
        <v>14414</v>
      </c>
      <c r="AG200">
        <f>IF(AG81="","",SUM(AG$6:AG81))</f>
        <v>29613</v>
      </c>
      <c r="AH200">
        <f>IF(AH81="","",SUM(AH$6:AH81))</f>
        <v>36800</v>
      </c>
      <c r="AI200">
        <f>IF(AI81="","",SUM(AI$6:AI81))</f>
        <v>59698</v>
      </c>
    </row>
    <row r="201" spans="1:35" x14ac:dyDescent="0.25">
      <c r="A201" s="3">
        <v>197</v>
      </c>
      <c r="B201">
        <f>IF(B82="","",SUM(B$6:B82))</f>
        <v>29847</v>
      </c>
      <c r="C201">
        <f>IF(C82="","",SUM(C$6:C82))</f>
        <v>61320</v>
      </c>
      <c r="D201">
        <f>IF(D82="","",SUM(D$6:D82))</f>
        <v>43577</v>
      </c>
      <c r="E201">
        <f>IF(E82="","",SUM(E$6:E82))</f>
        <v>57877</v>
      </c>
      <c r="F201">
        <f>IF(F82="","",SUM(F$6:F82))</f>
        <v>36878</v>
      </c>
      <c r="G201">
        <f>IF(G82="","",SUM(G$6:G82))</f>
        <v>40152</v>
      </c>
      <c r="H201">
        <f>IF(H82="","",SUM(H$6:H82))</f>
        <v>42537</v>
      </c>
      <c r="I201">
        <f>IF(I82="","",SUM(I$6:I82))</f>
        <v>27731</v>
      </c>
      <c r="J201">
        <f>IF(J82="","",SUM(J$6:J82))</f>
        <v>38957</v>
      </c>
      <c r="K201">
        <f>IF(K82="","",SUM(K$6:K82))</f>
        <v>26970</v>
      </c>
      <c r="L201">
        <f>IF(L82="","",SUM(L$6:L82))</f>
        <v>36836</v>
      </c>
      <c r="M201">
        <f>IF(M82="","",SUM(M$6:M82))</f>
        <v>36271</v>
      </c>
      <c r="N201">
        <f>IF(N82="","",SUM(N$6:N82))</f>
        <v>27729</v>
      </c>
      <c r="O201">
        <f>IF(O82="","",SUM(O$6:O82))</f>
        <v>36958</v>
      </c>
      <c r="P201">
        <f>IF(P82="","",SUM(P$6:P82))</f>
        <v>58550</v>
      </c>
      <c r="Q201">
        <f>IF(Q82="","",SUM(Q$6:Q82))</f>
        <v>53051</v>
      </c>
      <c r="R201">
        <f>IF(R82="","",SUM(R$6:R82))</f>
        <v>27729</v>
      </c>
      <c r="S201">
        <f>IF(S82="","",SUM(S$6:S82))</f>
        <v>56206</v>
      </c>
      <c r="T201">
        <f>IF(T82="","",SUM(T$6:T82))</f>
        <v>44534</v>
      </c>
      <c r="U201">
        <f>IF(U82="","",SUM(U$6:U82))</f>
        <v>28638</v>
      </c>
      <c r="V201">
        <f>IF(V82="","",SUM(V$6:V82))</f>
        <v>19655</v>
      </c>
      <c r="W201">
        <f>IF(W82="","",SUM(W$6:W82))</f>
        <v>60732</v>
      </c>
      <c r="X201">
        <f>IF(X82="","",SUM(X$6:X82))</f>
        <v>40541</v>
      </c>
      <c r="Y201">
        <f>IF(Y82="","",SUM(Y$6:Y82))</f>
        <v>60824</v>
      </c>
      <c r="Z201">
        <f>IF(Z82="","",SUM(Z$6:Z82))</f>
        <v>31217</v>
      </c>
      <c r="AA201">
        <f>IF(AA82="","",SUM(AA$6:AA82))</f>
        <v>94140</v>
      </c>
      <c r="AB201">
        <f>IF(AB82="","",SUM(AB$6:AB82))</f>
        <v>56001</v>
      </c>
      <c r="AC201">
        <f>IF(AC82="","",SUM(AC$6:AC82))</f>
        <v>54216</v>
      </c>
      <c r="AD201">
        <f>IF(AD82="","",SUM(AD$6:AD82))</f>
        <v>33676</v>
      </c>
      <c r="AE201">
        <f>IF(AE82="","",SUM(AE$6:AE82))</f>
        <v>58426</v>
      </c>
      <c r="AF201">
        <f>IF(AF82="","",SUM(AF$6:AF82))</f>
        <v>15945</v>
      </c>
      <c r="AG201">
        <f>IF(AG82="","",SUM(AG$6:AG82))</f>
        <v>34518</v>
      </c>
      <c r="AH201">
        <f>IF(AH82="","",SUM(AH$6:AH82))</f>
        <v>38826</v>
      </c>
      <c r="AI201">
        <f>IF(AI82="","",SUM(AI$6:AI82))</f>
        <v>65220</v>
      </c>
    </row>
    <row r="202" spans="1:35" x14ac:dyDescent="0.25">
      <c r="A202" s="3">
        <v>198</v>
      </c>
      <c r="B202">
        <f>IF(B83="","",SUM(B$6:B83))</f>
        <v>30022</v>
      </c>
      <c r="C202">
        <f>IF(C83="","",SUM(C$6:C83))</f>
        <v>61792</v>
      </c>
      <c r="D202">
        <f>IF(D83="","",SUM(D$6:D83))</f>
        <v>45328</v>
      </c>
      <c r="E202">
        <f>IF(E83="","",SUM(E$6:E83))</f>
        <v>60515</v>
      </c>
      <c r="F202">
        <f>IF(F83="","",SUM(F$6:F83))</f>
        <v>37906</v>
      </c>
      <c r="G202">
        <f>IF(G83="","",SUM(G$6:G83))</f>
        <v>40298</v>
      </c>
      <c r="H202">
        <f>IF(H83="","",SUM(H$6:H83))</f>
        <v>42998</v>
      </c>
      <c r="I202">
        <f>IF(I83="","",SUM(I$6:I83))</f>
        <v>28800</v>
      </c>
      <c r="J202">
        <f>IF(J83="","",SUM(J$6:J83))</f>
        <v>40010</v>
      </c>
      <c r="K202">
        <f>IF(K83="","",SUM(K$6:K83))</f>
        <v>27565</v>
      </c>
      <c r="L202">
        <f>IF(L83="","",SUM(L$6:L83))</f>
        <v>37442</v>
      </c>
      <c r="M202">
        <f>IF(M83="","",SUM(M$6:M83))</f>
        <v>37000</v>
      </c>
      <c r="N202">
        <f>IF(N83="","",SUM(N$6:N83))</f>
        <v>27754</v>
      </c>
      <c r="O202">
        <f>IF(O83="","",SUM(O$6:O83))</f>
        <v>39568</v>
      </c>
      <c r="P202">
        <f>IF(P83="","",SUM(P$6:P83))</f>
        <v>58662</v>
      </c>
      <c r="Q202">
        <f>IF(Q83="","",SUM(Q$6:Q83))</f>
        <v>54306</v>
      </c>
      <c r="R202">
        <f>IF(R83="","",SUM(R$6:R83))</f>
        <v>29312</v>
      </c>
      <c r="S202">
        <f>IF(S83="","",SUM(S$6:S83))</f>
        <v>56656</v>
      </c>
      <c r="T202">
        <f>IF(T83="","",SUM(T$6:T83))</f>
        <v>44807</v>
      </c>
      <c r="U202">
        <f>IF(U83="","",SUM(U$6:U83))</f>
        <v>29261</v>
      </c>
      <c r="V202">
        <f>IF(V83="","",SUM(V$6:V83))</f>
        <v>19794</v>
      </c>
      <c r="W202">
        <f>IF(W83="","",SUM(W$6:W83))</f>
        <v>61420</v>
      </c>
      <c r="X202">
        <f>IF(X83="","",SUM(X$6:X83))</f>
        <v>42554</v>
      </c>
      <c r="Y202">
        <f>IF(Y83="","",SUM(Y$6:Y83))</f>
        <v>63181</v>
      </c>
      <c r="Z202">
        <f>IF(Z83="","",SUM(Z$6:Z83))</f>
        <v>31769</v>
      </c>
      <c r="AA202">
        <f>IF(AA83="","",SUM(AA$6:AA83))</f>
        <v>96055</v>
      </c>
      <c r="AB202">
        <f>IF(AB83="","",SUM(AB$6:AB83))</f>
        <v>59348</v>
      </c>
      <c r="AC202">
        <f>IF(AC83="","",SUM(AC$6:AC83))</f>
        <v>59277</v>
      </c>
      <c r="AD202">
        <f>IF(AD83="","",SUM(AD$6:AD83))</f>
        <v>35062</v>
      </c>
      <c r="AE202">
        <f>IF(AE83="","",SUM(AE$6:AE83))</f>
        <v>60633</v>
      </c>
      <c r="AF202">
        <f>IF(AF83="","",SUM(AF$6:AF83))</f>
        <v>16142</v>
      </c>
      <c r="AG202">
        <f>IF(AG83="","",SUM(AG$6:AG83))</f>
        <v>36068</v>
      </c>
      <c r="AH202">
        <f>IF(AH83="","",SUM(AH$6:AH83))</f>
        <v>39444</v>
      </c>
      <c r="AI202">
        <f>IF(AI83="","",SUM(AI$6:AI83))</f>
        <v>68373</v>
      </c>
    </row>
    <row r="203" spans="1:35" x14ac:dyDescent="0.25">
      <c r="A203" s="3">
        <v>199</v>
      </c>
      <c r="B203">
        <f>IF(B84="","",SUM(B$6:B84))</f>
        <v>30212</v>
      </c>
      <c r="C203">
        <f>IF(C84="","",SUM(C$6:C84))</f>
        <v>62729</v>
      </c>
      <c r="D203">
        <f>IF(D84="","",SUM(D$6:D84))</f>
        <v>46268</v>
      </c>
      <c r="E203">
        <f>IF(E84="","",SUM(E$6:E84))</f>
        <v>61996</v>
      </c>
      <c r="F203">
        <f>IF(F84="","",SUM(F$6:F84))</f>
        <v>40725</v>
      </c>
      <c r="G203">
        <f>IF(G84="","",SUM(G$6:G84))</f>
        <v>40519</v>
      </c>
      <c r="H203">
        <f>IF(H84="","",SUM(H$6:H84))</f>
        <v>45826</v>
      </c>
      <c r="I203">
        <f>IF(I84="","",SUM(I$6:I84))</f>
        <v>29966</v>
      </c>
      <c r="J203">
        <f>IF(J84="","",SUM(J$6:J84))</f>
        <v>41923</v>
      </c>
      <c r="K203">
        <f>IF(K84="","",SUM(K$6:K84))</f>
        <v>29053</v>
      </c>
      <c r="L203">
        <f>IF(L84="","",SUM(L$6:L84))</f>
        <v>39658</v>
      </c>
      <c r="M203">
        <f>IF(M84="","",SUM(M$6:M84))</f>
        <v>37183</v>
      </c>
      <c r="N203">
        <f>IF(N84="","",SUM(N$6:N84))</f>
        <v>29107</v>
      </c>
      <c r="O203">
        <f>IF(O84="","",SUM(O$6:O84))</f>
        <v>40552</v>
      </c>
      <c r="P203">
        <f>IF(P84="","",SUM(P$6:P84))</f>
        <v>61186</v>
      </c>
      <c r="Q203">
        <f>IF(Q84="","",SUM(Q$6:Q84))</f>
        <v>56405</v>
      </c>
      <c r="R203">
        <f>IF(R84="","",SUM(R$6:R84))</f>
        <v>30313</v>
      </c>
      <c r="S203">
        <f>IF(S84="","",SUM(S$6:S84))</f>
        <v>57324</v>
      </c>
      <c r="T203">
        <f>IF(T84="","",SUM(T$6:T84))</f>
        <v>46872</v>
      </c>
      <c r="U203">
        <f>IF(U84="","",SUM(U$6:U84))</f>
        <v>30562</v>
      </c>
      <c r="V203">
        <f>IF(V84="","",SUM(V$6:V84))</f>
        <v>19937</v>
      </c>
      <c r="W203">
        <f>IF(W84="","",SUM(W$6:W84))</f>
        <v>65815</v>
      </c>
      <c r="X203">
        <f>IF(X84="","",SUM(X$6:X84))</f>
        <v>42589</v>
      </c>
      <c r="Y203">
        <f>IF(Y84="","",SUM(Y$6:Y84))</f>
        <v>64848</v>
      </c>
      <c r="Z203">
        <f>IF(Z84="","",SUM(Z$6:Z84))</f>
        <v>32588</v>
      </c>
      <c r="AA203">
        <f>IF(AA84="","",SUM(AA$6:AA84))</f>
        <v>96718</v>
      </c>
      <c r="AB203">
        <f>IF(AB84="","",SUM(AB$6:AB84))</f>
        <v>65445</v>
      </c>
      <c r="AC203">
        <f>IF(AC84="","",SUM(AC$6:AC84))</f>
        <v>60071</v>
      </c>
      <c r="AD203">
        <f>IF(AD84="","",SUM(AD$6:AD84))</f>
        <v>39039</v>
      </c>
      <c r="AE203">
        <f>IF(AE84="","",SUM(AE$6:AE84))</f>
        <v>61910</v>
      </c>
      <c r="AF203">
        <f>IF(AF84="","",SUM(AF$6:AF84))</f>
        <v>16317</v>
      </c>
      <c r="AG203">
        <f>IF(AG84="","",SUM(AG$6:AG84))</f>
        <v>38866</v>
      </c>
      <c r="AH203">
        <f>IF(AH84="","",SUM(AH$6:AH84))</f>
        <v>39688</v>
      </c>
      <c r="AI203">
        <f>IF(AI84="","",SUM(AI$6:AI84))</f>
        <v>70705</v>
      </c>
    </row>
    <row r="204" spans="1:35" x14ac:dyDescent="0.25">
      <c r="A204" s="3">
        <v>200</v>
      </c>
      <c r="B204">
        <f>IF(B85="","",SUM(B$6:B85))</f>
        <v>30731</v>
      </c>
      <c r="C204">
        <f>IF(C85="","",SUM(C$6:C85))</f>
        <v>63885</v>
      </c>
      <c r="D204">
        <f>IF(D85="","",SUM(D$6:D85))</f>
        <v>47666</v>
      </c>
      <c r="E204">
        <f>IF(E85="","",SUM(E$6:E85))</f>
        <v>63890</v>
      </c>
      <c r="F204">
        <f>IF(F85="","",SUM(F$6:F85))</f>
        <v>53581</v>
      </c>
      <c r="G204">
        <f>IF(G85="","",SUM(G$6:G85))</f>
        <v>42146</v>
      </c>
      <c r="H204">
        <f>IF(H85="","",SUM(H$6:H85))</f>
        <v>48034</v>
      </c>
      <c r="I204">
        <f>IF(I85="","",SUM(I$6:I85))</f>
        <v>30305</v>
      </c>
      <c r="J204">
        <f>IF(J85="","",SUM(J$6:J85))</f>
        <v>45185</v>
      </c>
      <c r="K204">
        <f>IF(K85="","",SUM(K$6:K85))</f>
        <v>29884</v>
      </c>
      <c r="L204">
        <f>IF(L85="","",SUM(L$6:L85))</f>
        <v>40219</v>
      </c>
      <c r="M204">
        <f>IF(M85="","",SUM(M$6:M85))</f>
        <v>40872</v>
      </c>
      <c r="N204">
        <f>IF(N85="","",SUM(N$6:N85))</f>
        <v>29883</v>
      </c>
      <c r="O204">
        <f>IF(O85="","",SUM(O$6:O85))</f>
        <v>42984</v>
      </c>
      <c r="P204">
        <f>IF(P85="","",SUM(P$6:P85))</f>
        <v>61186</v>
      </c>
      <c r="Q204">
        <f>IF(Q85="","",SUM(Q$6:Q85))</f>
        <v>58608</v>
      </c>
      <c r="R204">
        <f>IF(R85="","",SUM(R$6:R85))</f>
        <v>31486</v>
      </c>
      <c r="S204">
        <f>IF(S85="","",SUM(S$6:S85))</f>
        <v>59873</v>
      </c>
      <c r="T204">
        <f>IF(T85="","",SUM(T$6:T85))</f>
        <v>49071</v>
      </c>
      <c r="U204">
        <f>IF(U85="","",SUM(U$6:U85))</f>
        <v>31703</v>
      </c>
      <c r="V204">
        <f>IF(V85="","",SUM(V$6:V85))</f>
        <v>21392</v>
      </c>
      <c r="W204">
        <f>IF(W85="","",SUM(W$6:W85))</f>
        <v>67314</v>
      </c>
      <c r="X204">
        <f>IF(X85="","",SUM(X$6:X85))</f>
        <v>43054</v>
      </c>
      <c r="Y204">
        <f>IF(Y85="","",SUM(Y$6:Y85))</f>
        <v>70674</v>
      </c>
      <c r="Z204">
        <f>IF(Z85="","",SUM(Z$6:Z85))</f>
        <v>33563</v>
      </c>
      <c r="AA204">
        <f>IF(AA85="","",SUM(AA$6:AA85))</f>
        <v>97872</v>
      </c>
      <c r="AB204">
        <f>IF(AB85="","",SUM(AB$6:AB85))</f>
        <v>67756</v>
      </c>
      <c r="AC204">
        <f>IF(AC85="","",SUM(AC$6:AC85))</f>
        <v>62593</v>
      </c>
      <c r="AD204">
        <f>IF(AD85="","",SUM(AD$6:AD85))</f>
        <v>41258</v>
      </c>
      <c r="AE204">
        <f>IF(AE85="","",SUM(AE$6:AE85))</f>
        <v>63739</v>
      </c>
      <c r="AF204">
        <f>IF(AF85="","",SUM(AF$6:AF85))</f>
        <v>16794</v>
      </c>
      <c r="AG204">
        <f>IF(AG85="","",SUM(AG$6:AG85))</f>
        <v>41369</v>
      </c>
      <c r="AH204">
        <f>IF(AH85="","",SUM(AH$6:AH85))</f>
        <v>43245</v>
      </c>
      <c r="AI204">
        <f>IF(AI85="","",SUM(AI$6:AI85))</f>
        <v>75916</v>
      </c>
    </row>
    <row r="205" spans="1:35" x14ac:dyDescent="0.25">
      <c r="A205" s="3">
        <v>201</v>
      </c>
      <c r="B205">
        <f>IF(B86="","",SUM(B$6:B86))</f>
        <v>32445</v>
      </c>
      <c r="C205">
        <f>IF(C86="","",SUM(C$6:C86))</f>
        <v>64902</v>
      </c>
      <c r="D205">
        <f>IF(D86="","",SUM(D$6:D86))</f>
        <v>51179</v>
      </c>
      <c r="E205">
        <f>IF(E86="","",SUM(E$6:E86))</f>
        <v>64801</v>
      </c>
      <c r="F205">
        <f>IF(F86="","",SUM(F$6:F86))</f>
        <v>54458</v>
      </c>
      <c r="G205">
        <f>IF(G86="","",SUM(G$6:G86))</f>
        <v>43112</v>
      </c>
      <c r="H205">
        <f>IF(H86="","",SUM(H$6:H86))</f>
        <v>51208</v>
      </c>
      <c r="I205">
        <f>IF(I86="","",SUM(I$6:I86))</f>
        <v>31955</v>
      </c>
      <c r="J205">
        <f>IF(J86="","",SUM(J$6:J86))</f>
        <v>45628</v>
      </c>
      <c r="K205">
        <f>IF(K86="","",SUM(K$6:K86))</f>
        <v>30522</v>
      </c>
      <c r="L205">
        <f>IF(L86="","",SUM(L$6:L86))</f>
        <v>40527</v>
      </c>
      <c r="M205">
        <f>IF(M86="","",SUM(M$6:M86))</f>
        <v>44759</v>
      </c>
      <c r="N205">
        <f>IF(N86="","",SUM(N$6:N86))</f>
        <v>30143</v>
      </c>
      <c r="O205">
        <f>IF(O86="","",SUM(O$6:O86))</f>
        <v>45349</v>
      </c>
      <c r="P205">
        <f>IF(P86="","",SUM(P$6:P86))</f>
        <v>61795</v>
      </c>
      <c r="Q205">
        <f>IF(Q86="","",SUM(Q$6:Q86))</f>
        <v>60100</v>
      </c>
      <c r="R205">
        <f>IF(R86="","",SUM(R$6:R86))</f>
        <v>31527</v>
      </c>
      <c r="S205">
        <f>IF(S86="","",SUM(S$6:S86))</f>
        <v>60500</v>
      </c>
      <c r="T205">
        <f>IF(T86="","",SUM(T$6:T86))</f>
        <v>49273</v>
      </c>
      <c r="U205">
        <f>IF(U86="","",SUM(U$6:U86))</f>
        <v>32146</v>
      </c>
      <c r="V205">
        <f>IF(V86="","",SUM(V$6:V86))</f>
        <v>22002</v>
      </c>
      <c r="W205">
        <f>IF(W86="","",SUM(W$6:W86))</f>
        <v>69127</v>
      </c>
      <c r="X205">
        <f>IF(X86="","",SUM(X$6:X86))</f>
        <v>43058</v>
      </c>
      <c r="Y205">
        <f>IF(Y86="","",SUM(Y$6:Y86))</f>
        <v>72812</v>
      </c>
      <c r="Z205">
        <f>IF(Z86="","",SUM(Z$6:Z86))</f>
        <v>36469</v>
      </c>
      <c r="AA205">
        <f>IF(AA86="","",SUM(AA$6:AA86))</f>
        <v>99957</v>
      </c>
      <c r="AB205">
        <f>IF(AB86="","",SUM(AB$6:AB86))</f>
        <v>74185</v>
      </c>
      <c r="AC205">
        <f>IF(AC86="","",SUM(AC$6:AC86))</f>
        <v>65832</v>
      </c>
      <c r="AD205">
        <f>IF(AD86="","",SUM(AD$6:AD86))</f>
        <v>42732</v>
      </c>
      <c r="AE205">
        <f>IF(AE86="","",SUM(AE$6:AE86))</f>
        <v>64473</v>
      </c>
      <c r="AF205">
        <f>IF(AF86="","",SUM(AF$6:AF86))</f>
        <v>17146</v>
      </c>
      <c r="AG205">
        <f>IF(AG86="","",SUM(AG$6:AG86))</f>
        <v>41390</v>
      </c>
      <c r="AH205">
        <f>IF(AH86="","",SUM(AH$6:AH86))</f>
        <v>43422</v>
      </c>
      <c r="AI205">
        <f>IF(AI86="","",SUM(AI$6:AI86))</f>
        <v>79949</v>
      </c>
    </row>
    <row r="206" spans="1:35" x14ac:dyDescent="0.25">
      <c r="A206" s="3">
        <v>202</v>
      </c>
      <c r="B206">
        <f>IF(B87="","",SUM(B$6:B87))</f>
        <v>33162</v>
      </c>
      <c r="C206">
        <f>IF(C87="","",SUM(C$6:C87))</f>
        <v>65799</v>
      </c>
      <c r="D206">
        <f>IF(D87="","",SUM(D$6:D87))</f>
        <v>53785</v>
      </c>
      <c r="E206">
        <f>IF(E87="","",SUM(E$6:E87))</f>
        <v>67388</v>
      </c>
      <c r="F206">
        <f>IF(F87="","",SUM(F$6:F87))</f>
        <v>59271</v>
      </c>
      <c r="G206">
        <f>IF(G87="","",SUM(G$6:G87))</f>
        <v>44288</v>
      </c>
      <c r="H206">
        <f>IF(H87="","",SUM(H$6:H87))</f>
        <v>51695</v>
      </c>
      <c r="I206">
        <f>IF(I87="","",SUM(I$6:I87))</f>
        <v>32013</v>
      </c>
      <c r="J206">
        <f>IF(J87="","",SUM(J$6:J87))</f>
        <v>45972</v>
      </c>
      <c r="K206">
        <f>IF(K87="","",SUM(K$6:K87))</f>
        <v>31647</v>
      </c>
      <c r="L206">
        <f>IF(L87="","",SUM(L$6:L87))</f>
        <v>40596</v>
      </c>
      <c r="M206">
        <f>IF(M87="","",SUM(M$6:M87))</f>
        <v>45070</v>
      </c>
      <c r="N206">
        <f>IF(N87="","",SUM(N$6:N87))</f>
        <v>30297</v>
      </c>
      <c r="O206">
        <f>IF(O87="","",SUM(O$6:O87))</f>
        <v>46960</v>
      </c>
      <c r="P206">
        <f>IF(P87="","",SUM(P$6:P87))</f>
        <v>61967</v>
      </c>
      <c r="Q206">
        <f>IF(Q87="","",SUM(Q$6:Q87))</f>
        <v>61604</v>
      </c>
      <c r="R206">
        <f>IF(R87="","",SUM(R$6:R87))</f>
        <v>32536</v>
      </c>
      <c r="S206">
        <f>IF(S87="","",SUM(S$6:S87))</f>
        <v>61200</v>
      </c>
      <c r="T206">
        <f>IF(T87="","",SUM(T$6:T87))</f>
        <v>51769</v>
      </c>
      <c r="U206">
        <f>IF(U87="","",SUM(U$6:U87))</f>
        <v>34001</v>
      </c>
      <c r="V206">
        <f>IF(V87="","",SUM(V$6:V87))</f>
        <v>22412</v>
      </c>
      <c r="W206">
        <f>IF(W87="","",SUM(W$6:W87))</f>
        <v>69871</v>
      </c>
      <c r="X206">
        <f>IF(X87="","",SUM(X$6:X87))</f>
        <v>44662</v>
      </c>
      <c r="Y206">
        <f>IF(Y87="","",SUM(Y$6:Y87))</f>
        <v>74903</v>
      </c>
      <c r="Z206">
        <f>IF(Z87="","",SUM(Z$6:Z87))</f>
        <v>37653</v>
      </c>
      <c r="AA206">
        <f>IF(AA87="","",SUM(AA$6:AA87))</f>
        <v>102281</v>
      </c>
      <c r="AB206">
        <f>IF(AB87="","",SUM(AB$6:AB87))</f>
        <v>77268</v>
      </c>
      <c r="AC206">
        <f>IF(AC87="","",SUM(AC$6:AC87))</f>
        <v>68997</v>
      </c>
      <c r="AD206">
        <f>IF(AD87="","",SUM(AD$6:AD87))</f>
        <v>43304</v>
      </c>
      <c r="AE206">
        <f>IF(AE87="","",SUM(AE$6:AE87))</f>
        <v>65889</v>
      </c>
      <c r="AF206">
        <f>IF(AF87="","",SUM(AF$6:AF87))</f>
        <v>19353</v>
      </c>
      <c r="AG206">
        <f>IF(AG87="","",SUM(AG$6:AG87))</f>
        <v>42750</v>
      </c>
      <c r="AH206">
        <f>IF(AH87="","",SUM(AH$6:AH87))</f>
        <v>45047</v>
      </c>
      <c r="AI206">
        <f>IF(AI87="","",SUM(AI$6:AI87))</f>
        <v>81355</v>
      </c>
    </row>
    <row r="207" spans="1:35" x14ac:dyDescent="0.25">
      <c r="A207" s="3">
        <v>203</v>
      </c>
      <c r="B207">
        <f>IF(B88="","",SUM(B$6:B88))</f>
        <v>33226</v>
      </c>
      <c r="C207">
        <f>IF(C88="","",SUM(C$6:C88))</f>
        <v>65909</v>
      </c>
      <c r="D207">
        <f>IF(D88="","",SUM(D$6:D88))</f>
        <v>57498</v>
      </c>
      <c r="E207">
        <f>IF(E88="","",SUM(E$6:E88))</f>
        <v>68029</v>
      </c>
      <c r="F207">
        <f>IF(F88="","",SUM(F$6:F88))</f>
        <v>62941</v>
      </c>
      <c r="G207">
        <f>IF(G88="","",SUM(G$6:G88))</f>
        <v>45657</v>
      </c>
      <c r="H207">
        <f>IF(H88="","",SUM(H$6:H88))</f>
        <v>52770</v>
      </c>
      <c r="I207">
        <f>IF(I88="","",SUM(I$6:I88))</f>
        <v>32882</v>
      </c>
      <c r="J207">
        <f>IF(J88="","",SUM(J$6:J88))</f>
        <v>48374</v>
      </c>
      <c r="K207">
        <f>IF(K88="","",SUM(K$6:K88))</f>
        <v>32213</v>
      </c>
      <c r="L207">
        <f>IF(L88="","",SUM(L$6:L88))</f>
        <v>42276</v>
      </c>
      <c r="M207">
        <f>IF(M88="","",SUM(M$6:M88))</f>
        <v>46839</v>
      </c>
      <c r="N207">
        <f>IF(N88="","",SUM(N$6:N88))</f>
        <v>30532</v>
      </c>
      <c r="O207">
        <f>IF(O88="","",SUM(O$6:O88))</f>
        <v>49077</v>
      </c>
      <c r="P207">
        <f>IF(P88="","",SUM(P$6:P88))</f>
        <v>61986</v>
      </c>
      <c r="Q207">
        <f>IF(Q88="","",SUM(Q$6:Q88))</f>
        <v>64073</v>
      </c>
      <c r="R207">
        <f>IF(R88="","",SUM(R$6:R88))</f>
        <v>34454</v>
      </c>
      <c r="S207">
        <f>IF(S88="","",SUM(S$6:S88))</f>
        <v>62008</v>
      </c>
      <c r="T207">
        <f>IF(T88="","",SUM(T$6:T88))</f>
        <v>53802</v>
      </c>
      <c r="U207">
        <f>IF(U88="","",SUM(U$6:U88))</f>
        <v>35207</v>
      </c>
      <c r="V207">
        <f>IF(V88="","",SUM(V$6:V88))</f>
        <v>22414</v>
      </c>
      <c r="W207">
        <f>IF(W88="","",SUM(W$6:W88))</f>
        <v>71752</v>
      </c>
      <c r="X207">
        <f>IF(X88="","",SUM(X$6:X88))</f>
        <v>45821</v>
      </c>
      <c r="Y207">
        <f>IF(Y88="","",SUM(Y$6:Y88))</f>
        <v>76250</v>
      </c>
      <c r="Z207">
        <f>IF(Z88="","",SUM(Z$6:Z88))</f>
        <v>38161</v>
      </c>
      <c r="AA207">
        <f>IF(AA88="","",SUM(AA$6:AA88))</f>
        <v>103935</v>
      </c>
      <c r="AB207">
        <f>IF(AB88="","",SUM(AB$6:AB88))</f>
        <v>78855</v>
      </c>
      <c r="AC207">
        <f>IF(AC88="","",SUM(AC$6:AC88))</f>
        <v>69680</v>
      </c>
      <c r="AD207">
        <f>IF(AD88="","",SUM(AD$6:AD88))</f>
        <v>43438</v>
      </c>
      <c r="AE207">
        <f>IF(AE88="","",SUM(AE$6:AE88))</f>
        <v>66188</v>
      </c>
      <c r="AF207">
        <f>IF(AF88="","",SUM(AF$6:AF88))</f>
        <v>19421</v>
      </c>
      <c r="AG207">
        <f>IF(AG88="","",SUM(AG$6:AG88))</f>
        <v>47729</v>
      </c>
      <c r="AH207">
        <f>IF(AH88="","",SUM(AH$6:AH88))</f>
        <v>45981</v>
      </c>
      <c r="AI207">
        <f>IF(AI88="","",SUM(AI$6:AI88))</f>
        <v>83885</v>
      </c>
    </row>
    <row r="208" spans="1:35" x14ac:dyDescent="0.25">
      <c r="A208" s="3">
        <v>204</v>
      </c>
      <c r="B208">
        <f>IF(B89="","",SUM(B$6:B89))</f>
        <v>33226</v>
      </c>
      <c r="C208">
        <f>IF(C89="","",SUM(C$6:C89))</f>
        <v>66860</v>
      </c>
      <c r="D208">
        <f>IF(D89="","",SUM(D$6:D89))</f>
        <v>58117</v>
      </c>
      <c r="E208">
        <f>IF(E89="","",SUM(E$6:E89))</f>
        <v>68258</v>
      </c>
      <c r="F208">
        <f>IF(F89="","",SUM(F$6:F89))</f>
        <v>63499</v>
      </c>
      <c r="G208">
        <f>IF(G89="","",SUM(G$6:G89))</f>
        <v>45921</v>
      </c>
      <c r="H208">
        <f>IF(H89="","",SUM(H$6:H89))</f>
        <v>54227</v>
      </c>
      <c r="I208">
        <f>IF(I89="","",SUM(I$6:I89))</f>
        <v>33107</v>
      </c>
      <c r="J208">
        <f>IF(J89="","",SUM(J$6:J89))</f>
        <v>49596</v>
      </c>
      <c r="K208">
        <f>IF(K89="","",SUM(K$6:K89))</f>
        <v>32978</v>
      </c>
      <c r="L208">
        <f>IF(L89="","",SUM(L$6:L89))</f>
        <v>42484</v>
      </c>
      <c r="M208">
        <f>IF(M89="","",SUM(M$6:M89))</f>
        <v>49332</v>
      </c>
      <c r="N208">
        <f>IF(N89="","",SUM(N$6:N89))</f>
        <v>31867</v>
      </c>
      <c r="O208">
        <f>IF(O89="","",SUM(O$6:O89))</f>
        <v>49680</v>
      </c>
      <c r="P208">
        <f>IF(P89="","",SUM(P$6:P89))</f>
        <v>62807</v>
      </c>
      <c r="Q208">
        <f>IF(Q89="","",SUM(Q$6:Q89))</f>
        <v>67336</v>
      </c>
      <c r="R208">
        <f>IF(R89="","",SUM(R$6:R89))</f>
        <v>34728</v>
      </c>
      <c r="S208">
        <f>IF(S89="","",SUM(S$6:S89))</f>
        <v>62938</v>
      </c>
      <c r="T208">
        <f>IF(T89="","",SUM(T$6:T89))</f>
        <v>57078</v>
      </c>
      <c r="U208">
        <f>IF(U89="","",SUM(U$6:U89))</f>
        <v>39886</v>
      </c>
      <c r="V208">
        <f>IF(V89="","",SUM(V$6:V89))</f>
        <v>22494</v>
      </c>
      <c r="W208">
        <f>IF(W89="","",SUM(W$6:W89))</f>
        <v>73468</v>
      </c>
      <c r="X208">
        <f>IF(X89="","",SUM(X$6:X89))</f>
        <v>46192</v>
      </c>
      <c r="Y208">
        <f>IF(Y89="","",SUM(Y$6:Y89))</f>
        <v>79634</v>
      </c>
      <c r="Z208">
        <f>IF(Z89="","",SUM(Z$6:Z89))</f>
        <v>38713</v>
      </c>
      <c r="AA208">
        <f>IF(AA89="","",SUM(AA$6:AA89))</f>
        <v>105983</v>
      </c>
      <c r="AB208">
        <f>IF(AB89="","",SUM(AB$6:AB89))</f>
        <v>79959</v>
      </c>
      <c r="AC208">
        <f>IF(AC89="","",SUM(AC$6:AC89))</f>
        <v>70387</v>
      </c>
      <c r="AD208">
        <f>IF(AD89="","",SUM(AD$6:AD89))</f>
        <v>44498</v>
      </c>
      <c r="AE208">
        <f>IF(AE89="","",SUM(AE$6:AE89))</f>
        <v>66489</v>
      </c>
      <c r="AF208">
        <f>IF(AF89="","",SUM(AF$6:AF89))</f>
        <v>19646</v>
      </c>
      <c r="AG208">
        <f>IF(AG89="","",SUM(AG$6:AG89))</f>
        <v>50201</v>
      </c>
      <c r="AH208">
        <f>IF(AH89="","",SUM(AH$6:AH89))</f>
        <v>46948</v>
      </c>
      <c r="AI208">
        <f>IF(AI89="","",SUM(AI$6:AI89))</f>
        <v>86474</v>
      </c>
    </row>
    <row r="209" spans="1:35" x14ac:dyDescent="0.25">
      <c r="A209" s="3">
        <v>205</v>
      </c>
      <c r="B209">
        <f>IF(B90="","",SUM(B$6:B90))</f>
        <v>35501</v>
      </c>
      <c r="C209">
        <f>IF(C90="","",SUM(C$6:C90))</f>
        <v>66930</v>
      </c>
      <c r="D209">
        <f>IF(D90="","",SUM(D$6:D90))</f>
        <v>59483</v>
      </c>
      <c r="E209">
        <f>IF(E90="","",SUM(E$6:E90))</f>
        <v>68758</v>
      </c>
      <c r="F209">
        <f>IF(F90="","",SUM(F$6:F90))</f>
        <v>67096</v>
      </c>
      <c r="G209">
        <f>IF(G90="","",SUM(G$6:G90))</f>
        <v>47283</v>
      </c>
      <c r="H209">
        <f>IF(H90="","",SUM(H$6:H90))</f>
        <v>56671</v>
      </c>
      <c r="I209">
        <f>IF(I90="","",SUM(I$6:I90))</f>
        <v>33539</v>
      </c>
      <c r="J209">
        <f>IF(J90="","",SUM(J$6:J90))</f>
        <v>49993</v>
      </c>
      <c r="K209">
        <f>IF(K90="","",SUM(K$6:K90))</f>
        <v>33615</v>
      </c>
      <c r="L209">
        <f>IF(L90="","",SUM(L$6:L90))</f>
        <v>42708</v>
      </c>
      <c r="M209">
        <f>IF(M90="","",SUM(M$6:M90))</f>
        <v>49546</v>
      </c>
      <c r="N209">
        <f>IF(N90="","",SUM(N$6:N90))</f>
        <v>32241</v>
      </c>
      <c r="O209">
        <f>IF(O90="","",SUM(O$6:O90))</f>
        <v>50011</v>
      </c>
      <c r="P209">
        <f>IF(P90="","",SUM(P$6:P90))</f>
        <v>63310</v>
      </c>
      <c r="Q209">
        <f>IF(Q90="","",SUM(Q$6:Q90))</f>
        <v>69719</v>
      </c>
      <c r="R209">
        <f>IF(R90="","",SUM(R$6:R90))</f>
        <v>35276</v>
      </c>
      <c r="S209">
        <f>IF(S90="","",SUM(S$6:S90))</f>
        <v>63664</v>
      </c>
      <c r="T209">
        <f>IF(T90="","",SUM(T$6:T90))</f>
        <v>57505</v>
      </c>
      <c r="U209">
        <f>IF(U90="","",SUM(U$6:U90))</f>
        <v>40556</v>
      </c>
      <c r="V209">
        <f>IF(V90="","",SUM(V$6:V90))</f>
        <v>22520</v>
      </c>
      <c r="W209">
        <f>IF(W90="","",SUM(W$6:W90))</f>
        <v>74796</v>
      </c>
      <c r="X209">
        <f>IF(X90="","",SUM(X$6:X90))</f>
        <v>46913</v>
      </c>
      <c r="Y209">
        <f>IF(Y90="","",SUM(Y$6:Y90))</f>
        <v>80255</v>
      </c>
      <c r="Z209">
        <f>IF(Z90="","",SUM(Z$6:Z90))</f>
        <v>38912</v>
      </c>
      <c r="AA209">
        <f>IF(AA90="","",SUM(AA$6:AA90))</f>
        <v>107763</v>
      </c>
      <c r="AB209">
        <f>IF(AB90="","",SUM(AB$6:AB90))</f>
        <v>82175</v>
      </c>
      <c r="AC209">
        <f>IF(AC90="","",SUM(AC$6:AC90))</f>
        <v>72537</v>
      </c>
      <c r="AD209">
        <f>IF(AD90="","",SUM(AD$6:AD90))</f>
        <v>47231</v>
      </c>
      <c r="AE209">
        <f>IF(AE90="","",SUM(AE$6:AE90))</f>
        <v>66665</v>
      </c>
      <c r="AF209">
        <f>IF(AF90="","",SUM(AF$6:AF90))</f>
        <v>19955</v>
      </c>
      <c r="AG209">
        <f>IF(AG90="","",SUM(AG$6:AG90))</f>
        <v>50956</v>
      </c>
      <c r="AH209">
        <f>IF(AH90="","",SUM(AH$6:AH90))</f>
        <v>47519</v>
      </c>
      <c r="AI209">
        <f>IF(AI90="","",SUM(AI$6:AI90))</f>
        <v>88013</v>
      </c>
    </row>
    <row r="210" spans="1:35" x14ac:dyDescent="0.25">
      <c r="A210" s="3">
        <v>206</v>
      </c>
      <c r="B210">
        <f>IF(B91="","",SUM(B$6:B91))</f>
        <v>35505</v>
      </c>
      <c r="C210">
        <f>IF(C91="","",SUM(C$6:C91))</f>
        <v>69688</v>
      </c>
      <c r="D210">
        <f>IF(D91="","",SUM(D$6:D91))</f>
        <v>59824</v>
      </c>
      <c r="E210">
        <f>IF(E91="","",SUM(E$6:E91))</f>
        <v>68859</v>
      </c>
      <c r="F210">
        <f>IF(F91="","",SUM(F$6:F91))</f>
        <v>67850</v>
      </c>
      <c r="G210">
        <f>IF(G91="","",SUM(G$6:G91))</f>
        <v>48184</v>
      </c>
      <c r="H210">
        <f>IF(H91="","",SUM(H$6:H91))</f>
        <v>58519</v>
      </c>
      <c r="I210">
        <f>IF(I91="","",SUM(I$6:I91))</f>
        <v>35477</v>
      </c>
      <c r="J210">
        <f>IF(J91="","",SUM(J$6:J91))</f>
        <v>50811</v>
      </c>
      <c r="K210">
        <f>IF(K91="","",SUM(K$6:K91))</f>
        <v>34314</v>
      </c>
      <c r="L210">
        <f>IF(L91="","",SUM(L$6:L91))</f>
        <v>42820</v>
      </c>
      <c r="M210">
        <f>IF(M91="","",SUM(M$6:M91))</f>
        <v>49613</v>
      </c>
      <c r="N210">
        <f>IF(N91="","",SUM(N$6:N91))</f>
        <v>32260</v>
      </c>
      <c r="O210">
        <f>IF(O91="","",SUM(O$6:O91))</f>
        <v>51421</v>
      </c>
      <c r="P210">
        <f>IF(P91="","",SUM(P$6:P91))</f>
        <v>63325</v>
      </c>
      <c r="Q210">
        <f>IF(Q91="","",SUM(Q$6:Q91))</f>
        <v>71840</v>
      </c>
      <c r="R210">
        <f>IF(R91="","",SUM(R$6:R91))</f>
        <v>37626</v>
      </c>
      <c r="S210">
        <f>IF(S91="","",SUM(S$6:S91))</f>
        <v>63852</v>
      </c>
      <c r="T210">
        <f>IF(T91="","",SUM(T$6:T91))</f>
        <v>61790</v>
      </c>
      <c r="U210">
        <f>IF(U91="","",SUM(U$6:U91))</f>
        <v>41926</v>
      </c>
      <c r="V210" t="str">
        <f>IF(V91="","",SUM(V$6:V91))</f>
        <v/>
      </c>
      <c r="W210">
        <f>IF(W91="","",SUM(W$6:W91))</f>
        <v>76008</v>
      </c>
      <c r="X210">
        <f>IF(X91="","",SUM(X$6:X91))</f>
        <v>50382</v>
      </c>
      <c r="Y210">
        <f>IF(Y91="","",SUM(Y$6:Y91))</f>
        <v>81044</v>
      </c>
      <c r="Z210">
        <f>IF(Z91="","",SUM(Z$6:Z91))</f>
        <v>39569</v>
      </c>
      <c r="AA210">
        <f>IF(AA91="","",SUM(AA$6:AA91))</f>
        <v>108463</v>
      </c>
      <c r="AB210">
        <f>IF(AB91="","",SUM(AB$6:AB91))</f>
        <v>84385</v>
      </c>
      <c r="AC210">
        <f>IF(AC91="","",SUM(AC$6:AC91))</f>
        <v>74567</v>
      </c>
      <c r="AD210">
        <f>IF(AD91="","",SUM(AD$6:AD91))</f>
        <v>47627</v>
      </c>
      <c r="AE210">
        <f>IF(AE91="","",SUM(AE$6:AE91))</f>
        <v>68129</v>
      </c>
      <c r="AF210">
        <f>IF(AF91="","",SUM(AF$6:AF91))</f>
        <v>20688</v>
      </c>
      <c r="AG210">
        <f>IF(AG91="","",SUM(AG$6:AG91))</f>
        <v>51943</v>
      </c>
      <c r="AH210">
        <f>IF(AH91="","",SUM(AH$6:AH91))</f>
        <v>48949</v>
      </c>
      <c r="AI210">
        <f>IF(AI91="","",SUM(AI$6:AI91))</f>
        <v>90457</v>
      </c>
    </row>
    <row r="211" spans="1:35" x14ac:dyDescent="0.25">
      <c r="A211" s="3">
        <v>207</v>
      </c>
      <c r="B211">
        <f>IF(B92="","",SUM(B$6:B92))</f>
        <v>38883</v>
      </c>
      <c r="C211">
        <f>IF(C92="","",SUM(C$6:C92))</f>
        <v>71337</v>
      </c>
      <c r="D211">
        <f>IF(D92="","",SUM(D$6:D92))</f>
        <v>60104</v>
      </c>
      <c r="E211">
        <f>IF(E92="","",SUM(E$6:E92))</f>
        <v>69437</v>
      </c>
      <c r="F211">
        <f>IF(F92="","",SUM(F$6:F92))</f>
        <v>68259</v>
      </c>
      <c r="G211">
        <f>IF(G92="","",SUM(G$6:G92))</f>
        <v>49558</v>
      </c>
      <c r="H211">
        <f>IF(H92="","",SUM(H$6:H92))</f>
        <v>60832</v>
      </c>
      <c r="I211">
        <f>IF(I92="","",SUM(I$6:I92))</f>
        <v>35599</v>
      </c>
      <c r="J211">
        <f>IF(J92="","",SUM(J$6:J92))</f>
        <v>51115</v>
      </c>
      <c r="K211">
        <f>IF(K92="","",SUM(K$6:K92))</f>
        <v>35161</v>
      </c>
      <c r="L211">
        <f>IF(L92="","",SUM(L$6:L92))</f>
        <v>43040</v>
      </c>
      <c r="M211">
        <f>IF(M92="","",SUM(M$6:M92))</f>
        <v>50397</v>
      </c>
      <c r="N211">
        <f>IF(N92="","",SUM(N$6:N92))</f>
        <v>32694</v>
      </c>
      <c r="O211">
        <f>IF(O92="","",SUM(O$6:O92))</f>
        <v>52951</v>
      </c>
      <c r="P211">
        <f>IF(P92="","",SUM(P$6:P92))</f>
        <v>63528</v>
      </c>
      <c r="Q211">
        <f>IF(Q92="","",SUM(Q$6:Q92))</f>
        <v>74126</v>
      </c>
      <c r="R211">
        <f>IF(R92="","",SUM(R$6:R92))</f>
        <v>38195</v>
      </c>
      <c r="S211">
        <f>IF(S92="","",SUM(S$6:S92))</f>
        <v>64068</v>
      </c>
      <c r="T211">
        <f>IF(T92="","",SUM(T$6:T92))</f>
        <v>64448</v>
      </c>
      <c r="U211">
        <f>IF(U92="","",SUM(U$6:U92))</f>
        <v>42356</v>
      </c>
      <c r="V211" t="str">
        <f>IF(V92="","",SUM(V$6:V92))</f>
        <v/>
      </c>
      <c r="W211">
        <f>IF(W92="","",SUM(W$6:W92))</f>
        <v>78741</v>
      </c>
      <c r="X211">
        <f>IF(X92="","",SUM(X$6:X92))</f>
        <v>51530</v>
      </c>
      <c r="Y211">
        <f>IF(Y92="","",SUM(Y$6:Y92))</f>
        <v>81832</v>
      </c>
      <c r="Z211">
        <f>IF(Z92="","",SUM(Z$6:Z92))</f>
        <v>42643</v>
      </c>
      <c r="AA211">
        <f>IF(AA92="","",SUM(AA$6:AA92))</f>
        <v>111573</v>
      </c>
      <c r="AB211">
        <f>IF(AB92="","",SUM(AB$6:AB92))</f>
        <v>87912</v>
      </c>
      <c r="AC211">
        <f>IF(AC92="","",SUM(AC$6:AC92))</f>
        <v>75859</v>
      </c>
      <c r="AD211">
        <f>IF(AD92="","",SUM(AD$6:AD92))</f>
        <v>48088</v>
      </c>
      <c r="AE211">
        <f>IF(AE92="","",SUM(AE$6:AE92))</f>
        <v>69198</v>
      </c>
      <c r="AF211">
        <f>IF(AF92="","",SUM(AF$6:AF92))</f>
        <v>21332</v>
      </c>
      <c r="AG211">
        <f>IF(AG92="","",SUM(AG$6:AG92))</f>
        <v>53531</v>
      </c>
      <c r="AH211">
        <f>IF(AH92="","",SUM(AH$6:AH92))</f>
        <v>51831</v>
      </c>
      <c r="AI211">
        <f>IF(AI92="","",SUM(AI$6:AI92))</f>
        <v>91515</v>
      </c>
    </row>
    <row r="212" spans="1:35" x14ac:dyDescent="0.25">
      <c r="A212" s="3">
        <v>208</v>
      </c>
      <c r="B212">
        <f>IF(B93="","",SUM(B$6:B93))</f>
        <v>39367</v>
      </c>
      <c r="C212">
        <f>IF(C93="","",SUM(C$6:C93))</f>
        <v>72473</v>
      </c>
      <c r="D212">
        <f>IF(D93="","",SUM(D$6:D93))</f>
        <v>61222</v>
      </c>
      <c r="E212">
        <f>IF(E93="","",SUM(E$6:E93))</f>
        <v>69737</v>
      </c>
      <c r="F212">
        <f>IF(F93="","",SUM(F$6:F93))</f>
        <v>68756</v>
      </c>
      <c r="G212">
        <f>IF(G93="","",SUM(G$6:G93))</f>
        <v>50817</v>
      </c>
      <c r="H212">
        <f>IF(H93="","",SUM(H$6:H93))</f>
        <v>63275</v>
      </c>
      <c r="I212">
        <f>IF(I93="","",SUM(I$6:I93))</f>
        <v>36153</v>
      </c>
      <c r="J212">
        <f>IF(J93="","",SUM(J$6:J93))</f>
        <v>51899</v>
      </c>
      <c r="K212">
        <f>IF(K93="","",SUM(K$6:K93))</f>
        <v>36134</v>
      </c>
      <c r="L212">
        <f>IF(L93="","",SUM(L$6:L93))</f>
        <v>43750</v>
      </c>
      <c r="M212">
        <f>IF(M93="","",SUM(M$6:M93))</f>
        <v>52374</v>
      </c>
      <c r="N212">
        <f>IF(N93="","",SUM(N$6:N93))</f>
        <v>34072</v>
      </c>
      <c r="O212">
        <f>IF(O93="","",SUM(O$6:O93))</f>
        <v>54404</v>
      </c>
      <c r="P212">
        <f>IF(P93="","",SUM(P$6:P93))</f>
        <v>63625</v>
      </c>
      <c r="Q212">
        <f>IF(Q93="","",SUM(Q$6:Q93))</f>
        <v>74856</v>
      </c>
      <c r="R212">
        <f>IF(R93="","",SUM(R$6:R93))</f>
        <v>38851</v>
      </c>
      <c r="S212">
        <f>IF(S93="","",SUM(S$6:S93))</f>
        <v>65218</v>
      </c>
      <c r="T212">
        <f>IF(T93="","",SUM(T$6:T93))</f>
        <v>64650</v>
      </c>
      <c r="U212">
        <f>IF(U93="","",SUM(U$6:U93))</f>
        <v>42491</v>
      </c>
      <c r="V212" t="str">
        <f>IF(V93="","",SUM(V$6:V93))</f>
        <v/>
      </c>
      <c r="W212">
        <f>IF(W93="","",SUM(W$6:W93))</f>
        <v>79032</v>
      </c>
      <c r="X212">
        <f>IF(X93="","",SUM(X$6:X93))</f>
        <v>51601</v>
      </c>
      <c r="Y212">
        <f>IF(Y93="","",SUM(Y$6:Y93))</f>
        <v>82441</v>
      </c>
      <c r="Z212">
        <f>IF(Z93="","",SUM(Z$6:Z93))</f>
        <v>46963</v>
      </c>
      <c r="AA212">
        <f>IF(AA93="","",SUM(AA$6:AA93))</f>
        <v>112815</v>
      </c>
      <c r="AB212">
        <f>IF(AB93="","",SUM(AB$6:AB93))</f>
        <v>92832</v>
      </c>
      <c r="AC212">
        <f>IF(AC93="","",SUM(AC$6:AC93))</f>
        <v>78474</v>
      </c>
      <c r="AD212">
        <f>IF(AD93="","",SUM(AD$6:AD93))</f>
        <v>48318</v>
      </c>
      <c r="AE212">
        <f>IF(AE93="","",SUM(AE$6:AE93))</f>
        <v>70642</v>
      </c>
      <c r="AF212">
        <f>IF(AF93="","",SUM(AF$6:AF93))</f>
        <v>21901</v>
      </c>
      <c r="AG212">
        <f>IF(AG93="","",SUM(AG$6:AG93))</f>
        <v>54621</v>
      </c>
      <c r="AH212">
        <f>IF(AH93="","",SUM(AH$6:AH93))</f>
        <v>53743</v>
      </c>
      <c r="AI212">
        <f>IF(AI93="","",SUM(AI$6:AI93))</f>
        <v>94097</v>
      </c>
    </row>
    <row r="213" spans="1:35" x14ac:dyDescent="0.25">
      <c r="A213" s="3">
        <v>209</v>
      </c>
      <c r="B213">
        <f>IF(B94="","",SUM(B$6:B94))</f>
        <v>39586</v>
      </c>
      <c r="C213">
        <f>IF(C94="","",SUM(C$6:C94))</f>
        <v>74740</v>
      </c>
      <c r="D213">
        <f>IF(D94="","",SUM(D$6:D94))</f>
        <v>61375</v>
      </c>
      <c r="E213" t="str">
        <f>IF(E94="","",SUM(E$6:E94))</f>
        <v/>
      </c>
      <c r="F213">
        <f>IF(F94="","",SUM(F$6:F94))</f>
        <v>69384</v>
      </c>
      <c r="G213">
        <f>IF(G94="","",SUM(G$6:G94))</f>
        <v>53280</v>
      </c>
      <c r="H213">
        <f>IF(H94="","",SUM(H$6:H94))</f>
        <v>66059</v>
      </c>
      <c r="I213">
        <f>IF(I94="","",SUM(I$6:I94))</f>
        <v>36927</v>
      </c>
      <c r="J213">
        <f>IF(J94="","",SUM(J$6:J94))</f>
        <v>52528</v>
      </c>
      <c r="K213">
        <f>IF(K94="","",SUM(K$6:K94))</f>
        <v>37311</v>
      </c>
      <c r="L213">
        <f>IF(L94="","",SUM(L$6:L94))</f>
        <v>44834</v>
      </c>
      <c r="M213">
        <f>IF(M94="","",SUM(M$6:M94))</f>
        <v>53888</v>
      </c>
      <c r="N213">
        <f>IF(N94="","",SUM(N$6:N94))</f>
        <v>35698</v>
      </c>
      <c r="O213">
        <f>IF(O94="","",SUM(O$6:O94))</f>
        <v>54959</v>
      </c>
      <c r="P213">
        <f>IF(P94="","",SUM(P$6:P94))</f>
        <v>63694</v>
      </c>
      <c r="Q213">
        <f>IF(Q94="","",SUM(Q$6:Q94))</f>
        <v>76000</v>
      </c>
      <c r="R213">
        <f>IF(R94="","",SUM(R$6:R94))</f>
        <v>39795</v>
      </c>
      <c r="S213">
        <f>IF(S94="","",SUM(S$6:S94))</f>
        <v>65711</v>
      </c>
      <c r="T213">
        <f>IF(T94="","",SUM(T$6:T94))</f>
        <v>65569</v>
      </c>
      <c r="U213">
        <f>IF(U94="","",SUM(U$6:U94))</f>
        <v>44534</v>
      </c>
      <c r="V213" t="str">
        <f>IF(V94="","",SUM(V$6:V94))</f>
        <v/>
      </c>
      <c r="W213">
        <f>IF(W94="","",SUM(W$6:W94))</f>
        <v>79435</v>
      </c>
      <c r="X213">
        <f>IF(X94="","",SUM(X$6:X94))</f>
        <v>52089</v>
      </c>
      <c r="Y213">
        <f>IF(Y94="","",SUM(Y$6:Y94))</f>
        <v>82808</v>
      </c>
      <c r="Z213">
        <f>IF(Z94="","",SUM(Z$6:Z94))</f>
        <v>49280</v>
      </c>
      <c r="AA213">
        <f>IF(AA94="","",SUM(AA$6:AA94))</f>
        <v>115038</v>
      </c>
      <c r="AB213">
        <f>IF(AB94="","",SUM(AB$6:AB94))</f>
        <v>93179</v>
      </c>
      <c r="AC213">
        <f>IF(AC94="","",SUM(AC$6:AC94))</f>
        <v>79972</v>
      </c>
      <c r="AD213">
        <f>IF(AD94="","",SUM(AD$6:AD94))</f>
        <v>48822</v>
      </c>
      <c r="AE213">
        <f>IF(AE94="","",SUM(AE$6:AE94))</f>
        <v>72268</v>
      </c>
      <c r="AF213">
        <f>IF(AF94="","",SUM(AF$6:AF94))</f>
        <v>23528</v>
      </c>
      <c r="AG213">
        <f>IF(AG94="","",SUM(AG$6:AG94))</f>
        <v>56170</v>
      </c>
      <c r="AH213">
        <f>IF(AH94="","",SUM(AH$6:AH94))</f>
        <v>55445</v>
      </c>
      <c r="AI213">
        <f>IF(AI94="","",SUM(AI$6:AI94))</f>
        <v>96137</v>
      </c>
    </row>
    <row r="214" spans="1:35" x14ac:dyDescent="0.25">
      <c r="A214" s="3">
        <v>210</v>
      </c>
      <c r="B214">
        <f>IF(B95="","",SUM(B$6:B95))</f>
        <v>40699</v>
      </c>
      <c r="C214">
        <f>IF(C95="","",SUM(C$6:C95))</f>
        <v>76394</v>
      </c>
      <c r="D214" t="str">
        <f>IF(D95="","",SUM(D$6:D95))</f>
        <v/>
      </c>
      <c r="E214" t="str">
        <f>IF(E95="","",SUM(E$6:E95))</f>
        <v/>
      </c>
      <c r="F214">
        <f>IF(F95="","",SUM(F$6:F95))</f>
        <v>69880</v>
      </c>
      <c r="G214">
        <f>IF(G95="","",SUM(G$6:G95))</f>
        <v>53824</v>
      </c>
      <c r="H214">
        <f>IF(H95="","",SUM(H$6:H95))</f>
        <v>66551</v>
      </c>
      <c r="I214">
        <f>IF(I95="","",SUM(I$6:I95))</f>
        <v>37733</v>
      </c>
      <c r="J214">
        <f>IF(J95="","",SUM(J$6:J95))</f>
        <v>53268</v>
      </c>
      <c r="K214">
        <f>IF(K95="","",SUM(K$6:K95))</f>
        <v>37950</v>
      </c>
      <c r="L214">
        <f>IF(L95="","",SUM(L$6:L95))</f>
        <v>45839</v>
      </c>
      <c r="M214">
        <f>IF(M95="","",SUM(M$6:M95))</f>
        <v>54432</v>
      </c>
      <c r="N214">
        <f>IF(N95="","",SUM(N$6:N95))</f>
        <v>37269</v>
      </c>
      <c r="O214">
        <f>IF(O95="","",SUM(O$6:O95))</f>
        <v>55682</v>
      </c>
      <c r="P214">
        <f>IF(P95="","",SUM(P$6:P95))</f>
        <v>63930</v>
      </c>
      <c r="Q214">
        <f>IF(Q95="","",SUM(Q$6:Q95))</f>
        <v>76824</v>
      </c>
      <c r="R214">
        <f>IF(R95="","",SUM(R$6:R95))</f>
        <v>39885</v>
      </c>
      <c r="S214">
        <f>IF(S95="","",SUM(S$6:S95))</f>
        <v>65887</v>
      </c>
      <c r="T214">
        <f>IF(T95="","",SUM(T$6:T95))</f>
        <v>67827</v>
      </c>
      <c r="U214">
        <f>IF(U95="","",SUM(U$6:U95))</f>
        <v>45045</v>
      </c>
      <c r="V214" t="str">
        <f>IF(V95="","",SUM(V$6:V95))</f>
        <v/>
      </c>
      <c r="W214">
        <f>IF(W95="","",SUM(W$6:W95))</f>
        <v>80087</v>
      </c>
      <c r="X214">
        <f>IF(X95="","",SUM(X$6:X95))</f>
        <v>52607</v>
      </c>
      <c r="Y214">
        <f>IF(Y95="","",SUM(Y$6:Y95))</f>
        <v>84203</v>
      </c>
      <c r="Z214">
        <f>IF(Z95="","",SUM(Z$6:Z95))</f>
        <v>51545</v>
      </c>
      <c r="AA214">
        <f>IF(AA95="","",SUM(AA$6:AA95))</f>
        <v>116261</v>
      </c>
      <c r="AB214">
        <f>IF(AB95="","",SUM(AB$6:AB95))</f>
        <v>95583</v>
      </c>
      <c r="AC214">
        <f>IF(AC95="","",SUM(AC$6:AC95))</f>
        <v>81970</v>
      </c>
      <c r="AD214">
        <f>IF(AD95="","",SUM(AD$6:AD95))</f>
        <v>49169</v>
      </c>
      <c r="AE214">
        <f>IF(AE95="","",SUM(AE$6:AE95))</f>
        <v>74311</v>
      </c>
      <c r="AF214">
        <f>IF(AF95="","",SUM(AF$6:AF95))</f>
        <v>24018</v>
      </c>
      <c r="AG214">
        <f>IF(AG95="","",SUM(AG$6:AG95))</f>
        <v>57233</v>
      </c>
      <c r="AH214">
        <f>IF(AH95="","",SUM(AH$6:AH95))</f>
        <v>56919</v>
      </c>
      <c r="AI214">
        <f>IF(AI95="","",SUM(AI$6:AI95))</f>
        <v>97010</v>
      </c>
    </row>
    <row r="215" spans="1:35" x14ac:dyDescent="0.25">
      <c r="A215" s="3">
        <v>211</v>
      </c>
      <c r="B215">
        <f>IF(B96="","",SUM(B$6:B96))</f>
        <v>41647</v>
      </c>
      <c r="C215">
        <f>IF(C96="","",SUM(C$6:C96))</f>
        <v>76867</v>
      </c>
      <c r="D215" t="str">
        <f>IF(D96="","",SUM(D$6:D96))</f>
        <v/>
      </c>
      <c r="E215" t="str">
        <f>IF(E96="","",SUM(E$6:E96))</f>
        <v/>
      </c>
      <c r="F215">
        <f>IF(F96="","",SUM(F$6:F96))</f>
        <v>70837</v>
      </c>
      <c r="G215">
        <f>IF(G96="","",SUM(G$6:G96))</f>
        <v>54022</v>
      </c>
      <c r="H215">
        <f>IF(H96="","",SUM(H$6:H96))</f>
        <v>68949</v>
      </c>
      <c r="I215">
        <f>IF(I96="","",SUM(I$6:I96))</f>
        <v>39580</v>
      </c>
      <c r="J215">
        <f>IF(J96="","",SUM(J$6:J96))</f>
        <v>53853</v>
      </c>
      <c r="K215">
        <f>IF(K96="","",SUM(K$6:K96))</f>
        <v>38809</v>
      </c>
      <c r="L215">
        <f>IF(L96="","",SUM(L$6:L96))</f>
        <v>46388</v>
      </c>
      <c r="M215">
        <f>IF(M96="","",SUM(M$6:M96))</f>
        <v>54651</v>
      </c>
      <c r="N215">
        <f>IF(N96="","",SUM(N$6:N96))</f>
        <v>37852</v>
      </c>
      <c r="O215">
        <f>IF(O96="","",SUM(O$6:O96))</f>
        <v>56999</v>
      </c>
      <c r="P215">
        <f>IF(P96="","",SUM(P$6:P96))</f>
        <v>65038</v>
      </c>
      <c r="Q215">
        <f>IF(Q96="","",SUM(Q$6:Q96))</f>
        <v>77463</v>
      </c>
      <c r="R215">
        <f>IF(R96="","",SUM(R$6:R96))</f>
        <v>40667</v>
      </c>
      <c r="S215">
        <f>IF(S96="","",SUM(S$6:S96))</f>
        <v>66019</v>
      </c>
      <c r="T215">
        <f>IF(T96="","",SUM(T$6:T96))</f>
        <v>70045</v>
      </c>
      <c r="U215">
        <f>IF(U96="","",SUM(U$6:U96))</f>
        <v>47800</v>
      </c>
      <c r="V215" t="str">
        <f>IF(V96="","",SUM(V$6:V96))</f>
        <v/>
      </c>
      <c r="W215">
        <f>IF(W96="","",SUM(W$6:W96))</f>
        <v>80350</v>
      </c>
      <c r="X215">
        <f>IF(X96="","",SUM(X$6:X96))</f>
        <v>53033</v>
      </c>
      <c r="Y215">
        <f>IF(Y96="","",SUM(Y$6:Y96))</f>
        <v>84942</v>
      </c>
      <c r="Z215">
        <f>IF(Z96="","",SUM(Z$6:Z96))</f>
        <v>54093</v>
      </c>
      <c r="AA215">
        <f>IF(AA96="","",SUM(AA$6:AA96))</f>
        <v>116704</v>
      </c>
      <c r="AB215">
        <f>IF(AB96="","",SUM(AB$6:AB96))</f>
        <v>95624</v>
      </c>
      <c r="AC215">
        <f>IF(AC96="","",SUM(AC$6:AC96))</f>
        <v>84125</v>
      </c>
      <c r="AD215">
        <f>IF(AD96="","",SUM(AD$6:AD96))</f>
        <v>49497</v>
      </c>
      <c r="AE215">
        <f>IF(AE96="","",SUM(AE$6:AE96))</f>
        <v>76853</v>
      </c>
      <c r="AF215">
        <f>IF(AF96="","",SUM(AF$6:AF96))</f>
        <v>24660</v>
      </c>
      <c r="AG215">
        <f>IF(AG96="","",SUM(AG$6:AG96))</f>
        <v>58040</v>
      </c>
      <c r="AH215">
        <f>IF(AH96="","",SUM(AH$6:AH96))</f>
        <v>58166</v>
      </c>
      <c r="AI215">
        <f>IF(AI96="","",SUM(AI$6:AI96))</f>
        <v>100371</v>
      </c>
    </row>
    <row r="216" spans="1:35" x14ac:dyDescent="0.25">
      <c r="A216" s="3">
        <v>212</v>
      </c>
      <c r="B216">
        <f>IF(B97="","",SUM(B$6:B97))</f>
        <v>42721</v>
      </c>
      <c r="C216">
        <f>IF(C97="","",SUM(C$6:C97))</f>
        <v>77325</v>
      </c>
      <c r="D216" t="str">
        <f>IF(D97="","",SUM(D$6:D97))</f>
        <v/>
      </c>
      <c r="E216" t="str">
        <f>IF(E97="","",SUM(E$6:E97))</f>
        <v/>
      </c>
      <c r="F216">
        <f>IF(F97="","",SUM(F$6:F97))</f>
        <v>71146</v>
      </c>
      <c r="G216">
        <f>IF(G97="","",SUM(G$6:G97))</f>
        <v>55177</v>
      </c>
      <c r="H216">
        <f>IF(H97="","",SUM(H$6:H97))</f>
        <v>69327</v>
      </c>
      <c r="I216">
        <f>IF(I97="","",SUM(I$6:I97))</f>
        <v>40880</v>
      </c>
      <c r="J216">
        <f>IF(J97="","",SUM(J$6:J97))</f>
        <v>53930</v>
      </c>
      <c r="K216">
        <f>IF(K97="","",SUM(K$6:K97))</f>
        <v>39298</v>
      </c>
      <c r="L216">
        <f>IF(L97="","",SUM(L$6:L97))</f>
        <v>47040</v>
      </c>
      <c r="M216">
        <f>IF(M97="","",SUM(M$6:M97))</f>
        <v>55020</v>
      </c>
      <c r="N216">
        <f>IF(N97="","",SUM(N$6:N97))</f>
        <v>38883</v>
      </c>
      <c r="O216">
        <f>IF(O97="","",SUM(O$6:O97))</f>
        <v>57336</v>
      </c>
      <c r="P216">
        <f>IF(P97="","",SUM(P$6:P97))</f>
        <v>65253</v>
      </c>
      <c r="Q216">
        <f>IF(Q97="","",SUM(Q$6:Q97))</f>
        <v>80455</v>
      </c>
      <c r="R216">
        <f>IF(R97="","",SUM(R$6:R97))</f>
        <v>40744</v>
      </c>
      <c r="S216">
        <f>IF(S97="","",SUM(S$6:S97))</f>
        <v>66476</v>
      </c>
      <c r="T216">
        <f>IF(T97="","",SUM(T$6:T97))</f>
        <v>71196</v>
      </c>
      <c r="U216">
        <f>IF(U97="","",SUM(U$6:U97))</f>
        <v>49042</v>
      </c>
      <c r="V216" t="str">
        <f>IF(V97="","",SUM(V$6:V97))</f>
        <v/>
      </c>
      <c r="W216">
        <f>IF(W97="","",SUM(W$6:W97))</f>
        <v>80444</v>
      </c>
      <c r="X216">
        <f>IF(X97="","",SUM(X$6:X97))</f>
        <v>53069</v>
      </c>
      <c r="Y216">
        <f>IF(Y97="","",SUM(Y$6:Y97))</f>
        <v>85455</v>
      </c>
      <c r="Z216">
        <f>IF(Z97="","",SUM(Z$6:Z97))</f>
        <v>54736</v>
      </c>
      <c r="AA216">
        <f>IF(AA97="","",SUM(AA$6:AA97))</f>
        <v>117922</v>
      </c>
      <c r="AB216">
        <f>IF(AB97="","",SUM(AB$6:AB97))</f>
        <v>96403</v>
      </c>
      <c r="AC216">
        <f>IF(AC97="","",SUM(AC$6:AC97))</f>
        <v>88039</v>
      </c>
      <c r="AD216">
        <f>IF(AD97="","",SUM(AD$6:AD97))</f>
        <v>49805</v>
      </c>
      <c r="AE216">
        <f>IF(AE97="","",SUM(AE$6:AE97))</f>
        <v>78356</v>
      </c>
      <c r="AF216">
        <f>IF(AF97="","",SUM(AF$6:AF97))</f>
        <v>25283</v>
      </c>
      <c r="AG216">
        <f>IF(AG97="","",SUM(AG$6:AG97))</f>
        <v>58266</v>
      </c>
      <c r="AH216">
        <f>IF(AH97="","",SUM(AH$6:AH97))</f>
        <v>59328</v>
      </c>
      <c r="AI216">
        <f>IF(AI97="","",SUM(AI$6:AI97))</f>
        <v>101160</v>
      </c>
    </row>
    <row r="217" spans="1:35" x14ac:dyDescent="0.25">
      <c r="A217" s="3">
        <v>213</v>
      </c>
      <c r="B217">
        <f>IF(B98="","",SUM(B$6:B98))</f>
        <v>43098</v>
      </c>
      <c r="C217">
        <f>IF(C98="","",SUM(C$6:C98))</f>
        <v>78062</v>
      </c>
      <c r="D217" t="str">
        <f>IF(D98="","",SUM(D$6:D98))</f>
        <v/>
      </c>
      <c r="E217" t="str">
        <f>IF(E98="","",SUM(E$6:E98))</f>
        <v/>
      </c>
      <c r="F217">
        <f>IF(F98="","",SUM(F$6:F98))</f>
        <v>73005</v>
      </c>
      <c r="G217">
        <f>IF(G98="","",SUM(G$6:G98))</f>
        <v>55910</v>
      </c>
      <c r="H217">
        <f>IF(H98="","",SUM(H$6:H98))</f>
        <v>70219</v>
      </c>
      <c r="I217">
        <f>IF(I98="","",SUM(I$6:I98))</f>
        <v>41581</v>
      </c>
      <c r="J217">
        <f>IF(J98="","",SUM(J$6:J98))</f>
        <v>54811</v>
      </c>
      <c r="K217">
        <f>IF(K98="","",SUM(K$6:K98))</f>
        <v>39698</v>
      </c>
      <c r="L217">
        <f>IF(L98="","",SUM(L$6:L98))</f>
        <v>47947</v>
      </c>
      <c r="M217">
        <f>IF(M98="","",SUM(M$6:M98))</f>
        <v>55589</v>
      </c>
      <c r="N217">
        <f>IF(N98="","",SUM(N$6:N98))</f>
        <v>39053</v>
      </c>
      <c r="O217">
        <f>IF(O98="","",SUM(O$6:O98))</f>
        <v>57790</v>
      </c>
      <c r="P217">
        <f>IF(P98="","",SUM(P$6:P98))</f>
        <v>65770</v>
      </c>
      <c r="Q217">
        <f>IF(Q98="","",SUM(Q$6:Q98))</f>
        <v>82929</v>
      </c>
      <c r="R217">
        <f>IF(R98="","",SUM(R$6:R98))</f>
        <v>40836</v>
      </c>
      <c r="S217" t="str">
        <f>IF(S98="","",SUM(S$6:S98))</f>
        <v/>
      </c>
      <c r="T217">
        <f>IF(T98="","",SUM(T$6:T98))</f>
        <v>71623</v>
      </c>
      <c r="U217">
        <f>IF(U98="","",SUM(U$6:U98))</f>
        <v>50725</v>
      </c>
      <c r="V217" t="str">
        <f>IF(V98="","",SUM(V$6:V98))</f>
        <v/>
      </c>
      <c r="W217">
        <f>IF(W98="","",SUM(W$6:W98))</f>
        <v>80903</v>
      </c>
      <c r="X217">
        <f>IF(X98="","",SUM(X$6:X98))</f>
        <v>53079</v>
      </c>
      <c r="Y217">
        <f>IF(Y98="","",SUM(Y$6:Y98))</f>
        <v>85787</v>
      </c>
      <c r="Z217">
        <f>IF(Z98="","",SUM(Z$6:Z98))</f>
        <v>55888</v>
      </c>
      <c r="AA217">
        <f>IF(AA98="","",SUM(AA$6:AA98))</f>
        <v>118249</v>
      </c>
      <c r="AB217">
        <f>IF(AB98="","",SUM(AB$6:AB98))</f>
        <v>98028</v>
      </c>
      <c r="AC217">
        <f>IF(AC98="","",SUM(AC$6:AC98))</f>
        <v>90764</v>
      </c>
      <c r="AD217">
        <f>IF(AD98="","",SUM(AD$6:AD98))</f>
        <v>50093</v>
      </c>
      <c r="AE217">
        <f>IF(AE98="","",SUM(AE$6:AE98))</f>
        <v>80190</v>
      </c>
      <c r="AF217">
        <f>IF(AF98="","",SUM(AF$6:AF98))</f>
        <v>25715</v>
      </c>
      <c r="AG217">
        <f>IF(AG98="","",SUM(AG$6:AG98))</f>
        <v>59142</v>
      </c>
      <c r="AH217">
        <f>IF(AH98="","",SUM(AH$6:AH98))</f>
        <v>60038</v>
      </c>
      <c r="AI217">
        <f>IF(AI98="","",SUM(AI$6:AI98))</f>
        <v>103982</v>
      </c>
    </row>
    <row r="218" spans="1:35" x14ac:dyDescent="0.25">
      <c r="A218" s="3">
        <v>214</v>
      </c>
      <c r="B218">
        <f>IF(B99="","",SUM(B$6:B99))</f>
        <v>43199</v>
      </c>
      <c r="C218">
        <f>IF(C99="","",SUM(C$6:C99))</f>
        <v>79250</v>
      </c>
      <c r="D218" t="str">
        <f>IF(D99="","",SUM(D$6:D99))</f>
        <v/>
      </c>
      <c r="E218" t="str">
        <f>IF(E99="","",SUM(E$6:E99))</f>
        <v/>
      </c>
      <c r="F218">
        <f>IF(F99="","",SUM(F$6:F99))</f>
        <v>74351</v>
      </c>
      <c r="G218">
        <f>IF(G99="","",SUM(G$6:G99))</f>
        <v>57885</v>
      </c>
      <c r="H218">
        <f>IF(H99="","",SUM(H$6:H99))</f>
        <v>70648</v>
      </c>
      <c r="I218">
        <f>IF(I99="","",SUM(I$6:I99))</f>
        <v>42234</v>
      </c>
      <c r="J218">
        <f>IF(J99="","",SUM(J$6:J99))</f>
        <v>55121</v>
      </c>
      <c r="K218">
        <f>IF(K99="","",SUM(K$6:K99))</f>
        <v>40020</v>
      </c>
      <c r="L218">
        <f>IF(L99="","",SUM(L$6:L99))</f>
        <v>48620</v>
      </c>
      <c r="M218">
        <f>IF(M99="","",SUM(M$6:M99))</f>
        <v>56522</v>
      </c>
      <c r="N218">
        <f>IF(N99="","",SUM(N$6:N99))</f>
        <v>39123</v>
      </c>
      <c r="O218">
        <f>IF(O99="","",SUM(O$6:O99))</f>
        <v>58153</v>
      </c>
      <c r="P218">
        <f>IF(P99="","",SUM(P$6:P99))</f>
        <v>66121</v>
      </c>
      <c r="Q218">
        <f>IF(Q99="","",SUM(Q$6:Q99))</f>
        <v>83884</v>
      </c>
      <c r="R218">
        <f>IF(R99="","",SUM(R$6:R99))</f>
        <v>41433</v>
      </c>
      <c r="S218" t="str">
        <f>IF(S99="","",SUM(S$6:S99))</f>
        <v/>
      </c>
      <c r="T218">
        <f>IF(T99="","",SUM(T$6:T99))</f>
        <v>74568</v>
      </c>
      <c r="U218">
        <f>IF(U99="","",SUM(U$6:U99))</f>
        <v>51570</v>
      </c>
      <c r="V218" t="str">
        <f>IF(V99="","",SUM(V$6:V99))</f>
        <v/>
      </c>
      <c r="W218">
        <f>IF(W99="","",SUM(W$6:W99))</f>
        <v>81333</v>
      </c>
      <c r="X218">
        <f>IF(X99="","",SUM(X$6:X99))</f>
        <v>53214</v>
      </c>
      <c r="Y218">
        <f>IF(Y99="","",SUM(Y$6:Y99))</f>
        <v>86305</v>
      </c>
      <c r="Z218">
        <f>IF(Z99="","",SUM(Z$6:Z99))</f>
        <v>56479</v>
      </c>
      <c r="AA218">
        <f>IF(AA99="","",SUM(AA$6:AA99))</f>
        <v>118499</v>
      </c>
      <c r="AB218">
        <f>IF(AB99="","",SUM(AB$6:AB99))</f>
        <v>99708</v>
      </c>
      <c r="AC218">
        <f>IF(AC99="","",SUM(AC$6:AC99))</f>
        <v>91999</v>
      </c>
      <c r="AD218">
        <f>IF(AD99="","",SUM(AD$6:AD99))</f>
        <v>50341</v>
      </c>
      <c r="AE218">
        <f>IF(AE99="","",SUM(AE$6:AE99))</f>
        <v>81917</v>
      </c>
      <c r="AF218">
        <f>IF(AF99="","",SUM(AF$6:AF99))</f>
        <v>25763</v>
      </c>
      <c r="AG218">
        <f>IF(AG99="","",SUM(AG$6:AG99))</f>
        <v>60837</v>
      </c>
      <c r="AH218">
        <f>IF(AH99="","",SUM(AH$6:AH99))</f>
        <v>61174</v>
      </c>
      <c r="AI218">
        <f>IF(AI99="","",SUM(AI$6:AI99))</f>
        <v>105550</v>
      </c>
    </row>
    <row r="219" spans="1:35" x14ac:dyDescent="0.25">
      <c r="A219" s="3">
        <v>215</v>
      </c>
      <c r="B219">
        <f>IF(B100="","",SUM(B$6:B100))</f>
        <v>44518</v>
      </c>
      <c r="C219">
        <f>IF(C100="","",SUM(C$6:C100))</f>
        <v>80263</v>
      </c>
      <c r="D219" t="str">
        <f>IF(D100="","",SUM(D$6:D100))</f>
        <v/>
      </c>
      <c r="E219" t="str">
        <f>IF(E100="","",SUM(E$6:E100))</f>
        <v/>
      </c>
      <c r="F219">
        <f>IF(F100="","",SUM(F$6:F100))</f>
        <v>75259</v>
      </c>
      <c r="G219">
        <f>IF(G100="","",SUM(G$6:G100))</f>
        <v>60024</v>
      </c>
      <c r="H219">
        <f>IF(H100="","",SUM(H$6:H100))</f>
        <v>71592</v>
      </c>
      <c r="I219">
        <f>IF(I100="","",SUM(I$6:I100))</f>
        <v>42463</v>
      </c>
      <c r="J219">
        <f>IF(J100="","",SUM(J$6:J100))</f>
        <v>56834</v>
      </c>
      <c r="K219">
        <f>IF(K100="","",SUM(K$6:K100))</f>
        <v>40429</v>
      </c>
      <c r="L219">
        <f>IF(L100="","",SUM(L$6:L100))</f>
        <v>49797</v>
      </c>
      <c r="M219">
        <f>IF(M100="","",SUM(M$6:M100))</f>
        <v>59657</v>
      </c>
      <c r="N219">
        <f>IF(N100="","",SUM(N$6:N100))</f>
        <v>39588</v>
      </c>
      <c r="O219">
        <f>IF(O100="","",SUM(O$6:O100))</f>
        <v>59008</v>
      </c>
      <c r="P219">
        <f>IF(P100="","",SUM(P$6:P100))</f>
        <v>66919</v>
      </c>
      <c r="Q219">
        <f>IF(Q100="","",SUM(Q$6:Q100))</f>
        <v>85643</v>
      </c>
      <c r="R219">
        <f>IF(R100="","",SUM(R$6:R100))</f>
        <v>41986</v>
      </c>
      <c r="S219" t="str">
        <f>IF(S100="","",SUM(S$6:S100))</f>
        <v/>
      </c>
      <c r="T219">
        <f>IF(T100="","",SUM(T$6:T100))</f>
        <v>75922</v>
      </c>
      <c r="U219">
        <f>IF(U100="","",SUM(U$6:U100))</f>
        <v>52006</v>
      </c>
      <c r="V219" t="str">
        <f>IF(V100="","",SUM(V$6:V100))</f>
        <v/>
      </c>
      <c r="W219">
        <f>IF(W100="","",SUM(W$6:W100))</f>
        <v>82457</v>
      </c>
      <c r="X219">
        <f>IF(X100="","",SUM(X$6:X100))</f>
        <v>53349</v>
      </c>
      <c r="Y219">
        <f>IF(Y100="","",SUM(Y$6:Y100))</f>
        <v>86534</v>
      </c>
      <c r="Z219">
        <f>IF(Z100="","",SUM(Z$6:Z100))</f>
        <v>58170</v>
      </c>
      <c r="AA219">
        <f>IF(AA100="","",SUM(AA$6:AA100))</f>
        <v>118680</v>
      </c>
      <c r="AB219">
        <f>IF(AB100="","",SUM(AB$6:AB100))</f>
        <v>101271</v>
      </c>
      <c r="AC219">
        <f>IF(AC100="","",SUM(AC$6:AC100))</f>
        <v>93615</v>
      </c>
      <c r="AD219">
        <f>IF(AD100="","",SUM(AD$6:AD100))</f>
        <v>50580</v>
      </c>
      <c r="AE219">
        <f>IF(AE100="","",SUM(AE$6:AE100))</f>
        <v>83433</v>
      </c>
      <c r="AF219">
        <f>IF(AF100="","",SUM(AF$6:AF100))</f>
        <v>25876</v>
      </c>
      <c r="AG219">
        <f>IF(AG100="","",SUM(AG$6:AG100))</f>
        <v>61158</v>
      </c>
      <c r="AH219">
        <f>IF(AH100="","",SUM(AH$6:AH100))</f>
        <v>61918</v>
      </c>
      <c r="AI219">
        <f>IF(AI100="","",SUM(AI$6:AI100))</f>
        <v>106672</v>
      </c>
    </row>
    <row r="220" spans="1:35" x14ac:dyDescent="0.25">
      <c r="A220" s="3">
        <v>216</v>
      </c>
      <c r="B220">
        <f>IF(B101="","",SUM(B$6:B101))</f>
        <v>44575</v>
      </c>
      <c r="C220">
        <f>IF(C101="","",SUM(C$6:C101))</f>
        <v>81308</v>
      </c>
      <c r="D220" t="str">
        <f>IF(D101="","",SUM(D$6:D101))</f>
        <v/>
      </c>
      <c r="E220" t="str">
        <f>IF(E101="","",SUM(E$6:E101))</f>
        <v/>
      </c>
      <c r="F220">
        <f>IF(F101="","",SUM(F$6:F101))</f>
        <v>76075</v>
      </c>
      <c r="G220">
        <f>IF(G101="","",SUM(G$6:G101))</f>
        <v>61423</v>
      </c>
      <c r="H220">
        <f>IF(H101="","",SUM(H$6:H101))</f>
        <v>72474</v>
      </c>
      <c r="I220" t="str">
        <f>IF(I101="","",SUM(I$6:I101))</f>
        <v/>
      </c>
      <c r="J220">
        <f>IF(J101="","",SUM(J$6:J101))</f>
        <v>57825</v>
      </c>
      <c r="K220">
        <f>IF(K101="","",SUM(K$6:K101))</f>
        <v>40760</v>
      </c>
      <c r="L220">
        <f>IF(L101="","",SUM(L$6:L101))</f>
        <v>50082</v>
      </c>
      <c r="M220">
        <f>IF(M101="","",SUM(M$6:M101))</f>
        <v>60592</v>
      </c>
      <c r="N220">
        <f>IF(N101="","",SUM(N$6:N101))</f>
        <v>39864</v>
      </c>
      <c r="O220">
        <f>IF(O101="","",SUM(O$6:O101))</f>
        <v>59515</v>
      </c>
      <c r="P220">
        <f>IF(P101="","",SUM(P$6:P101))</f>
        <v>67787</v>
      </c>
      <c r="Q220">
        <f>IF(Q101="","",SUM(Q$6:Q101))</f>
        <v>86865</v>
      </c>
      <c r="R220">
        <f>IF(R101="","",SUM(R$6:R101))</f>
        <v>42195</v>
      </c>
      <c r="S220" t="str">
        <f>IF(S101="","",SUM(S$6:S101))</f>
        <v/>
      </c>
      <c r="T220">
        <f>IF(T101="","",SUM(T$6:T101))</f>
        <v>76453</v>
      </c>
      <c r="U220">
        <f>IF(U101="","",SUM(U$6:U101))</f>
        <v>52662</v>
      </c>
      <c r="V220" t="str">
        <f>IF(V101="","",SUM(V$6:V101))</f>
        <v/>
      </c>
      <c r="W220">
        <f>IF(W101="","",SUM(W$6:W101))</f>
        <v>83365</v>
      </c>
      <c r="X220">
        <f>IF(X101="","",SUM(X$6:X101))</f>
        <v>53499</v>
      </c>
      <c r="Y220">
        <f>IF(Y101="","",SUM(Y$6:Y101))</f>
        <v>88447</v>
      </c>
      <c r="Z220">
        <f>IF(Z101="","",SUM(Z$6:Z101))</f>
        <v>59041</v>
      </c>
      <c r="AA220">
        <f>IF(AA101="","",SUM(AA$6:AA101))</f>
        <v>118767</v>
      </c>
      <c r="AB220">
        <f>IF(AB101="","",SUM(AB$6:AB101))</f>
        <v>101952</v>
      </c>
      <c r="AC220">
        <f>IF(AC101="","",SUM(AC$6:AC101))</f>
        <v>94276</v>
      </c>
      <c r="AD220">
        <f>IF(AD101="","",SUM(AD$6:AD101))</f>
        <v>51097</v>
      </c>
      <c r="AE220">
        <f>IF(AE101="","",SUM(AE$6:AE101))</f>
        <v>85112</v>
      </c>
      <c r="AF220">
        <f>IF(AF101="","",SUM(AF$6:AF101))</f>
        <v>26001</v>
      </c>
      <c r="AG220">
        <f>IF(AG101="","",SUM(AG$6:AG101))</f>
        <v>62530</v>
      </c>
      <c r="AH220">
        <f>IF(AH101="","",SUM(AH$6:AH101))</f>
        <v>62483</v>
      </c>
      <c r="AI220">
        <f>IF(AI101="","",SUM(AI$6:AI101))</f>
        <v>108353</v>
      </c>
    </row>
    <row r="221" spans="1:35" x14ac:dyDescent="0.25">
      <c r="A221" s="3">
        <v>217</v>
      </c>
      <c r="B221">
        <f>IF(B102="","",SUM(B$6:B102))</f>
        <v>45020</v>
      </c>
      <c r="C221">
        <f>IF(C102="","",SUM(C$6:C102))</f>
        <v>81558</v>
      </c>
      <c r="D221" t="str">
        <f>IF(D102="","",SUM(D$6:D102))</f>
        <v/>
      </c>
      <c r="E221" t="str">
        <f>IF(E102="","",SUM(E$6:E102))</f>
        <v/>
      </c>
      <c r="F221">
        <f>IF(F102="","",SUM(F$6:F102))</f>
        <v>76516</v>
      </c>
      <c r="G221">
        <f>IF(G102="","",SUM(G$6:G102))</f>
        <v>62110</v>
      </c>
      <c r="H221" t="str">
        <f>IF(H102="","",SUM(H$6:H102))</f>
        <v/>
      </c>
      <c r="I221" t="str">
        <f>IF(I102="","",SUM(I$6:I102))</f>
        <v/>
      </c>
      <c r="J221">
        <f>IF(J102="","",SUM(J$6:J102))</f>
        <v>58533</v>
      </c>
      <c r="K221">
        <f>IF(K102="","",SUM(K$6:K102))</f>
        <v>40912</v>
      </c>
      <c r="L221">
        <f>IF(L102="","",SUM(L$6:L102))</f>
        <v>50546</v>
      </c>
      <c r="M221">
        <f>IF(M102="","",SUM(M$6:M102))</f>
        <v>61051</v>
      </c>
      <c r="N221">
        <f>IF(N102="","",SUM(N$6:N102))</f>
        <v>40359</v>
      </c>
      <c r="O221">
        <f>IF(O102="","",SUM(O$6:O102))</f>
        <v>60130</v>
      </c>
      <c r="P221">
        <f>IF(P102="","",SUM(P$6:P102))</f>
        <v>68615</v>
      </c>
      <c r="Q221">
        <f>IF(Q102="","",SUM(Q$6:Q102))</f>
        <v>87516</v>
      </c>
      <c r="R221">
        <f>IF(R102="","",SUM(R$6:R102))</f>
        <v>42307</v>
      </c>
      <c r="S221" t="str">
        <f>IF(S102="","",SUM(S$6:S102))</f>
        <v/>
      </c>
      <c r="T221">
        <f>IF(T102="","",SUM(T$6:T102))</f>
        <v>77202</v>
      </c>
      <c r="U221">
        <f>IF(U102="","",SUM(U$6:U102))</f>
        <v>54090</v>
      </c>
      <c r="V221" t="str">
        <f>IF(V102="","",SUM(V$6:V102))</f>
        <v/>
      </c>
      <c r="W221">
        <f>IF(W102="","",SUM(W$6:W102))</f>
        <v>83959</v>
      </c>
      <c r="X221" t="str">
        <f>IF(X102="","",SUM(X$6:X102))</f>
        <v/>
      </c>
      <c r="Y221">
        <f>IF(Y102="","",SUM(Y$6:Y102))</f>
        <v>88712</v>
      </c>
      <c r="Z221">
        <f>IF(Z102="","",SUM(Z$6:Z102))</f>
        <v>61434</v>
      </c>
      <c r="AA221" t="str">
        <f>IF(AA102="","",SUM(AA$6:AA102))</f>
        <v/>
      </c>
      <c r="AB221">
        <f>IF(AB102="","",SUM(AB$6:AB102))</f>
        <v>102994</v>
      </c>
      <c r="AC221">
        <f>IF(AC102="","",SUM(AC$6:AC102))</f>
        <v>94531</v>
      </c>
      <c r="AD221">
        <f>IF(AD102="","",SUM(AD$6:AD102))</f>
        <v>51561</v>
      </c>
      <c r="AE221">
        <f>IF(AE102="","",SUM(AE$6:AE102))</f>
        <v>85694</v>
      </c>
      <c r="AF221">
        <f>IF(AF102="","",SUM(AF$6:AF102))</f>
        <v>26214</v>
      </c>
      <c r="AG221">
        <f>IF(AG102="","",SUM(AG$6:AG102))</f>
        <v>63991</v>
      </c>
      <c r="AH221">
        <f>IF(AH102="","",SUM(AH$6:AH102))</f>
        <v>62869</v>
      </c>
      <c r="AI221">
        <f>IF(AI102="","",SUM(AI$6:AI102))</f>
        <v>109603</v>
      </c>
    </row>
    <row r="222" spans="1:35" x14ac:dyDescent="0.25">
      <c r="A222" s="3">
        <v>218</v>
      </c>
      <c r="B222">
        <f>IF(B103="","",SUM(B$6:B103))</f>
        <v>45343</v>
      </c>
      <c r="C222">
        <f>IF(C103="","",SUM(C$6:C103))</f>
        <v>82120</v>
      </c>
      <c r="D222" t="str">
        <f>IF(D103="","",SUM(D$6:D103))</f>
        <v/>
      </c>
      <c r="E222" t="str">
        <f>IF(E103="","",SUM(E$6:E103))</f>
        <v/>
      </c>
      <c r="F222">
        <f>IF(F103="","",SUM(F$6:F103))</f>
        <v>76733</v>
      </c>
      <c r="G222" t="str">
        <f>IF(G103="","",SUM(G$6:G103))</f>
        <v/>
      </c>
      <c r="H222" t="str">
        <f>IF(H103="","",SUM(H$6:H103))</f>
        <v/>
      </c>
      <c r="I222" t="str">
        <f>IF(I103="","",SUM(I$6:I103))</f>
        <v/>
      </c>
      <c r="J222">
        <f>IF(J103="","",SUM(J$6:J103))</f>
        <v>59438</v>
      </c>
      <c r="K222">
        <f>IF(K103="","",SUM(K$6:K103))</f>
        <v>41540</v>
      </c>
      <c r="L222" t="str">
        <f>IF(L103="","",SUM(L$6:L103))</f>
        <v/>
      </c>
      <c r="M222">
        <f>IF(M103="","",SUM(M$6:M103))</f>
        <v>61544</v>
      </c>
      <c r="N222">
        <f>IF(N103="","",SUM(N$6:N103))</f>
        <v>40735</v>
      </c>
      <c r="O222">
        <f>IF(O103="","",SUM(O$6:O103))</f>
        <v>60247</v>
      </c>
      <c r="P222">
        <f>IF(P103="","",SUM(P$6:P103))</f>
        <v>68742</v>
      </c>
      <c r="Q222">
        <f>IF(Q103="","",SUM(Q$6:Q103))</f>
        <v>88046</v>
      </c>
      <c r="R222">
        <f>IF(R103="","",SUM(R$6:R103))</f>
        <v>42897</v>
      </c>
      <c r="S222" t="str">
        <f>IF(S103="","",SUM(S$6:S103))</f>
        <v/>
      </c>
      <c r="T222">
        <f>IF(T103="","",SUM(T$6:T103))</f>
        <v>78387</v>
      </c>
      <c r="U222">
        <f>IF(U103="","",SUM(U$6:U103))</f>
        <v>56212</v>
      </c>
      <c r="V222" t="str">
        <f>IF(V103="","",SUM(V$6:V103))</f>
        <v/>
      </c>
      <c r="W222" t="str">
        <f>IF(W103="","",SUM(W$6:W103))</f>
        <v/>
      </c>
      <c r="X222" t="str">
        <f>IF(X103="","",SUM(X$6:X103))</f>
        <v/>
      </c>
      <c r="Y222">
        <f>IF(Y103="","",SUM(Y$6:Y103))</f>
        <v>89807</v>
      </c>
      <c r="Z222">
        <f>IF(Z103="","",SUM(Z$6:Z103))</f>
        <v>62136</v>
      </c>
      <c r="AA222" t="str">
        <f>IF(AA103="","",SUM(AA$6:AA103))</f>
        <v/>
      </c>
      <c r="AB222" t="str">
        <f>IF(AB103="","",SUM(AB$6:AB103))</f>
        <v/>
      </c>
      <c r="AC222">
        <f>IF(AC103="","",SUM(AC$6:AC103))</f>
        <v>95034</v>
      </c>
      <c r="AD222">
        <f>IF(AD103="","",SUM(AD$6:AD103))</f>
        <v>52756</v>
      </c>
      <c r="AE222">
        <f>IF(AE103="","",SUM(AE$6:AE103))</f>
        <v>86933</v>
      </c>
      <c r="AF222">
        <f>IF(AF103="","",SUM(AF$6:AF103))</f>
        <v>26650</v>
      </c>
      <c r="AG222">
        <f>IF(AG103="","",SUM(AG$6:AG103))</f>
        <v>66347</v>
      </c>
      <c r="AH222">
        <f>IF(AH103="","",SUM(AH$6:AH103))</f>
        <v>63062</v>
      </c>
      <c r="AI222">
        <f>IF(AI103="","",SUM(AI$6:AI103))</f>
        <v>111783</v>
      </c>
    </row>
    <row r="223" spans="1:35" x14ac:dyDescent="0.25">
      <c r="A223" s="3">
        <v>219</v>
      </c>
      <c r="B223">
        <f>IF(B104="","",SUM(B$6:B104))</f>
        <v>45666</v>
      </c>
      <c r="C223">
        <f>IF(C104="","",SUM(C$6:C104))</f>
        <v>82315</v>
      </c>
      <c r="D223" t="str">
        <f>IF(D104="","",SUM(D$6:D104))</f>
        <v/>
      </c>
      <c r="E223" t="str">
        <f>IF(E104="","",SUM(E$6:E104))</f>
        <v/>
      </c>
      <c r="F223" t="str">
        <f>IF(F104="","",SUM(F$6:F104))</f>
        <v/>
      </c>
      <c r="G223" t="str">
        <f>IF(G104="","",SUM(G$6:G104))</f>
        <v/>
      </c>
      <c r="H223" t="str">
        <f>IF(H104="","",SUM(H$6:H104))</f>
        <v/>
      </c>
      <c r="I223" t="str">
        <f>IF(I104="","",SUM(I$6:I104))</f>
        <v/>
      </c>
      <c r="J223">
        <f>IF(J104="","",SUM(J$6:J104))</f>
        <v>61269</v>
      </c>
      <c r="K223">
        <f>IF(K104="","",SUM(K$6:K104))</f>
        <v>42050</v>
      </c>
      <c r="L223" t="str">
        <f>IF(L104="","",SUM(L$6:L104))</f>
        <v/>
      </c>
      <c r="M223" t="str">
        <f>IF(M104="","",SUM(M$6:M104))</f>
        <v/>
      </c>
      <c r="N223">
        <f>IF(N104="","",SUM(N$6:N104))</f>
        <v>41000</v>
      </c>
      <c r="O223">
        <f>IF(O104="","",SUM(O$6:O104))</f>
        <v>60274</v>
      </c>
      <c r="P223">
        <f>IF(P104="","",SUM(P$6:P104))</f>
        <v>68773</v>
      </c>
      <c r="Q223">
        <f>IF(Q104="","",SUM(Q$6:Q104))</f>
        <v>88853</v>
      </c>
      <c r="R223">
        <f>IF(R104="","",SUM(R$6:R104))</f>
        <v>42998</v>
      </c>
      <c r="S223" t="str">
        <f>IF(S104="","",SUM(S$6:S104))</f>
        <v/>
      </c>
      <c r="T223">
        <f>IF(T104="","",SUM(T$6:T104))</f>
        <v>79845</v>
      </c>
      <c r="U223">
        <f>IF(U104="","",SUM(U$6:U104))</f>
        <v>57261</v>
      </c>
      <c r="V223" t="str">
        <f>IF(V104="","",SUM(V$6:V104))</f>
        <v/>
      </c>
      <c r="W223" t="str">
        <f>IF(W104="","",SUM(W$6:W104))</f>
        <v/>
      </c>
      <c r="X223" t="str">
        <f>IF(X104="","",SUM(X$6:X104))</f>
        <v/>
      </c>
      <c r="Y223">
        <f>IF(Y104="","",SUM(Y$6:Y104))</f>
        <v>89943</v>
      </c>
      <c r="Z223">
        <f>IF(Z104="","",SUM(Z$6:Z104))</f>
        <v>62300</v>
      </c>
      <c r="AA223" t="str">
        <f>IF(AA104="","",SUM(AA$6:AA104))</f>
        <v/>
      </c>
      <c r="AB223" t="str">
        <f>IF(AB104="","",SUM(AB$6:AB104))</f>
        <v/>
      </c>
      <c r="AC223">
        <f>IF(AC104="","",SUM(AC$6:AC104))</f>
        <v>95093</v>
      </c>
      <c r="AD223">
        <f>IF(AD104="","",SUM(AD$6:AD104))</f>
        <v>54464</v>
      </c>
      <c r="AE223">
        <f>IF(AE104="","",SUM(AE$6:AE104))</f>
        <v>88970</v>
      </c>
      <c r="AF223">
        <f>IF(AF104="","",SUM(AF$6:AF104))</f>
        <v>26704</v>
      </c>
      <c r="AG223">
        <f>IF(AG104="","",SUM(AG$6:AG104))</f>
        <v>69248</v>
      </c>
      <c r="AH223">
        <f>IF(AH104="","",SUM(AH$6:AH104))</f>
        <v>63282</v>
      </c>
      <c r="AI223">
        <f>IF(AI104="","",SUM(AI$6:AI104))</f>
        <v>114253</v>
      </c>
    </row>
    <row r="224" spans="1:35" x14ac:dyDescent="0.25">
      <c r="A224" s="3">
        <v>220</v>
      </c>
      <c r="B224">
        <f>IF(B105="","",SUM(B$6:B105))</f>
        <v>45673</v>
      </c>
      <c r="C224">
        <f>IF(C105="","",SUM(C$6:C105))</f>
        <v>82628</v>
      </c>
      <c r="D224" t="str">
        <f>IF(D105="","",SUM(D$6:D105))</f>
        <v/>
      </c>
      <c r="E224" t="str">
        <f>IF(E105="","",SUM(E$6:E105))</f>
        <v/>
      </c>
      <c r="F224" t="str">
        <f>IF(F105="","",SUM(F$6:F105))</f>
        <v/>
      </c>
      <c r="G224" t="str">
        <f>IF(G105="","",SUM(G$6:G105))</f>
        <v/>
      </c>
      <c r="H224" t="str">
        <f>IF(H105="","",SUM(H$6:H105))</f>
        <v/>
      </c>
      <c r="I224" t="str">
        <f>IF(I105="","",SUM(I$6:I105))</f>
        <v/>
      </c>
      <c r="J224" t="str">
        <f>IF(J105="","",SUM(J$6:J105))</f>
        <v/>
      </c>
      <c r="K224" t="str">
        <f>IF(K105="","",SUM(K$6:K105))</f>
        <v/>
      </c>
      <c r="L224" t="str">
        <f>IF(L105="","",SUM(L$6:L105))</f>
        <v/>
      </c>
      <c r="M224" t="str">
        <f>IF(M105="","",SUM(M$6:M105))</f>
        <v/>
      </c>
      <c r="N224">
        <f>IF(N105="","",SUM(N$6:N105))</f>
        <v>41361</v>
      </c>
      <c r="O224">
        <f>IF(O105="","",SUM(O$6:O105))</f>
        <v>60334</v>
      </c>
      <c r="P224" t="str">
        <f>IF(P105="","",SUM(P$6:P105))</f>
        <v/>
      </c>
      <c r="Q224">
        <f>IF(Q105="","",SUM(Q$6:Q105))</f>
        <v>89720</v>
      </c>
      <c r="R224">
        <f>IF(R105="","",SUM(R$6:R105))</f>
        <v>43096</v>
      </c>
      <c r="S224" t="str">
        <f>IF(S105="","",SUM(S$6:S105))</f>
        <v/>
      </c>
      <c r="T224">
        <f>IF(T105="","",SUM(T$6:T105))</f>
        <v>81737</v>
      </c>
      <c r="U224">
        <f>IF(U105="","",SUM(U$6:U105))</f>
        <v>58279</v>
      </c>
      <c r="V224" t="str">
        <f>IF(V105="","",SUM(V$6:V105))</f>
        <v/>
      </c>
      <c r="W224" t="str">
        <f>IF(W105="","",SUM(W$6:W105))</f>
        <v/>
      </c>
      <c r="X224" t="str">
        <f>IF(X105="","",SUM(X$6:X105))</f>
        <v/>
      </c>
      <c r="Y224" t="str">
        <f>IF(Y105="","",SUM(Y$6:Y105))</f>
        <v/>
      </c>
      <c r="Z224">
        <f>IF(Z105="","",SUM(Z$6:Z105))</f>
        <v>62459</v>
      </c>
      <c r="AA224" t="str">
        <f>IF(AA105="","",SUM(AA$6:AA105))</f>
        <v/>
      </c>
      <c r="AB224" t="str">
        <f>IF(AB105="","",SUM(AB$6:AB105))</f>
        <v/>
      </c>
      <c r="AC224" t="str">
        <f>IF(AC105="","",SUM(AC$6:AC105))</f>
        <v/>
      </c>
      <c r="AD224">
        <f>IF(AD105="","",SUM(AD$6:AD105))</f>
        <v>55181</v>
      </c>
      <c r="AE224">
        <f>IF(AE105="","",SUM(AE$6:AE105))</f>
        <v>89280</v>
      </c>
      <c r="AF224" t="str">
        <f>IF(AF105="","",SUM(AF$6:AF105))</f>
        <v/>
      </c>
      <c r="AG224">
        <f>IF(AG105="","",SUM(AG$6:AG105))</f>
        <v>70748</v>
      </c>
      <c r="AH224">
        <f>IF(AH105="","",SUM(AH$6:AH105))</f>
        <v>63343</v>
      </c>
      <c r="AI224">
        <f>IF(AI105="","",SUM(AI$6:AI105))</f>
        <v>115856</v>
      </c>
    </row>
    <row r="225" spans="1:35" x14ac:dyDescent="0.25">
      <c r="A225" s="3">
        <v>221</v>
      </c>
      <c r="B225">
        <f>IF(B106="","",SUM(B$6:B106))</f>
        <v>45749</v>
      </c>
      <c r="C225">
        <f>IF(C106="","",SUM(C$6:C106))</f>
        <v>82883</v>
      </c>
      <c r="D225" t="str">
        <f>IF(D106="","",SUM(D$6:D106))</f>
        <v/>
      </c>
      <c r="E225" t="str">
        <f>IF(E106="","",SUM(E$6:E106))</f>
        <v/>
      </c>
      <c r="F225" t="str">
        <f>IF(F106="","",SUM(F$6:F106))</f>
        <v/>
      </c>
      <c r="G225" t="str">
        <f>IF(G106="","",SUM(G$6:G106))</f>
        <v/>
      </c>
      <c r="H225" t="str">
        <f>IF(H106="","",SUM(H$6:H106))</f>
        <v/>
      </c>
      <c r="I225" t="str">
        <f>IF(I106="","",SUM(I$6:I106))</f>
        <v/>
      </c>
      <c r="J225" t="str">
        <f>IF(J106="","",SUM(J$6:J106))</f>
        <v/>
      </c>
      <c r="K225" t="str">
        <f>IF(K106="","",SUM(K$6:K106))</f>
        <v/>
      </c>
      <c r="L225" t="str">
        <f>IF(L106="","",SUM(L$6:L106))</f>
        <v/>
      </c>
      <c r="M225" t="str">
        <f>IF(M106="","",SUM(M$6:M106))</f>
        <v/>
      </c>
      <c r="N225">
        <f>IF(N106="","",SUM(N$6:N106))</f>
        <v>41554</v>
      </c>
      <c r="O225" t="str">
        <f>IF(O106="","",SUM(O$6:O106))</f>
        <v/>
      </c>
      <c r="P225" t="str">
        <f>IF(P106="","",SUM(P$6:P106))</f>
        <v/>
      </c>
      <c r="Q225" t="str">
        <f>IF(Q106="","",SUM(Q$6:Q106))</f>
        <v/>
      </c>
      <c r="R225">
        <f>IF(R106="","",SUM(R$6:R106))</f>
        <v>43278</v>
      </c>
      <c r="S225" t="str">
        <f>IF(S106="","",SUM(S$6:S106))</f>
        <v/>
      </c>
      <c r="T225">
        <f>IF(T106="","",SUM(T$6:T106))</f>
        <v>82229</v>
      </c>
      <c r="U225">
        <f>IF(U106="","",SUM(U$6:U106))</f>
        <v>59164</v>
      </c>
      <c r="V225" t="str">
        <f>IF(V106="","",SUM(V$6:V106))</f>
        <v/>
      </c>
      <c r="W225" t="str">
        <f>IF(W106="","",SUM(W$6:W106))</f>
        <v/>
      </c>
      <c r="X225" t="str">
        <f>IF(X106="","",SUM(X$6:X106))</f>
        <v/>
      </c>
      <c r="Y225" t="str">
        <f>IF(Y106="","",SUM(Y$6:Y106))</f>
        <v/>
      </c>
      <c r="Z225" t="str">
        <f>IF(Z106="","",SUM(Z$6:Z106))</f>
        <v/>
      </c>
      <c r="AA225" t="str">
        <f>IF(AA106="","",SUM(AA$6:AA106))</f>
        <v/>
      </c>
      <c r="AB225" t="str">
        <f>IF(AB106="","",SUM(AB$6:AB106))</f>
        <v/>
      </c>
      <c r="AC225" t="str">
        <f>IF(AC106="","",SUM(AC$6:AC106))</f>
        <v/>
      </c>
      <c r="AD225">
        <f>IF(AD106="","",SUM(AD$6:AD106))</f>
        <v>55614</v>
      </c>
      <c r="AE225">
        <f>IF(AE106="","",SUM(AE$6:AE106))</f>
        <v>90244</v>
      </c>
      <c r="AF225" t="str">
        <f>IF(AF106="","",SUM(AF$6:AF106))</f>
        <v/>
      </c>
      <c r="AG225">
        <f>IF(AG106="","",SUM(AG$6:AG106))</f>
        <v>71954</v>
      </c>
      <c r="AH225" t="str">
        <f>IF(AH106="","",SUM(AH$6:AH106))</f>
        <v/>
      </c>
      <c r="AI225">
        <f>IF(AI106="","",SUM(AI$6:AI106))</f>
        <v>118209</v>
      </c>
    </row>
    <row r="226" spans="1:35" x14ac:dyDescent="0.25">
      <c r="A226" s="3">
        <v>222</v>
      </c>
      <c r="B226">
        <f>IF(B107="","",SUM(B$6:B107))</f>
        <v>45764</v>
      </c>
      <c r="C226">
        <f>IF(C107="","",SUM(C$6:C107))</f>
        <v>83125</v>
      </c>
      <c r="D226" t="str">
        <f>IF(D107="","",SUM(D$6:D107))</f>
        <v/>
      </c>
      <c r="E226" t="str">
        <f>IF(E107="","",SUM(E$6:E107))</f>
        <v/>
      </c>
      <c r="F226" t="str">
        <f>IF(F107="","",SUM(F$6:F107))</f>
        <v/>
      </c>
      <c r="G226" t="str">
        <f>IF(G107="","",SUM(G$6:G107))</f>
        <v/>
      </c>
      <c r="H226" t="str">
        <f>IF(H107="","",SUM(H$6:H107))</f>
        <v/>
      </c>
      <c r="I226" t="str">
        <f>IF(I107="","",SUM(I$6:I107))</f>
        <v/>
      </c>
      <c r="J226" t="str">
        <f>IF(J107="","",SUM(J$6:J107))</f>
        <v/>
      </c>
      <c r="K226" t="str">
        <f>IF(K107="","",SUM(K$6:K107))</f>
        <v/>
      </c>
      <c r="L226" t="str">
        <f>IF(L107="","",SUM(L$6:L107))</f>
        <v/>
      </c>
      <c r="M226" t="str">
        <f>IF(M107="","",SUM(M$6:M107))</f>
        <v/>
      </c>
      <c r="N226" t="str">
        <f>IF(N107="","",SUM(N$6:N107))</f>
        <v/>
      </c>
      <c r="O226" t="str">
        <f>IF(O107="","",SUM(O$6:O107))</f>
        <v/>
      </c>
      <c r="P226" t="str">
        <f>IF(P107="","",SUM(P$6:P107))</f>
        <v/>
      </c>
      <c r="Q226" t="str">
        <f>IF(Q107="","",SUM(Q$6:Q107))</f>
        <v/>
      </c>
      <c r="R226" t="str">
        <f>IF(R107="","",SUM(R$6:R107))</f>
        <v/>
      </c>
      <c r="S226" t="str">
        <f>IF(S107="","",SUM(S$6:S107))</f>
        <v/>
      </c>
      <c r="T226">
        <f>IF(T107="","",SUM(T$6:T107))</f>
        <v>82639</v>
      </c>
      <c r="U226">
        <f>IF(U107="","",SUM(U$6:U107))</f>
        <v>60181</v>
      </c>
      <c r="V226" t="str">
        <f>IF(V107="","",SUM(V$6:V107))</f>
        <v/>
      </c>
      <c r="W226" t="str">
        <f>IF(W107="","",SUM(W$6:W107))</f>
        <v/>
      </c>
      <c r="X226" t="str">
        <f>IF(X107="","",SUM(X$6:X107))</f>
        <v/>
      </c>
      <c r="Y226" t="str">
        <f>IF(Y107="","",SUM(Y$6:Y107))</f>
        <v/>
      </c>
      <c r="Z226" t="str">
        <f>IF(Z107="","",SUM(Z$6:Z107))</f>
        <v/>
      </c>
      <c r="AA226" t="str">
        <f>IF(AA107="","",SUM(AA$6:AA107))</f>
        <v/>
      </c>
      <c r="AB226" t="str">
        <f>IF(AB107="","",SUM(AB$6:AB107))</f>
        <v/>
      </c>
      <c r="AC226" t="str">
        <f>IF(AC107="","",SUM(AC$6:AC107))</f>
        <v/>
      </c>
      <c r="AD226">
        <f>IF(AD107="","",SUM(AD$6:AD107))</f>
        <v>56007</v>
      </c>
      <c r="AE226">
        <f>IF(AE107="","",SUM(AE$6:AE107))</f>
        <v>91092</v>
      </c>
      <c r="AF226" t="str">
        <f>IF(AF107="","",SUM(AF$6:AF107))</f>
        <v/>
      </c>
      <c r="AG226">
        <f>IF(AG107="","",SUM(AG$6:AG107))</f>
        <v>72530</v>
      </c>
      <c r="AH226" t="str">
        <f>IF(AH107="","",SUM(AH$6:AH107))</f>
        <v/>
      </c>
      <c r="AI226" t="str">
        <f>IF(AI107="","",SUM(AI$6:AI107))</f>
        <v/>
      </c>
    </row>
    <row r="227" spans="1:35" x14ac:dyDescent="0.25">
      <c r="A227" s="3">
        <v>223</v>
      </c>
      <c r="B227">
        <f>IF(B108="","",SUM(B$6:B108))</f>
        <v>45808</v>
      </c>
      <c r="C227">
        <f>IF(C108="","",SUM(C$6:C108))</f>
        <v>83338</v>
      </c>
      <c r="D227" t="str">
        <f>IF(D108="","",SUM(D$6:D108))</f>
        <v/>
      </c>
      <c r="E227" t="str">
        <f>IF(E108="","",SUM(E$6:E108))</f>
        <v/>
      </c>
      <c r="F227" t="str">
        <f>IF(F108="","",SUM(F$6:F108))</f>
        <v/>
      </c>
      <c r="G227" t="str">
        <f>IF(G108="","",SUM(G$6:G108))</f>
        <v/>
      </c>
      <c r="H227" t="str">
        <f>IF(H108="","",SUM(H$6:H108))</f>
        <v/>
      </c>
      <c r="I227" t="str">
        <f>IF(I108="","",SUM(I$6:I108))</f>
        <v/>
      </c>
      <c r="J227" t="str">
        <f>IF(J108="","",SUM(J$6:J108))</f>
        <v/>
      </c>
      <c r="K227" t="str">
        <f>IF(K108="","",SUM(K$6:K108))</f>
        <v/>
      </c>
      <c r="L227" t="str">
        <f>IF(L108="","",SUM(L$6:L108))</f>
        <v/>
      </c>
      <c r="M227" t="str">
        <f>IF(M108="","",SUM(M$6:M108))</f>
        <v/>
      </c>
      <c r="N227" t="str">
        <f>IF(N108="","",SUM(N$6:N108))</f>
        <v/>
      </c>
      <c r="O227" t="str">
        <f>IF(O108="","",SUM(O$6:O108))</f>
        <v/>
      </c>
      <c r="P227" t="str">
        <f>IF(P108="","",SUM(P$6:P108))</f>
        <v/>
      </c>
      <c r="Q227" t="str">
        <f>IF(Q108="","",SUM(Q$6:Q108))</f>
        <v/>
      </c>
      <c r="R227" t="str">
        <f>IF(R108="","",SUM(R$6:R108))</f>
        <v/>
      </c>
      <c r="S227" t="str">
        <f>IF(S108="","",SUM(S$6:S108))</f>
        <v/>
      </c>
      <c r="T227">
        <f>IF(T108="","",SUM(T$6:T108))</f>
        <v>83144</v>
      </c>
      <c r="U227">
        <f>IF(U108="","",SUM(U$6:U108))</f>
        <v>60511</v>
      </c>
      <c r="V227" t="str">
        <f>IF(V108="","",SUM(V$6:V108))</f>
        <v/>
      </c>
      <c r="W227" t="str">
        <f>IF(W108="","",SUM(W$6:W108))</f>
        <v/>
      </c>
      <c r="X227" t="str">
        <f>IF(X108="","",SUM(X$6:X108))</f>
        <v/>
      </c>
      <c r="Z227" t="str">
        <f>IF(Z108="","",SUM(Z$6:Z108))</f>
        <v/>
      </c>
      <c r="AA227" t="str">
        <f>IF(AA108="","",SUM(AA$6:AA108))</f>
        <v/>
      </c>
      <c r="AB227" t="str">
        <f>IF(AB108="","",SUM(AB$6:AB108))</f>
        <v/>
      </c>
      <c r="AC227" t="str">
        <f>IF(AC108="","",SUM(AC$6:AC108))</f>
        <v/>
      </c>
      <c r="AD227">
        <f>IF(AD108="","",SUM(AD$6:AD108))</f>
        <v>56466</v>
      </c>
      <c r="AE227" t="str">
        <f>IF(AE108="","",SUM(AE$6:AE108))</f>
        <v/>
      </c>
      <c r="AF227" t="str">
        <f>IF(AF108="","",SUM(AF$6:AF108))</f>
        <v/>
      </c>
      <c r="AG227" t="str">
        <f>IF(AG108="","",SUM(AG$6:AG108))</f>
        <v/>
      </c>
      <c r="AH227" t="str">
        <f>IF(AH108="","",SUM(AH$6:AH108))</f>
        <v/>
      </c>
      <c r="AI227" t="str">
        <f>IF(AI108="","",SUM(AI$6:AI108))</f>
        <v/>
      </c>
    </row>
    <row r="228" spans="1:35" x14ac:dyDescent="0.25">
      <c r="A228" s="3">
        <v>224</v>
      </c>
      <c r="B228">
        <f>IF(B109="","",SUM(B$6:B109))</f>
        <v>45872</v>
      </c>
      <c r="C228">
        <f>IF(C109="","",SUM(C$6:C109))</f>
        <v>83405</v>
      </c>
      <c r="D228" t="str">
        <f>IF(D109="","",SUM(D$6:D109))</f>
        <v/>
      </c>
      <c r="E228" t="str">
        <f>IF(E109="","",SUM(E$6:E109))</f>
        <v/>
      </c>
      <c r="F228" t="str">
        <f>IF(F109="","",SUM(F$6:F109))</f>
        <v/>
      </c>
      <c r="G228" t="str">
        <f>IF(G109="","",SUM(G$6:G109))</f>
        <v/>
      </c>
      <c r="H228" t="str">
        <f>IF(H109="","",SUM(H$6:H109))</f>
        <v/>
      </c>
      <c r="I228" t="str">
        <f>IF(I109="","",SUM(I$6:I109))</f>
        <v/>
      </c>
      <c r="J228" t="str">
        <f>IF(J109="","",SUM(J$6:J109))</f>
        <v/>
      </c>
      <c r="K228" t="str">
        <f>IF(K109="","",SUM(K$6:K109))</f>
        <v/>
      </c>
      <c r="L228" t="str">
        <f>IF(L109="","",SUM(L$6:L109))</f>
        <v/>
      </c>
      <c r="M228" t="str">
        <f>IF(M109="","",SUM(M$6:M109))</f>
        <v/>
      </c>
      <c r="N228" t="str">
        <f>IF(N109="","",SUM(N$6:N109))</f>
        <v/>
      </c>
      <c r="O228" t="str">
        <f>IF(O109="","",SUM(O$6:O109))</f>
        <v/>
      </c>
      <c r="P228" t="str">
        <f>IF(P109="","",SUM(P$6:P109))</f>
        <v/>
      </c>
      <c r="Q228" t="str">
        <f>IF(Q109="","",SUM(Q$6:Q109))</f>
        <v/>
      </c>
      <c r="R228" t="str">
        <f>IF(R109="","",SUM(R$6:R109))</f>
        <v/>
      </c>
      <c r="S228" t="str">
        <f>IF(S109="","",SUM(S$6:S109))</f>
        <v/>
      </c>
      <c r="T228">
        <f>IF(T109="","",SUM(T$6:T109))</f>
        <v>85258</v>
      </c>
      <c r="U228">
        <f>IF(U109="","",SUM(U$6:U109))</f>
        <v>61543</v>
      </c>
      <c r="V228" t="str">
        <f>IF(V109="","",SUM(V$6:V109))</f>
        <v/>
      </c>
      <c r="W228" t="str">
        <f>IF(W109="","",SUM(W$6:W109))</f>
        <v/>
      </c>
      <c r="X228" t="str">
        <f>IF(X109="","",SUM(X$6:X109))</f>
        <v/>
      </c>
      <c r="Z228" t="str">
        <f>IF(Z109="","",SUM(Z$6:Z109))</f>
        <v/>
      </c>
      <c r="AA228" t="str">
        <f>IF(AA109="","",SUM(AA$6:AA109))</f>
        <v/>
      </c>
      <c r="AB228" t="str">
        <f>IF(AB109="","",SUM(AB$6:AB109))</f>
        <v/>
      </c>
      <c r="AC228" t="str">
        <f>IF(AC109="","",SUM(AC$6:AC109))</f>
        <v/>
      </c>
      <c r="AD228">
        <f>IF(AD109="","",SUM(AD$6:AD109))</f>
        <v>56738</v>
      </c>
      <c r="AF228" t="str">
        <f>IF(AF109="","",SUM(AF$6:AF109))</f>
        <v/>
      </c>
      <c r="AG228" t="str">
        <f>IF(AG109="","",SUM(AG$6:AG109))</f>
        <v/>
      </c>
      <c r="AH228" t="str">
        <f>IF(AH109="","",SUM(AH$6:AH109))</f>
        <v/>
      </c>
      <c r="AI228" t="str">
        <f>IF(AI109="","",SUM(AI$6:AI109))</f>
        <v/>
      </c>
    </row>
    <row r="229" spans="1:35" x14ac:dyDescent="0.25">
      <c r="A229" s="3">
        <v>225</v>
      </c>
      <c r="B229">
        <f>IF(B110="","",SUM(B$6:B110))</f>
        <v>45953</v>
      </c>
      <c r="C229">
        <f>IF(C110="","",SUM(C$6:C110))</f>
        <v>83737</v>
      </c>
      <c r="D229" t="str">
        <f>IF(D110="","",SUM(D$6:D110))</f>
        <v/>
      </c>
      <c r="E229" t="str">
        <f>IF(E110="","",SUM(E$6:E110))</f>
        <v/>
      </c>
      <c r="F229" t="str">
        <f>IF(F110="","",SUM(F$6:F110))</f>
        <v/>
      </c>
      <c r="G229" t="str">
        <f>IF(G110="","",SUM(G$6:G110))</f>
        <v/>
      </c>
      <c r="H229" t="str">
        <f>IF(H110="","",SUM(H$6:H110))</f>
        <v/>
      </c>
      <c r="I229" t="str">
        <f>IF(I110="","",SUM(I$6:I110))</f>
        <v/>
      </c>
      <c r="J229" t="str">
        <f>IF(J110="","",SUM(J$6:J110))</f>
        <v/>
      </c>
      <c r="K229" t="str">
        <f>IF(K110="","",SUM(K$6:K110))</f>
        <v/>
      </c>
      <c r="L229" t="str">
        <f>IF(L110="","",SUM(L$6:L110))</f>
        <v/>
      </c>
      <c r="M229" t="str">
        <f>IF(M110="","",SUM(M$6:M110))</f>
        <v/>
      </c>
      <c r="N229" t="str">
        <f>IF(N110="","",SUM(N$6:N110))</f>
        <v/>
      </c>
      <c r="O229" t="str">
        <f>IF(O110="","",SUM(O$6:O110))</f>
        <v/>
      </c>
      <c r="P229" t="str">
        <f>IF(P110="","",SUM(P$6:P110))</f>
        <v/>
      </c>
      <c r="Q229" t="str">
        <f>IF(Q110="","",SUM(Q$6:Q110))</f>
        <v/>
      </c>
      <c r="R229" t="str">
        <f>IF(R110="","",SUM(R$6:R110))</f>
        <v/>
      </c>
      <c r="S229" t="str">
        <f>IF(S110="","",SUM(S$6:S110))</f>
        <v/>
      </c>
      <c r="T229">
        <f>IF(T110="","",SUM(T$6:T110))</f>
        <v>89059</v>
      </c>
      <c r="U229">
        <f>IF(U110="","",SUM(U$6:U110))</f>
        <v>61799</v>
      </c>
      <c r="V229" t="str">
        <f>IF(V110="","",SUM(V$6:V110))</f>
        <v/>
      </c>
      <c r="W229" t="str">
        <f>IF(W110="","",SUM(W$6:W110))</f>
        <v/>
      </c>
      <c r="X229" t="str">
        <f>IF(X110="","",SUM(X$6:X110))</f>
        <v/>
      </c>
      <c r="Z229" t="str">
        <f>IF(Z110="","",SUM(Z$6:Z110))</f>
        <v/>
      </c>
      <c r="AB229" t="str">
        <f>IF(AB110="","",SUM(AB$6:AB110))</f>
        <v/>
      </c>
      <c r="AC229" t="str">
        <f>IF(AC110="","",SUM(AC$6:AC110))</f>
        <v/>
      </c>
      <c r="AD229" t="str">
        <f>IF(AD110="","",SUM(AD$6:AD110))</f>
        <v/>
      </c>
      <c r="AF229" t="str">
        <f>IF(AF110="","",SUM(AF$6:AF110))</f>
        <v/>
      </c>
      <c r="AG229" t="str">
        <f>IF(AG110="","",SUM(AG$6:AG110))</f>
        <v/>
      </c>
      <c r="AH229" t="str">
        <f>IF(AH110="","",SUM(AH$6:AH110))</f>
        <v/>
      </c>
      <c r="AI229" t="str">
        <f>IF(AI110="","",SUM(AI$6:AI110))</f>
        <v/>
      </c>
    </row>
    <row r="230" spans="1:35" x14ac:dyDescent="0.25">
      <c r="A230" s="3">
        <v>226</v>
      </c>
      <c r="B230">
        <f>IF(B111="","",SUM(B$6:B111))</f>
        <v>46009</v>
      </c>
      <c r="C230">
        <f>IF(C111="","",SUM(C$6:C111))</f>
        <v>83911</v>
      </c>
      <c r="D230" t="str">
        <f>IF(D111="","",SUM(D$6:D111))</f>
        <v/>
      </c>
      <c r="E230" t="str">
        <f>IF(E111="","",SUM(E$6:E111))</f>
        <v/>
      </c>
      <c r="F230" t="str">
        <f>IF(F111="","",SUM(F$6:F111))</f>
        <v/>
      </c>
      <c r="G230" t="str">
        <f>IF(G111="","",SUM(G$6:G111))</f>
        <v/>
      </c>
      <c r="H230" t="str">
        <f>IF(H111="","",SUM(H$6:H111))</f>
        <v/>
      </c>
      <c r="I230" t="str">
        <f>IF(I111="","",SUM(I$6:I111))</f>
        <v/>
      </c>
      <c r="J230" t="str">
        <f>IF(J111="","",SUM(J$6:J111))</f>
        <v/>
      </c>
      <c r="K230" t="str">
        <f>IF(K111="","",SUM(K$6:K111))</f>
        <v/>
      </c>
      <c r="L230" t="str">
        <f>IF(L111="","",SUM(L$6:L111))</f>
        <v/>
      </c>
      <c r="M230" t="str">
        <f>IF(M111="","",SUM(M$6:M111))</f>
        <v/>
      </c>
      <c r="N230" t="str">
        <f>IF(N111="","",SUM(N$6:N111))</f>
        <v/>
      </c>
      <c r="O230" t="str">
        <f>IF(O111="","",SUM(O$6:O111))</f>
        <v/>
      </c>
      <c r="P230" t="str">
        <f>IF(P111="","",SUM(P$6:P111))</f>
        <v/>
      </c>
      <c r="Q230" t="str">
        <f>IF(Q111="","",SUM(Q$6:Q111))</f>
        <v/>
      </c>
      <c r="R230" t="str">
        <f>IF(R111="","",SUM(R$6:R111))</f>
        <v/>
      </c>
      <c r="S230" t="str">
        <f>IF(S111="","",SUM(S$6:S111))</f>
        <v/>
      </c>
      <c r="T230">
        <f>IF(T111="","",SUM(T$6:T111))</f>
        <v>89673</v>
      </c>
      <c r="U230" t="str">
        <f>IF(U111="","",SUM(U$6:U111))</f>
        <v/>
      </c>
      <c r="V230" t="str">
        <f>IF(V111="","",SUM(V$6:V111))</f>
        <v/>
      </c>
      <c r="W230" t="str">
        <f>IF(W111="","",SUM(W$6:W111))</f>
        <v/>
      </c>
      <c r="X230" t="str">
        <f>IF(X111="","",SUM(X$6:X111))</f>
        <v/>
      </c>
      <c r="Z230" t="str">
        <f>IF(Z111="","",SUM(Z$6:Z111))</f>
        <v/>
      </c>
      <c r="AB230" t="str">
        <f>IF(AB111="","",SUM(AB$6:AB111))</f>
        <v/>
      </c>
      <c r="AD230" t="str">
        <f>IF(AD111="","",SUM(AD$6:AD111))</f>
        <v/>
      </c>
      <c r="AI230" t="str">
        <f>IF(AI111="","",SUM(AI$6:AI111))</f>
        <v/>
      </c>
    </row>
    <row r="231" spans="1:35" x14ac:dyDescent="0.25">
      <c r="A231" s="3">
        <v>227</v>
      </c>
      <c r="B231">
        <f>IF(B112="","",SUM(B$6:B112))</f>
        <v>46132</v>
      </c>
      <c r="C231">
        <f>IF(C112="","",SUM(C$6:C112))</f>
        <v>84138</v>
      </c>
      <c r="D231" t="str">
        <f>IF(D112="","",SUM(D$6:D112))</f>
        <v/>
      </c>
      <c r="E231" t="str">
        <f>IF(E112="","",SUM(E$6:E112))</f>
        <v/>
      </c>
      <c r="F231" t="str">
        <f>IF(F112="","",SUM(F$6:F112))</f>
        <v/>
      </c>
      <c r="G231" t="str">
        <f>IF(G112="","",SUM(G$6:G112))</f>
        <v/>
      </c>
      <c r="H231" t="str">
        <f>IF(H112="","",SUM(H$6:H112))</f>
        <v/>
      </c>
      <c r="I231" t="str">
        <f>IF(I112="","",SUM(I$6:I112))</f>
        <v/>
      </c>
      <c r="J231" t="str">
        <f>IF(J112="","",SUM(J$6:J112))</f>
        <v/>
      </c>
      <c r="L231" t="str">
        <f>IF(L112="","",SUM(L$6:L112))</f>
        <v/>
      </c>
      <c r="M231" t="str">
        <f>IF(M112="","",SUM(M$6:M112))</f>
        <v/>
      </c>
      <c r="N231" t="str">
        <f>IF(N112="","",SUM(N$6:N112))</f>
        <v/>
      </c>
      <c r="O231" t="str">
        <f>IF(O112="","",SUM(O$6:O112))</f>
        <v/>
      </c>
      <c r="P231" t="str">
        <f>IF(P112="","",SUM(P$6:P112))</f>
        <v/>
      </c>
      <c r="R231" t="str">
        <f>IF(R112="","",SUM(R$6:R112))</f>
        <v/>
      </c>
      <c r="S231" t="str">
        <f>IF(S112="","",SUM(S$6:S112))</f>
        <v/>
      </c>
      <c r="T231">
        <f>IF(T112="","",SUM(T$6:T112))</f>
        <v>90351</v>
      </c>
      <c r="U231" t="str">
        <f>IF(U112="","",SUM(U$6:U112))</f>
        <v/>
      </c>
      <c r="V231" t="str">
        <f>IF(V112="","",SUM(V$6:V112))</f>
        <v/>
      </c>
      <c r="W231" t="str">
        <f>IF(W112="","",SUM(W$6:W112))</f>
        <v/>
      </c>
      <c r="X231" t="str">
        <f>IF(X112="","",SUM(X$6:X112))</f>
        <v/>
      </c>
      <c r="Z231" t="str">
        <f>IF(Z112="","",SUM(Z$6:Z112))</f>
        <v/>
      </c>
      <c r="AI231" t="str">
        <f>IF(AI112="","",SUM(AI$6:AI112))</f>
        <v/>
      </c>
    </row>
    <row r="232" spans="1:35" x14ac:dyDescent="0.25">
      <c r="A232" s="3">
        <v>228</v>
      </c>
      <c r="B232">
        <f>IF(B113="","",SUM(B$6:B113))</f>
        <v>46230</v>
      </c>
      <c r="C232">
        <f>IF(C113="","",SUM(C$6:C113))</f>
        <v>84372</v>
      </c>
      <c r="D232" t="str">
        <f>IF(D113="","",SUM(D$6:D113))</f>
        <v/>
      </c>
      <c r="E232" t="str">
        <f>IF(E113="","",SUM(E$6:E113))</f>
        <v/>
      </c>
      <c r="F232" t="str">
        <f>IF(F113="","",SUM(F$6:F113))</f>
        <v/>
      </c>
      <c r="G232" t="str">
        <f>IF(G113="","",SUM(G$6:G113))</f>
        <v/>
      </c>
      <c r="H232" t="str">
        <f>IF(H113="","",SUM(H$6:H113))</f>
        <v/>
      </c>
      <c r="I232" t="str">
        <f>IF(I113="","",SUM(I$6:I113))</f>
        <v/>
      </c>
      <c r="J232" t="str">
        <f>IF(J113="","",SUM(J$6:J113))</f>
        <v/>
      </c>
      <c r="L232" t="str">
        <f>IF(L113="","",SUM(L$6:L113))</f>
        <v/>
      </c>
      <c r="M232" t="str">
        <f>IF(M113="","",SUM(M$6:M113))</f>
        <v/>
      </c>
      <c r="N232" t="str">
        <f>IF(N113="","",SUM(N$6:N113))</f>
        <v/>
      </c>
      <c r="O232" t="str">
        <f>IF(O113="","",SUM(O$6:O113))</f>
        <v/>
      </c>
      <c r="P232" t="str">
        <f>IF(P113="","",SUM(P$6:P113))</f>
        <v/>
      </c>
      <c r="R232" t="str">
        <f>IF(R113="","",SUM(R$6:R113))</f>
        <v/>
      </c>
      <c r="S232" t="str">
        <f>IF(S113="","",SUM(S$6:S113))</f>
        <v/>
      </c>
      <c r="T232" t="str">
        <f>IF(T113="","",SUM(T$6:T113))</f>
        <v/>
      </c>
      <c r="U232" t="str">
        <f>IF(U113="","",SUM(U$6:U113))</f>
        <v/>
      </c>
      <c r="V232" t="str">
        <f>IF(V113="","",SUM(V$6:V113))</f>
        <v/>
      </c>
      <c r="X232" t="str">
        <f>IF(X113="","",SUM(X$6:X113))</f>
        <v/>
      </c>
      <c r="Z232" t="str">
        <f>IF(Z113="","",SUM(Z$6:Z113))</f>
        <v/>
      </c>
      <c r="AI232" t="str">
        <f>IF(AI113="","",SUM(AI$6:AI113))</f>
        <v/>
      </c>
    </row>
    <row r="233" spans="1:35" x14ac:dyDescent="0.25">
      <c r="A233" s="3">
        <v>229</v>
      </c>
      <c r="B233">
        <f>IF(B114="","",SUM(B$6:B114))</f>
        <v>46280</v>
      </c>
      <c r="C233">
        <f>IF(C114="","",SUM(C$6:C114))</f>
        <v>84383</v>
      </c>
      <c r="D233" t="str">
        <f>IF(D114="","",SUM(D$6:D114))</f>
        <v/>
      </c>
      <c r="E233" t="str">
        <f>IF(E114="","",SUM(E$6:E114))</f>
        <v/>
      </c>
      <c r="F233" t="str">
        <f>IF(F114="","",SUM(F$6:F114))</f>
        <v/>
      </c>
      <c r="G233" t="str">
        <f>IF(G114="","",SUM(G$6:G114))</f>
        <v/>
      </c>
      <c r="H233" t="str">
        <f>IF(H114="","",SUM(H$6:H114))</f>
        <v/>
      </c>
      <c r="L233" t="str">
        <f>IF(L114="","",SUM(L$6:L114))</f>
        <v/>
      </c>
      <c r="M233" t="str">
        <f>IF(M114="","",SUM(M$6:M114))</f>
        <v/>
      </c>
      <c r="N233" t="str">
        <f>IF(N114="","",SUM(N$6:N114))</f>
        <v/>
      </c>
      <c r="O233" t="str">
        <f>IF(O114="","",SUM(O$6:O114))</f>
        <v/>
      </c>
      <c r="R233" t="str">
        <f>IF(R114="","",SUM(R$6:R114))</f>
        <v/>
      </c>
      <c r="S233" t="str">
        <f>IF(S114="","",SUM(S$6:S114))</f>
        <v/>
      </c>
      <c r="T233" t="str">
        <f>IF(T114="","",SUM(T$6:T114))</f>
        <v/>
      </c>
      <c r="U233" t="str">
        <f>IF(U114="","",SUM(U$6:U114))</f>
        <v/>
      </c>
      <c r="V233" t="str">
        <f>IF(V114="","",SUM(V$6:V114))</f>
        <v/>
      </c>
      <c r="X233" t="str">
        <f>IF(X114="","",SUM(X$6:X114))</f>
        <v/>
      </c>
      <c r="Z233" t="str">
        <f>IF(Z114="","",SUM(Z$6:Z114))</f>
        <v/>
      </c>
    </row>
    <row r="234" spans="1:35" x14ac:dyDescent="0.25">
      <c r="A234" s="3">
        <v>230</v>
      </c>
      <c r="B234">
        <f>IF(B115="","",SUM(B$6:B115))</f>
        <v>46318</v>
      </c>
      <c r="C234" t="str">
        <f>IF(C115="","",SUM(C$6:C115))</f>
        <v/>
      </c>
      <c r="D234" t="str">
        <f>IF(D115="","",SUM(D$6:D115))</f>
        <v/>
      </c>
      <c r="E234" t="str">
        <f>IF(E115="","",SUM(E$6:E115))</f>
        <v/>
      </c>
      <c r="F234" t="str">
        <f>IF(F115="","",SUM(F$6:F115))</f>
        <v/>
      </c>
      <c r="G234" t="str">
        <f>IF(G115="","",SUM(G$6:G115))</f>
        <v/>
      </c>
      <c r="H234" t="str">
        <f>IF(H115="","",SUM(H$6:H115))</f>
        <v/>
      </c>
      <c r="L234" t="str">
        <f>IF(L115="","",SUM(L$6:L115))</f>
        <v/>
      </c>
      <c r="M234" t="str">
        <f>IF(M115="","",SUM(M$6:M115))</f>
        <v/>
      </c>
      <c r="T234" t="str">
        <f>IF(T115="","",SUM(T$6:T115))</f>
        <v/>
      </c>
      <c r="X234" t="str">
        <f>IF(X115="","",SUM(X$6:X115))</f>
        <v/>
      </c>
    </row>
    <row r="235" spans="1:35" x14ac:dyDescent="0.25">
      <c r="A235" s="3">
        <v>231</v>
      </c>
      <c r="B235">
        <f>IF(B116="","",SUM(B$6:B116))</f>
        <v>46348</v>
      </c>
      <c r="C235" t="str">
        <f>IF(C116="","",SUM(C$6:C116))</f>
        <v/>
      </c>
      <c r="D235" t="str">
        <f>IF(D116="","",SUM(D$6:D116))</f>
        <v/>
      </c>
      <c r="E235" t="str">
        <f>IF(E116="","",SUM(E$6:E116))</f>
        <v/>
      </c>
      <c r="F235" t="str">
        <f>IF(F116="","",SUM(F$6:F116))</f>
        <v/>
      </c>
      <c r="G235" t="str">
        <f>IF(G116="","",SUM(G$6:G116))</f>
        <v/>
      </c>
      <c r="H235" t="str">
        <f>IF(H116="","",SUM(H$6:H116))</f>
        <v/>
      </c>
      <c r="X235" t="str">
        <f>IF(X116="","",SUM(X$6:X116))</f>
        <v/>
      </c>
    </row>
    <row r="236" spans="1:35" x14ac:dyDescent="0.25">
      <c r="A236" s="3">
        <v>232</v>
      </c>
      <c r="B236">
        <f>IF(B117="","",SUM(B$6:B117))</f>
        <v>46367</v>
      </c>
      <c r="C236" t="str">
        <f>IF(C117="","",SUM(C$6:C117))</f>
        <v/>
      </c>
      <c r="D236" t="str">
        <f>IF(D117="","",SUM(D$6:D117))</f>
        <v/>
      </c>
      <c r="E236" t="str">
        <f>IF(E117="","",SUM(E$6:E117))</f>
        <v/>
      </c>
      <c r="F236" t="str">
        <f>IF(F117="","",SUM(F$6:F117))</f>
        <v/>
      </c>
      <c r="G236" t="str">
        <f>IF(G117="","",SUM(G$6:G117))</f>
        <v/>
      </c>
      <c r="H236" t="str">
        <f>IF(H117="","",SUM(H$6:H117))</f>
        <v/>
      </c>
    </row>
    <row r="237" spans="1:35" x14ac:dyDescent="0.25">
      <c r="A237" s="3">
        <v>233</v>
      </c>
      <c r="B237">
        <f>IF(B118="","",SUM(B$6:B118))</f>
        <v>46395</v>
      </c>
      <c r="C237" t="str">
        <f>IF(C118="","",SUM(C$6:C118))</f>
        <v/>
      </c>
      <c r="D237" t="str">
        <f>IF(D118="","",SUM(D$6:D118))</f>
        <v/>
      </c>
      <c r="E237" t="str">
        <f>IF(E118="","",SUM(E$6:E118))</f>
        <v/>
      </c>
      <c r="F237" t="str">
        <f>IF(F118="","",SUM(F$6:F118))</f>
        <v/>
      </c>
      <c r="G237" t="str">
        <f>IF(G118="","",SUM(G$6:G118))</f>
        <v/>
      </c>
      <c r="H237" t="str">
        <f>IF(H118="","",SUM(H$6:H118))</f>
        <v/>
      </c>
    </row>
    <row r="238" spans="1:35" x14ac:dyDescent="0.25">
      <c r="A238" s="3">
        <v>234</v>
      </c>
      <c r="B238">
        <f>IF(B119="","",SUM(B$6:B119))</f>
        <v>46404</v>
      </c>
      <c r="C238" t="str">
        <f>IF(C119="","",SUM(C$6:C119))</f>
        <v/>
      </c>
      <c r="D238" t="str">
        <f>IF(D119="","",SUM(D$6:D119))</f>
        <v/>
      </c>
      <c r="E238" t="str">
        <f>IF(E119="","",SUM(E$6:E119))</f>
        <v/>
      </c>
      <c r="F238" t="str">
        <f>IF(F119="","",SUM(F$6:F119))</f>
        <v/>
      </c>
      <c r="G238" t="str">
        <f>IF(G119="","",SUM(G$6:G119))</f>
        <v/>
      </c>
      <c r="H238" t="str">
        <f>IF(H119="","",SUM(H$6:H119))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BD5C-F4D3-4E6E-B4C9-7A847BAFEDC9}">
  <dimension ref="A1:AI126"/>
  <sheetViews>
    <sheetView zoomScale="85" zoomScaleNormal="85" workbookViewId="0">
      <pane xSplit="1" ySplit="6" topLeftCell="B118" activePane="bottomRight" state="frozen"/>
      <selection pane="topRight" activeCell="B1" sqref="B1"/>
      <selection pane="bottomLeft" activeCell="A6" sqref="A6"/>
      <selection pane="bottomRight" activeCell="A123" sqref="A122:A123"/>
    </sheetView>
  </sheetViews>
  <sheetFormatPr defaultRowHeight="15" x14ac:dyDescent="0.25"/>
  <cols>
    <col min="1" max="1" width="17.7109375" customWidth="1"/>
  </cols>
  <sheetData>
    <row r="1" spans="1:35" x14ac:dyDescent="0.25">
      <c r="A1" s="7" t="s">
        <v>6</v>
      </c>
    </row>
    <row r="2" spans="1:35" x14ac:dyDescent="0.25">
      <c r="A2" s="2" t="s">
        <v>70</v>
      </c>
    </row>
    <row r="3" spans="1:35" x14ac:dyDescent="0.25">
      <c r="A3" s="8"/>
    </row>
    <row r="4" spans="1:35" x14ac:dyDescent="0.25">
      <c r="A4" s="8"/>
    </row>
    <row r="5" spans="1:35" x14ac:dyDescent="0.25">
      <c r="A5" t="s">
        <v>14</v>
      </c>
    </row>
    <row r="6" spans="1:35" x14ac:dyDescent="0.25">
      <c r="A6" t="s">
        <v>1</v>
      </c>
      <c r="B6">
        <v>1988</v>
      </c>
      <c r="C6">
        <v>1989</v>
      </c>
      <c r="D6">
        <v>1990</v>
      </c>
      <c r="E6">
        <v>1991</v>
      </c>
      <c r="F6">
        <v>1992</v>
      </c>
      <c r="G6">
        <v>1993</v>
      </c>
      <c r="H6">
        <v>1994</v>
      </c>
      <c r="I6">
        <v>1995</v>
      </c>
      <c r="J6">
        <v>1996</v>
      </c>
      <c r="K6">
        <v>1997</v>
      </c>
      <c r="L6">
        <v>1998</v>
      </c>
      <c r="M6">
        <v>1999</v>
      </c>
      <c r="N6">
        <v>2000</v>
      </c>
      <c r="O6">
        <v>2001</v>
      </c>
      <c r="P6">
        <v>2002</v>
      </c>
      <c r="Q6">
        <v>2003</v>
      </c>
      <c r="R6">
        <v>2004</v>
      </c>
      <c r="S6">
        <v>2005</v>
      </c>
      <c r="T6">
        <v>2006</v>
      </c>
      <c r="U6">
        <v>2007</v>
      </c>
      <c r="V6">
        <v>2008</v>
      </c>
      <c r="W6">
        <v>2009</v>
      </c>
      <c r="X6">
        <v>2010</v>
      </c>
      <c r="Y6">
        <v>2011</v>
      </c>
      <c r="Z6">
        <v>2012</v>
      </c>
      <c r="AA6">
        <v>2013</v>
      </c>
      <c r="AB6">
        <v>2014</v>
      </c>
      <c r="AC6">
        <v>2015</v>
      </c>
      <c r="AD6">
        <v>2016</v>
      </c>
      <c r="AE6">
        <v>2017</v>
      </c>
      <c r="AF6">
        <v>2018</v>
      </c>
      <c r="AG6">
        <v>2019</v>
      </c>
      <c r="AH6">
        <v>2020</v>
      </c>
      <c r="AI6">
        <v>2021</v>
      </c>
    </row>
    <row r="7" spans="1:35" x14ac:dyDescent="0.25">
      <c r="A7" s="3">
        <v>121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20">
        <v>0</v>
      </c>
      <c r="AC7" s="19">
        <v>0</v>
      </c>
      <c r="AD7" s="19">
        <v>0</v>
      </c>
      <c r="AE7" s="19">
        <v>170</v>
      </c>
      <c r="AF7" s="19">
        <v>0</v>
      </c>
      <c r="AG7" s="19">
        <v>0</v>
      </c>
      <c r="AH7" s="19">
        <v>0</v>
      </c>
      <c r="AI7" s="19">
        <v>0</v>
      </c>
    </row>
    <row r="8" spans="1:35" x14ac:dyDescent="0.25">
      <c r="A8" s="3">
        <v>122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20">
        <v>0</v>
      </c>
      <c r="AC8" s="19">
        <v>0</v>
      </c>
      <c r="AD8" s="19">
        <v>0</v>
      </c>
      <c r="AE8" s="19">
        <v>35</v>
      </c>
      <c r="AF8" s="19">
        <v>0</v>
      </c>
      <c r="AG8" s="19">
        <v>0</v>
      </c>
      <c r="AH8" s="19">
        <v>0</v>
      </c>
      <c r="AI8" s="19">
        <v>0</v>
      </c>
    </row>
    <row r="9" spans="1:35" x14ac:dyDescent="0.25">
      <c r="A9" s="3">
        <v>123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20">
        <v>0</v>
      </c>
      <c r="AC9" s="19">
        <v>0</v>
      </c>
      <c r="AD9" s="19">
        <v>0</v>
      </c>
      <c r="AE9" s="19">
        <v>41</v>
      </c>
      <c r="AF9" s="19">
        <v>0</v>
      </c>
      <c r="AG9" s="19">
        <v>0</v>
      </c>
      <c r="AH9" s="19">
        <v>0</v>
      </c>
      <c r="AI9" s="19">
        <v>0</v>
      </c>
    </row>
    <row r="10" spans="1:35" x14ac:dyDescent="0.25">
      <c r="A10" s="3">
        <v>124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20">
        <v>0</v>
      </c>
      <c r="AC10" s="19">
        <v>0</v>
      </c>
      <c r="AD10" s="19">
        <v>0</v>
      </c>
      <c r="AE10" s="19">
        <v>48</v>
      </c>
      <c r="AF10" s="19">
        <v>0</v>
      </c>
      <c r="AG10" s="19">
        <v>0</v>
      </c>
      <c r="AH10" s="19">
        <v>0</v>
      </c>
      <c r="AI10" s="19">
        <v>0</v>
      </c>
    </row>
    <row r="11" spans="1:35" x14ac:dyDescent="0.25">
      <c r="A11" s="3">
        <v>125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20">
        <v>0</v>
      </c>
      <c r="AC11" s="19">
        <v>0</v>
      </c>
      <c r="AD11" s="19">
        <v>0</v>
      </c>
      <c r="AE11" s="19">
        <v>56</v>
      </c>
      <c r="AF11" s="19">
        <v>0</v>
      </c>
      <c r="AG11" s="19">
        <v>0</v>
      </c>
      <c r="AH11" s="19">
        <v>0</v>
      </c>
      <c r="AI11" s="19">
        <v>0</v>
      </c>
    </row>
    <row r="12" spans="1:35" x14ac:dyDescent="0.25">
      <c r="A12" s="3">
        <v>126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20">
        <v>0</v>
      </c>
      <c r="AB12" s="20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</row>
    <row r="13" spans="1:35" x14ac:dyDescent="0.25">
      <c r="A13" s="3">
        <v>127</v>
      </c>
      <c r="B13" s="19">
        <v>0</v>
      </c>
      <c r="C13" s="19">
        <v>0</v>
      </c>
      <c r="D13" s="19">
        <v>0</v>
      </c>
      <c r="E13" s="19">
        <v>0</v>
      </c>
      <c r="F13" s="20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20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19">
        <v>0</v>
      </c>
      <c r="AH13" s="19">
        <v>0</v>
      </c>
      <c r="AI13" s="19">
        <v>0</v>
      </c>
    </row>
    <row r="14" spans="1:35" x14ac:dyDescent="0.25">
      <c r="A14" s="3">
        <v>128</v>
      </c>
      <c r="B14" s="19">
        <v>0</v>
      </c>
      <c r="C14" s="19">
        <v>0</v>
      </c>
      <c r="D14" s="20">
        <v>0</v>
      </c>
      <c r="E14" s="19">
        <v>0</v>
      </c>
      <c r="F14" s="20">
        <v>0</v>
      </c>
      <c r="G14" s="20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20">
        <v>0</v>
      </c>
      <c r="N14" s="20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19">
        <v>0</v>
      </c>
      <c r="AH14" s="19">
        <v>0</v>
      </c>
      <c r="AI14" s="19">
        <v>0</v>
      </c>
    </row>
    <row r="15" spans="1:35" x14ac:dyDescent="0.25">
      <c r="A15" s="3">
        <v>129</v>
      </c>
      <c r="B15" s="19">
        <v>0</v>
      </c>
      <c r="C15" s="20">
        <v>0</v>
      </c>
      <c r="D15" s="20">
        <v>0</v>
      </c>
      <c r="E15" s="19">
        <v>0</v>
      </c>
      <c r="F15" s="20">
        <v>0</v>
      </c>
      <c r="G15" s="20">
        <v>0</v>
      </c>
      <c r="H15" s="20">
        <v>0</v>
      </c>
      <c r="I15" s="19">
        <v>0</v>
      </c>
      <c r="J15" s="19">
        <v>0</v>
      </c>
      <c r="K15" s="20">
        <v>0</v>
      </c>
      <c r="L15" s="20">
        <v>0</v>
      </c>
      <c r="M15" s="20">
        <v>0</v>
      </c>
      <c r="N15" s="20">
        <v>0</v>
      </c>
      <c r="O15" s="19">
        <v>0</v>
      </c>
      <c r="P15" s="19">
        <v>0</v>
      </c>
      <c r="Q15" s="19">
        <v>0</v>
      </c>
      <c r="R15" s="20">
        <v>0</v>
      </c>
      <c r="S15" s="19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19">
        <v>0</v>
      </c>
      <c r="AH15" s="19">
        <v>0</v>
      </c>
      <c r="AI15" s="19">
        <v>0</v>
      </c>
    </row>
    <row r="16" spans="1:35" x14ac:dyDescent="0.25">
      <c r="A16" s="3">
        <v>130</v>
      </c>
      <c r="B16" s="19">
        <v>0</v>
      </c>
      <c r="C16" s="20">
        <v>0</v>
      </c>
      <c r="D16" s="20">
        <v>0</v>
      </c>
      <c r="E16" s="19">
        <v>0</v>
      </c>
      <c r="F16" s="20">
        <v>0</v>
      </c>
      <c r="G16" s="20">
        <v>0</v>
      </c>
      <c r="H16" s="20">
        <v>0</v>
      </c>
      <c r="I16" s="19">
        <v>0</v>
      </c>
      <c r="J16" s="19">
        <v>0</v>
      </c>
      <c r="K16" s="20">
        <v>0</v>
      </c>
      <c r="L16" s="20">
        <v>0</v>
      </c>
      <c r="M16" s="20">
        <v>0</v>
      </c>
      <c r="N16" s="20">
        <v>0</v>
      </c>
      <c r="O16" s="19">
        <v>0</v>
      </c>
      <c r="P16" s="19">
        <v>0</v>
      </c>
      <c r="Q16" s="19">
        <v>0</v>
      </c>
      <c r="R16" s="20">
        <v>0</v>
      </c>
      <c r="S16" s="19">
        <v>0</v>
      </c>
      <c r="T16" s="20">
        <v>0</v>
      </c>
      <c r="U16" s="20">
        <v>0</v>
      </c>
      <c r="V16" s="20">
        <v>0</v>
      </c>
      <c r="W16" s="19">
        <v>0</v>
      </c>
      <c r="X16" s="19">
        <v>0</v>
      </c>
      <c r="Y16" s="20">
        <v>0</v>
      </c>
      <c r="Z16" s="20">
        <v>0</v>
      </c>
      <c r="AA16" s="20">
        <v>0</v>
      </c>
      <c r="AB16" s="20">
        <v>1</v>
      </c>
      <c r="AC16" s="20">
        <v>0</v>
      </c>
      <c r="AD16" s="20">
        <v>0</v>
      </c>
      <c r="AE16" s="20">
        <v>0</v>
      </c>
      <c r="AF16" s="20">
        <v>0</v>
      </c>
      <c r="AG16" s="19">
        <v>0</v>
      </c>
      <c r="AH16" s="19">
        <v>0</v>
      </c>
      <c r="AI16" s="19">
        <v>0</v>
      </c>
    </row>
    <row r="17" spans="1:35" x14ac:dyDescent="0.25">
      <c r="A17" s="3">
        <v>131</v>
      </c>
      <c r="B17" s="19">
        <v>0</v>
      </c>
      <c r="C17" s="20">
        <v>0</v>
      </c>
      <c r="D17" s="20">
        <v>0</v>
      </c>
      <c r="E17" s="19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19">
        <v>0</v>
      </c>
      <c r="P17" s="19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19">
        <v>0</v>
      </c>
      <c r="Y17" s="20">
        <v>0</v>
      </c>
      <c r="Z17" s="20">
        <v>0</v>
      </c>
      <c r="AA17" s="20">
        <v>0</v>
      </c>
      <c r="AB17" s="20">
        <v>2</v>
      </c>
      <c r="AC17" s="20">
        <v>0</v>
      </c>
      <c r="AD17" s="20">
        <v>0</v>
      </c>
      <c r="AE17" s="20">
        <v>0</v>
      </c>
      <c r="AF17" s="20">
        <v>0</v>
      </c>
      <c r="AG17" s="19">
        <v>0</v>
      </c>
      <c r="AH17" s="19">
        <v>0</v>
      </c>
      <c r="AI17" s="20">
        <v>0</v>
      </c>
    </row>
    <row r="18" spans="1:35" x14ac:dyDescent="0.25">
      <c r="A18" s="3">
        <v>132</v>
      </c>
      <c r="B18" s="19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19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19">
        <v>0</v>
      </c>
      <c r="Y18" s="20">
        <v>0</v>
      </c>
      <c r="Z18" s="20">
        <v>0</v>
      </c>
      <c r="AA18" s="20">
        <v>0</v>
      </c>
      <c r="AB18" s="20">
        <v>1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</row>
    <row r="19" spans="1:35" x14ac:dyDescent="0.25">
      <c r="A19" s="3">
        <v>133</v>
      </c>
      <c r="B19" s="19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19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</row>
    <row r="20" spans="1:35" x14ac:dyDescent="0.25">
      <c r="A20" s="3">
        <v>134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1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</row>
    <row r="21" spans="1:35" x14ac:dyDescent="0.25">
      <c r="A21" s="3">
        <v>135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3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</row>
    <row r="22" spans="1:35" x14ac:dyDescent="0.25">
      <c r="A22" s="3">
        <v>136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5</v>
      </c>
      <c r="X22" s="20">
        <v>0</v>
      </c>
      <c r="Y22" s="20">
        <v>0</v>
      </c>
      <c r="Z22" s="20">
        <v>0</v>
      </c>
      <c r="AA22" s="20">
        <v>1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</row>
    <row r="23" spans="1:35" x14ac:dyDescent="0.25">
      <c r="A23" s="3">
        <v>137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2</v>
      </c>
      <c r="AB23" s="20">
        <v>2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</row>
    <row r="24" spans="1:35" x14ac:dyDescent="0.25">
      <c r="A24" s="3">
        <v>138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3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</row>
    <row r="25" spans="1:35" x14ac:dyDescent="0.25">
      <c r="A25" s="3">
        <v>139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1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4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</row>
    <row r="26" spans="1:35" x14ac:dyDescent="0.25">
      <c r="A26" s="3">
        <v>140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1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7</v>
      </c>
      <c r="AB26" s="20">
        <v>0</v>
      </c>
      <c r="AC26" s="20">
        <v>0</v>
      </c>
      <c r="AD26" s="20">
        <v>1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</row>
    <row r="27" spans="1:35" x14ac:dyDescent="0.25">
      <c r="A27" s="3">
        <v>141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1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10</v>
      </c>
      <c r="AB27" s="20">
        <v>4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</row>
    <row r="28" spans="1:35" x14ac:dyDescent="0.25">
      <c r="A28" s="3">
        <v>142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15</v>
      </c>
      <c r="AB28" s="20">
        <v>0</v>
      </c>
      <c r="AC28" s="20">
        <v>2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</row>
    <row r="29" spans="1:35" x14ac:dyDescent="0.25">
      <c r="A29" s="3">
        <v>143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3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</row>
    <row r="30" spans="1:35" x14ac:dyDescent="0.25">
      <c r="A30" s="3">
        <v>144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5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1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</row>
    <row r="31" spans="1:35" x14ac:dyDescent="0.25">
      <c r="A31" s="3">
        <v>145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7</v>
      </c>
      <c r="H31" s="20">
        <v>0</v>
      </c>
      <c r="I31" s="20">
        <v>0</v>
      </c>
      <c r="J31" s="20">
        <v>0</v>
      </c>
      <c r="K31" s="20">
        <v>0</v>
      </c>
      <c r="L31" s="20">
        <v>3</v>
      </c>
      <c r="M31" s="20">
        <v>0</v>
      </c>
      <c r="N31" s="20">
        <v>0</v>
      </c>
      <c r="O31" s="20">
        <v>3</v>
      </c>
      <c r="P31" s="20">
        <v>0</v>
      </c>
      <c r="Q31" s="20">
        <v>0</v>
      </c>
      <c r="R31" s="20">
        <v>0</v>
      </c>
      <c r="S31" s="20">
        <v>154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3</v>
      </c>
      <c r="AF31" s="20">
        <v>0</v>
      </c>
      <c r="AG31" s="20">
        <v>0</v>
      </c>
      <c r="AH31" s="20">
        <v>0</v>
      </c>
      <c r="AI31" s="20">
        <v>0</v>
      </c>
    </row>
    <row r="32" spans="1:35" x14ac:dyDescent="0.25">
      <c r="A32" s="3">
        <v>146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10</v>
      </c>
      <c r="H32" s="20">
        <v>0</v>
      </c>
      <c r="I32" s="20">
        <v>0</v>
      </c>
      <c r="J32" s="20">
        <v>0</v>
      </c>
      <c r="K32" s="20">
        <v>0</v>
      </c>
      <c r="L32" s="20">
        <v>8</v>
      </c>
      <c r="M32" s="20">
        <v>0</v>
      </c>
      <c r="N32" s="20">
        <v>0</v>
      </c>
      <c r="O32" s="20">
        <v>2</v>
      </c>
      <c r="P32" s="20">
        <v>0</v>
      </c>
      <c r="Q32" s="20">
        <v>0</v>
      </c>
      <c r="R32" s="20">
        <v>0</v>
      </c>
      <c r="S32" s="20">
        <v>57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5</v>
      </c>
      <c r="AB32" s="20">
        <v>0</v>
      </c>
      <c r="AC32" s="20">
        <v>3</v>
      </c>
      <c r="AD32" s="20">
        <v>0</v>
      </c>
      <c r="AE32" s="20">
        <v>91</v>
      </c>
      <c r="AF32" s="20">
        <v>0</v>
      </c>
      <c r="AG32" s="20">
        <v>0</v>
      </c>
      <c r="AH32" s="20">
        <v>0</v>
      </c>
      <c r="AI32" s="20">
        <v>0</v>
      </c>
    </row>
    <row r="33" spans="1:35" x14ac:dyDescent="0.25">
      <c r="A33" s="3">
        <v>147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14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11</v>
      </c>
      <c r="P33" s="20">
        <v>2</v>
      </c>
      <c r="Q33" s="20">
        <v>3</v>
      </c>
      <c r="R33" s="20">
        <v>0</v>
      </c>
      <c r="S33" s="20">
        <v>1028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3</v>
      </c>
      <c r="Z33" s="20">
        <v>0</v>
      </c>
      <c r="AA33" s="20">
        <v>0</v>
      </c>
      <c r="AB33" s="20">
        <v>0</v>
      </c>
      <c r="AC33" s="20">
        <v>8</v>
      </c>
      <c r="AD33" s="20">
        <v>0</v>
      </c>
      <c r="AE33" s="20">
        <v>19</v>
      </c>
      <c r="AF33" s="20">
        <v>0</v>
      </c>
      <c r="AG33" s="20">
        <v>0</v>
      </c>
      <c r="AH33" s="20">
        <v>0</v>
      </c>
      <c r="AI33" s="20">
        <v>0</v>
      </c>
    </row>
    <row r="34" spans="1:35" x14ac:dyDescent="0.25">
      <c r="A34" s="3">
        <v>148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20</v>
      </c>
      <c r="H34" s="20">
        <v>0</v>
      </c>
      <c r="I34" s="20">
        <v>1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2</v>
      </c>
      <c r="Q34" s="20">
        <v>9</v>
      </c>
      <c r="R34" s="20">
        <v>0</v>
      </c>
      <c r="S34" s="20">
        <v>101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7</v>
      </c>
      <c r="Z34" s="20">
        <v>0</v>
      </c>
      <c r="AA34" s="20">
        <v>0</v>
      </c>
      <c r="AB34" s="20">
        <v>1</v>
      </c>
      <c r="AC34" s="20">
        <v>5</v>
      </c>
      <c r="AD34" s="20">
        <v>0</v>
      </c>
      <c r="AE34" s="20">
        <v>201</v>
      </c>
      <c r="AF34" s="20">
        <v>0</v>
      </c>
      <c r="AG34" s="20">
        <v>0</v>
      </c>
      <c r="AH34" s="20">
        <v>0</v>
      </c>
      <c r="AI34" s="20">
        <v>5</v>
      </c>
    </row>
    <row r="35" spans="1:35" x14ac:dyDescent="0.25">
      <c r="A35" s="3">
        <v>149</v>
      </c>
      <c r="B35" s="20">
        <v>0</v>
      </c>
      <c r="C35" s="20">
        <v>0</v>
      </c>
      <c r="D35" s="20">
        <v>0</v>
      </c>
      <c r="E35" s="20">
        <v>0</v>
      </c>
      <c r="F35" s="20">
        <v>4</v>
      </c>
      <c r="G35" s="20">
        <v>27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6</v>
      </c>
      <c r="P35" s="20">
        <v>0</v>
      </c>
      <c r="Q35" s="20">
        <v>0</v>
      </c>
      <c r="R35" s="20">
        <v>0</v>
      </c>
      <c r="S35" s="20">
        <v>727</v>
      </c>
      <c r="T35" s="20">
        <v>0</v>
      </c>
      <c r="U35" s="20">
        <v>0</v>
      </c>
      <c r="V35" s="20">
        <v>0</v>
      </c>
      <c r="W35" s="20">
        <v>0</v>
      </c>
      <c r="X35" s="20">
        <v>1</v>
      </c>
      <c r="Y35" s="20">
        <v>0</v>
      </c>
      <c r="Z35" s="20">
        <v>0</v>
      </c>
      <c r="AA35" s="20">
        <v>11</v>
      </c>
      <c r="AB35" s="20">
        <v>0</v>
      </c>
      <c r="AC35" s="20">
        <v>3</v>
      </c>
      <c r="AD35" s="20">
        <v>0</v>
      </c>
      <c r="AE35" s="20">
        <v>1</v>
      </c>
      <c r="AF35" s="20">
        <v>0</v>
      </c>
      <c r="AG35" s="20">
        <v>0</v>
      </c>
      <c r="AH35" s="20">
        <v>0</v>
      </c>
      <c r="AI35" s="20">
        <v>0</v>
      </c>
    </row>
    <row r="36" spans="1:35" x14ac:dyDescent="0.25">
      <c r="A36" s="3">
        <v>150</v>
      </c>
      <c r="B36" s="20">
        <v>0</v>
      </c>
      <c r="C36" s="20">
        <v>0</v>
      </c>
      <c r="D36" s="20">
        <v>0</v>
      </c>
      <c r="E36" s="20">
        <v>0</v>
      </c>
      <c r="F36" s="20">
        <v>5</v>
      </c>
      <c r="G36" s="20">
        <v>35</v>
      </c>
      <c r="H36" s="20">
        <v>7</v>
      </c>
      <c r="I36" s="20">
        <v>2</v>
      </c>
      <c r="J36" s="20">
        <v>0</v>
      </c>
      <c r="K36" s="20">
        <v>0</v>
      </c>
      <c r="L36" s="20">
        <v>0</v>
      </c>
      <c r="M36" s="20">
        <v>0</v>
      </c>
      <c r="N36" s="20">
        <v>1</v>
      </c>
      <c r="O36" s="20">
        <v>13</v>
      </c>
      <c r="P36" s="20">
        <v>5</v>
      </c>
      <c r="Q36" s="20">
        <v>15</v>
      </c>
      <c r="R36" s="20">
        <v>3</v>
      </c>
      <c r="S36" s="20">
        <v>946</v>
      </c>
      <c r="T36" s="20">
        <v>0</v>
      </c>
      <c r="U36" s="20">
        <v>1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425</v>
      </c>
      <c r="AB36" s="20">
        <v>0</v>
      </c>
      <c r="AC36" s="20">
        <v>3</v>
      </c>
      <c r="AD36" s="20">
        <v>0</v>
      </c>
      <c r="AE36" s="20">
        <v>7</v>
      </c>
      <c r="AF36" s="20">
        <v>1</v>
      </c>
      <c r="AG36" s="20">
        <v>0</v>
      </c>
      <c r="AH36" s="20">
        <v>0</v>
      </c>
      <c r="AI36" s="20">
        <v>0</v>
      </c>
    </row>
    <row r="37" spans="1:35" x14ac:dyDescent="0.25">
      <c r="A37" s="3">
        <v>151</v>
      </c>
      <c r="B37" s="20">
        <v>0</v>
      </c>
      <c r="C37" s="20">
        <v>11</v>
      </c>
      <c r="D37" s="20">
        <v>0</v>
      </c>
      <c r="E37" s="20">
        <v>0</v>
      </c>
      <c r="F37" s="20">
        <v>14</v>
      </c>
      <c r="G37" s="20">
        <v>46</v>
      </c>
      <c r="H37" s="20">
        <v>14</v>
      </c>
      <c r="I37" s="20">
        <v>0</v>
      </c>
      <c r="J37" s="20">
        <v>0</v>
      </c>
      <c r="K37" s="20">
        <v>0</v>
      </c>
      <c r="L37" s="20">
        <v>10</v>
      </c>
      <c r="M37" s="20">
        <v>0</v>
      </c>
      <c r="N37" s="20">
        <v>1</v>
      </c>
      <c r="O37" s="20">
        <v>0</v>
      </c>
      <c r="P37" s="20">
        <v>19</v>
      </c>
      <c r="Q37" s="20">
        <v>8</v>
      </c>
      <c r="R37" s="20">
        <v>4</v>
      </c>
      <c r="S37" s="20">
        <v>741</v>
      </c>
      <c r="T37" s="20">
        <v>0</v>
      </c>
      <c r="U37" s="20">
        <v>0</v>
      </c>
      <c r="V37" s="20">
        <v>0</v>
      </c>
      <c r="W37" s="20">
        <v>5</v>
      </c>
      <c r="X37" s="20">
        <v>0</v>
      </c>
      <c r="Y37" s="20">
        <v>5</v>
      </c>
      <c r="Z37" s="20">
        <v>1</v>
      </c>
      <c r="AA37" s="20">
        <v>68</v>
      </c>
      <c r="AB37" s="20">
        <v>0</v>
      </c>
      <c r="AC37" s="20">
        <v>1</v>
      </c>
      <c r="AD37" s="20">
        <v>0</v>
      </c>
      <c r="AE37" s="20">
        <v>69</v>
      </c>
      <c r="AF37" s="20">
        <v>0</v>
      </c>
      <c r="AG37" s="20">
        <v>0</v>
      </c>
      <c r="AH37" s="20">
        <v>0</v>
      </c>
      <c r="AI37" s="20">
        <v>0</v>
      </c>
    </row>
    <row r="38" spans="1:35" x14ac:dyDescent="0.25">
      <c r="A38" s="3">
        <v>152</v>
      </c>
      <c r="B38" s="20">
        <v>0</v>
      </c>
      <c r="C38" s="20">
        <v>5</v>
      </c>
      <c r="D38" s="20">
        <v>5</v>
      </c>
      <c r="E38" s="20">
        <v>0</v>
      </c>
      <c r="F38" s="20">
        <v>2</v>
      </c>
      <c r="G38" s="20">
        <v>59</v>
      </c>
      <c r="H38" s="20">
        <v>9</v>
      </c>
      <c r="I38" s="20">
        <v>0</v>
      </c>
      <c r="J38" s="20">
        <v>0</v>
      </c>
      <c r="K38" s="20">
        <v>197</v>
      </c>
      <c r="L38" s="20">
        <v>9</v>
      </c>
      <c r="M38" s="20">
        <v>0</v>
      </c>
      <c r="N38" s="20">
        <v>0</v>
      </c>
      <c r="O38" s="20">
        <v>172</v>
      </c>
      <c r="P38" s="20">
        <v>28</v>
      </c>
      <c r="Q38" s="20">
        <v>1</v>
      </c>
      <c r="R38" s="20">
        <v>0</v>
      </c>
      <c r="S38" s="20">
        <v>1072</v>
      </c>
      <c r="T38" s="20">
        <v>0</v>
      </c>
      <c r="U38" s="20">
        <v>0</v>
      </c>
      <c r="V38" s="20">
        <v>0</v>
      </c>
      <c r="W38" s="20">
        <v>1311</v>
      </c>
      <c r="X38" s="20">
        <v>0</v>
      </c>
      <c r="Y38" s="20">
        <v>81</v>
      </c>
      <c r="Z38" s="20">
        <v>1</v>
      </c>
      <c r="AA38" s="20">
        <v>38</v>
      </c>
      <c r="AB38" s="20">
        <v>0</v>
      </c>
      <c r="AC38" s="20">
        <v>2</v>
      </c>
      <c r="AD38" s="20">
        <v>0</v>
      </c>
      <c r="AE38" s="20">
        <v>1719</v>
      </c>
      <c r="AF38" s="20">
        <v>0</v>
      </c>
      <c r="AG38" s="20">
        <v>1</v>
      </c>
      <c r="AH38" s="20">
        <v>0</v>
      </c>
      <c r="AI38" s="20">
        <v>0</v>
      </c>
    </row>
    <row r="39" spans="1:35" x14ac:dyDescent="0.25">
      <c r="A39" s="3">
        <v>153</v>
      </c>
      <c r="B39" s="20">
        <v>0</v>
      </c>
      <c r="C39" s="20">
        <v>6</v>
      </c>
      <c r="D39" s="20">
        <v>1</v>
      </c>
      <c r="E39" s="20">
        <v>0</v>
      </c>
      <c r="F39" s="20">
        <v>2</v>
      </c>
      <c r="G39" s="20">
        <v>75</v>
      </c>
      <c r="H39" s="20">
        <v>17</v>
      </c>
      <c r="I39" s="20">
        <v>0</v>
      </c>
      <c r="J39" s="20">
        <v>0</v>
      </c>
      <c r="K39" s="20">
        <v>344</v>
      </c>
      <c r="L39" s="20">
        <v>23</v>
      </c>
      <c r="M39" s="20">
        <v>3</v>
      </c>
      <c r="N39" s="20">
        <v>0</v>
      </c>
      <c r="O39" s="20">
        <v>5</v>
      </c>
      <c r="P39" s="20">
        <v>57</v>
      </c>
      <c r="Q39" s="20">
        <v>300</v>
      </c>
      <c r="R39" s="20">
        <v>7</v>
      </c>
      <c r="S39" s="20">
        <v>688</v>
      </c>
      <c r="T39" s="20">
        <v>0</v>
      </c>
      <c r="U39" s="20">
        <v>3</v>
      </c>
      <c r="V39" s="20">
        <v>0</v>
      </c>
      <c r="W39" s="20">
        <v>826</v>
      </c>
      <c r="X39" s="20">
        <v>2</v>
      </c>
      <c r="Y39" s="20">
        <v>1</v>
      </c>
      <c r="Z39" s="20">
        <v>1</v>
      </c>
      <c r="AA39" s="20">
        <v>265</v>
      </c>
      <c r="AB39" s="20">
        <v>0</v>
      </c>
      <c r="AC39" s="20">
        <v>0</v>
      </c>
      <c r="AD39" s="20">
        <v>0</v>
      </c>
      <c r="AE39" s="20">
        <v>4312</v>
      </c>
      <c r="AF39" s="20">
        <v>0</v>
      </c>
      <c r="AG39" s="20">
        <v>6</v>
      </c>
      <c r="AH39" s="20">
        <v>0</v>
      </c>
      <c r="AI39" s="20">
        <v>0</v>
      </c>
    </row>
    <row r="40" spans="1:35" x14ac:dyDescent="0.25">
      <c r="A40" s="3">
        <v>154</v>
      </c>
      <c r="B40" s="20">
        <v>0</v>
      </c>
      <c r="C40" s="20">
        <v>7</v>
      </c>
      <c r="D40" s="20">
        <v>8</v>
      </c>
      <c r="E40" s="20">
        <v>0</v>
      </c>
      <c r="F40" s="20">
        <v>4</v>
      </c>
      <c r="G40" s="20">
        <v>94</v>
      </c>
      <c r="H40" s="20">
        <v>16</v>
      </c>
      <c r="I40" s="20">
        <v>0</v>
      </c>
      <c r="J40" s="20">
        <v>0</v>
      </c>
      <c r="K40" s="20">
        <v>198</v>
      </c>
      <c r="L40" s="20">
        <v>0</v>
      </c>
      <c r="M40" s="20">
        <v>3</v>
      </c>
      <c r="N40" s="20">
        <v>0</v>
      </c>
      <c r="O40" s="20">
        <v>11</v>
      </c>
      <c r="P40" s="20">
        <v>0</v>
      </c>
      <c r="Q40" s="20">
        <v>183</v>
      </c>
      <c r="R40" s="20">
        <v>22</v>
      </c>
      <c r="S40" s="20">
        <v>1266</v>
      </c>
      <c r="T40" s="20">
        <v>0</v>
      </c>
      <c r="U40" s="20">
        <v>4</v>
      </c>
      <c r="V40" s="20">
        <v>0</v>
      </c>
      <c r="W40" s="20">
        <v>368</v>
      </c>
      <c r="X40" s="20">
        <v>4</v>
      </c>
      <c r="Y40" s="20">
        <v>10</v>
      </c>
      <c r="Z40" s="20">
        <v>0</v>
      </c>
      <c r="AA40" s="20">
        <v>11</v>
      </c>
      <c r="AB40" s="20">
        <v>0</v>
      </c>
      <c r="AC40" s="20">
        <v>0</v>
      </c>
      <c r="AD40" s="20">
        <v>0</v>
      </c>
      <c r="AE40" s="20">
        <v>3435</v>
      </c>
      <c r="AF40" s="20">
        <v>2</v>
      </c>
      <c r="AG40" s="20">
        <v>0</v>
      </c>
      <c r="AH40" s="20">
        <v>1</v>
      </c>
      <c r="AI40" s="20">
        <v>0</v>
      </c>
    </row>
    <row r="41" spans="1:35" x14ac:dyDescent="0.25">
      <c r="A41" s="3">
        <v>155</v>
      </c>
      <c r="B41" s="20">
        <v>0</v>
      </c>
      <c r="C41" s="20">
        <v>33</v>
      </c>
      <c r="D41" s="20">
        <v>4</v>
      </c>
      <c r="E41" s="20">
        <v>0</v>
      </c>
      <c r="F41" s="20">
        <v>6</v>
      </c>
      <c r="G41" s="20">
        <v>116</v>
      </c>
      <c r="H41" s="20">
        <v>69</v>
      </c>
      <c r="I41" s="20">
        <v>11</v>
      </c>
      <c r="J41" s="20">
        <v>0</v>
      </c>
      <c r="K41" s="20">
        <v>0</v>
      </c>
      <c r="L41" s="20">
        <v>14</v>
      </c>
      <c r="M41" s="20">
        <v>1</v>
      </c>
      <c r="N41" s="20">
        <v>0</v>
      </c>
      <c r="O41" s="20">
        <v>0</v>
      </c>
      <c r="P41" s="20">
        <v>110</v>
      </c>
      <c r="Q41" s="20">
        <v>355</v>
      </c>
      <c r="R41" s="20">
        <v>0</v>
      </c>
      <c r="S41" s="20">
        <v>332</v>
      </c>
      <c r="T41" s="20">
        <v>0</v>
      </c>
      <c r="U41" s="20">
        <v>3</v>
      </c>
      <c r="V41" s="20">
        <v>0</v>
      </c>
      <c r="W41" s="20">
        <v>1370</v>
      </c>
      <c r="X41" s="20">
        <v>0</v>
      </c>
      <c r="Y41" s="20">
        <v>18</v>
      </c>
      <c r="Z41" s="20">
        <v>0</v>
      </c>
      <c r="AA41" s="20">
        <v>257</v>
      </c>
      <c r="AB41" s="20">
        <v>0</v>
      </c>
      <c r="AC41" s="20">
        <v>0</v>
      </c>
      <c r="AD41" s="20">
        <v>0</v>
      </c>
      <c r="AE41" s="20">
        <v>114</v>
      </c>
      <c r="AF41" s="20">
        <v>0</v>
      </c>
      <c r="AG41" s="20">
        <v>3</v>
      </c>
      <c r="AH41" s="20">
        <v>0</v>
      </c>
      <c r="AI41" s="20">
        <v>0</v>
      </c>
    </row>
    <row r="42" spans="1:35" x14ac:dyDescent="0.25">
      <c r="A42" s="3">
        <v>156</v>
      </c>
      <c r="B42" s="20">
        <v>0</v>
      </c>
      <c r="C42" s="20">
        <v>77</v>
      </c>
      <c r="D42" s="20">
        <v>5</v>
      </c>
      <c r="E42" s="20">
        <v>0</v>
      </c>
      <c r="F42" s="20">
        <v>7</v>
      </c>
      <c r="G42" s="20">
        <v>142</v>
      </c>
      <c r="H42" s="20">
        <v>40</v>
      </c>
      <c r="I42" s="20">
        <v>15</v>
      </c>
      <c r="J42" s="20">
        <v>0</v>
      </c>
      <c r="K42" s="20">
        <v>0</v>
      </c>
      <c r="L42" s="20">
        <v>21</v>
      </c>
      <c r="M42" s="20">
        <v>16</v>
      </c>
      <c r="N42" s="20">
        <v>4</v>
      </c>
      <c r="O42" s="20">
        <v>98</v>
      </c>
      <c r="P42" s="20">
        <v>126</v>
      </c>
      <c r="Q42" s="20">
        <v>7</v>
      </c>
      <c r="R42" s="20">
        <v>61</v>
      </c>
      <c r="S42" s="20">
        <v>1753</v>
      </c>
      <c r="T42" s="20">
        <v>0</v>
      </c>
      <c r="U42" s="20">
        <v>6</v>
      </c>
      <c r="V42" s="20">
        <v>0</v>
      </c>
      <c r="W42" s="20">
        <v>66</v>
      </c>
      <c r="X42" s="20">
        <v>25</v>
      </c>
      <c r="Y42" s="20">
        <v>4</v>
      </c>
      <c r="Z42" s="20">
        <v>0</v>
      </c>
      <c r="AA42" s="20">
        <v>1220</v>
      </c>
      <c r="AB42" s="20">
        <v>0</v>
      </c>
      <c r="AC42" s="20">
        <v>0</v>
      </c>
      <c r="AD42" s="20">
        <v>0</v>
      </c>
      <c r="AE42" s="20">
        <v>1429</v>
      </c>
      <c r="AF42" s="20">
        <v>0</v>
      </c>
      <c r="AG42" s="20">
        <v>1</v>
      </c>
      <c r="AH42" s="20">
        <v>0</v>
      </c>
      <c r="AI42" s="20">
        <v>0</v>
      </c>
    </row>
    <row r="43" spans="1:35" x14ac:dyDescent="0.25">
      <c r="A43" s="3">
        <v>157</v>
      </c>
      <c r="B43" s="20">
        <v>0</v>
      </c>
      <c r="C43" s="20">
        <v>0</v>
      </c>
      <c r="D43" s="20">
        <v>4</v>
      </c>
      <c r="E43" s="20">
        <v>0</v>
      </c>
      <c r="F43" s="20">
        <v>21</v>
      </c>
      <c r="G43" s="20">
        <v>170</v>
      </c>
      <c r="H43" s="20">
        <v>90</v>
      </c>
      <c r="I43" s="20">
        <v>6</v>
      </c>
      <c r="J43" s="20">
        <v>4</v>
      </c>
      <c r="K43" s="20">
        <v>609</v>
      </c>
      <c r="L43" s="20">
        <v>34</v>
      </c>
      <c r="M43" s="20">
        <v>1</v>
      </c>
      <c r="N43" s="20">
        <v>0</v>
      </c>
      <c r="O43" s="20">
        <v>562</v>
      </c>
      <c r="P43" s="20">
        <v>0</v>
      </c>
      <c r="Q43" s="20">
        <v>1146</v>
      </c>
      <c r="R43" s="20">
        <v>247</v>
      </c>
      <c r="S43" s="20">
        <v>1241</v>
      </c>
      <c r="T43" s="20">
        <v>0</v>
      </c>
      <c r="U43" s="20">
        <v>256</v>
      </c>
      <c r="V43" s="20">
        <v>0</v>
      </c>
      <c r="W43" s="20">
        <v>186</v>
      </c>
      <c r="X43" s="20">
        <v>34</v>
      </c>
      <c r="Y43" s="20">
        <v>9</v>
      </c>
      <c r="Z43" s="20">
        <v>0</v>
      </c>
      <c r="AA43" s="20">
        <v>534</v>
      </c>
      <c r="AB43" s="20">
        <v>0</v>
      </c>
      <c r="AC43" s="20">
        <v>0</v>
      </c>
      <c r="AD43" s="20">
        <v>0</v>
      </c>
      <c r="AE43" s="20">
        <v>3636</v>
      </c>
      <c r="AF43" s="20">
        <v>0</v>
      </c>
      <c r="AG43" s="20">
        <v>8</v>
      </c>
      <c r="AH43" s="20">
        <v>0</v>
      </c>
      <c r="AI43" s="20">
        <v>2</v>
      </c>
    </row>
    <row r="44" spans="1:35" x14ac:dyDescent="0.25">
      <c r="A44" s="3">
        <v>158</v>
      </c>
      <c r="B44" s="20">
        <v>0</v>
      </c>
      <c r="C44" s="20">
        <v>5</v>
      </c>
      <c r="D44" s="20">
        <v>17</v>
      </c>
      <c r="E44" s="20">
        <v>0</v>
      </c>
      <c r="F44" s="20">
        <v>17</v>
      </c>
      <c r="G44" s="20">
        <v>203</v>
      </c>
      <c r="H44" s="20">
        <v>12</v>
      </c>
      <c r="I44" s="20">
        <v>0</v>
      </c>
      <c r="J44" s="20">
        <v>2</v>
      </c>
      <c r="K44" s="20">
        <v>6</v>
      </c>
      <c r="L44" s="20">
        <v>13</v>
      </c>
      <c r="M44" s="20">
        <v>11</v>
      </c>
      <c r="N44" s="20">
        <v>5</v>
      </c>
      <c r="O44" s="20">
        <v>709</v>
      </c>
      <c r="P44" s="20">
        <v>274</v>
      </c>
      <c r="Q44" s="20">
        <v>70</v>
      </c>
      <c r="R44" s="20">
        <v>87</v>
      </c>
      <c r="S44" s="20">
        <v>910</v>
      </c>
      <c r="T44" s="20">
        <v>35</v>
      </c>
      <c r="U44" s="20">
        <v>8</v>
      </c>
      <c r="V44" s="20">
        <v>0</v>
      </c>
      <c r="W44" s="20">
        <v>624</v>
      </c>
      <c r="X44" s="20">
        <v>0</v>
      </c>
      <c r="Y44" s="20">
        <v>17</v>
      </c>
      <c r="Z44" s="20">
        <v>1</v>
      </c>
      <c r="AA44" s="20">
        <v>658</v>
      </c>
      <c r="AB44" s="20">
        <v>0</v>
      </c>
      <c r="AC44" s="20">
        <v>0</v>
      </c>
      <c r="AD44" s="20">
        <v>35</v>
      </c>
      <c r="AE44" s="20">
        <v>86</v>
      </c>
      <c r="AF44" s="20">
        <v>0</v>
      </c>
      <c r="AG44" s="20">
        <v>1094</v>
      </c>
      <c r="AH44" s="20">
        <v>0</v>
      </c>
      <c r="AI44" s="20">
        <v>0</v>
      </c>
    </row>
    <row r="45" spans="1:35" x14ac:dyDescent="0.25">
      <c r="A45" s="3">
        <v>159</v>
      </c>
      <c r="B45" s="20">
        <v>2</v>
      </c>
      <c r="C45" s="20">
        <v>2</v>
      </c>
      <c r="D45" s="20">
        <v>0</v>
      </c>
      <c r="E45" s="20">
        <v>0</v>
      </c>
      <c r="F45" s="20">
        <v>13</v>
      </c>
      <c r="G45" s="20">
        <v>239</v>
      </c>
      <c r="H45" s="20">
        <v>185</v>
      </c>
      <c r="I45" s="20">
        <v>0</v>
      </c>
      <c r="J45" s="20">
        <v>1</v>
      </c>
      <c r="K45" s="20">
        <v>184</v>
      </c>
      <c r="L45" s="20">
        <v>2</v>
      </c>
      <c r="M45" s="20">
        <v>0</v>
      </c>
      <c r="N45" s="20">
        <v>35</v>
      </c>
      <c r="O45" s="20">
        <v>1459</v>
      </c>
      <c r="P45" s="20">
        <v>5</v>
      </c>
      <c r="Q45" s="20">
        <v>174</v>
      </c>
      <c r="R45" s="20">
        <v>39</v>
      </c>
      <c r="S45" s="20">
        <v>1309</v>
      </c>
      <c r="T45" s="20">
        <v>0</v>
      </c>
      <c r="U45" s="20">
        <v>0</v>
      </c>
      <c r="V45" s="20">
        <v>0</v>
      </c>
      <c r="W45" s="20">
        <v>390</v>
      </c>
      <c r="X45" s="20">
        <v>36</v>
      </c>
      <c r="Y45" s="20">
        <v>40</v>
      </c>
      <c r="Z45" s="20">
        <v>0</v>
      </c>
      <c r="AA45" s="20">
        <v>1862</v>
      </c>
      <c r="AB45" s="20">
        <v>2</v>
      </c>
      <c r="AC45" s="20">
        <v>3</v>
      </c>
      <c r="AD45" s="20">
        <v>0</v>
      </c>
      <c r="AE45" s="20">
        <v>326</v>
      </c>
      <c r="AF45" s="20">
        <v>0</v>
      </c>
      <c r="AG45" s="20">
        <v>2</v>
      </c>
      <c r="AH45" s="20">
        <v>0</v>
      </c>
      <c r="AI45" s="20">
        <v>0</v>
      </c>
    </row>
    <row r="46" spans="1:35" x14ac:dyDescent="0.25">
      <c r="A46" s="3">
        <v>160</v>
      </c>
      <c r="B46" s="20">
        <v>0</v>
      </c>
      <c r="C46" s="20">
        <v>0</v>
      </c>
      <c r="D46" s="20">
        <v>15</v>
      </c>
      <c r="E46" s="20">
        <v>0</v>
      </c>
      <c r="F46" s="20">
        <v>31</v>
      </c>
      <c r="G46" s="20">
        <v>278</v>
      </c>
      <c r="H46" s="20">
        <v>2</v>
      </c>
      <c r="I46" s="20">
        <v>121</v>
      </c>
      <c r="J46" s="20">
        <v>6</v>
      </c>
      <c r="K46" s="20">
        <v>1191</v>
      </c>
      <c r="L46" s="20">
        <v>16</v>
      </c>
      <c r="M46" s="20">
        <v>0</v>
      </c>
      <c r="N46" s="20">
        <v>2</v>
      </c>
      <c r="O46" s="20">
        <v>496</v>
      </c>
      <c r="P46" s="20">
        <v>541</v>
      </c>
      <c r="Q46" s="20">
        <v>960</v>
      </c>
      <c r="R46" s="20">
        <v>751</v>
      </c>
      <c r="S46" s="20">
        <v>1353</v>
      </c>
      <c r="T46" s="20">
        <v>1</v>
      </c>
      <c r="U46" s="20">
        <v>11</v>
      </c>
      <c r="V46" s="20">
        <v>0</v>
      </c>
      <c r="W46" s="20">
        <v>307</v>
      </c>
      <c r="X46" s="20">
        <v>200</v>
      </c>
      <c r="Y46" s="20">
        <v>2</v>
      </c>
      <c r="Z46" s="20">
        <v>4</v>
      </c>
      <c r="AA46" s="20">
        <v>786</v>
      </c>
      <c r="AB46" s="20">
        <v>33</v>
      </c>
      <c r="AC46" s="20">
        <v>0</v>
      </c>
      <c r="AD46" s="20">
        <v>0</v>
      </c>
      <c r="AE46" s="20">
        <v>122</v>
      </c>
      <c r="AF46" s="20">
        <v>2</v>
      </c>
      <c r="AG46" s="20">
        <v>3</v>
      </c>
      <c r="AH46" s="20">
        <v>1</v>
      </c>
      <c r="AI46" s="20">
        <v>0</v>
      </c>
    </row>
    <row r="47" spans="1:35" x14ac:dyDescent="0.25">
      <c r="A47" s="3">
        <v>161</v>
      </c>
      <c r="B47" s="20">
        <v>0</v>
      </c>
      <c r="C47" s="20">
        <v>5</v>
      </c>
      <c r="D47" s="20">
        <v>2</v>
      </c>
      <c r="E47" s="20">
        <v>2</v>
      </c>
      <c r="F47" s="20">
        <v>40</v>
      </c>
      <c r="G47" s="20">
        <v>373</v>
      </c>
      <c r="H47" s="20">
        <v>307</v>
      </c>
      <c r="I47" s="20">
        <v>5</v>
      </c>
      <c r="J47" s="20">
        <v>0</v>
      </c>
      <c r="K47" s="20">
        <v>3</v>
      </c>
      <c r="L47" s="20">
        <v>0</v>
      </c>
      <c r="M47" s="20">
        <v>0</v>
      </c>
      <c r="N47" s="20">
        <v>171</v>
      </c>
      <c r="O47" s="20">
        <v>796</v>
      </c>
      <c r="P47" s="20">
        <v>783</v>
      </c>
      <c r="Q47" s="20">
        <v>414</v>
      </c>
      <c r="R47" s="20">
        <v>3</v>
      </c>
      <c r="S47" s="20">
        <v>608</v>
      </c>
      <c r="T47" s="20">
        <v>0</v>
      </c>
      <c r="U47" s="20">
        <v>247</v>
      </c>
      <c r="V47" s="20">
        <v>0</v>
      </c>
      <c r="W47" s="20">
        <v>289</v>
      </c>
      <c r="X47" s="20">
        <v>206</v>
      </c>
      <c r="Y47" s="20">
        <v>337</v>
      </c>
      <c r="Z47" s="20">
        <v>1</v>
      </c>
      <c r="AA47" s="20">
        <v>1260</v>
      </c>
      <c r="AB47" s="20">
        <v>955</v>
      </c>
      <c r="AC47" s="20">
        <v>42</v>
      </c>
      <c r="AD47" s="20">
        <v>0</v>
      </c>
      <c r="AE47" s="20">
        <v>417</v>
      </c>
      <c r="AF47" s="20">
        <v>9</v>
      </c>
      <c r="AG47" s="20">
        <v>637</v>
      </c>
      <c r="AH47" s="20">
        <v>0</v>
      </c>
      <c r="AI47" s="20">
        <v>0</v>
      </c>
    </row>
    <row r="48" spans="1:35" x14ac:dyDescent="0.25">
      <c r="A48" s="3">
        <v>162</v>
      </c>
      <c r="B48" s="20">
        <v>1</v>
      </c>
      <c r="C48" s="20">
        <v>947</v>
      </c>
      <c r="D48" s="20">
        <v>1</v>
      </c>
      <c r="E48" s="20">
        <v>0</v>
      </c>
      <c r="F48" s="20">
        <v>82</v>
      </c>
      <c r="G48" s="20">
        <v>24</v>
      </c>
      <c r="H48" s="20">
        <v>21</v>
      </c>
      <c r="I48" s="20">
        <v>24</v>
      </c>
      <c r="J48" s="20">
        <v>0</v>
      </c>
      <c r="K48" s="20">
        <v>0</v>
      </c>
      <c r="L48" s="20">
        <v>301</v>
      </c>
      <c r="M48" s="20">
        <v>0</v>
      </c>
      <c r="N48" s="20">
        <v>547</v>
      </c>
      <c r="O48" s="20">
        <v>178</v>
      </c>
      <c r="P48" s="20">
        <v>42</v>
      </c>
      <c r="Q48" s="20">
        <v>453</v>
      </c>
      <c r="R48" s="20">
        <v>163</v>
      </c>
      <c r="S48" s="20">
        <v>307</v>
      </c>
      <c r="T48" s="20">
        <v>0</v>
      </c>
      <c r="U48" s="20">
        <v>152</v>
      </c>
      <c r="V48" s="20">
        <v>0</v>
      </c>
      <c r="W48" s="20">
        <v>535</v>
      </c>
      <c r="X48" s="20">
        <v>0</v>
      </c>
      <c r="Y48" s="20">
        <v>339</v>
      </c>
      <c r="Z48" s="20">
        <v>1</v>
      </c>
      <c r="AA48" s="20">
        <v>1658</v>
      </c>
      <c r="AB48" s="20">
        <v>244</v>
      </c>
      <c r="AC48" s="20">
        <v>424</v>
      </c>
      <c r="AD48" s="20">
        <v>0</v>
      </c>
      <c r="AE48" s="20">
        <v>123</v>
      </c>
      <c r="AF48" s="20">
        <v>1</v>
      </c>
      <c r="AG48" s="20">
        <v>0</v>
      </c>
      <c r="AH48" s="20">
        <v>0</v>
      </c>
      <c r="AI48" s="20">
        <v>37</v>
      </c>
    </row>
    <row r="49" spans="1:35" x14ac:dyDescent="0.25">
      <c r="A49" s="3">
        <v>163</v>
      </c>
      <c r="B49" s="20">
        <v>1</v>
      </c>
      <c r="C49" s="20">
        <v>675</v>
      </c>
      <c r="D49" s="20">
        <v>0</v>
      </c>
      <c r="E49" s="20">
        <v>3</v>
      </c>
      <c r="F49" s="20">
        <v>136</v>
      </c>
      <c r="G49" s="20">
        <v>53</v>
      </c>
      <c r="H49" s="20">
        <v>393</v>
      </c>
      <c r="I49" s="20">
        <v>0</v>
      </c>
      <c r="J49" s="20">
        <v>0</v>
      </c>
      <c r="K49" s="20">
        <v>22</v>
      </c>
      <c r="L49" s="20">
        <v>744</v>
      </c>
      <c r="M49" s="20">
        <v>10</v>
      </c>
      <c r="N49" s="20">
        <v>0</v>
      </c>
      <c r="O49" s="20">
        <v>3</v>
      </c>
      <c r="P49" s="20">
        <v>288</v>
      </c>
      <c r="Q49" s="20">
        <v>65</v>
      </c>
      <c r="R49" s="20">
        <v>138</v>
      </c>
      <c r="S49" s="20">
        <v>498</v>
      </c>
      <c r="T49" s="20">
        <v>443</v>
      </c>
      <c r="U49" s="20">
        <v>3</v>
      </c>
      <c r="V49" s="20">
        <v>0</v>
      </c>
      <c r="W49" s="20">
        <v>21</v>
      </c>
      <c r="X49" s="20">
        <v>0</v>
      </c>
      <c r="Y49" s="20">
        <v>45</v>
      </c>
      <c r="Z49" s="20">
        <v>0</v>
      </c>
      <c r="AA49" s="20">
        <v>2970</v>
      </c>
      <c r="AB49" s="20">
        <v>484</v>
      </c>
      <c r="AC49" s="20">
        <v>32</v>
      </c>
      <c r="AD49" s="20">
        <v>0</v>
      </c>
      <c r="AE49" s="20">
        <v>2011</v>
      </c>
      <c r="AF49" s="20">
        <v>9</v>
      </c>
      <c r="AG49" s="20">
        <v>518</v>
      </c>
      <c r="AH49" s="20">
        <v>0</v>
      </c>
      <c r="AI49" s="20">
        <v>16</v>
      </c>
    </row>
    <row r="50" spans="1:35" x14ac:dyDescent="0.25">
      <c r="A50" s="3">
        <v>164</v>
      </c>
      <c r="B50" s="20">
        <v>0</v>
      </c>
      <c r="C50" s="20">
        <v>252</v>
      </c>
      <c r="D50" s="20">
        <v>87</v>
      </c>
      <c r="E50" s="20">
        <v>111</v>
      </c>
      <c r="F50" s="20">
        <v>199</v>
      </c>
      <c r="G50" s="20">
        <v>597</v>
      </c>
      <c r="H50" s="20">
        <v>19</v>
      </c>
      <c r="I50" s="20">
        <v>0</v>
      </c>
      <c r="J50" s="20">
        <v>0</v>
      </c>
      <c r="K50" s="20">
        <v>90</v>
      </c>
      <c r="L50" s="20">
        <v>809</v>
      </c>
      <c r="M50" s="20">
        <v>431</v>
      </c>
      <c r="N50" s="20">
        <v>0</v>
      </c>
      <c r="O50" s="20">
        <v>0</v>
      </c>
      <c r="P50" s="20">
        <v>0</v>
      </c>
      <c r="Q50" s="20">
        <v>104</v>
      </c>
      <c r="R50" s="20">
        <v>324</v>
      </c>
      <c r="S50" s="20">
        <v>528</v>
      </c>
      <c r="T50" s="20">
        <v>30</v>
      </c>
      <c r="U50" s="20">
        <v>0</v>
      </c>
      <c r="V50" s="20">
        <v>5</v>
      </c>
      <c r="W50" s="20">
        <v>228</v>
      </c>
      <c r="X50" s="20">
        <v>1042</v>
      </c>
      <c r="Y50" s="20">
        <v>2</v>
      </c>
      <c r="Z50" s="20">
        <v>0</v>
      </c>
      <c r="AA50" s="20">
        <v>13</v>
      </c>
      <c r="AB50" s="20">
        <v>1464</v>
      </c>
      <c r="AC50" s="20">
        <v>571</v>
      </c>
      <c r="AD50" s="20">
        <v>0</v>
      </c>
      <c r="AE50" s="20">
        <v>3000</v>
      </c>
      <c r="AF50" s="20">
        <v>3</v>
      </c>
      <c r="AG50" s="20">
        <v>22</v>
      </c>
      <c r="AH50" s="20">
        <v>0</v>
      </c>
      <c r="AI50" s="20">
        <v>5</v>
      </c>
    </row>
    <row r="51" spans="1:35" x14ac:dyDescent="0.25">
      <c r="A51" s="3">
        <v>165</v>
      </c>
      <c r="B51" s="20">
        <v>0</v>
      </c>
      <c r="C51" s="20">
        <v>226</v>
      </c>
      <c r="D51" s="20">
        <v>263</v>
      </c>
      <c r="E51" s="20">
        <v>0</v>
      </c>
      <c r="F51" s="20">
        <v>166</v>
      </c>
      <c r="G51" s="20">
        <v>1331</v>
      </c>
      <c r="H51" s="20">
        <v>5</v>
      </c>
      <c r="I51" s="20">
        <v>4</v>
      </c>
      <c r="J51" s="20">
        <v>78</v>
      </c>
      <c r="K51" s="20">
        <v>1019</v>
      </c>
      <c r="L51" s="20">
        <v>530</v>
      </c>
      <c r="M51" s="20">
        <v>0</v>
      </c>
      <c r="N51" s="20">
        <v>0</v>
      </c>
      <c r="O51" s="20">
        <v>519</v>
      </c>
      <c r="P51" s="20">
        <v>223</v>
      </c>
      <c r="Q51" s="20">
        <v>2098</v>
      </c>
      <c r="R51" s="20">
        <v>126</v>
      </c>
      <c r="S51" s="20">
        <v>115</v>
      </c>
      <c r="T51" s="20">
        <v>395</v>
      </c>
      <c r="U51" s="20">
        <v>109</v>
      </c>
      <c r="V51" s="20">
        <v>0</v>
      </c>
      <c r="W51" s="20">
        <v>761</v>
      </c>
      <c r="X51" s="20">
        <v>0</v>
      </c>
      <c r="Y51" s="20">
        <v>5</v>
      </c>
      <c r="Z51" s="20">
        <v>3</v>
      </c>
      <c r="AA51" s="20">
        <v>2170</v>
      </c>
      <c r="AB51" s="20">
        <v>2011</v>
      </c>
      <c r="AC51" s="20">
        <v>251</v>
      </c>
      <c r="AD51" s="20">
        <v>1</v>
      </c>
      <c r="AE51" s="20">
        <v>3573</v>
      </c>
      <c r="AF51" s="20">
        <v>0</v>
      </c>
      <c r="AG51" s="20">
        <v>7</v>
      </c>
      <c r="AH51" s="20">
        <v>0</v>
      </c>
      <c r="AI51" s="20">
        <v>925</v>
      </c>
    </row>
    <row r="52" spans="1:35" x14ac:dyDescent="0.25">
      <c r="A52" s="3">
        <v>166</v>
      </c>
      <c r="B52" s="20">
        <v>0</v>
      </c>
      <c r="C52" s="20">
        <v>23</v>
      </c>
      <c r="D52" s="20">
        <v>384</v>
      </c>
      <c r="E52" s="20">
        <v>170</v>
      </c>
      <c r="F52" s="20">
        <v>268</v>
      </c>
      <c r="G52" s="20">
        <v>592</v>
      </c>
      <c r="H52" s="20">
        <v>1008</v>
      </c>
      <c r="I52" s="20">
        <v>20</v>
      </c>
      <c r="J52" s="20">
        <v>7</v>
      </c>
      <c r="K52" s="20">
        <v>141</v>
      </c>
      <c r="L52" s="20">
        <v>0</v>
      </c>
      <c r="M52" s="20">
        <v>574</v>
      </c>
      <c r="N52" s="20">
        <v>258</v>
      </c>
      <c r="O52" s="20">
        <v>707</v>
      </c>
      <c r="P52" s="20">
        <v>1465</v>
      </c>
      <c r="Q52" s="20">
        <v>1092</v>
      </c>
      <c r="R52" s="20">
        <v>328</v>
      </c>
      <c r="S52" s="20">
        <v>395</v>
      </c>
      <c r="T52" s="20">
        <v>0</v>
      </c>
      <c r="U52" s="20">
        <v>0</v>
      </c>
      <c r="V52" s="20">
        <v>0</v>
      </c>
      <c r="W52" s="20">
        <v>221</v>
      </c>
      <c r="X52" s="20">
        <v>2</v>
      </c>
      <c r="Y52" s="20">
        <v>1568</v>
      </c>
      <c r="Z52" s="20">
        <v>2</v>
      </c>
      <c r="AA52" s="20">
        <v>2342</v>
      </c>
      <c r="AB52" s="20">
        <v>141</v>
      </c>
      <c r="AC52" s="20">
        <v>0</v>
      </c>
      <c r="AD52" s="20">
        <v>3</v>
      </c>
      <c r="AE52" s="20">
        <v>1390</v>
      </c>
      <c r="AF52" s="20">
        <v>6</v>
      </c>
      <c r="AG52" s="20">
        <v>3</v>
      </c>
      <c r="AH52" s="20">
        <v>0</v>
      </c>
      <c r="AI52" s="20">
        <v>345</v>
      </c>
    </row>
    <row r="53" spans="1:35" x14ac:dyDescent="0.25">
      <c r="A53" s="3">
        <v>167</v>
      </c>
      <c r="B53" s="20">
        <v>0</v>
      </c>
      <c r="C53" s="20">
        <v>2</v>
      </c>
      <c r="D53" s="20">
        <v>173</v>
      </c>
      <c r="E53" s="20">
        <v>11</v>
      </c>
      <c r="F53" s="20">
        <v>156</v>
      </c>
      <c r="G53" s="20">
        <v>241</v>
      </c>
      <c r="H53" s="20">
        <v>722</v>
      </c>
      <c r="I53" s="20">
        <v>265</v>
      </c>
      <c r="J53" s="20">
        <v>4</v>
      </c>
      <c r="K53" s="20">
        <v>878</v>
      </c>
      <c r="L53" s="20">
        <v>11</v>
      </c>
      <c r="M53" s="20">
        <v>278</v>
      </c>
      <c r="N53" s="20">
        <v>2363</v>
      </c>
      <c r="O53" s="20">
        <v>351</v>
      </c>
      <c r="P53" s="20">
        <v>1457</v>
      </c>
      <c r="Q53" s="20">
        <v>128</v>
      </c>
      <c r="R53" s="20">
        <v>281</v>
      </c>
      <c r="S53" s="20">
        <v>273</v>
      </c>
      <c r="T53" s="20">
        <v>2</v>
      </c>
      <c r="U53" s="20">
        <v>314</v>
      </c>
      <c r="V53" s="20">
        <v>0</v>
      </c>
      <c r="W53" s="20">
        <v>424</v>
      </c>
      <c r="X53" s="20">
        <v>1015</v>
      </c>
      <c r="Y53" s="20">
        <v>618</v>
      </c>
      <c r="Z53" s="20">
        <v>0</v>
      </c>
      <c r="AA53" s="20">
        <v>3443</v>
      </c>
      <c r="AB53" s="20">
        <v>383</v>
      </c>
      <c r="AC53" s="20">
        <v>389</v>
      </c>
      <c r="AD53" s="20">
        <v>33</v>
      </c>
      <c r="AE53" s="20">
        <v>201</v>
      </c>
      <c r="AF53" s="20">
        <v>6</v>
      </c>
      <c r="AG53" s="20">
        <v>54</v>
      </c>
      <c r="AH53" s="20">
        <v>0</v>
      </c>
      <c r="AI53" s="20">
        <v>2697</v>
      </c>
    </row>
    <row r="54" spans="1:35" x14ac:dyDescent="0.25">
      <c r="A54" s="3">
        <v>168</v>
      </c>
      <c r="B54" s="20">
        <v>0</v>
      </c>
      <c r="C54" s="20">
        <v>4592</v>
      </c>
      <c r="D54" s="20">
        <v>730</v>
      </c>
      <c r="E54" s="20">
        <v>0</v>
      </c>
      <c r="F54" s="20">
        <v>28</v>
      </c>
      <c r="G54" s="20">
        <v>101</v>
      </c>
      <c r="H54" s="20">
        <v>366</v>
      </c>
      <c r="I54" s="20">
        <v>207</v>
      </c>
      <c r="J54" s="20">
        <v>90</v>
      </c>
      <c r="K54" s="20">
        <v>64</v>
      </c>
      <c r="L54" s="20">
        <v>241</v>
      </c>
      <c r="M54" s="20">
        <v>0</v>
      </c>
      <c r="N54" s="20">
        <v>11</v>
      </c>
      <c r="O54" s="20">
        <v>424</v>
      </c>
      <c r="P54" s="20">
        <v>110</v>
      </c>
      <c r="Q54" s="20">
        <v>322</v>
      </c>
      <c r="R54" s="20">
        <v>4</v>
      </c>
      <c r="S54" s="20">
        <v>593</v>
      </c>
      <c r="T54" s="20">
        <v>1298</v>
      </c>
      <c r="U54" s="20">
        <v>597</v>
      </c>
      <c r="V54" s="20">
        <v>0</v>
      </c>
      <c r="W54" s="20">
        <v>233</v>
      </c>
      <c r="X54" s="20">
        <v>8</v>
      </c>
      <c r="Y54" s="20">
        <v>3</v>
      </c>
      <c r="Z54" s="20">
        <v>2</v>
      </c>
      <c r="AA54" s="20">
        <v>2131</v>
      </c>
      <c r="AB54" s="20">
        <v>2083</v>
      </c>
      <c r="AC54" s="20">
        <v>406</v>
      </c>
      <c r="AD54" s="20">
        <v>857</v>
      </c>
      <c r="AE54" s="20">
        <v>2872</v>
      </c>
      <c r="AF54" s="20">
        <v>12</v>
      </c>
      <c r="AG54" s="20">
        <v>1019</v>
      </c>
      <c r="AH54" s="20">
        <v>0</v>
      </c>
      <c r="AI54" s="20">
        <v>586</v>
      </c>
    </row>
    <row r="55" spans="1:35" x14ac:dyDescent="0.25">
      <c r="A55" s="3">
        <v>169</v>
      </c>
      <c r="B55" s="20">
        <v>3</v>
      </c>
      <c r="C55" s="20">
        <v>1317</v>
      </c>
      <c r="D55" s="20">
        <v>1015</v>
      </c>
      <c r="E55" s="20">
        <v>0</v>
      </c>
      <c r="F55" s="20">
        <v>1024</v>
      </c>
      <c r="G55" s="20">
        <v>2186</v>
      </c>
      <c r="H55" s="20">
        <v>248</v>
      </c>
      <c r="I55" s="20">
        <v>662</v>
      </c>
      <c r="J55" s="20">
        <v>228</v>
      </c>
      <c r="K55" s="20">
        <v>0</v>
      </c>
      <c r="L55" s="20">
        <v>178</v>
      </c>
      <c r="M55" s="20">
        <v>187</v>
      </c>
      <c r="N55" s="20">
        <v>1607</v>
      </c>
      <c r="O55" s="20">
        <v>1477</v>
      </c>
      <c r="P55" s="20">
        <v>618</v>
      </c>
      <c r="Q55" s="20">
        <v>1262</v>
      </c>
      <c r="R55" s="20">
        <v>944</v>
      </c>
      <c r="S55" s="20">
        <v>1781</v>
      </c>
      <c r="T55" s="20">
        <v>433</v>
      </c>
      <c r="U55" s="20">
        <v>996</v>
      </c>
      <c r="V55" s="20">
        <v>0</v>
      </c>
      <c r="W55" s="20">
        <v>886</v>
      </c>
      <c r="X55" s="20">
        <v>382</v>
      </c>
      <c r="Y55" s="20">
        <v>467</v>
      </c>
      <c r="Z55" s="20">
        <v>32</v>
      </c>
      <c r="AA55" s="20">
        <v>948</v>
      </c>
      <c r="AB55" s="20">
        <v>0</v>
      </c>
      <c r="AC55" s="20">
        <v>93</v>
      </c>
      <c r="AD55" s="20">
        <v>273</v>
      </c>
      <c r="AE55" s="20">
        <v>4688</v>
      </c>
      <c r="AF55" s="20">
        <v>237</v>
      </c>
      <c r="AG55" s="20">
        <v>14</v>
      </c>
      <c r="AH55" s="20">
        <v>2</v>
      </c>
      <c r="AI55" s="20">
        <v>29</v>
      </c>
    </row>
    <row r="56" spans="1:35" x14ac:dyDescent="0.25">
      <c r="A56" s="3">
        <v>170</v>
      </c>
      <c r="B56" s="20">
        <v>2</v>
      </c>
      <c r="C56" s="20">
        <v>1506</v>
      </c>
      <c r="D56" s="20">
        <v>2132</v>
      </c>
      <c r="E56" s="20">
        <v>1156</v>
      </c>
      <c r="F56" s="20">
        <v>360</v>
      </c>
      <c r="G56" s="20">
        <v>293</v>
      </c>
      <c r="H56" s="20">
        <v>43</v>
      </c>
      <c r="I56" s="20">
        <v>57</v>
      </c>
      <c r="J56" s="20">
        <v>62</v>
      </c>
      <c r="K56" s="20">
        <v>726</v>
      </c>
      <c r="L56" s="20">
        <v>0</v>
      </c>
      <c r="M56" s="20">
        <v>50</v>
      </c>
      <c r="N56" s="20">
        <v>2143</v>
      </c>
      <c r="O56" s="20">
        <v>85</v>
      </c>
      <c r="P56" s="20">
        <v>94</v>
      </c>
      <c r="Q56" s="20">
        <v>500</v>
      </c>
      <c r="R56" s="20">
        <v>894</v>
      </c>
      <c r="S56" s="20">
        <v>396</v>
      </c>
      <c r="T56" s="20">
        <v>26</v>
      </c>
      <c r="U56" s="20">
        <v>656</v>
      </c>
      <c r="V56" s="20">
        <v>0</v>
      </c>
      <c r="W56" s="20">
        <v>1533</v>
      </c>
      <c r="X56" s="20">
        <v>1366</v>
      </c>
      <c r="Y56" s="20">
        <v>174</v>
      </c>
      <c r="Z56" s="20">
        <v>344</v>
      </c>
      <c r="AA56" s="20">
        <v>681</v>
      </c>
      <c r="AB56" s="20">
        <v>1226</v>
      </c>
      <c r="AC56" s="20">
        <v>58</v>
      </c>
      <c r="AD56" s="20">
        <v>103</v>
      </c>
      <c r="AE56" s="20">
        <v>61</v>
      </c>
      <c r="AF56" s="20">
        <v>138</v>
      </c>
      <c r="AG56" s="20">
        <v>677</v>
      </c>
      <c r="AH56" s="20">
        <v>1</v>
      </c>
      <c r="AI56" s="20">
        <v>724</v>
      </c>
    </row>
    <row r="57" spans="1:35" x14ac:dyDescent="0.25">
      <c r="A57" s="3">
        <v>171</v>
      </c>
      <c r="B57" s="20">
        <v>3</v>
      </c>
      <c r="C57" s="20">
        <v>640</v>
      </c>
      <c r="D57" s="20">
        <v>34</v>
      </c>
      <c r="E57" s="20">
        <v>1486</v>
      </c>
      <c r="F57" s="20">
        <v>442</v>
      </c>
      <c r="G57" s="20">
        <v>2497</v>
      </c>
      <c r="H57" s="20">
        <v>48</v>
      </c>
      <c r="I57" s="20">
        <v>1091</v>
      </c>
      <c r="J57" s="20">
        <v>1289</v>
      </c>
      <c r="K57" s="20">
        <v>716</v>
      </c>
      <c r="L57" s="20">
        <v>132</v>
      </c>
      <c r="M57" s="20">
        <v>254</v>
      </c>
      <c r="N57" s="20">
        <v>82</v>
      </c>
      <c r="O57" s="20">
        <v>309</v>
      </c>
      <c r="P57" s="20">
        <v>1885</v>
      </c>
      <c r="Q57" s="20">
        <v>274</v>
      </c>
      <c r="R57" s="20">
        <v>234</v>
      </c>
      <c r="S57" s="20">
        <v>1805</v>
      </c>
      <c r="T57" s="20">
        <v>90</v>
      </c>
      <c r="U57" s="20">
        <v>1013</v>
      </c>
      <c r="V57" s="20">
        <v>0</v>
      </c>
      <c r="W57" s="20">
        <v>368</v>
      </c>
      <c r="X57" s="20">
        <v>3739</v>
      </c>
      <c r="Y57" s="20">
        <v>476</v>
      </c>
      <c r="Z57" s="20">
        <v>0</v>
      </c>
      <c r="AA57" s="20">
        <v>1895</v>
      </c>
      <c r="AB57" s="20">
        <v>623</v>
      </c>
      <c r="AC57" s="20">
        <v>1029</v>
      </c>
      <c r="AD57" s="20">
        <v>125</v>
      </c>
      <c r="AE57" s="20">
        <v>243</v>
      </c>
      <c r="AF57" s="20">
        <v>98</v>
      </c>
      <c r="AG57" s="20">
        <v>62</v>
      </c>
      <c r="AH57" s="20">
        <v>345</v>
      </c>
      <c r="AI57" s="20">
        <v>117</v>
      </c>
    </row>
    <row r="58" spans="1:35" x14ac:dyDescent="0.25">
      <c r="A58" s="3">
        <v>172</v>
      </c>
      <c r="B58" s="20">
        <v>2</v>
      </c>
      <c r="C58" s="20">
        <v>2968</v>
      </c>
      <c r="D58" s="20">
        <v>3310</v>
      </c>
      <c r="E58" s="20">
        <v>1726</v>
      </c>
      <c r="F58" s="20">
        <v>649</v>
      </c>
      <c r="G58" s="20">
        <v>0</v>
      </c>
      <c r="H58" s="20">
        <v>519</v>
      </c>
      <c r="I58" s="20">
        <v>929</v>
      </c>
      <c r="J58" s="20">
        <v>2857</v>
      </c>
      <c r="K58" s="20">
        <v>237</v>
      </c>
      <c r="L58" s="20">
        <v>1191</v>
      </c>
      <c r="M58" s="20">
        <v>2572</v>
      </c>
      <c r="N58" s="20">
        <v>1222</v>
      </c>
      <c r="O58" s="20">
        <v>144</v>
      </c>
      <c r="P58" s="20">
        <v>1230</v>
      </c>
      <c r="Q58" s="20">
        <v>486</v>
      </c>
      <c r="R58" s="20">
        <v>1946</v>
      </c>
      <c r="S58" s="20">
        <v>147</v>
      </c>
      <c r="T58" s="20">
        <v>12</v>
      </c>
      <c r="U58" s="20">
        <v>293</v>
      </c>
      <c r="V58" s="20">
        <v>240</v>
      </c>
      <c r="W58" s="20">
        <v>2214</v>
      </c>
      <c r="X58" s="20">
        <v>2594</v>
      </c>
      <c r="Y58" s="20">
        <v>83</v>
      </c>
      <c r="Z58" s="20">
        <v>16</v>
      </c>
      <c r="AA58" s="20">
        <v>2458</v>
      </c>
      <c r="AB58" s="20">
        <v>324</v>
      </c>
      <c r="AC58" s="20">
        <v>52</v>
      </c>
      <c r="AD58" s="20">
        <v>3</v>
      </c>
      <c r="AE58" s="20">
        <v>90</v>
      </c>
      <c r="AF58" s="20">
        <v>35</v>
      </c>
      <c r="AG58" s="20">
        <v>16</v>
      </c>
      <c r="AH58" s="20">
        <v>0</v>
      </c>
      <c r="AI58" s="20">
        <v>4585</v>
      </c>
    </row>
    <row r="59" spans="1:35" x14ac:dyDescent="0.25">
      <c r="A59" s="3">
        <v>173</v>
      </c>
      <c r="B59" s="20">
        <v>0</v>
      </c>
      <c r="C59" s="20">
        <v>880</v>
      </c>
      <c r="D59" s="20">
        <v>107</v>
      </c>
      <c r="E59" s="20">
        <v>2967</v>
      </c>
      <c r="F59" s="20">
        <v>608</v>
      </c>
      <c r="G59" s="20">
        <v>739</v>
      </c>
      <c r="H59" s="20">
        <v>1359</v>
      </c>
      <c r="I59" s="20">
        <v>1886</v>
      </c>
      <c r="J59" s="20">
        <v>1340</v>
      </c>
      <c r="K59" s="20">
        <v>251</v>
      </c>
      <c r="L59" s="20">
        <v>1955</v>
      </c>
      <c r="M59" s="20">
        <v>6</v>
      </c>
      <c r="N59" s="20">
        <v>422</v>
      </c>
      <c r="O59" s="20">
        <v>710</v>
      </c>
      <c r="P59" s="20">
        <v>2523</v>
      </c>
      <c r="Q59" s="20">
        <v>1366</v>
      </c>
      <c r="R59" s="20">
        <v>74</v>
      </c>
      <c r="S59" s="20">
        <v>686</v>
      </c>
      <c r="T59" s="20">
        <v>165</v>
      </c>
      <c r="U59" s="20">
        <v>43</v>
      </c>
      <c r="V59" s="20">
        <v>331</v>
      </c>
      <c r="W59" s="20">
        <v>1228</v>
      </c>
      <c r="X59" s="20">
        <v>0</v>
      </c>
      <c r="Y59" s="20">
        <v>3153</v>
      </c>
      <c r="Z59" s="20">
        <v>769</v>
      </c>
      <c r="AA59" s="20">
        <v>2335</v>
      </c>
      <c r="AB59" s="20">
        <v>727</v>
      </c>
      <c r="AC59" s="20">
        <v>329</v>
      </c>
      <c r="AD59" s="20">
        <v>1139</v>
      </c>
      <c r="AE59" s="20">
        <v>39</v>
      </c>
      <c r="AF59" s="20">
        <v>15</v>
      </c>
      <c r="AG59" s="20">
        <v>376</v>
      </c>
      <c r="AH59" s="20">
        <v>0</v>
      </c>
      <c r="AI59" s="20">
        <v>91</v>
      </c>
    </row>
    <row r="60" spans="1:35" x14ac:dyDescent="0.25">
      <c r="A60" s="3">
        <v>174</v>
      </c>
      <c r="B60" s="20">
        <v>957</v>
      </c>
      <c r="C60" s="20">
        <v>1649</v>
      </c>
      <c r="D60" s="20">
        <v>1435</v>
      </c>
      <c r="E60" s="20">
        <v>123</v>
      </c>
      <c r="F60" s="20">
        <v>959</v>
      </c>
      <c r="G60" s="20">
        <v>1805</v>
      </c>
      <c r="H60" s="20">
        <v>2640</v>
      </c>
      <c r="I60" s="20">
        <v>1299</v>
      </c>
      <c r="J60" s="20">
        <v>476</v>
      </c>
      <c r="K60" s="20">
        <v>1330</v>
      </c>
      <c r="L60" s="20">
        <v>377</v>
      </c>
      <c r="M60" s="20">
        <v>1253</v>
      </c>
      <c r="N60" s="20">
        <v>14</v>
      </c>
      <c r="O60" s="20">
        <v>962</v>
      </c>
      <c r="P60" s="20">
        <v>1233</v>
      </c>
      <c r="Q60" s="20">
        <v>317</v>
      </c>
      <c r="R60" s="20">
        <v>75</v>
      </c>
      <c r="S60" s="20">
        <v>2044</v>
      </c>
      <c r="T60" s="20">
        <v>2163</v>
      </c>
      <c r="U60" s="20">
        <v>32</v>
      </c>
      <c r="V60" s="20">
        <v>1503</v>
      </c>
      <c r="W60" s="20">
        <v>407</v>
      </c>
      <c r="X60" s="20">
        <v>1686</v>
      </c>
      <c r="Y60" s="20">
        <v>2153</v>
      </c>
      <c r="Z60" s="20">
        <v>3053</v>
      </c>
      <c r="AA60" s="20">
        <v>1233</v>
      </c>
      <c r="AB60" s="20">
        <v>1626</v>
      </c>
      <c r="AC60" s="20">
        <v>147</v>
      </c>
      <c r="AD60" s="20">
        <v>657</v>
      </c>
      <c r="AE60" s="20">
        <v>214</v>
      </c>
      <c r="AF60" s="20">
        <v>0</v>
      </c>
      <c r="AG60" s="20">
        <v>1541</v>
      </c>
      <c r="AH60" s="20">
        <v>302</v>
      </c>
      <c r="AI60" s="20">
        <v>1</v>
      </c>
    </row>
    <row r="61" spans="1:35" x14ac:dyDescent="0.25">
      <c r="A61" s="3">
        <v>175</v>
      </c>
      <c r="B61" s="20">
        <v>0</v>
      </c>
      <c r="C61" s="20">
        <v>2297</v>
      </c>
      <c r="D61" s="20">
        <v>89</v>
      </c>
      <c r="E61" s="20">
        <v>32</v>
      </c>
      <c r="F61" s="20">
        <v>685</v>
      </c>
      <c r="G61" s="20">
        <v>2343</v>
      </c>
      <c r="H61" s="20">
        <v>208</v>
      </c>
      <c r="I61" s="20">
        <v>3087</v>
      </c>
      <c r="J61" s="20">
        <v>2010</v>
      </c>
      <c r="K61" s="20">
        <v>114</v>
      </c>
      <c r="L61" s="20">
        <v>84</v>
      </c>
      <c r="M61" s="20">
        <v>519</v>
      </c>
      <c r="N61" s="20">
        <v>267</v>
      </c>
      <c r="O61" s="20">
        <v>1938</v>
      </c>
      <c r="P61" s="20">
        <v>1857</v>
      </c>
      <c r="Q61" s="20">
        <v>1540</v>
      </c>
      <c r="R61" s="20">
        <v>752</v>
      </c>
      <c r="S61" s="20">
        <v>2113</v>
      </c>
      <c r="T61" s="20">
        <v>610</v>
      </c>
      <c r="U61" s="20">
        <v>934</v>
      </c>
      <c r="V61" s="20">
        <v>42</v>
      </c>
      <c r="W61" s="20">
        <v>2177</v>
      </c>
      <c r="X61" s="20">
        <v>1343</v>
      </c>
      <c r="Y61" s="20">
        <v>709</v>
      </c>
      <c r="Z61" s="20">
        <v>462</v>
      </c>
      <c r="AA61" s="20">
        <v>1252</v>
      </c>
      <c r="AB61" s="20">
        <v>1368</v>
      </c>
      <c r="AC61" s="20">
        <v>744</v>
      </c>
      <c r="AD61" s="20">
        <v>846</v>
      </c>
      <c r="AE61" s="20">
        <v>186</v>
      </c>
      <c r="AF61" s="20">
        <v>96</v>
      </c>
      <c r="AG61" s="20">
        <v>408</v>
      </c>
      <c r="AH61" s="20">
        <v>3374</v>
      </c>
      <c r="AI61" s="20">
        <v>3222</v>
      </c>
    </row>
    <row r="62" spans="1:35" x14ac:dyDescent="0.25">
      <c r="A62" s="3">
        <v>176</v>
      </c>
      <c r="B62" s="20">
        <v>14</v>
      </c>
      <c r="C62" s="20">
        <v>2247</v>
      </c>
      <c r="D62" s="20">
        <v>1004</v>
      </c>
      <c r="E62" s="20">
        <v>1523</v>
      </c>
      <c r="F62" s="20">
        <v>941</v>
      </c>
      <c r="G62" s="20">
        <v>244</v>
      </c>
      <c r="H62" s="20">
        <v>1710</v>
      </c>
      <c r="I62" s="20">
        <v>138</v>
      </c>
      <c r="J62" s="20">
        <v>334</v>
      </c>
      <c r="K62" s="20">
        <v>313</v>
      </c>
      <c r="L62" s="20">
        <v>2</v>
      </c>
      <c r="M62" s="20">
        <v>979</v>
      </c>
      <c r="N62" s="20">
        <v>124</v>
      </c>
      <c r="O62" s="20">
        <v>866</v>
      </c>
      <c r="P62" s="20">
        <v>1246</v>
      </c>
      <c r="Q62" s="20">
        <v>672</v>
      </c>
      <c r="R62" s="20">
        <v>505</v>
      </c>
      <c r="S62" s="20">
        <v>1187</v>
      </c>
      <c r="T62" s="20">
        <v>1265</v>
      </c>
      <c r="U62" s="20">
        <v>232</v>
      </c>
      <c r="V62" s="20">
        <v>392</v>
      </c>
      <c r="W62" s="20">
        <v>1291</v>
      </c>
      <c r="X62" s="20">
        <v>1023</v>
      </c>
      <c r="Y62" s="20">
        <v>714</v>
      </c>
      <c r="Z62" s="20">
        <v>65</v>
      </c>
      <c r="AA62" s="20">
        <v>2588</v>
      </c>
      <c r="AB62" s="20">
        <v>1540</v>
      </c>
      <c r="AC62" s="20">
        <v>138</v>
      </c>
      <c r="AD62" s="20">
        <v>12</v>
      </c>
      <c r="AE62" s="20">
        <v>790</v>
      </c>
      <c r="AF62" s="20">
        <v>724</v>
      </c>
      <c r="AG62" s="20">
        <v>438</v>
      </c>
      <c r="AH62" s="20">
        <v>647</v>
      </c>
      <c r="AI62" s="20">
        <v>1387</v>
      </c>
    </row>
    <row r="63" spans="1:35" x14ac:dyDescent="0.25">
      <c r="A63" s="3">
        <v>177</v>
      </c>
      <c r="B63" s="20">
        <v>5</v>
      </c>
      <c r="C63" s="20">
        <v>504</v>
      </c>
      <c r="D63" s="20">
        <v>5016</v>
      </c>
      <c r="E63" s="20">
        <v>203</v>
      </c>
      <c r="F63" s="20">
        <v>528</v>
      </c>
      <c r="G63" s="20">
        <v>845</v>
      </c>
      <c r="H63" s="20">
        <v>728</v>
      </c>
      <c r="I63" s="20">
        <v>223</v>
      </c>
      <c r="J63" s="20">
        <v>1080</v>
      </c>
      <c r="K63" s="20">
        <v>352</v>
      </c>
      <c r="L63" s="20">
        <v>76</v>
      </c>
      <c r="M63" s="20">
        <v>121</v>
      </c>
      <c r="N63" s="20">
        <v>277</v>
      </c>
      <c r="O63" s="20">
        <v>849</v>
      </c>
      <c r="P63" s="20">
        <v>73</v>
      </c>
      <c r="Q63" s="20">
        <v>1216</v>
      </c>
      <c r="R63" s="20">
        <v>1949</v>
      </c>
      <c r="S63" s="20">
        <v>2048</v>
      </c>
      <c r="T63" s="20">
        <v>986</v>
      </c>
      <c r="U63" s="20">
        <v>692</v>
      </c>
      <c r="V63" s="20">
        <v>97</v>
      </c>
      <c r="W63" s="20">
        <v>991</v>
      </c>
      <c r="X63" s="20">
        <v>734</v>
      </c>
      <c r="Y63" s="20">
        <v>1595</v>
      </c>
      <c r="Z63" s="20">
        <v>340</v>
      </c>
      <c r="AA63" s="20">
        <v>3473</v>
      </c>
      <c r="AB63" s="20">
        <v>891</v>
      </c>
      <c r="AC63" s="20">
        <v>860</v>
      </c>
      <c r="AD63" s="20">
        <v>1635</v>
      </c>
      <c r="AE63" s="20">
        <v>1151</v>
      </c>
      <c r="AF63" s="20">
        <v>16</v>
      </c>
      <c r="AG63" s="20">
        <v>1023</v>
      </c>
      <c r="AH63" s="20">
        <v>3290</v>
      </c>
      <c r="AI63" s="20">
        <v>847</v>
      </c>
    </row>
    <row r="64" spans="1:35" x14ac:dyDescent="0.25">
      <c r="A64" s="3">
        <v>178</v>
      </c>
      <c r="B64" s="20">
        <v>35</v>
      </c>
      <c r="C64" s="20">
        <v>5845</v>
      </c>
      <c r="D64" s="20">
        <v>1001</v>
      </c>
      <c r="E64" s="20">
        <v>570</v>
      </c>
      <c r="F64" s="20">
        <v>1076</v>
      </c>
      <c r="G64" s="20">
        <v>3612</v>
      </c>
      <c r="H64" s="20">
        <v>241</v>
      </c>
      <c r="I64" s="20">
        <v>2753</v>
      </c>
      <c r="J64" s="20">
        <v>169</v>
      </c>
      <c r="K64" s="20">
        <v>1402</v>
      </c>
      <c r="L64" s="20">
        <v>603</v>
      </c>
      <c r="M64" s="20">
        <v>950</v>
      </c>
      <c r="N64" s="20">
        <v>674</v>
      </c>
      <c r="O64" s="20">
        <v>1432</v>
      </c>
      <c r="P64" s="20">
        <v>992</v>
      </c>
      <c r="Q64" s="20">
        <v>1539</v>
      </c>
      <c r="R64" s="20">
        <v>848</v>
      </c>
      <c r="S64" s="20">
        <v>2941</v>
      </c>
      <c r="T64" s="20">
        <v>1438</v>
      </c>
      <c r="U64" s="20">
        <v>34</v>
      </c>
      <c r="V64" s="20">
        <v>108</v>
      </c>
      <c r="W64" s="20">
        <v>3822</v>
      </c>
      <c r="X64" s="20">
        <v>1642</v>
      </c>
      <c r="Y64" s="20">
        <v>2499</v>
      </c>
      <c r="Z64" s="20">
        <v>4787</v>
      </c>
      <c r="AA64" s="20">
        <v>2869</v>
      </c>
      <c r="AB64" s="20">
        <v>1495</v>
      </c>
      <c r="AC64" s="20">
        <v>1454</v>
      </c>
      <c r="AD64" s="20">
        <v>707</v>
      </c>
      <c r="AE64" s="20">
        <v>256</v>
      </c>
      <c r="AF64" s="20">
        <v>268</v>
      </c>
      <c r="AG64" s="20">
        <v>459</v>
      </c>
      <c r="AH64" s="20">
        <v>57</v>
      </c>
      <c r="AI64" s="20">
        <v>695</v>
      </c>
    </row>
    <row r="65" spans="1:35" x14ac:dyDescent="0.25">
      <c r="A65" s="3">
        <v>179</v>
      </c>
      <c r="B65" s="20">
        <v>25</v>
      </c>
      <c r="C65" s="20">
        <v>5818</v>
      </c>
      <c r="D65" s="20">
        <v>1549</v>
      </c>
      <c r="E65" s="20">
        <v>2156</v>
      </c>
      <c r="F65" s="20">
        <v>945</v>
      </c>
      <c r="G65" s="20">
        <v>489</v>
      </c>
      <c r="H65" s="20">
        <v>530</v>
      </c>
      <c r="I65" s="20">
        <v>1711</v>
      </c>
      <c r="J65" s="20">
        <v>2536</v>
      </c>
      <c r="K65" s="20">
        <v>757</v>
      </c>
      <c r="L65" s="20">
        <v>2</v>
      </c>
      <c r="M65" s="20">
        <v>1270</v>
      </c>
      <c r="N65" s="20">
        <v>336</v>
      </c>
      <c r="O65" s="20">
        <v>181</v>
      </c>
      <c r="P65" s="20">
        <v>2763</v>
      </c>
      <c r="Q65" s="20">
        <v>1211</v>
      </c>
      <c r="R65" s="20">
        <v>319</v>
      </c>
      <c r="S65" s="20">
        <v>555</v>
      </c>
      <c r="T65" s="20">
        <v>1093</v>
      </c>
      <c r="U65" s="20">
        <v>198</v>
      </c>
      <c r="V65" s="20">
        <v>53</v>
      </c>
      <c r="W65" s="20">
        <v>1671</v>
      </c>
      <c r="X65" s="20">
        <v>3995</v>
      </c>
      <c r="Y65" s="20">
        <v>2293</v>
      </c>
      <c r="Z65" s="20">
        <v>705</v>
      </c>
      <c r="AA65" s="20">
        <v>5927</v>
      </c>
      <c r="AB65" s="20">
        <v>1693</v>
      </c>
      <c r="AC65" s="20">
        <v>2933</v>
      </c>
      <c r="AD65" s="20">
        <v>1187</v>
      </c>
      <c r="AE65" s="20">
        <v>774</v>
      </c>
      <c r="AF65" s="20">
        <v>308</v>
      </c>
      <c r="AG65" s="20">
        <v>993</v>
      </c>
      <c r="AH65" s="20">
        <v>372</v>
      </c>
      <c r="AI65" s="20">
        <v>1980</v>
      </c>
    </row>
    <row r="66" spans="1:35" x14ac:dyDescent="0.25">
      <c r="A66" s="3">
        <v>180</v>
      </c>
      <c r="B66" s="20">
        <v>1144</v>
      </c>
      <c r="C66" s="20">
        <v>1254</v>
      </c>
      <c r="D66" s="20">
        <v>937</v>
      </c>
      <c r="E66" s="20">
        <v>3239</v>
      </c>
      <c r="F66" s="20">
        <v>5291</v>
      </c>
      <c r="G66" s="20">
        <v>545</v>
      </c>
      <c r="H66" s="20">
        <v>2162</v>
      </c>
      <c r="I66" s="20">
        <v>754</v>
      </c>
      <c r="J66" s="20">
        <v>3066</v>
      </c>
      <c r="K66" s="20">
        <v>2292</v>
      </c>
      <c r="L66" s="20">
        <v>994</v>
      </c>
      <c r="M66" s="20">
        <v>1239</v>
      </c>
      <c r="N66" s="20">
        <v>860</v>
      </c>
      <c r="O66" s="20">
        <v>311</v>
      </c>
      <c r="P66" s="20">
        <v>475</v>
      </c>
      <c r="Q66" s="20">
        <v>4090</v>
      </c>
      <c r="R66" s="20">
        <v>976</v>
      </c>
      <c r="S66" s="20">
        <v>539</v>
      </c>
      <c r="T66" s="20">
        <v>1205</v>
      </c>
      <c r="U66" s="20">
        <v>670</v>
      </c>
      <c r="V66" s="20">
        <v>1042</v>
      </c>
      <c r="W66" s="20">
        <v>1286</v>
      </c>
      <c r="X66" s="20">
        <v>1252</v>
      </c>
      <c r="Y66" s="20">
        <v>40</v>
      </c>
      <c r="Z66" s="20">
        <v>3098</v>
      </c>
      <c r="AA66" s="20">
        <v>4905</v>
      </c>
      <c r="AB66" s="20">
        <v>1683</v>
      </c>
      <c r="AC66" s="20">
        <v>1429</v>
      </c>
      <c r="AD66" s="20">
        <v>474</v>
      </c>
      <c r="AE66" s="20">
        <v>200</v>
      </c>
      <c r="AF66" s="20">
        <v>81</v>
      </c>
      <c r="AG66" s="20">
        <v>464</v>
      </c>
      <c r="AH66" s="20">
        <v>43</v>
      </c>
      <c r="AI66" s="20">
        <v>86</v>
      </c>
    </row>
    <row r="67" spans="1:35" x14ac:dyDescent="0.25">
      <c r="A67" s="3">
        <v>181</v>
      </c>
      <c r="B67" s="20">
        <v>8145</v>
      </c>
      <c r="C67" s="20">
        <v>1120</v>
      </c>
      <c r="D67" s="20">
        <v>1486</v>
      </c>
      <c r="E67" s="20">
        <v>4753</v>
      </c>
      <c r="F67" s="20">
        <v>3891</v>
      </c>
      <c r="G67" s="20">
        <v>2721</v>
      </c>
      <c r="H67" s="20">
        <v>3558</v>
      </c>
      <c r="I67" s="20">
        <v>7</v>
      </c>
      <c r="J67" s="20">
        <v>848</v>
      </c>
      <c r="K67" s="20">
        <v>841</v>
      </c>
      <c r="L67" s="20">
        <v>1062</v>
      </c>
      <c r="M67" s="20">
        <v>1741</v>
      </c>
      <c r="N67" s="20">
        <v>398</v>
      </c>
      <c r="O67" s="20">
        <v>1918</v>
      </c>
      <c r="P67" s="20">
        <v>2405</v>
      </c>
      <c r="Q67" s="20">
        <v>3672</v>
      </c>
      <c r="R67" s="20">
        <v>90</v>
      </c>
      <c r="S67" s="20">
        <v>528</v>
      </c>
      <c r="T67" s="20">
        <v>1086</v>
      </c>
      <c r="U67" s="20">
        <v>1300</v>
      </c>
      <c r="V67" s="20">
        <v>1481</v>
      </c>
      <c r="W67" s="20">
        <v>2706</v>
      </c>
      <c r="X67" s="20">
        <v>6</v>
      </c>
      <c r="Y67" s="20">
        <v>4877</v>
      </c>
      <c r="Z67" s="20">
        <v>54</v>
      </c>
      <c r="AA67" s="20">
        <v>2116</v>
      </c>
      <c r="AB67" s="20">
        <v>662</v>
      </c>
      <c r="AC67" s="20">
        <v>150</v>
      </c>
      <c r="AD67" s="20">
        <v>400</v>
      </c>
      <c r="AE67" s="20">
        <v>344</v>
      </c>
      <c r="AF67" s="20">
        <v>67</v>
      </c>
      <c r="AG67" s="20">
        <v>1551</v>
      </c>
      <c r="AH67" s="20">
        <v>2114</v>
      </c>
      <c r="AI67" s="20">
        <v>1857</v>
      </c>
    </row>
    <row r="68" spans="1:35" x14ac:dyDescent="0.25">
      <c r="A68" s="3">
        <v>182</v>
      </c>
      <c r="B68" s="20">
        <v>1775</v>
      </c>
      <c r="C68" s="20">
        <v>1393</v>
      </c>
      <c r="D68" s="20">
        <v>190</v>
      </c>
      <c r="E68" s="20">
        <v>2743</v>
      </c>
      <c r="F68" s="20">
        <v>2307</v>
      </c>
      <c r="G68" s="20">
        <v>822</v>
      </c>
      <c r="H68" s="20">
        <v>274</v>
      </c>
      <c r="I68" s="20">
        <v>1070</v>
      </c>
      <c r="J68" s="20">
        <v>218</v>
      </c>
      <c r="K68" s="20">
        <v>210</v>
      </c>
      <c r="L68" s="20">
        <v>520</v>
      </c>
      <c r="M68" s="20">
        <v>1979</v>
      </c>
      <c r="N68" s="20">
        <v>1101</v>
      </c>
      <c r="O68" s="20">
        <v>1453</v>
      </c>
      <c r="P68" s="20">
        <v>1208</v>
      </c>
      <c r="Q68" s="20">
        <v>1487</v>
      </c>
      <c r="R68" s="20">
        <v>0</v>
      </c>
      <c r="S68" s="20">
        <v>679</v>
      </c>
      <c r="T68" s="20">
        <v>3271</v>
      </c>
      <c r="U68" s="20">
        <v>1076</v>
      </c>
      <c r="V68" s="20">
        <v>849</v>
      </c>
      <c r="W68" s="20">
        <v>472</v>
      </c>
      <c r="X68" s="20">
        <v>434</v>
      </c>
      <c r="Y68" s="20">
        <v>3405</v>
      </c>
      <c r="Z68" s="20">
        <v>1083</v>
      </c>
      <c r="AA68" s="20">
        <v>1869</v>
      </c>
      <c r="AB68" s="20">
        <v>2575</v>
      </c>
      <c r="AC68" s="20">
        <v>1021</v>
      </c>
      <c r="AD68" s="20">
        <v>61</v>
      </c>
      <c r="AE68" s="20">
        <v>261</v>
      </c>
      <c r="AF68" s="20">
        <v>177</v>
      </c>
      <c r="AG68" s="20">
        <v>1188</v>
      </c>
      <c r="AH68" s="20">
        <v>903</v>
      </c>
      <c r="AI68" s="20">
        <v>3406</v>
      </c>
    </row>
    <row r="69" spans="1:35" x14ac:dyDescent="0.25">
      <c r="A69" s="3">
        <v>183</v>
      </c>
      <c r="B69" s="20">
        <v>604</v>
      </c>
      <c r="C69" s="20">
        <v>1449</v>
      </c>
      <c r="D69" s="20">
        <v>1100</v>
      </c>
      <c r="E69" s="20">
        <v>2707</v>
      </c>
      <c r="F69" s="20">
        <v>902</v>
      </c>
      <c r="G69" s="20">
        <v>218</v>
      </c>
      <c r="H69" s="20">
        <v>1551</v>
      </c>
      <c r="I69" s="20">
        <v>423</v>
      </c>
      <c r="J69" s="20">
        <v>1114</v>
      </c>
      <c r="K69" s="20">
        <v>50</v>
      </c>
      <c r="L69" s="20">
        <v>602</v>
      </c>
      <c r="M69" s="20">
        <v>512</v>
      </c>
      <c r="N69" s="20">
        <v>2379</v>
      </c>
      <c r="O69" s="20">
        <v>3161</v>
      </c>
      <c r="P69" s="20">
        <v>722</v>
      </c>
      <c r="Q69" s="20">
        <v>151</v>
      </c>
      <c r="R69" s="20">
        <v>882</v>
      </c>
      <c r="S69" s="20">
        <v>2405</v>
      </c>
      <c r="T69" s="20">
        <v>2067</v>
      </c>
      <c r="U69" s="20">
        <v>771</v>
      </c>
      <c r="V69" s="20">
        <v>53</v>
      </c>
      <c r="W69" s="20">
        <v>731</v>
      </c>
      <c r="X69" s="20">
        <v>1549</v>
      </c>
      <c r="Y69" s="20">
        <v>2075</v>
      </c>
      <c r="Z69" s="20">
        <v>470</v>
      </c>
      <c r="AA69" s="20">
        <v>1646</v>
      </c>
      <c r="AB69" s="20">
        <v>1566</v>
      </c>
      <c r="AC69" s="20">
        <v>2142</v>
      </c>
      <c r="AD69" s="20">
        <v>2611</v>
      </c>
      <c r="AE69" s="20">
        <v>3389</v>
      </c>
      <c r="AF69" s="20">
        <v>586</v>
      </c>
      <c r="AG69" s="20">
        <v>271</v>
      </c>
      <c r="AH69" s="20">
        <v>3657</v>
      </c>
      <c r="AI69" s="20">
        <v>1524</v>
      </c>
    </row>
    <row r="70" spans="1:35" x14ac:dyDescent="0.25">
      <c r="A70" s="3">
        <v>184</v>
      </c>
      <c r="B70" s="20">
        <v>2755</v>
      </c>
      <c r="C70" s="20">
        <v>1911</v>
      </c>
      <c r="D70" s="20">
        <v>2948</v>
      </c>
      <c r="E70" s="20">
        <v>6045</v>
      </c>
      <c r="F70" s="20">
        <v>170</v>
      </c>
      <c r="G70" s="20">
        <v>961</v>
      </c>
      <c r="H70" s="20">
        <v>2518</v>
      </c>
      <c r="I70" s="20">
        <v>822</v>
      </c>
      <c r="J70" s="20">
        <v>2057</v>
      </c>
      <c r="K70" s="20">
        <v>1348</v>
      </c>
      <c r="L70" s="20">
        <v>1639</v>
      </c>
      <c r="M70" s="20">
        <v>2130</v>
      </c>
      <c r="N70" s="20">
        <v>2260</v>
      </c>
      <c r="O70" s="20">
        <v>498</v>
      </c>
      <c r="P70" s="20">
        <v>1322</v>
      </c>
      <c r="Q70" s="20">
        <v>2446</v>
      </c>
      <c r="R70" s="20">
        <v>1670</v>
      </c>
      <c r="S70" s="20">
        <v>1544</v>
      </c>
      <c r="T70" s="20">
        <v>2256</v>
      </c>
      <c r="U70" s="20">
        <v>27</v>
      </c>
      <c r="V70" s="20">
        <v>1266</v>
      </c>
      <c r="W70" s="20">
        <v>1962</v>
      </c>
      <c r="X70" s="20">
        <v>437</v>
      </c>
      <c r="Y70" s="20">
        <v>2617</v>
      </c>
      <c r="Z70" s="20">
        <v>76</v>
      </c>
      <c r="AA70" s="20">
        <v>1543</v>
      </c>
      <c r="AB70" s="20">
        <v>801</v>
      </c>
      <c r="AC70" s="20">
        <v>3050</v>
      </c>
      <c r="AD70" s="20">
        <v>2817</v>
      </c>
      <c r="AE70" s="20">
        <v>1575</v>
      </c>
      <c r="AF70" s="20">
        <v>682</v>
      </c>
      <c r="AG70" s="20">
        <v>1208</v>
      </c>
      <c r="AH70" s="20">
        <v>1954</v>
      </c>
      <c r="AI70" s="20">
        <v>2609</v>
      </c>
    </row>
    <row r="71" spans="1:35" x14ac:dyDescent="0.25">
      <c r="A71" s="3">
        <v>185</v>
      </c>
      <c r="B71" s="20">
        <v>987</v>
      </c>
      <c r="C71" s="20">
        <v>3438</v>
      </c>
      <c r="D71" s="20">
        <v>2833</v>
      </c>
      <c r="E71" s="20">
        <v>390</v>
      </c>
      <c r="F71" s="20">
        <v>729</v>
      </c>
      <c r="G71" s="20">
        <v>733</v>
      </c>
      <c r="H71" s="20">
        <v>711</v>
      </c>
      <c r="I71" s="20">
        <v>764</v>
      </c>
      <c r="J71" s="20">
        <v>2292</v>
      </c>
      <c r="K71" s="20">
        <v>1148</v>
      </c>
      <c r="L71" s="20">
        <v>213</v>
      </c>
      <c r="M71" s="20">
        <v>4268</v>
      </c>
      <c r="N71" s="20">
        <v>1936</v>
      </c>
      <c r="O71" s="20">
        <v>47</v>
      </c>
      <c r="P71" s="20">
        <v>357</v>
      </c>
      <c r="Q71" s="20">
        <v>2719</v>
      </c>
      <c r="R71" s="20">
        <v>2124</v>
      </c>
      <c r="S71" s="20">
        <v>1516</v>
      </c>
      <c r="T71" s="20">
        <v>1917</v>
      </c>
      <c r="U71" s="20">
        <v>959</v>
      </c>
      <c r="V71" s="20">
        <v>2130</v>
      </c>
      <c r="W71" s="20">
        <v>2468</v>
      </c>
      <c r="X71" s="20">
        <v>3026</v>
      </c>
      <c r="Y71" s="20">
        <v>3967</v>
      </c>
      <c r="Z71" s="20">
        <v>245</v>
      </c>
      <c r="AA71" s="20">
        <v>6851</v>
      </c>
      <c r="AB71" s="20">
        <v>470</v>
      </c>
      <c r="AC71" s="20">
        <v>2584</v>
      </c>
      <c r="AD71" s="20">
        <v>2132</v>
      </c>
      <c r="AE71" s="20">
        <v>64</v>
      </c>
      <c r="AF71" s="20">
        <v>1272</v>
      </c>
      <c r="AG71" s="20">
        <v>2241</v>
      </c>
      <c r="AH71" s="20">
        <v>1687</v>
      </c>
      <c r="AI71" s="20">
        <v>2783</v>
      </c>
    </row>
    <row r="72" spans="1:35" x14ac:dyDescent="0.25">
      <c r="A72" s="3">
        <v>186</v>
      </c>
      <c r="B72" s="20">
        <v>94</v>
      </c>
      <c r="C72" s="20">
        <v>1374</v>
      </c>
      <c r="D72" s="20">
        <v>70</v>
      </c>
      <c r="E72" s="20">
        <v>132</v>
      </c>
      <c r="F72" s="20">
        <v>358</v>
      </c>
      <c r="G72" s="20">
        <v>624</v>
      </c>
      <c r="H72" s="20">
        <v>4638</v>
      </c>
      <c r="I72" s="20">
        <v>1178</v>
      </c>
      <c r="J72" s="20">
        <v>861</v>
      </c>
      <c r="K72" s="20">
        <v>1503</v>
      </c>
      <c r="L72" s="20">
        <v>26</v>
      </c>
      <c r="M72" s="20">
        <v>2016</v>
      </c>
      <c r="N72" s="20">
        <v>783</v>
      </c>
      <c r="O72" s="20">
        <v>302</v>
      </c>
      <c r="P72" s="20">
        <v>868</v>
      </c>
      <c r="Q72" s="20">
        <v>2436</v>
      </c>
      <c r="R72" s="20">
        <v>768</v>
      </c>
      <c r="S72" s="20">
        <v>396</v>
      </c>
      <c r="T72" s="20">
        <v>422</v>
      </c>
      <c r="U72" s="20">
        <v>844</v>
      </c>
      <c r="V72" s="20">
        <v>2173</v>
      </c>
      <c r="W72" s="20">
        <v>2828</v>
      </c>
      <c r="X72" s="20">
        <v>1856</v>
      </c>
      <c r="Y72" s="20">
        <v>77</v>
      </c>
      <c r="Z72" s="20">
        <v>1379</v>
      </c>
      <c r="AA72" s="20">
        <v>2436</v>
      </c>
      <c r="AB72" s="20">
        <v>6362</v>
      </c>
      <c r="AC72" s="20">
        <v>4133</v>
      </c>
      <c r="AD72" s="20">
        <v>1917</v>
      </c>
      <c r="AE72" s="20">
        <v>258</v>
      </c>
      <c r="AF72" s="20">
        <v>73</v>
      </c>
      <c r="AG72" s="20">
        <v>1754</v>
      </c>
      <c r="AH72" s="20">
        <v>1560</v>
      </c>
      <c r="AI72" s="20">
        <v>4445</v>
      </c>
    </row>
    <row r="73" spans="1:35" x14ac:dyDescent="0.25">
      <c r="A73" s="3">
        <v>187</v>
      </c>
      <c r="B73" s="20">
        <v>253</v>
      </c>
      <c r="C73" s="20">
        <v>76</v>
      </c>
      <c r="D73" s="20">
        <v>10</v>
      </c>
      <c r="E73" s="20">
        <v>1171</v>
      </c>
      <c r="F73" s="20">
        <v>451</v>
      </c>
      <c r="G73" s="20">
        <v>1929</v>
      </c>
      <c r="H73" s="20">
        <v>645</v>
      </c>
      <c r="I73" s="20">
        <v>791</v>
      </c>
      <c r="J73" s="20">
        <v>1821</v>
      </c>
      <c r="K73" s="20">
        <v>455</v>
      </c>
      <c r="L73" s="20">
        <v>3715</v>
      </c>
      <c r="M73" s="20">
        <v>719</v>
      </c>
      <c r="N73" s="20">
        <v>1</v>
      </c>
      <c r="O73" s="20">
        <v>1379</v>
      </c>
      <c r="P73" s="20">
        <v>1877</v>
      </c>
      <c r="Q73" s="20">
        <v>5246</v>
      </c>
      <c r="R73" s="20">
        <v>905</v>
      </c>
      <c r="S73" s="20">
        <v>1251</v>
      </c>
      <c r="T73" s="20">
        <v>753</v>
      </c>
      <c r="U73" s="20">
        <v>1210</v>
      </c>
      <c r="V73" s="20">
        <v>1032</v>
      </c>
      <c r="W73" s="20">
        <v>704</v>
      </c>
      <c r="X73" s="20">
        <v>1957</v>
      </c>
      <c r="Y73" s="20">
        <v>394</v>
      </c>
      <c r="Z73" s="20">
        <v>1178</v>
      </c>
      <c r="AA73" s="20">
        <v>4524</v>
      </c>
      <c r="AB73" s="20">
        <v>636</v>
      </c>
      <c r="AC73" s="20">
        <v>4155</v>
      </c>
      <c r="AD73" s="20">
        <v>2139</v>
      </c>
      <c r="AE73" s="20">
        <v>211</v>
      </c>
      <c r="AF73" s="20">
        <v>99</v>
      </c>
      <c r="AG73" s="20">
        <v>1015</v>
      </c>
      <c r="AH73" s="20">
        <v>45</v>
      </c>
      <c r="AI73" s="20">
        <v>3401</v>
      </c>
    </row>
    <row r="74" spans="1:35" x14ac:dyDescent="0.25">
      <c r="A74" s="3">
        <v>188</v>
      </c>
      <c r="B74" s="20">
        <v>490</v>
      </c>
      <c r="C74" s="20">
        <v>1684</v>
      </c>
      <c r="D74" s="20">
        <v>996</v>
      </c>
      <c r="E74" s="20">
        <v>1334</v>
      </c>
      <c r="F74" s="20">
        <v>364</v>
      </c>
      <c r="G74" s="20">
        <v>964</v>
      </c>
      <c r="H74" s="20">
        <v>1017</v>
      </c>
      <c r="I74" s="20">
        <v>1543</v>
      </c>
      <c r="J74" s="20">
        <v>1521</v>
      </c>
      <c r="K74" s="20">
        <v>1368</v>
      </c>
      <c r="L74" s="20">
        <v>2495</v>
      </c>
      <c r="M74" s="20">
        <v>2284</v>
      </c>
      <c r="N74" s="20">
        <v>456</v>
      </c>
      <c r="O74" s="20">
        <v>648</v>
      </c>
      <c r="P74" s="20">
        <v>7643</v>
      </c>
      <c r="Q74" s="20">
        <v>4917</v>
      </c>
      <c r="R74" s="20">
        <v>514</v>
      </c>
      <c r="S74" s="20">
        <v>2792</v>
      </c>
      <c r="T74" s="20">
        <v>3048</v>
      </c>
      <c r="U74" s="20">
        <v>1313</v>
      </c>
      <c r="V74" s="20">
        <v>411</v>
      </c>
      <c r="W74" s="20">
        <v>1180</v>
      </c>
      <c r="X74" s="20">
        <v>1474</v>
      </c>
      <c r="Y74" s="20">
        <v>218</v>
      </c>
      <c r="Z74" s="20">
        <v>3300</v>
      </c>
      <c r="AA74" s="20">
        <v>864</v>
      </c>
      <c r="AB74" s="20">
        <v>1723</v>
      </c>
      <c r="AC74" s="20">
        <v>648</v>
      </c>
      <c r="AD74" s="20">
        <v>1853</v>
      </c>
      <c r="AE74" s="20">
        <v>1356</v>
      </c>
      <c r="AF74" s="20">
        <v>7</v>
      </c>
      <c r="AG74" s="20">
        <v>2063</v>
      </c>
      <c r="AH74" s="20">
        <v>1962</v>
      </c>
      <c r="AI74" s="20">
        <v>1317</v>
      </c>
    </row>
    <row r="75" spans="1:35" x14ac:dyDescent="0.25">
      <c r="A75" s="3">
        <v>189</v>
      </c>
      <c r="B75" s="20">
        <v>3679</v>
      </c>
      <c r="C75" s="20">
        <v>930</v>
      </c>
      <c r="D75" s="20">
        <v>709</v>
      </c>
      <c r="E75" s="20">
        <v>833</v>
      </c>
      <c r="F75" s="20">
        <v>3178</v>
      </c>
      <c r="G75" s="20">
        <v>2382</v>
      </c>
      <c r="H75" s="20">
        <v>656</v>
      </c>
      <c r="I75" s="20">
        <v>598</v>
      </c>
      <c r="J75" s="20">
        <v>2323</v>
      </c>
      <c r="K75" s="20">
        <v>291</v>
      </c>
      <c r="L75" s="20">
        <v>2060</v>
      </c>
      <c r="M75" s="20">
        <v>131</v>
      </c>
      <c r="N75" s="20">
        <v>197</v>
      </c>
      <c r="O75" s="20">
        <v>1464</v>
      </c>
      <c r="P75" s="20">
        <v>2757</v>
      </c>
      <c r="Q75" s="20">
        <v>1004</v>
      </c>
      <c r="R75" s="20">
        <v>1066</v>
      </c>
      <c r="S75" s="20">
        <v>1632</v>
      </c>
      <c r="T75" s="20">
        <v>1706</v>
      </c>
      <c r="U75" s="20">
        <v>841</v>
      </c>
      <c r="V75" s="20">
        <v>700</v>
      </c>
      <c r="W75" s="20">
        <v>5</v>
      </c>
      <c r="X75" s="20">
        <v>990</v>
      </c>
      <c r="Y75" s="20">
        <v>5347</v>
      </c>
      <c r="Z75" s="20">
        <v>1727</v>
      </c>
      <c r="AA75" s="20">
        <v>439</v>
      </c>
      <c r="AB75" s="20">
        <v>4379</v>
      </c>
      <c r="AC75" s="20">
        <v>3282</v>
      </c>
      <c r="AD75" s="20">
        <v>3351</v>
      </c>
      <c r="AE75" s="20">
        <v>516</v>
      </c>
      <c r="AF75" s="20">
        <v>1</v>
      </c>
      <c r="AG75" s="20">
        <v>1766</v>
      </c>
      <c r="AH75" s="20">
        <v>1085</v>
      </c>
      <c r="AI75" s="20">
        <v>4294</v>
      </c>
    </row>
    <row r="76" spans="1:35" x14ac:dyDescent="0.25">
      <c r="A76" s="3">
        <v>190</v>
      </c>
      <c r="B76" s="20">
        <v>281</v>
      </c>
      <c r="C76" s="20">
        <v>3613</v>
      </c>
      <c r="D76" s="20">
        <v>2109</v>
      </c>
      <c r="E76" s="20">
        <v>5578</v>
      </c>
      <c r="F76" s="20">
        <v>1458</v>
      </c>
      <c r="G76" s="20">
        <v>1561</v>
      </c>
      <c r="H76" s="20">
        <v>164</v>
      </c>
      <c r="I76" s="20">
        <v>1707</v>
      </c>
      <c r="J76" s="20">
        <v>408</v>
      </c>
      <c r="K76" s="20">
        <v>58</v>
      </c>
      <c r="L76" s="20">
        <v>1830</v>
      </c>
      <c r="M76" s="20">
        <v>511</v>
      </c>
      <c r="N76" s="20">
        <v>1710</v>
      </c>
      <c r="O76" s="20">
        <v>807</v>
      </c>
      <c r="P76" s="20">
        <v>1583</v>
      </c>
      <c r="Q76" s="20">
        <v>34</v>
      </c>
      <c r="R76" s="20">
        <v>1197</v>
      </c>
      <c r="S76" s="20">
        <v>4175</v>
      </c>
      <c r="T76" s="20">
        <v>2758</v>
      </c>
      <c r="U76" s="20">
        <v>1987</v>
      </c>
      <c r="V76" s="20">
        <v>294</v>
      </c>
      <c r="W76" s="20">
        <v>1324</v>
      </c>
      <c r="X76" s="20">
        <v>1012</v>
      </c>
      <c r="Y76" s="20">
        <v>2921</v>
      </c>
      <c r="Z76" s="20">
        <v>882</v>
      </c>
      <c r="AA76" s="20">
        <v>332</v>
      </c>
      <c r="AB76" s="20">
        <v>1735</v>
      </c>
      <c r="AC76" s="20">
        <v>1772</v>
      </c>
      <c r="AD76" s="20">
        <v>1320</v>
      </c>
      <c r="AE76" s="20">
        <v>1512</v>
      </c>
      <c r="AF76" s="20">
        <v>233</v>
      </c>
      <c r="AG76" s="20">
        <v>430</v>
      </c>
      <c r="AH76" s="20">
        <v>3713</v>
      </c>
      <c r="AI76" s="20">
        <v>7707</v>
      </c>
    </row>
    <row r="77" spans="1:35" x14ac:dyDescent="0.25">
      <c r="A77" s="3">
        <v>191</v>
      </c>
      <c r="B77" s="20">
        <v>20</v>
      </c>
      <c r="C77" s="20">
        <v>4184</v>
      </c>
      <c r="D77" s="20">
        <v>1482</v>
      </c>
      <c r="E77" s="20">
        <v>3682</v>
      </c>
      <c r="F77" s="20">
        <v>562</v>
      </c>
      <c r="G77" s="20">
        <v>861</v>
      </c>
      <c r="H77" s="20">
        <v>1613</v>
      </c>
      <c r="I77" s="20">
        <v>327</v>
      </c>
      <c r="J77" s="20">
        <v>4559</v>
      </c>
      <c r="K77" s="20">
        <v>552</v>
      </c>
      <c r="L77" s="20">
        <v>614</v>
      </c>
      <c r="M77" s="20">
        <v>2556</v>
      </c>
      <c r="N77" s="20">
        <v>1028</v>
      </c>
      <c r="O77" s="20">
        <v>307</v>
      </c>
      <c r="P77" s="20">
        <v>58</v>
      </c>
      <c r="Q77" s="20">
        <v>248</v>
      </c>
      <c r="R77" s="20">
        <v>337</v>
      </c>
      <c r="S77" s="20">
        <v>450</v>
      </c>
      <c r="T77" s="20">
        <v>1223</v>
      </c>
      <c r="U77" s="20">
        <v>421</v>
      </c>
      <c r="V77" s="20">
        <v>568</v>
      </c>
      <c r="W77" s="20">
        <v>6550</v>
      </c>
      <c r="X77" s="20">
        <v>1140</v>
      </c>
      <c r="Y77" s="20">
        <v>4001</v>
      </c>
      <c r="Z77" s="20">
        <v>971</v>
      </c>
      <c r="AA77" s="20">
        <v>305</v>
      </c>
      <c r="AB77" s="20">
        <v>1336</v>
      </c>
      <c r="AC77" s="20">
        <v>1609</v>
      </c>
      <c r="AD77" s="20">
        <v>1303</v>
      </c>
      <c r="AE77" s="20">
        <v>4042</v>
      </c>
      <c r="AF77" s="20">
        <v>4225</v>
      </c>
      <c r="AG77" s="20">
        <v>305</v>
      </c>
      <c r="AH77" s="20">
        <v>1360</v>
      </c>
      <c r="AI77" s="20">
        <v>1487</v>
      </c>
    </row>
    <row r="78" spans="1:35" x14ac:dyDescent="0.25">
      <c r="A78" s="3">
        <v>192</v>
      </c>
      <c r="B78" s="20">
        <v>1329</v>
      </c>
      <c r="C78" s="20">
        <v>2423</v>
      </c>
      <c r="D78" s="20">
        <v>216</v>
      </c>
      <c r="E78" s="20">
        <v>2755</v>
      </c>
      <c r="F78" s="20">
        <v>633</v>
      </c>
      <c r="G78" s="20">
        <v>1984</v>
      </c>
      <c r="H78" s="20">
        <v>2720</v>
      </c>
      <c r="I78" s="20">
        <v>70</v>
      </c>
      <c r="J78" s="20">
        <v>1534</v>
      </c>
      <c r="K78" s="20">
        <v>1053</v>
      </c>
      <c r="L78" s="20">
        <v>1392</v>
      </c>
      <c r="M78" s="20">
        <v>282</v>
      </c>
      <c r="N78" s="20">
        <v>2185</v>
      </c>
      <c r="O78" s="20">
        <v>138</v>
      </c>
      <c r="P78" s="20">
        <v>2747</v>
      </c>
      <c r="Q78" s="20">
        <v>1701</v>
      </c>
      <c r="R78" s="20">
        <v>555</v>
      </c>
      <c r="S78" s="20">
        <v>2005</v>
      </c>
      <c r="T78" s="20">
        <v>190</v>
      </c>
      <c r="U78" s="20">
        <v>1570</v>
      </c>
      <c r="V78" s="20">
        <v>257</v>
      </c>
      <c r="W78" s="20">
        <v>2791</v>
      </c>
      <c r="X78" s="20">
        <v>932</v>
      </c>
      <c r="Y78" s="20">
        <v>3293</v>
      </c>
      <c r="Z78" s="20">
        <v>1304</v>
      </c>
      <c r="AA78" s="20">
        <v>1081</v>
      </c>
      <c r="AB78" s="20">
        <v>3522</v>
      </c>
      <c r="AC78" s="20">
        <v>2708</v>
      </c>
      <c r="AD78" s="20">
        <v>1446</v>
      </c>
      <c r="AE78" s="20">
        <v>913</v>
      </c>
      <c r="AF78" s="20">
        <v>1384</v>
      </c>
      <c r="AG78" s="20">
        <v>1680</v>
      </c>
      <c r="AH78" s="20">
        <v>1956</v>
      </c>
      <c r="AI78" s="20">
        <v>3211</v>
      </c>
    </row>
    <row r="79" spans="1:35" x14ac:dyDescent="0.25">
      <c r="A79" s="3">
        <v>193</v>
      </c>
      <c r="B79" s="20">
        <v>1683</v>
      </c>
      <c r="C79" s="20">
        <v>1499</v>
      </c>
      <c r="D79" s="20">
        <v>222</v>
      </c>
      <c r="E79" s="20">
        <v>1233</v>
      </c>
      <c r="F79" s="20">
        <v>602</v>
      </c>
      <c r="G79" s="20">
        <v>2608</v>
      </c>
      <c r="H79" s="20">
        <v>3422</v>
      </c>
      <c r="I79" s="20">
        <v>854</v>
      </c>
      <c r="J79" s="20">
        <v>1172</v>
      </c>
      <c r="K79" s="20">
        <v>2385</v>
      </c>
      <c r="L79" s="20">
        <v>2217</v>
      </c>
      <c r="M79" s="20">
        <v>62</v>
      </c>
      <c r="N79" s="20">
        <v>103</v>
      </c>
      <c r="O79" s="20">
        <v>44</v>
      </c>
      <c r="P79" s="20">
        <v>723</v>
      </c>
      <c r="Q79" s="20">
        <v>431</v>
      </c>
      <c r="R79" s="20">
        <v>802</v>
      </c>
      <c r="S79" s="20">
        <v>1875</v>
      </c>
      <c r="T79" s="20">
        <v>2025</v>
      </c>
      <c r="U79" s="20">
        <v>438</v>
      </c>
      <c r="V79" s="20">
        <v>272</v>
      </c>
      <c r="W79" s="20">
        <v>5742</v>
      </c>
      <c r="X79" s="20">
        <v>787</v>
      </c>
      <c r="Y79" s="20">
        <v>2178</v>
      </c>
      <c r="Z79" s="20">
        <v>1452</v>
      </c>
      <c r="AA79" s="20">
        <v>2720</v>
      </c>
      <c r="AB79" s="20">
        <v>1567</v>
      </c>
      <c r="AC79" s="20">
        <v>5650</v>
      </c>
      <c r="AD79" s="20">
        <v>1670</v>
      </c>
      <c r="AE79" s="20">
        <v>350</v>
      </c>
      <c r="AF79" s="20">
        <v>702</v>
      </c>
      <c r="AG79" s="20">
        <v>865</v>
      </c>
      <c r="AH79" s="20">
        <v>2062</v>
      </c>
      <c r="AI79" s="20">
        <v>2519</v>
      </c>
    </row>
    <row r="80" spans="1:35" x14ac:dyDescent="0.25">
      <c r="A80" s="3">
        <v>194</v>
      </c>
      <c r="B80" s="20">
        <v>1021</v>
      </c>
      <c r="C80" s="20">
        <v>1190</v>
      </c>
      <c r="D80" s="20">
        <v>839</v>
      </c>
      <c r="E80" s="20">
        <v>2907</v>
      </c>
      <c r="F80" s="20">
        <v>2045</v>
      </c>
      <c r="G80" s="20">
        <v>287</v>
      </c>
      <c r="H80" s="20">
        <v>1307</v>
      </c>
      <c r="I80" s="20">
        <v>927</v>
      </c>
      <c r="J80" s="20">
        <v>418</v>
      </c>
      <c r="K80" s="20">
        <v>971</v>
      </c>
      <c r="L80" s="20">
        <v>3856</v>
      </c>
      <c r="M80" s="20">
        <v>1356</v>
      </c>
      <c r="N80" s="20">
        <v>754</v>
      </c>
      <c r="O80" s="20">
        <v>936</v>
      </c>
      <c r="P80" s="20">
        <v>5533</v>
      </c>
      <c r="Q80" s="20">
        <v>1187</v>
      </c>
      <c r="R80" s="20">
        <v>1732</v>
      </c>
      <c r="S80" s="20">
        <v>159</v>
      </c>
      <c r="T80" s="20">
        <v>1734</v>
      </c>
      <c r="U80" s="20">
        <v>1990</v>
      </c>
      <c r="V80" s="20">
        <v>1417</v>
      </c>
      <c r="W80" s="20">
        <v>2611</v>
      </c>
      <c r="X80" s="20">
        <v>643</v>
      </c>
      <c r="Y80" s="20">
        <v>931</v>
      </c>
      <c r="Z80" s="20">
        <v>1715</v>
      </c>
      <c r="AA80" s="20">
        <v>4582</v>
      </c>
      <c r="AB80" s="20">
        <v>2498</v>
      </c>
      <c r="AC80" s="20">
        <v>2907</v>
      </c>
      <c r="AD80" s="20">
        <v>1310</v>
      </c>
      <c r="AE80" s="20">
        <v>1027</v>
      </c>
      <c r="AF80" s="20">
        <v>373</v>
      </c>
      <c r="AG80" s="20">
        <v>1121</v>
      </c>
      <c r="AH80" s="20">
        <v>2074</v>
      </c>
      <c r="AI80" s="20">
        <v>1125</v>
      </c>
    </row>
    <row r="81" spans="1:35" x14ac:dyDescent="0.25">
      <c r="A81" s="3">
        <v>195</v>
      </c>
      <c r="B81" s="20">
        <v>4210</v>
      </c>
      <c r="C81" s="20">
        <v>548</v>
      </c>
      <c r="D81" s="20">
        <v>560</v>
      </c>
      <c r="E81" s="20">
        <v>1979</v>
      </c>
      <c r="F81" s="20">
        <v>1552</v>
      </c>
      <c r="G81" s="20">
        <v>931</v>
      </c>
      <c r="H81" s="20">
        <v>1468</v>
      </c>
      <c r="I81" s="20">
        <v>477</v>
      </c>
      <c r="J81" s="20">
        <v>314</v>
      </c>
      <c r="K81" s="20">
        <v>167</v>
      </c>
      <c r="L81" s="20">
        <v>3646</v>
      </c>
      <c r="M81" s="20">
        <v>1202</v>
      </c>
      <c r="N81" s="20">
        <v>205</v>
      </c>
      <c r="O81" s="20">
        <v>3217</v>
      </c>
      <c r="P81" s="20">
        <v>2378</v>
      </c>
      <c r="Q81" s="20">
        <v>1605</v>
      </c>
      <c r="R81" s="20">
        <v>305</v>
      </c>
      <c r="S81" s="20">
        <v>318</v>
      </c>
      <c r="T81" s="20">
        <v>4660</v>
      </c>
      <c r="U81" s="20">
        <v>3305</v>
      </c>
      <c r="V81" s="20">
        <v>26</v>
      </c>
      <c r="W81" s="20">
        <v>2313</v>
      </c>
      <c r="X81" s="20">
        <v>742</v>
      </c>
      <c r="Y81" s="20">
        <v>2512</v>
      </c>
      <c r="Z81" s="20">
        <v>937</v>
      </c>
      <c r="AA81" s="20">
        <v>5101</v>
      </c>
      <c r="AB81" s="20">
        <v>2033</v>
      </c>
      <c r="AC81" s="20">
        <v>3416</v>
      </c>
      <c r="AD81" s="20">
        <v>234</v>
      </c>
      <c r="AE81" s="20">
        <v>1429</v>
      </c>
      <c r="AF81" s="20">
        <v>254</v>
      </c>
      <c r="AG81" s="20">
        <v>1429</v>
      </c>
      <c r="AH81" s="20">
        <v>500</v>
      </c>
      <c r="AI81" s="20">
        <v>750</v>
      </c>
    </row>
    <row r="82" spans="1:35" x14ac:dyDescent="0.25">
      <c r="A82" s="3">
        <v>196</v>
      </c>
      <c r="B82" s="20">
        <v>255</v>
      </c>
      <c r="C82" s="20">
        <v>94</v>
      </c>
      <c r="D82" s="20">
        <v>3556</v>
      </c>
      <c r="E82" s="20">
        <v>2595</v>
      </c>
      <c r="F82" s="20">
        <v>1635</v>
      </c>
      <c r="G82" s="20">
        <v>842</v>
      </c>
      <c r="H82" s="20">
        <v>1806</v>
      </c>
      <c r="I82" s="20">
        <v>661</v>
      </c>
      <c r="J82" s="20">
        <v>727</v>
      </c>
      <c r="K82" s="20">
        <v>349</v>
      </c>
      <c r="L82" s="20">
        <v>631</v>
      </c>
      <c r="M82" s="20">
        <v>1369</v>
      </c>
      <c r="N82" s="20">
        <v>404</v>
      </c>
      <c r="O82" s="20">
        <v>2134</v>
      </c>
      <c r="P82" s="20">
        <v>528</v>
      </c>
      <c r="Q82" s="20">
        <v>1148</v>
      </c>
      <c r="R82" s="20">
        <v>49</v>
      </c>
      <c r="S82" s="20">
        <v>275</v>
      </c>
      <c r="T82" s="20">
        <v>1756</v>
      </c>
      <c r="U82" s="20">
        <v>1824</v>
      </c>
      <c r="V82" s="20">
        <v>1131</v>
      </c>
      <c r="W82" s="20">
        <v>176</v>
      </c>
      <c r="X82" s="20">
        <v>255</v>
      </c>
      <c r="Y82" s="20">
        <v>816</v>
      </c>
      <c r="Z82" s="20">
        <v>679</v>
      </c>
      <c r="AA82" s="20">
        <v>3404</v>
      </c>
      <c r="AB82" s="20">
        <v>1138</v>
      </c>
      <c r="AC82" s="20">
        <v>2322</v>
      </c>
      <c r="AD82" s="20">
        <v>974</v>
      </c>
      <c r="AE82" s="20">
        <v>784</v>
      </c>
      <c r="AF82" s="20">
        <v>2212</v>
      </c>
      <c r="AG82" s="20">
        <v>877</v>
      </c>
      <c r="AH82" s="20">
        <v>1733</v>
      </c>
      <c r="AI82" s="20">
        <v>861</v>
      </c>
    </row>
    <row r="83" spans="1:35" x14ac:dyDescent="0.25">
      <c r="A83" s="3">
        <v>197</v>
      </c>
      <c r="B83" s="20">
        <v>72</v>
      </c>
      <c r="C83" s="20">
        <v>601</v>
      </c>
      <c r="D83" s="20">
        <v>4923</v>
      </c>
      <c r="E83" s="20">
        <v>1562</v>
      </c>
      <c r="F83" s="20">
        <v>1332</v>
      </c>
      <c r="G83" s="20">
        <v>814</v>
      </c>
      <c r="H83" s="20">
        <v>731</v>
      </c>
      <c r="I83" s="20">
        <v>241</v>
      </c>
      <c r="J83" s="20">
        <v>1131</v>
      </c>
      <c r="K83" s="20">
        <v>785</v>
      </c>
      <c r="L83" s="20">
        <v>1935</v>
      </c>
      <c r="M83" s="20">
        <v>2425</v>
      </c>
      <c r="N83" s="20">
        <v>403</v>
      </c>
      <c r="O83" s="20">
        <v>2716</v>
      </c>
      <c r="P83" s="20">
        <v>5315</v>
      </c>
      <c r="Q83" s="20">
        <v>239</v>
      </c>
      <c r="R83" s="20">
        <v>2629</v>
      </c>
      <c r="S83" s="20">
        <v>969</v>
      </c>
      <c r="T83" s="20">
        <v>1972</v>
      </c>
      <c r="U83" s="20">
        <v>1255</v>
      </c>
      <c r="V83" s="20">
        <v>1782</v>
      </c>
      <c r="W83" s="20">
        <v>125</v>
      </c>
      <c r="X83" s="20">
        <v>970</v>
      </c>
      <c r="Y83" s="20">
        <v>3722</v>
      </c>
      <c r="Z83" s="20">
        <v>77</v>
      </c>
      <c r="AA83" s="20">
        <v>1636</v>
      </c>
      <c r="AB83" s="20">
        <v>1990</v>
      </c>
      <c r="AC83" s="20">
        <v>1255</v>
      </c>
      <c r="AD83" s="20">
        <v>47</v>
      </c>
      <c r="AE83" s="20">
        <v>2546</v>
      </c>
      <c r="AF83" s="20">
        <v>1531</v>
      </c>
      <c r="AG83" s="20">
        <v>4905</v>
      </c>
      <c r="AH83" s="20">
        <v>2026</v>
      </c>
      <c r="AI83" s="20">
        <v>5522</v>
      </c>
    </row>
    <row r="84" spans="1:35" x14ac:dyDescent="0.25">
      <c r="A84" s="3">
        <v>198</v>
      </c>
      <c r="B84" s="20">
        <v>175</v>
      </c>
      <c r="C84" s="20">
        <v>472</v>
      </c>
      <c r="D84" s="20">
        <v>1751</v>
      </c>
      <c r="E84" s="20">
        <v>2638</v>
      </c>
      <c r="F84" s="20">
        <v>1028</v>
      </c>
      <c r="G84" s="20">
        <v>146</v>
      </c>
      <c r="H84" s="20">
        <v>461</v>
      </c>
      <c r="I84" s="20">
        <v>1069</v>
      </c>
      <c r="J84" s="20">
        <v>1053</v>
      </c>
      <c r="K84" s="20">
        <v>595</v>
      </c>
      <c r="L84" s="20">
        <v>606</v>
      </c>
      <c r="M84" s="20">
        <v>729</v>
      </c>
      <c r="N84" s="20">
        <v>25</v>
      </c>
      <c r="O84" s="20">
        <v>2610</v>
      </c>
      <c r="P84" s="20">
        <v>112</v>
      </c>
      <c r="Q84" s="20">
        <v>1255</v>
      </c>
      <c r="R84" s="20">
        <v>1583</v>
      </c>
      <c r="S84" s="20">
        <v>450</v>
      </c>
      <c r="T84" s="20">
        <v>273</v>
      </c>
      <c r="U84" s="20">
        <v>623</v>
      </c>
      <c r="V84" s="20">
        <v>139</v>
      </c>
      <c r="W84" s="20">
        <v>688</v>
      </c>
      <c r="X84" s="20">
        <v>2013</v>
      </c>
      <c r="Y84" s="20">
        <v>2357</v>
      </c>
      <c r="Z84" s="20">
        <v>552</v>
      </c>
      <c r="AA84" s="20">
        <v>1915</v>
      </c>
      <c r="AB84" s="20">
        <v>3347</v>
      </c>
      <c r="AC84" s="20">
        <v>5061</v>
      </c>
      <c r="AD84" s="20">
        <v>1386</v>
      </c>
      <c r="AE84" s="20">
        <v>2207</v>
      </c>
      <c r="AF84" s="20">
        <v>197</v>
      </c>
      <c r="AG84" s="20">
        <v>1550</v>
      </c>
      <c r="AH84" s="20">
        <v>618</v>
      </c>
      <c r="AI84" s="20">
        <v>3153</v>
      </c>
    </row>
    <row r="85" spans="1:35" x14ac:dyDescent="0.25">
      <c r="A85" s="3">
        <v>199</v>
      </c>
      <c r="B85" s="20">
        <v>190</v>
      </c>
      <c r="C85" s="20">
        <v>937</v>
      </c>
      <c r="D85" s="20">
        <v>940</v>
      </c>
      <c r="E85" s="20">
        <v>1481</v>
      </c>
      <c r="F85" s="20">
        <v>2819</v>
      </c>
      <c r="G85" s="20">
        <v>221</v>
      </c>
      <c r="H85" s="20">
        <v>2828</v>
      </c>
      <c r="I85" s="20">
        <v>1166</v>
      </c>
      <c r="J85" s="20">
        <v>1913</v>
      </c>
      <c r="K85" s="20">
        <v>1488</v>
      </c>
      <c r="L85" s="20">
        <v>2216</v>
      </c>
      <c r="M85" s="20">
        <v>183</v>
      </c>
      <c r="N85" s="20">
        <v>1353</v>
      </c>
      <c r="O85" s="20">
        <v>984</v>
      </c>
      <c r="P85" s="20">
        <v>2524</v>
      </c>
      <c r="Q85" s="20">
        <v>2099</v>
      </c>
      <c r="R85" s="20">
        <v>1001</v>
      </c>
      <c r="S85" s="20">
        <v>668</v>
      </c>
      <c r="T85" s="20">
        <v>2065</v>
      </c>
      <c r="U85" s="20">
        <v>1301</v>
      </c>
      <c r="V85" s="20">
        <v>143</v>
      </c>
      <c r="W85" s="20">
        <v>4395</v>
      </c>
      <c r="X85" s="20">
        <v>35</v>
      </c>
      <c r="Y85" s="20">
        <v>1667</v>
      </c>
      <c r="Z85" s="20">
        <v>819</v>
      </c>
      <c r="AA85" s="20">
        <v>663</v>
      </c>
      <c r="AB85" s="20">
        <v>6097</v>
      </c>
      <c r="AC85" s="20">
        <v>794</v>
      </c>
      <c r="AD85" s="20">
        <v>3977</v>
      </c>
      <c r="AE85" s="20">
        <v>1277</v>
      </c>
      <c r="AF85" s="20">
        <v>175</v>
      </c>
      <c r="AG85" s="20">
        <v>2798</v>
      </c>
      <c r="AH85" s="20">
        <v>244</v>
      </c>
      <c r="AI85" s="20">
        <v>2332</v>
      </c>
    </row>
    <row r="86" spans="1:35" x14ac:dyDescent="0.25">
      <c r="A86" s="3">
        <v>200</v>
      </c>
      <c r="B86" s="20">
        <v>519</v>
      </c>
      <c r="C86" s="20">
        <v>1156</v>
      </c>
      <c r="D86" s="20">
        <v>1398</v>
      </c>
      <c r="E86" s="20">
        <v>1894</v>
      </c>
      <c r="F86" s="20">
        <v>12856</v>
      </c>
      <c r="G86" s="20">
        <v>1627</v>
      </c>
      <c r="H86" s="20">
        <v>2208</v>
      </c>
      <c r="I86" s="20">
        <v>339</v>
      </c>
      <c r="J86" s="20">
        <v>3262</v>
      </c>
      <c r="K86" s="20">
        <v>831</v>
      </c>
      <c r="L86" s="20">
        <v>561</v>
      </c>
      <c r="M86" s="20">
        <v>3689</v>
      </c>
      <c r="N86" s="20">
        <v>776</v>
      </c>
      <c r="O86" s="20">
        <v>2432</v>
      </c>
      <c r="P86" s="20">
        <v>0</v>
      </c>
      <c r="Q86" s="20">
        <v>2203</v>
      </c>
      <c r="R86" s="20">
        <v>1173</v>
      </c>
      <c r="S86" s="20">
        <v>2549</v>
      </c>
      <c r="T86" s="20">
        <v>2199</v>
      </c>
      <c r="U86" s="20">
        <v>1141</v>
      </c>
      <c r="V86" s="20">
        <v>1455</v>
      </c>
      <c r="W86" s="20">
        <v>1499</v>
      </c>
      <c r="X86" s="20">
        <v>465</v>
      </c>
      <c r="Y86" s="20">
        <v>5826</v>
      </c>
      <c r="Z86" s="20">
        <v>975</v>
      </c>
      <c r="AA86" s="20">
        <v>1154</v>
      </c>
      <c r="AB86" s="20">
        <v>2311</v>
      </c>
      <c r="AC86" s="20">
        <v>2522</v>
      </c>
      <c r="AD86" s="20">
        <v>2219</v>
      </c>
      <c r="AE86" s="20">
        <v>1829</v>
      </c>
      <c r="AF86" s="20">
        <v>477</v>
      </c>
      <c r="AG86" s="20">
        <v>2503</v>
      </c>
      <c r="AH86" s="20">
        <v>3557</v>
      </c>
      <c r="AI86" s="20">
        <v>5211</v>
      </c>
    </row>
    <row r="87" spans="1:35" x14ac:dyDescent="0.25">
      <c r="A87" s="3">
        <v>201</v>
      </c>
      <c r="B87" s="20">
        <v>1714</v>
      </c>
      <c r="C87" s="20">
        <v>1017</v>
      </c>
      <c r="D87" s="20">
        <v>3513</v>
      </c>
      <c r="E87" s="20">
        <v>911</v>
      </c>
      <c r="F87" s="20">
        <v>877</v>
      </c>
      <c r="G87" s="20">
        <v>966</v>
      </c>
      <c r="H87" s="20">
        <v>3174</v>
      </c>
      <c r="I87" s="20">
        <v>1650</v>
      </c>
      <c r="J87" s="20">
        <v>443</v>
      </c>
      <c r="K87" s="20">
        <v>638</v>
      </c>
      <c r="L87" s="20">
        <v>308</v>
      </c>
      <c r="M87" s="20">
        <v>3887</v>
      </c>
      <c r="N87" s="20">
        <v>260</v>
      </c>
      <c r="O87" s="20">
        <v>2365</v>
      </c>
      <c r="P87" s="20">
        <v>609</v>
      </c>
      <c r="Q87" s="20">
        <v>1492</v>
      </c>
      <c r="R87" s="20">
        <v>41</v>
      </c>
      <c r="S87" s="20">
        <v>627</v>
      </c>
      <c r="T87" s="20">
        <v>202</v>
      </c>
      <c r="U87" s="20">
        <v>443</v>
      </c>
      <c r="V87" s="20">
        <v>610</v>
      </c>
      <c r="W87" s="20">
        <v>1813</v>
      </c>
      <c r="X87" s="20">
        <v>4</v>
      </c>
      <c r="Y87" s="20">
        <v>2138</v>
      </c>
      <c r="Z87" s="20">
        <v>2906</v>
      </c>
      <c r="AA87" s="20">
        <v>2085</v>
      </c>
      <c r="AB87" s="20">
        <v>6429</v>
      </c>
      <c r="AC87" s="20">
        <v>3239</v>
      </c>
      <c r="AD87" s="20">
        <v>1474</v>
      </c>
      <c r="AE87" s="20">
        <v>734</v>
      </c>
      <c r="AF87" s="20">
        <v>352</v>
      </c>
      <c r="AG87" s="20">
        <v>21</v>
      </c>
      <c r="AH87" s="20">
        <v>177</v>
      </c>
      <c r="AI87" s="20">
        <v>4033</v>
      </c>
    </row>
    <row r="88" spans="1:35" x14ac:dyDescent="0.25">
      <c r="A88" s="3">
        <v>202</v>
      </c>
      <c r="B88" s="20">
        <v>717</v>
      </c>
      <c r="C88" s="20">
        <v>897</v>
      </c>
      <c r="D88" s="20">
        <v>2606</v>
      </c>
      <c r="E88" s="20">
        <v>2587</v>
      </c>
      <c r="F88" s="20">
        <v>4813</v>
      </c>
      <c r="G88" s="20">
        <v>1176</v>
      </c>
      <c r="H88" s="20">
        <v>487</v>
      </c>
      <c r="I88" s="20">
        <v>58</v>
      </c>
      <c r="J88" s="20">
        <v>344</v>
      </c>
      <c r="K88" s="20">
        <v>1125</v>
      </c>
      <c r="L88" s="20">
        <v>69</v>
      </c>
      <c r="M88" s="20">
        <v>311</v>
      </c>
      <c r="N88" s="20">
        <v>154</v>
      </c>
      <c r="O88" s="20">
        <v>1611</v>
      </c>
      <c r="P88" s="20">
        <v>172</v>
      </c>
      <c r="Q88" s="20">
        <v>1504</v>
      </c>
      <c r="R88" s="20">
        <v>1009</v>
      </c>
      <c r="S88" s="20">
        <v>700</v>
      </c>
      <c r="T88" s="20">
        <v>2496</v>
      </c>
      <c r="U88" s="20">
        <v>1855</v>
      </c>
      <c r="V88" s="20">
        <v>410</v>
      </c>
      <c r="W88" s="20">
        <v>744</v>
      </c>
      <c r="X88" s="20">
        <v>1604</v>
      </c>
      <c r="Y88" s="20">
        <v>2091</v>
      </c>
      <c r="Z88" s="20">
        <v>1184</v>
      </c>
      <c r="AA88" s="20">
        <v>2324</v>
      </c>
      <c r="AB88" s="20">
        <v>3083</v>
      </c>
      <c r="AC88" s="20">
        <v>3165</v>
      </c>
      <c r="AD88" s="20">
        <v>572</v>
      </c>
      <c r="AE88" s="20">
        <v>1416</v>
      </c>
      <c r="AF88" s="20">
        <v>2207</v>
      </c>
      <c r="AG88" s="20">
        <v>1360</v>
      </c>
      <c r="AH88" s="20">
        <v>1625</v>
      </c>
      <c r="AI88" s="20">
        <v>1406</v>
      </c>
    </row>
    <row r="89" spans="1:35" x14ac:dyDescent="0.25">
      <c r="A89" s="3">
        <v>203</v>
      </c>
      <c r="B89" s="20">
        <v>64</v>
      </c>
      <c r="C89" s="20">
        <v>110</v>
      </c>
      <c r="D89" s="20">
        <v>3713</v>
      </c>
      <c r="E89" s="20">
        <v>641</v>
      </c>
      <c r="F89" s="20">
        <v>3670</v>
      </c>
      <c r="G89" s="20">
        <v>1369</v>
      </c>
      <c r="H89" s="20">
        <v>1075</v>
      </c>
      <c r="I89" s="20">
        <v>869</v>
      </c>
      <c r="J89" s="20">
        <v>2402</v>
      </c>
      <c r="K89" s="20">
        <v>566</v>
      </c>
      <c r="L89" s="20">
        <v>1680</v>
      </c>
      <c r="M89" s="20">
        <v>1769</v>
      </c>
      <c r="N89" s="20">
        <v>235</v>
      </c>
      <c r="O89" s="20">
        <v>2117</v>
      </c>
      <c r="P89" s="20">
        <v>19</v>
      </c>
      <c r="Q89" s="20">
        <v>2469</v>
      </c>
      <c r="R89" s="20">
        <v>1918</v>
      </c>
      <c r="S89" s="20">
        <v>808</v>
      </c>
      <c r="T89" s="20">
        <v>2033</v>
      </c>
      <c r="U89" s="20">
        <v>1206</v>
      </c>
      <c r="V89" s="20">
        <v>2</v>
      </c>
      <c r="W89" s="20">
        <v>1881</v>
      </c>
      <c r="X89" s="20">
        <v>1159</v>
      </c>
      <c r="Y89" s="20">
        <v>1347</v>
      </c>
      <c r="Z89" s="20">
        <v>508</v>
      </c>
      <c r="AA89" s="20">
        <v>1654</v>
      </c>
      <c r="AB89" s="20">
        <v>1587</v>
      </c>
      <c r="AC89" s="20">
        <v>683</v>
      </c>
      <c r="AD89" s="20">
        <v>134</v>
      </c>
      <c r="AE89" s="20">
        <v>299</v>
      </c>
      <c r="AF89" s="20">
        <v>68</v>
      </c>
      <c r="AG89" s="20">
        <v>4979</v>
      </c>
      <c r="AH89" s="20">
        <v>934</v>
      </c>
      <c r="AI89" s="20">
        <v>2530</v>
      </c>
    </row>
    <row r="90" spans="1:35" x14ac:dyDescent="0.25">
      <c r="A90" s="3">
        <v>204</v>
      </c>
      <c r="B90" s="20">
        <v>0</v>
      </c>
      <c r="C90" s="20">
        <v>951</v>
      </c>
      <c r="D90" s="20">
        <v>619</v>
      </c>
      <c r="E90" s="20">
        <v>229</v>
      </c>
      <c r="F90" s="20">
        <v>558</v>
      </c>
      <c r="G90" s="20">
        <v>264</v>
      </c>
      <c r="H90" s="20">
        <v>1457</v>
      </c>
      <c r="I90" s="20">
        <v>225</v>
      </c>
      <c r="J90" s="20">
        <v>1222</v>
      </c>
      <c r="K90" s="20">
        <v>765</v>
      </c>
      <c r="L90" s="20">
        <v>208</v>
      </c>
      <c r="M90" s="20">
        <v>2493</v>
      </c>
      <c r="N90" s="20">
        <v>1335</v>
      </c>
      <c r="O90" s="20">
        <v>603</v>
      </c>
      <c r="P90" s="20">
        <v>821</v>
      </c>
      <c r="Q90" s="20">
        <v>3263</v>
      </c>
      <c r="R90" s="20">
        <v>274</v>
      </c>
      <c r="S90" s="20">
        <v>930</v>
      </c>
      <c r="T90" s="20">
        <v>3276</v>
      </c>
      <c r="U90" s="20">
        <v>4679</v>
      </c>
      <c r="V90" s="20">
        <v>80</v>
      </c>
      <c r="W90" s="20">
        <v>1716</v>
      </c>
      <c r="X90" s="20">
        <v>371</v>
      </c>
      <c r="Y90" s="20">
        <v>3384</v>
      </c>
      <c r="Z90" s="20">
        <v>552</v>
      </c>
      <c r="AA90" s="20">
        <v>2048</v>
      </c>
      <c r="AB90" s="20">
        <v>1104</v>
      </c>
      <c r="AC90" s="20">
        <v>707</v>
      </c>
      <c r="AD90" s="20">
        <v>1060</v>
      </c>
      <c r="AE90" s="20">
        <v>301</v>
      </c>
      <c r="AF90" s="20">
        <v>225</v>
      </c>
      <c r="AG90" s="20">
        <v>2472</v>
      </c>
      <c r="AH90" s="20">
        <v>967</v>
      </c>
      <c r="AI90" s="20">
        <v>2589</v>
      </c>
    </row>
    <row r="91" spans="1:35" x14ac:dyDescent="0.25">
      <c r="A91" s="3">
        <v>205</v>
      </c>
      <c r="B91" s="20">
        <v>2275</v>
      </c>
      <c r="C91" s="20">
        <v>70</v>
      </c>
      <c r="D91" s="20">
        <v>1366</v>
      </c>
      <c r="E91" s="20">
        <v>500</v>
      </c>
      <c r="F91" s="20">
        <v>3597</v>
      </c>
      <c r="G91" s="20">
        <v>1362</v>
      </c>
      <c r="H91" s="20">
        <v>2444</v>
      </c>
      <c r="I91" s="20">
        <v>432</v>
      </c>
      <c r="J91" s="20">
        <v>397</v>
      </c>
      <c r="K91" s="20">
        <v>637</v>
      </c>
      <c r="L91" s="20">
        <v>224</v>
      </c>
      <c r="M91" s="20">
        <v>214</v>
      </c>
      <c r="N91" s="20">
        <v>374</v>
      </c>
      <c r="O91" s="20">
        <v>331</v>
      </c>
      <c r="P91" s="20">
        <v>503</v>
      </c>
      <c r="Q91" s="20">
        <v>2383</v>
      </c>
      <c r="R91" s="20">
        <v>548</v>
      </c>
      <c r="S91" s="20">
        <v>726</v>
      </c>
      <c r="T91" s="20">
        <v>427</v>
      </c>
      <c r="U91" s="20">
        <v>670</v>
      </c>
      <c r="V91" s="20">
        <v>26</v>
      </c>
      <c r="W91" s="20">
        <v>1328</v>
      </c>
      <c r="X91" s="20">
        <v>721</v>
      </c>
      <c r="Y91" s="20">
        <v>621</v>
      </c>
      <c r="Z91" s="20">
        <v>199</v>
      </c>
      <c r="AA91" s="20">
        <v>1780</v>
      </c>
      <c r="AB91" s="20">
        <v>2216</v>
      </c>
      <c r="AC91" s="20">
        <v>2150</v>
      </c>
      <c r="AD91" s="20">
        <v>2733</v>
      </c>
      <c r="AE91" s="20">
        <v>176</v>
      </c>
      <c r="AF91" s="20">
        <v>309</v>
      </c>
      <c r="AG91" s="20">
        <v>755</v>
      </c>
      <c r="AH91" s="20">
        <v>571</v>
      </c>
      <c r="AI91" s="20">
        <v>1539</v>
      </c>
    </row>
    <row r="92" spans="1:35" x14ac:dyDescent="0.25">
      <c r="A92" s="3">
        <v>206</v>
      </c>
      <c r="B92" s="20">
        <v>4</v>
      </c>
      <c r="C92" s="20">
        <v>2758</v>
      </c>
      <c r="D92" s="20">
        <v>341</v>
      </c>
      <c r="E92" s="20">
        <v>101</v>
      </c>
      <c r="F92" s="20">
        <v>754</v>
      </c>
      <c r="G92" s="20">
        <v>901</v>
      </c>
      <c r="H92" s="20">
        <v>1848</v>
      </c>
      <c r="I92" s="20">
        <v>1938</v>
      </c>
      <c r="J92" s="20">
        <v>818</v>
      </c>
      <c r="K92" s="20">
        <v>699</v>
      </c>
      <c r="L92" s="20">
        <v>112</v>
      </c>
      <c r="M92" s="20">
        <v>67</v>
      </c>
      <c r="N92" s="20">
        <v>19</v>
      </c>
      <c r="O92" s="20">
        <v>1410</v>
      </c>
      <c r="P92" s="20">
        <v>15</v>
      </c>
      <c r="Q92" s="20">
        <v>2121</v>
      </c>
      <c r="R92" s="20">
        <v>2350</v>
      </c>
      <c r="S92" s="20">
        <v>188</v>
      </c>
      <c r="T92" s="20">
        <v>4285</v>
      </c>
      <c r="U92" s="20">
        <v>1370</v>
      </c>
      <c r="V92" s="20">
        <v>300</v>
      </c>
      <c r="W92" s="20">
        <v>1212</v>
      </c>
      <c r="X92" s="20">
        <v>3469</v>
      </c>
      <c r="Y92" s="20">
        <v>789</v>
      </c>
      <c r="Z92" s="20">
        <v>657</v>
      </c>
      <c r="AA92" s="20">
        <v>700</v>
      </c>
      <c r="AB92" s="20">
        <v>2210</v>
      </c>
      <c r="AC92" s="20">
        <v>2030</v>
      </c>
      <c r="AD92" s="20">
        <v>396</v>
      </c>
      <c r="AE92" s="20">
        <v>1464</v>
      </c>
      <c r="AF92" s="20">
        <v>733</v>
      </c>
      <c r="AG92" s="20">
        <v>987</v>
      </c>
      <c r="AH92" s="20">
        <v>1430</v>
      </c>
      <c r="AI92" s="20">
        <v>2444</v>
      </c>
    </row>
    <row r="93" spans="1:35" x14ac:dyDescent="0.25">
      <c r="A93" s="3">
        <v>207</v>
      </c>
      <c r="B93" s="20">
        <v>3378</v>
      </c>
      <c r="C93" s="20">
        <v>1649</v>
      </c>
      <c r="D93" s="20">
        <v>280</v>
      </c>
      <c r="E93" s="20">
        <v>578</v>
      </c>
      <c r="F93" s="20">
        <v>409</v>
      </c>
      <c r="G93" s="20">
        <v>1374</v>
      </c>
      <c r="H93" s="20">
        <v>2313</v>
      </c>
      <c r="I93" s="20">
        <v>122</v>
      </c>
      <c r="J93" s="20">
        <v>304</v>
      </c>
      <c r="K93" s="20">
        <v>847</v>
      </c>
      <c r="L93" s="20">
        <v>220</v>
      </c>
      <c r="M93" s="20">
        <v>784</v>
      </c>
      <c r="N93" s="20">
        <v>434</v>
      </c>
      <c r="O93" s="20">
        <v>1530</v>
      </c>
      <c r="P93" s="20">
        <v>203</v>
      </c>
      <c r="Q93" s="20">
        <v>2286</v>
      </c>
      <c r="R93" s="20">
        <v>569</v>
      </c>
      <c r="S93" s="20">
        <v>216</v>
      </c>
      <c r="T93" s="20">
        <v>2658</v>
      </c>
      <c r="U93" s="20">
        <v>430</v>
      </c>
      <c r="V93" s="20">
        <v>274</v>
      </c>
      <c r="W93" s="20">
        <v>2733</v>
      </c>
      <c r="X93" s="20">
        <v>1148</v>
      </c>
      <c r="Y93" s="20">
        <v>788</v>
      </c>
      <c r="Z93" s="20">
        <v>3074</v>
      </c>
      <c r="AA93" s="20">
        <v>3110</v>
      </c>
      <c r="AB93" s="20">
        <v>3527</v>
      </c>
      <c r="AC93" s="20">
        <v>1292</v>
      </c>
      <c r="AD93" s="20">
        <v>461</v>
      </c>
      <c r="AE93" s="20">
        <v>1069</v>
      </c>
      <c r="AF93" s="20">
        <v>644</v>
      </c>
      <c r="AG93" s="20">
        <v>1588</v>
      </c>
      <c r="AH93" s="20">
        <v>2882</v>
      </c>
      <c r="AI93" s="20">
        <v>1058</v>
      </c>
    </row>
    <row r="94" spans="1:35" x14ac:dyDescent="0.25">
      <c r="A94" s="3">
        <v>208</v>
      </c>
      <c r="B94" s="20">
        <v>484</v>
      </c>
      <c r="C94" s="20">
        <v>1136</v>
      </c>
      <c r="D94" s="20">
        <v>1118</v>
      </c>
      <c r="E94" s="20">
        <v>300</v>
      </c>
      <c r="F94" s="20">
        <v>497</v>
      </c>
      <c r="G94" s="20">
        <v>1259</v>
      </c>
      <c r="H94" s="20">
        <v>2443</v>
      </c>
      <c r="I94" s="20">
        <v>554</v>
      </c>
      <c r="J94" s="20">
        <v>784</v>
      </c>
      <c r="K94" s="20">
        <v>973</v>
      </c>
      <c r="L94" s="20">
        <v>710</v>
      </c>
      <c r="M94" s="20">
        <v>1977</v>
      </c>
      <c r="N94" s="20">
        <v>1378</v>
      </c>
      <c r="O94" s="20">
        <v>1453</v>
      </c>
      <c r="P94" s="20">
        <v>97</v>
      </c>
      <c r="Q94" s="20">
        <v>730</v>
      </c>
      <c r="R94" s="20">
        <v>656</v>
      </c>
      <c r="S94" s="20">
        <v>1150</v>
      </c>
      <c r="T94" s="20">
        <v>202</v>
      </c>
      <c r="U94" s="20">
        <v>135</v>
      </c>
      <c r="V94" s="20">
        <v>250</v>
      </c>
      <c r="W94" s="20">
        <v>291</v>
      </c>
      <c r="X94" s="20">
        <v>71</v>
      </c>
      <c r="Y94" s="20">
        <v>609</v>
      </c>
      <c r="Z94" s="20">
        <v>4320</v>
      </c>
      <c r="AA94" s="20">
        <v>1242</v>
      </c>
      <c r="AB94" s="20">
        <v>4920</v>
      </c>
      <c r="AC94" s="20">
        <v>2615</v>
      </c>
      <c r="AD94" s="20">
        <v>230</v>
      </c>
      <c r="AE94" s="20">
        <v>1444</v>
      </c>
      <c r="AF94" s="20">
        <v>569</v>
      </c>
      <c r="AG94" s="20">
        <v>1090</v>
      </c>
      <c r="AH94" s="20">
        <v>1912</v>
      </c>
      <c r="AI94" s="20">
        <v>2582</v>
      </c>
    </row>
    <row r="95" spans="1:35" x14ac:dyDescent="0.25">
      <c r="A95" s="3">
        <v>209</v>
      </c>
      <c r="B95" s="20">
        <v>219</v>
      </c>
      <c r="C95" s="20">
        <v>2267</v>
      </c>
      <c r="D95" s="20">
        <v>153</v>
      </c>
      <c r="E95" s="20">
        <v>846</v>
      </c>
      <c r="F95" s="20">
        <v>628</v>
      </c>
      <c r="G95" s="20">
        <v>2463</v>
      </c>
      <c r="H95" s="20">
        <v>2784</v>
      </c>
      <c r="I95" s="20">
        <v>774</v>
      </c>
      <c r="J95" s="20">
        <v>629</v>
      </c>
      <c r="K95" s="20">
        <v>1177</v>
      </c>
      <c r="L95" s="20">
        <v>1084</v>
      </c>
      <c r="M95" s="20">
        <v>1514</v>
      </c>
      <c r="N95" s="20">
        <v>1626</v>
      </c>
      <c r="O95" s="20">
        <v>555</v>
      </c>
      <c r="P95" s="20">
        <v>69</v>
      </c>
      <c r="Q95" s="20">
        <v>1144</v>
      </c>
      <c r="R95" s="20">
        <v>944</v>
      </c>
      <c r="S95" s="20">
        <v>493</v>
      </c>
      <c r="T95" s="20">
        <v>919</v>
      </c>
      <c r="U95" s="20">
        <v>2043</v>
      </c>
      <c r="V95" s="20">
        <v>228</v>
      </c>
      <c r="W95" s="20">
        <v>403</v>
      </c>
      <c r="X95" s="20">
        <v>488</v>
      </c>
      <c r="Y95" s="20">
        <v>367</v>
      </c>
      <c r="Z95" s="20">
        <v>2317</v>
      </c>
      <c r="AA95" s="20">
        <v>2223</v>
      </c>
      <c r="AB95" s="20">
        <v>347</v>
      </c>
      <c r="AC95" s="20">
        <v>1498</v>
      </c>
      <c r="AD95" s="20">
        <v>504</v>
      </c>
      <c r="AE95" s="20">
        <v>1626</v>
      </c>
      <c r="AF95" s="20">
        <v>1627</v>
      </c>
      <c r="AG95" s="20">
        <v>1549</v>
      </c>
      <c r="AH95" s="20">
        <v>1702</v>
      </c>
      <c r="AI95" s="20">
        <v>2040</v>
      </c>
    </row>
    <row r="96" spans="1:35" x14ac:dyDescent="0.25">
      <c r="A96" s="3">
        <v>210</v>
      </c>
      <c r="B96" s="20">
        <v>1113</v>
      </c>
      <c r="C96" s="20">
        <v>1654</v>
      </c>
      <c r="D96" s="20">
        <v>1355</v>
      </c>
      <c r="E96" s="20">
        <v>785</v>
      </c>
      <c r="F96" s="20">
        <v>496</v>
      </c>
      <c r="G96" s="20">
        <v>544</v>
      </c>
      <c r="H96" s="20">
        <v>492</v>
      </c>
      <c r="I96" s="20">
        <v>806</v>
      </c>
      <c r="J96" s="20">
        <v>740</v>
      </c>
      <c r="K96" s="20">
        <v>639</v>
      </c>
      <c r="L96" s="20">
        <v>1005</v>
      </c>
      <c r="M96" s="20">
        <v>544</v>
      </c>
      <c r="N96" s="20">
        <v>1571</v>
      </c>
      <c r="O96" s="20">
        <v>723</v>
      </c>
      <c r="P96" s="20">
        <v>236</v>
      </c>
      <c r="Q96" s="20">
        <v>824</v>
      </c>
      <c r="R96" s="20">
        <v>90</v>
      </c>
      <c r="S96" s="20">
        <v>176</v>
      </c>
      <c r="T96" s="20">
        <v>2258</v>
      </c>
      <c r="U96" s="20">
        <v>511</v>
      </c>
      <c r="V96" s="20">
        <v>208</v>
      </c>
      <c r="W96" s="20">
        <v>652</v>
      </c>
      <c r="X96" s="20">
        <v>518</v>
      </c>
      <c r="Y96" s="20">
        <v>1395</v>
      </c>
      <c r="Z96" s="20">
        <v>2265</v>
      </c>
      <c r="AA96" s="20">
        <v>1223</v>
      </c>
      <c r="AB96" s="20">
        <v>2404</v>
      </c>
      <c r="AC96" s="20">
        <v>1998</v>
      </c>
      <c r="AD96" s="20">
        <v>347</v>
      </c>
      <c r="AE96" s="20">
        <v>2043</v>
      </c>
      <c r="AF96" s="20">
        <v>490</v>
      </c>
      <c r="AG96" s="20">
        <v>1063</v>
      </c>
      <c r="AH96" s="20">
        <v>1474</v>
      </c>
      <c r="AI96" s="20">
        <v>873</v>
      </c>
    </row>
    <row r="97" spans="1:35" x14ac:dyDescent="0.25">
      <c r="A97" s="3">
        <v>211</v>
      </c>
      <c r="B97" s="20">
        <v>948</v>
      </c>
      <c r="C97" s="20">
        <v>473</v>
      </c>
      <c r="D97" s="20">
        <v>1322</v>
      </c>
      <c r="E97" s="20">
        <v>728</v>
      </c>
      <c r="F97" s="20">
        <v>957</v>
      </c>
      <c r="G97" s="20">
        <v>198</v>
      </c>
      <c r="H97" s="20">
        <v>2398</v>
      </c>
      <c r="I97" s="20">
        <v>1847</v>
      </c>
      <c r="J97" s="20">
        <v>585</v>
      </c>
      <c r="K97" s="20">
        <v>859</v>
      </c>
      <c r="L97" s="20">
        <v>549</v>
      </c>
      <c r="M97" s="20">
        <v>219</v>
      </c>
      <c r="N97" s="20">
        <v>583</v>
      </c>
      <c r="O97" s="20">
        <v>1317</v>
      </c>
      <c r="P97" s="20">
        <v>1108</v>
      </c>
      <c r="Q97" s="20">
        <v>639</v>
      </c>
      <c r="R97" s="20">
        <v>782</v>
      </c>
      <c r="S97" s="20">
        <v>132</v>
      </c>
      <c r="T97" s="20">
        <v>2218</v>
      </c>
      <c r="U97" s="20">
        <v>2755</v>
      </c>
      <c r="V97" s="20">
        <v>189</v>
      </c>
      <c r="W97" s="20">
        <v>263</v>
      </c>
      <c r="X97" s="20">
        <v>426</v>
      </c>
      <c r="Y97" s="20">
        <v>739</v>
      </c>
      <c r="Z97" s="20">
        <v>2548</v>
      </c>
      <c r="AA97" s="20">
        <v>443</v>
      </c>
      <c r="AB97" s="20">
        <v>41</v>
      </c>
      <c r="AC97" s="20">
        <v>2155</v>
      </c>
      <c r="AD97" s="20">
        <v>328</v>
      </c>
      <c r="AE97" s="20">
        <v>2542</v>
      </c>
      <c r="AF97" s="20">
        <v>642</v>
      </c>
      <c r="AG97" s="20">
        <v>807</v>
      </c>
      <c r="AH97" s="20">
        <v>1247</v>
      </c>
      <c r="AI97" s="20">
        <v>3361</v>
      </c>
    </row>
    <row r="98" spans="1:35" x14ac:dyDescent="0.25">
      <c r="A98" s="3">
        <v>212</v>
      </c>
      <c r="B98" s="20">
        <v>1074</v>
      </c>
      <c r="C98" s="20">
        <v>458</v>
      </c>
      <c r="D98" s="20">
        <v>1288</v>
      </c>
      <c r="E98" s="20">
        <v>674</v>
      </c>
      <c r="F98" s="20">
        <v>309</v>
      </c>
      <c r="G98" s="20">
        <v>1155</v>
      </c>
      <c r="H98" s="20">
        <v>378</v>
      </c>
      <c r="I98" s="20">
        <v>1300</v>
      </c>
      <c r="J98" s="20">
        <v>77</v>
      </c>
      <c r="K98" s="20">
        <v>489</v>
      </c>
      <c r="L98" s="20">
        <v>652</v>
      </c>
      <c r="M98" s="20">
        <v>369</v>
      </c>
      <c r="N98" s="20">
        <v>1031</v>
      </c>
      <c r="O98" s="20">
        <v>337</v>
      </c>
      <c r="P98" s="20">
        <v>215</v>
      </c>
      <c r="Q98" s="20">
        <v>2992</v>
      </c>
      <c r="R98" s="20">
        <v>77</v>
      </c>
      <c r="S98" s="20">
        <v>457</v>
      </c>
      <c r="T98" s="20">
        <v>1151</v>
      </c>
      <c r="U98" s="20">
        <v>1242</v>
      </c>
      <c r="V98" s="20">
        <v>172</v>
      </c>
      <c r="W98" s="20">
        <v>94</v>
      </c>
      <c r="X98" s="20">
        <v>36</v>
      </c>
      <c r="Y98" s="20">
        <v>513</v>
      </c>
      <c r="Z98" s="20">
        <v>643</v>
      </c>
      <c r="AA98" s="20">
        <v>1218</v>
      </c>
      <c r="AB98" s="20">
        <v>779</v>
      </c>
      <c r="AC98" s="20">
        <v>3914</v>
      </c>
      <c r="AD98" s="20">
        <v>308</v>
      </c>
      <c r="AE98" s="20">
        <v>1503</v>
      </c>
      <c r="AF98" s="20">
        <v>623</v>
      </c>
      <c r="AG98" s="20">
        <v>226</v>
      </c>
      <c r="AH98" s="20">
        <v>1162</v>
      </c>
      <c r="AI98" s="20">
        <v>789</v>
      </c>
    </row>
    <row r="99" spans="1:35" x14ac:dyDescent="0.25">
      <c r="A99" s="3">
        <v>213</v>
      </c>
      <c r="B99" s="20">
        <v>377</v>
      </c>
      <c r="C99" s="20">
        <v>737</v>
      </c>
      <c r="D99" s="20">
        <v>1254</v>
      </c>
      <c r="E99" s="20">
        <v>624</v>
      </c>
      <c r="F99" s="20">
        <v>1859</v>
      </c>
      <c r="G99" s="20">
        <v>733</v>
      </c>
      <c r="H99" s="20">
        <v>892</v>
      </c>
      <c r="I99" s="20">
        <v>701</v>
      </c>
      <c r="J99" s="20">
        <v>881</v>
      </c>
      <c r="K99" s="20">
        <v>400</v>
      </c>
      <c r="L99" s="20">
        <v>907</v>
      </c>
      <c r="M99" s="20">
        <v>569</v>
      </c>
      <c r="N99" s="20">
        <v>170</v>
      </c>
      <c r="O99" s="20">
        <v>454</v>
      </c>
      <c r="P99" s="20">
        <v>517</v>
      </c>
      <c r="Q99" s="20">
        <v>2474</v>
      </c>
      <c r="R99" s="20">
        <v>92</v>
      </c>
      <c r="S99" s="20">
        <v>734</v>
      </c>
      <c r="T99" s="20">
        <v>427</v>
      </c>
      <c r="U99" s="20">
        <v>1683</v>
      </c>
      <c r="V99" s="20">
        <v>156</v>
      </c>
      <c r="W99" s="20">
        <v>459</v>
      </c>
      <c r="X99" s="20">
        <v>10</v>
      </c>
      <c r="Y99" s="20">
        <v>332</v>
      </c>
      <c r="Z99" s="20">
        <v>1152</v>
      </c>
      <c r="AA99" s="20">
        <v>327</v>
      </c>
      <c r="AB99" s="20">
        <v>1625</v>
      </c>
      <c r="AC99" s="20">
        <v>2725</v>
      </c>
      <c r="AD99" s="20">
        <v>288</v>
      </c>
      <c r="AE99" s="20">
        <v>1834</v>
      </c>
      <c r="AF99" s="20">
        <v>432</v>
      </c>
      <c r="AG99" s="20">
        <v>876</v>
      </c>
      <c r="AH99" s="20">
        <v>710</v>
      </c>
      <c r="AI99" s="20">
        <v>2822</v>
      </c>
    </row>
    <row r="100" spans="1:35" x14ac:dyDescent="0.25">
      <c r="A100" s="3">
        <v>214</v>
      </c>
      <c r="B100" s="20">
        <v>101</v>
      </c>
      <c r="C100" s="20">
        <v>1188</v>
      </c>
      <c r="D100" s="20">
        <v>1219</v>
      </c>
      <c r="E100" s="20">
        <v>577</v>
      </c>
      <c r="F100" s="20">
        <v>1346</v>
      </c>
      <c r="G100" s="20">
        <v>1975</v>
      </c>
      <c r="H100" s="20">
        <v>429</v>
      </c>
      <c r="I100" s="20">
        <v>653</v>
      </c>
      <c r="J100" s="20">
        <v>310</v>
      </c>
      <c r="K100" s="20">
        <v>322</v>
      </c>
      <c r="L100" s="20">
        <v>673</v>
      </c>
      <c r="M100" s="20">
        <v>933</v>
      </c>
      <c r="N100" s="20">
        <v>70</v>
      </c>
      <c r="O100" s="20">
        <v>363</v>
      </c>
      <c r="P100" s="20">
        <v>351</v>
      </c>
      <c r="Q100" s="20">
        <v>955</v>
      </c>
      <c r="R100" s="20">
        <v>597</v>
      </c>
      <c r="S100" s="20">
        <v>712</v>
      </c>
      <c r="T100" s="20">
        <v>2945</v>
      </c>
      <c r="U100" s="20">
        <v>845</v>
      </c>
      <c r="V100" s="20">
        <v>142</v>
      </c>
      <c r="W100" s="20">
        <v>430</v>
      </c>
      <c r="X100" s="20">
        <v>135</v>
      </c>
      <c r="Y100" s="20">
        <v>518</v>
      </c>
      <c r="Z100" s="20">
        <v>591</v>
      </c>
      <c r="AA100" s="20">
        <v>250</v>
      </c>
      <c r="AB100" s="20">
        <v>1680</v>
      </c>
      <c r="AC100" s="20">
        <v>1235</v>
      </c>
      <c r="AD100" s="20">
        <v>248</v>
      </c>
      <c r="AE100" s="20">
        <v>1727</v>
      </c>
      <c r="AF100" s="20">
        <v>48</v>
      </c>
      <c r="AG100" s="20">
        <v>1695</v>
      </c>
      <c r="AH100" s="20">
        <v>1136</v>
      </c>
      <c r="AI100" s="20">
        <v>1568</v>
      </c>
    </row>
    <row r="101" spans="1:35" x14ac:dyDescent="0.25">
      <c r="A101" s="3">
        <v>215</v>
      </c>
      <c r="B101" s="20">
        <v>1319</v>
      </c>
      <c r="C101" s="20">
        <v>1013</v>
      </c>
      <c r="D101" s="20">
        <v>1185</v>
      </c>
      <c r="E101" s="20">
        <v>533</v>
      </c>
      <c r="F101" s="20">
        <v>908</v>
      </c>
      <c r="G101" s="20">
        <v>2139</v>
      </c>
      <c r="H101" s="20">
        <v>944</v>
      </c>
      <c r="I101" s="20">
        <v>229</v>
      </c>
      <c r="J101" s="20">
        <v>1713</v>
      </c>
      <c r="K101" s="20">
        <v>409</v>
      </c>
      <c r="L101" s="20">
        <v>1177</v>
      </c>
      <c r="M101" s="20">
        <v>3135</v>
      </c>
      <c r="N101" s="20">
        <v>465</v>
      </c>
      <c r="O101" s="20">
        <v>855</v>
      </c>
      <c r="P101" s="20">
        <v>798</v>
      </c>
      <c r="Q101" s="20">
        <v>1759</v>
      </c>
      <c r="R101" s="20">
        <v>553</v>
      </c>
      <c r="S101" s="20">
        <v>691</v>
      </c>
      <c r="T101" s="20">
        <v>1354</v>
      </c>
      <c r="U101" s="20">
        <v>436</v>
      </c>
      <c r="V101" s="20">
        <v>129</v>
      </c>
      <c r="W101" s="20">
        <v>1124</v>
      </c>
      <c r="X101" s="20">
        <v>135</v>
      </c>
      <c r="Y101" s="20">
        <v>229</v>
      </c>
      <c r="Z101" s="20">
        <v>1691</v>
      </c>
      <c r="AA101" s="20">
        <v>181</v>
      </c>
      <c r="AB101" s="20">
        <v>1563</v>
      </c>
      <c r="AC101" s="20">
        <v>1616</v>
      </c>
      <c r="AD101" s="20">
        <v>239</v>
      </c>
      <c r="AE101" s="20">
        <v>1516</v>
      </c>
      <c r="AF101" s="20">
        <v>113</v>
      </c>
      <c r="AG101" s="20">
        <v>321</v>
      </c>
      <c r="AH101" s="20">
        <v>744</v>
      </c>
      <c r="AI101" s="20">
        <v>1122</v>
      </c>
    </row>
    <row r="102" spans="1:35" x14ac:dyDescent="0.25">
      <c r="A102" s="3">
        <v>216</v>
      </c>
      <c r="B102" s="20">
        <v>57</v>
      </c>
      <c r="C102" s="20">
        <v>1045</v>
      </c>
      <c r="D102" s="20">
        <v>1151</v>
      </c>
      <c r="E102" s="20">
        <v>492</v>
      </c>
      <c r="F102" s="20">
        <v>816</v>
      </c>
      <c r="G102" s="20">
        <v>1399</v>
      </c>
      <c r="H102" s="20">
        <v>882</v>
      </c>
      <c r="I102" s="20">
        <v>355</v>
      </c>
      <c r="J102" s="20">
        <v>991</v>
      </c>
      <c r="K102" s="20">
        <v>331</v>
      </c>
      <c r="L102" s="20">
        <v>285</v>
      </c>
      <c r="M102" s="20">
        <v>935</v>
      </c>
      <c r="N102" s="20">
        <v>276</v>
      </c>
      <c r="O102" s="20">
        <v>507</v>
      </c>
      <c r="P102" s="20">
        <v>868</v>
      </c>
      <c r="Q102" s="20">
        <v>1222</v>
      </c>
      <c r="R102" s="20">
        <v>209</v>
      </c>
      <c r="S102" s="20">
        <v>670</v>
      </c>
      <c r="T102" s="20">
        <v>531</v>
      </c>
      <c r="U102" s="20">
        <v>656</v>
      </c>
      <c r="V102" s="20">
        <v>117</v>
      </c>
      <c r="W102" s="20">
        <v>908</v>
      </c>
      <c r="X102" s="20">
        <v>150</v>
      </c>
      <c r="Y102" s="20">
        <v>1913</v>
      </c>
      <c r="Z102" s="20">
        <v>871</v>
      </c>
      <c r="AA102" s="20">
        <v>87</v>
      </c>
      <c r="AB102" s="20">
        <v>681</v>
      </c>
      <c r="AC102" s="20">
        <v>661</v>
      </c>
      <c r="AD102" s="20">
        <v>517</v>
      </c>
      <c r="AE102" s="20">
        <v>1679</v>
      </c>
      <c r="AF102" s="20">
        <v>125</v>
      </c>
      <c r="AG102" s="20">
        <v>1372</v>
      </c>
      <c r="AH102" s="20">
        <v>565</v>
      </c>
      <c r="AI102" s="20">
        <v>1681</v>
      </c>
    </row>
    <row r="103" spans="1:35" x14ac:dyDescent="0.25">
      <c r="A103" s="3">
        <v>217</v>
      </c>
      <c r="B103" s="20">
        <v>445</v>
      </c>
      <c r="C103" s="20">
        <v>250</v>
      </c>
      <c r="D103" s="20">
        <v>1116</v>
      </c>
      <c r="E103" s="20">
        <v>455</v>
      </c>
      <c r="F103" s="20">
        <v>441</v>
      </c>
      <c r="G103" s="20">
        <v>687</v>
      </c>
      <c r="H103" s="20">
        <v>1239</v>
      </c>
      <c r="I103" s="20">
        <v>336</v>
      </c>
      <c r="J103" s="20">
        <v>708</v>
      </c>
      <c r="K103" s="20">
        <v>152</v>
      </c>
      <c r="L103" s="20">
        <v>464</v>
      </c>
      <c r="M103" s="20">
        <v>459</v>
      </c>
      <c r="N103" s="20">
        <v>495</v>
      </c>
      <c r="O103" s="20">
        <v>615</v>
      </c>
      <c r="P103" s="20">
        <v>828</v>
      </c>
      <c r="Q103" s="20">
        <v>651</v>
      </c>
      <c r="R103" s="20">
        <v>112</v>
      </c>
      <c r="S103" s="20">
        <v>650</v>
      </c>
      <c r="T103" s="20">
        <v>749</v>
      </c>
      <c r="U103" s="20">
        <v>1428</v>
      </c>
      <c r="V103" s="20">
        <v>106</v>
      </c>
      <c r="W103" s="20">
        <v>594</v>
      </c>
      <c r="X103" s="20">
        <v>299</v>
      </c>
      <c r="Y103" s="20">
        <v>265</v>
      </c>
      <c r="Z103" s="20">
        <v>2393</v>
      </c>
      <c r="AA103" s="20">
        <v>945</v>
      </c>
      <c r="AB103" s="20">
        <v>1042</v>
      </c>
      <c r="AC103" s="20">
        <v>255</v>
      </c>
      <c r="AD103" s="20">
        <v>464</v>
      </c>
      <c r="AE103" s="20">
        <v>582</v>
      </c>
      <c r="AF103" s="20">
        <v>213</v>
      </c>
      <c r="AG103" s="20">
        <v>1461</v>
      </c>
      <c r="AH103" s="20">
        <v>386</v>
      </c>
      <c r="AI103" s="20">
        <v>1250</v>
      </c>
    </row>
    <row r="104" spans="1:35" x14ac:dyDescent="0.25">
      <c r="A104" s="3">
        <v>218</v>
      </c>
      <c r="B104" s="20">
        <v>323</v>
      </c>
      <c r="C104" s="20">
        <v>562</v>
      </c>
      <c r="D104" s="20">
        <v>1083</v>
      </c>
      <c r="E104" s="20">
        <v>419</v>
      </c>
      <c r="F104" s="20">
        <v>217</v>
      </c>
      <c r="G104" s="20">
        <v>650</v>
      </c>
      <c r="H104" s="20">
        <v>1201</v>
      </c>
      <c r="I104" s="20">
        <v>318</v>
      </c>
      <c r="J104" s="20">
        <v>905</v>
      </c>
      <c r="K104" s="20">
        <v>628</v>
      </c>
      <c r="L104" s="20">
        <v>452</v>
      </c>
      <c r="M104" s="20">
        <v>493</v>
      </c>
      <c r="N104" s="20">
        <v>376</v>
      </c>
      <c r="O104" s="20">
        <v>117</v>
      </c>
      <c r="P104" s="20">
        <v>127</v>
      </c>
      <c r="Q104" s="20">
        <v>530</v>
      </c>
      <c r="R104" s="20">
        <v>590</v>
      </c>
      <c r="S104" s="20">
        <v>630</v>
      </c>
      <c r="T104" s="20">
        <v>1185</v>
      </c>
      <c r="U104" s="20">
        <v>2122</v>
      </c>
      <c r="V104" s="20">
        <v>96</v>
      </c>
      <c r="W104" s="20">
        <v>935</v>
      </c>
      <c r="X104" s="20">
        <v>280</v>
      </c>
      <c r="Y104" s="20">
        <v>1095</v>
      </c>
      <c r="Z104" s="20">
        <v>702</v>
      </c>
      <c r="AA104" s="20">
        <v>902</v>
      </c>
      <c r="AB104" s="20">
        <v>1961</v>
      </c>
      <c r="AC104" s="20">
        <v>503</v>
      </c>
      <c r="AD104" s="20">
        <v>1195</v>
      </c>
      <c r="AE104" s="20">
        <v>1239</v>
      </c>
      <c r="AF104" s="20">
        <v>436</v>
      </c>
      <c r="AG104" s="20">
        <v>2356</v>
      </c>
      <c r="AH104" s="20">
        <v>193</v>
      </c>
      <c r="AI104" s="20">
        <v>2180</v>
      </c>
    </row>
    <row r="105" spans="1:35" x14ac:dyDescent="0.25">
      <c r="A105" s="3">
        <v>219</v>
      </c>
      <c r="B105" s="20">
        <v>323</v>
      </c>
      <c r="C105" s="20">
        <v>195</v>
      </c>
      <c r="D105" s="20">
        <v>1049</v>
      </c>
      <c r="E105" s="20">
        <v>387</v>
      </c>
      <c r="F105" s="20">
        <v>1311</v>
      </c>
      <c r="G105" s="20">
        <v>625</v>
      </c>
      <c r="H105" s="20">
        <v>1163</v>
      </c>
      <c r="I105" s="20">
        <v>301</v>
      </c>
      <c r="J105" s="20">
        <v>1831</v>
      </c>
      <c r="K105" s="20">
        <v>510</v>
      </c>
      <c r="L105" s="20">
        <v>424</v>
      </c>
      <c r="M105" s="20">
        <v>704</v>
      </c>
      <c r="N105" s="20">
        <v>265</v>
      </c>
      <c r="O105" s="20">
        <v>27</v>
      </c>
      <c r="P105" s="20">
        <v>31</v>
      </c>
      <c r="Q105" s="20">
        <v>807</v>
      </c>
      <c r="R105" s="20">
        <v>101</v>
      </c>
      <c r="S105" s="20">
        <v>610</v>
      </c>
      <c r="T105" s="20">
        <v>1458</v>
      </c>
      <c r="U105" s="20">
        <v>1049</v>
      </c>
      <c r="V105" s="20">
        <v>87</v>
      </c>
      <c r="W105" s="20">
        <v>898</v>
      </c>
      <c r="X105" s="20">
        <v>262</v>
      </c>
      <c r="Y105" s="20">
        <v>136</v>
      </c>
      <c r="Z105" s="20">
        <v>164</v>
      </c>
      <c r="AA105" s="20">
        <v>861</v>
      </c>
      <c r="AB105" s="20">
        <v>1914</v>
      </c>
      <c r="AC105" s="20">
        <v>59</v>
      </c>
      <c r="AD105" s="20">
        <v>1708</v>
      </c>
      <c r="AE105" s="20">
        <v>2037</v>
      </c>
      <c r="AF105" s="20">
        <v>54</v>
      </c>
      <c r="AG105" s="20">
        <v>2901</v>
      </c>
      <c r="AH105" s="20">
        <v>220</v>
      </c>
      <c r="AI105" s="20">
        <v>2470</v>
      </c>
    </row>
    <row r="106" spans="1:35" x14ac:dyDescent="0.25">
      <c r="A106" s="3">
        <v>220</v>
      </c>
      <c r="B106" s="20">
        <v>7</v>
      </c>
      <c r="C106" s="20">
        <v>313</v>
      </c>
      <c r="D106" s="20">
        <v>1016</v>
      </c>
      <c r="E106" s="20">
        <v>357</v>
      </c>
      <c r="F106" s="20">
        <v>1265</v>
      </c>
      <c r="G106" s="20">
        <v>600</v>
      </c>
      <c r="H106" s="20">
        <v>1126</v>
      </c>
      <c r="I106" s="20">
        <v>285</v>
      </c>
      <c r="J106" s="20">
        <v>402</v>
      </c>
      <c r="K106" s="20">
        <v>512</v>
      </c>
      <c r="L106" s="20">
        <v>397</v>
      </c>
      <c r="M106" s="20">
        <v>672</v>
      </c>
      <c r="N106" s="20">
        <v>361</v>
      </c>
      <c r="O106" s="20">
        <v>60</v>
      </c>
      <c r="P106" s="20">
        <v>355</v>
      </c>
      <c r="Q106" s="20">
        <v>867</v>
      </c>
      <c r="R106" s="20">
        <v>98</v>
      </c>
      <c r="S106" s="20">
        <v>591</v>
      </c>
      <c r="T106" s="20">
        <v>1892</v>
      </c>
      <c r="U106" s="20">
        <v>1018</v>
      </c>
      <c r="V106" s="20">
        <v>79</v>
      </c>
      <c r="W106" s="20">
        <v>862</v>
      </c>
      <c r="X106" s="20">
        <v>245</v>
      </c>
      <c r="Y106" s="20">
        <v>640</v>
      </c>
      <c r="Z106" s="20">
        <v>159</v>
      </c>
      <c r="AA106" s="20">
        <v>821</v>
      </c>
      <c r="AB106" s="20">
        <v>1866</v>
      </c>
      <c r="AC106" s="20">
        <v>1058</v>
      </c>
      <c r="AD106" s="20">
        <v>717</v>
      </c>
      <c r="AE106" s="20">
        <v>310</v>
      </c>
      <c r="AF106" s="20">
        <v>273</v>
      </c>
      <c r="AG106" s="20">
        <v>1500</v>
      </c>
      <c r="AH106" s="20">
        <v>61</v>
      </c>
      <c r="AI106" s="20">
        <v>1603</v>
      </c>
    </row>
    <row r="107" spans="1:35" x14ac:dyDescent="0.25">
      <c r="A107" s="3">
        <v>221</v>
      </c>
      <c r="B107" s="20">
        <v>76</v>
      </c>
      <c r="C107" s="20">
        <v>255</v>
      </c>
      <c r="D107" s="20">
        <v>983</v>
      </c>
      <c r="E107" s="20">
        <v>329</v>
      </c>
      <c r="F107" s="20">
        <v>1221</v>
      </c>
      <c r="G107" s="20">
        <v>577</v>
      </c>
      <c r="H107" s="20">
        <v>1089</v>
      </c>
      <c r="I107" s="20">
        <v>270</v>
      </c>
      <c r="J107" s="20">
        <v>377</v>
      </c>
      <c r="K107" s="20">
        <v>497</v>
      </c>
      <c r="L107" s="20">
        <v>372</v>
      </c>
      <c r="M107" s="20">
        <v>641</v>
      </c>
      <c r="N107" s="20">
        <v>193</v>
      </c>
      <c r="O107" s="20">
        <v>901</v>
      </c>
      <c r="P107" s="20">
        <v>332</v>
      </c>
      <c r="Q107" s="20">
        <v>1055</v>
      </c>
      <c r="R107" s="20">
        <v>182</v>
      </c>
      <c r="S107" s="20">
        <v>572</v>
      </c>
      <c r="T107" s="20">
        <v>492</v>
      </c>
      <c r="U107" s="20">
        <v>885</v>
      </c>
      <c r="V107" s="20">
        <v>71</v>
      </c>
      <c r="W107" s="20">
        <v>828</v>
      </c>
      <c r="X107" s="20">
        <v>229</v>
      </c>
      <c r="Y107" s="20">
        <v>599</v>
      </c>
      <c r="Z107" s="20">
        <v>1111</v>
      </c>
      <c r="AA107" s="20">
        <v>783</v>
      </c>
      <c r="AB107" s="20">
        <v>1818</v>
      </c>
      <c r="AC107" s="20">
        <v>999</v>
      </c>
      <c r="AD107" s="20">
        <v>433</v>
      </c>
      <c r="AE107" s="20">
        <v>964</v>
      </c>
      <c r="AF107" s="20">
        <v>255</v>
      </c>
      <c r="AG107" s="20">
        <v>1206</v>
      </c>
      <c r="AH107" s="20">
        <v>597</v>
      </c>
      <c r="AI107" s="20">
        <v>2353</v>
      </c>
    </row>
    <row r="108" spans="1:35" x14ac:dyDescent="0.25">
      <c r="A108" s="3">
        <v>222</v>
      </c>
      <c r="B108" s="20">
        <v>15</v>
      </c>
      <c r="C108" s="20">
        <v>242</v>
      </c>
      <c r="D108" s="20">
        <v>951</v>
      </c>
      <c r="E108" s="20">
        <v>303</v>
      </c>
      <c r="F108" s="20">
        <v>1177</v>
      </c>
      <c r="G108" s="20">
        <v>554</v>
      </c>
      <c r="H108" s="20">
        <v>1053</v>
      </c>
      <c r="I108" s="20">
        <v>255</v>
      </c>
      <c r="J108" s="20">
        <v>354</v>
      </c>
      <c r="K108" s="20">
        <v>482</v>
      </c>
      <c r="L108" s="20">
        <v>348</v>
      </c>
      <c r="M108" s="20">
        <v>610</v>
      </c>
      <c r="N108" s="20">
        <v>321</v>
      </c>
      <c r="O108" s="20">
        <v>879</v>
      </c>
      <c r="P108" s="20">
        <v>309</v>
      </c>
      <c r="Q108" s="20">
        <v>1020</v>
      </c>
      <c r="R108" s="20">
        <v>440</v>
      </c>
      <c r="S108" s="20">
        <v>553</v>
      </c>
      <c r="T108" s="20">
        <v>410</v>
      </c>
      <c r="U108" s="20">
        <v>1017</v>
      </c>
      <c r="V108" s="20">
        <v>64</v>
      </c>
      <c r="W108" s="20">
        <v>794</v>
      </c>
      <c r="X108" s="20">
        <v>214</v>
      </c>
      <c r="Y108" s="20">
        <v>561</v>
      </c>
      <c r="Z108" s="20">
        <v>1084</v>
      </c>
      <c r="AA108" s="20">
        <v>746</v>
      </c>
      <c r="AB108" s="20">
        <v>1770</v>
      </c>
      <c r="AC108" s="20">
        <v>943</v>
      </c>
      <c r="AD108" s="20">
        <v>393</v>
      </c>
      <c r="AE108" s="20">
        <v>848</v>
      </c>
      <c r="AF108" s="20">
        <v>237</v>
      </c>
      <c r="AG108" s="20">
        <v>576</v>
      </c>
      <c r="AH108" s="20">
        <v>564</v>
      </c>
      <c r="AI108" s="20">
        <v>1288</v>
      </c>
    </row>
    <row r="109" spans="1:35" x14ac:dyDescent="0.25">
      <c r="A109" s="3">
        <v>223</v>
      </c>
      <c r="B109" s="20">
        <v>44</v>
      </c>
      <c r="C109" s="20">
        <v>213</v>
      </c>
      <c r="D109" s="20">
        <v>919</v>
      </c>
      <c r="E109" s="20">
        <v>279</v>
      </c>
      <c r="F109" s="20">
        <v>1134</v>
      </c>
      <c r="G109" s="20">
        <v>531</v>
      </c>
      <c r="H109" s="20">
        <v>1017</v>
      </c>
      <c r="I109" s="20">
        <v>241</v>
      </c>
      <c r="J109" s="20">
        <v>332</v>
      </c>
      <c r="K109" s="20">
        <v>467</v>
      </c>
      <c r="L109" s="20">
        <v>326</v>
      </c>
      <c r="M109" s="20">
        <v>581</v>
      </c>
      <c r="N109" s="20">
        <v>306</v>
      </c>
      <c r="O109" s="20">
        <v>857</v>
      </c>
      <c r="P109" s="20">
        <v>289</v>
      </c>
      <c r="Q109" s="20">
        <v>986</v>
      </c>
      <c r="R109" s="20">
        <v>422</v>
      </c>
      <c r="S109" s="20">
        <v>535</v>
      </c>
      <c r="T109" s="20">
        <v>505</v>
      </c>
      <c r="U109" s="20">
        <v>330</v>
      </c>
      <c r="V109" s="20">
        <v>58</v>
      </c>
      <c r="W109" s="20">
        <v>761</v>
      </c>
      <c r="X109" s="20">
        <v>200</v>
      </c>
      <c r="Y109" s="19">
        <v>525</v>
      </c>
      <c r="Z109" s="20">
        <v>1057</v>
      </c>
      <c r="AA109" s="20">
        <v>711</v>
      </c>
      <c r="AB109" s="20">
        <v>1723</v>
      </c>
      <c r="AC109" s="20">
        <v>889</v>
      </c>
      <c r="AD109" s="20">
        <v>459</v>
      </c>
      <c r="AE109" s="20">
        <v>894</v>
      </c>
      <c r="AF109" s="20">
        <v>220</v>
      </c>
      <c r="AG109" s="20">
        <v>1157</v>
      </c>
      <c r="AH109" s="20">
        <v>532</v>
      </c>
      <c r="AI109" s="20">
        <v>1231</v>
      </c>
    </row>
    <row r="110" spans="1:35" x14ac:dyDescent="0.25">
      <c r="A110" s="3">
        <v>224</v>
      </c>
      <c r="B110" s="20">
        <v>64</v>
      </c>
      <c r="C110" s="20">
        <v>67</v>
      </c>
      <c r="D110" s="20">
        <v>888</v>
      </c>
      <c r="E110" s="20">
        <v>257</v>
      </c>
      <c r="F110" s="20">
        <v>1092</v>
      </c>
      <c r="G110" s="20">
        <v>510</v>
      </c>
      <c r="H110" s="20">
        <v>982</v>
      </c>
      <c r="I110" s="20">
        <v>227</v>
      </c>
      <c r="J110" s="20">
        <v>311</v>
      </c>
      <c r="K110" s="20">
        <v>452</v>
      </c>
      <c r="L110" s="20">
        <v>304</v>
      </c>
      <c r="M110" s="20">
        <v>553</v>
      </c>
      <c r="N110" s="20">
        <v>293</v>
      </c>
      <c r="O110" s="20">
        <v>835</v>
      </c>
      <c r="P110" s="20">
        <v>269</v>
      </c>
      <c r="Q110" s="20">
        <v>952</v>
      </c>
      <c r="R110" s="20">
        <v>405</v>
      </c>
      <c r="S110" s="20">
        <v>518</v>
      </c>
      <c r="T110" s="20">
        <v>2114</v>
      </c>
      <c r="U110" s="20">
        <v>1032</v>
      </c>
      <c r="V110" s="20">
        <v>53</v>
      </c>
      <c r="W110" s="20">
        <v>729</v>
      </c>
      <c r="X110" s="20">
        <v>187</v>
      </c>
      <c r="Y110" s="19">
        <v>492</v>
      </c>
      <c r="Z110" s="20">
        <v>1030</v>
      </c>
      <c r="AA110" s="20">
        <v>677</v>
      </c>
      <c r="AB110" s="20">
        <v>1675</v>
      </c>
      <c r="AC110" s="20">
        <v>838</v>
      </c>
      <c r="AD110" s="20">
        <v>272</v>
      </c>
      <c r="AE110" s="19">
        <v>877</v>
      </c>
      <c r="AF110" s="20">
        <v>205</v>
      </c>
      <c r="AG110" s="20">
        <v>1125</v>
      </c>
      <c r="AH110" s="20">
        <v>502</v>
      </c>
      <c r="AI110" s="20">
        <v>1176</v>
      </c>
    </row>
    <row r="111" spans="1:35" x14ac:dyDescent="0.25">
      <c r="A111" s="3">
        <v>225</v>
      </c>
      <c r="B111" s="20">
        <v>81</v>
      </c>
      <c r="C111" s="20">
        <v>332</v>
      </c>
      <c r="D111" s="20">
        <v>857</v>
      </c>
      <c r="E111" s="20">
        <v>236</v>
      </c>
      <c r="F111" s="20">
        <v>1050</v>
      </c>
      <c r="G111" s="20">
        <v>489</v>
      </c>
      <c r="H111" s="20">
        <v>947</v>
      </c>
      <c r="I111" s="20">
        <v>215</v>
      </c>
      <c r="J111" s="20">
        <v>291</v>
      </c>
      <c r="K111" s="20">
        <v>437</v>
      </c>
      <c r="L111" s="20">
        <v>285</v>
      </c>
      <c r="M111" s="20">
        <v>526</v>
      </c>
      <c r="N111" s="20">
        <v>279</v>
      </c>
      <c r="O111" s="20">
        <v>813</v>
      </c>
      <c r="P111" s="20">
        <v>251</v>
      </c>
      <c r="Q111" s="20">
        <v>919</v>
      </c>
      <c r="R111" s="20">
        <v>388</v>
      </c>
      <c r="S111" s="20">
        <v>501</v>
      </c>
      <c r="T111" s="20">
        <v>3801</v>
      </c>
      <c r="U111" s="20">
        <v>256</v>
      </c>
      <c r="V111" s="20">
        <v>48</v>
      </c>
      <c r="W111" s="20">
        <v>698</v>
      </c>
      <c r="X111" s="20">
        <v>175</v>
      </c>
      <c r="Y111" s="19">
        <v>460</v>
      </c>
      <c r="Z111" s="20">
        <v>1003</v>
      </c>
      <c r="AA111" s="19">
        <v>645</v>
      </c>
      <c r="AB111" s="20">
        <v>1628</v>
      </c>
      <c r="AC111" s="20">
        <v>790</v>
      </c>
      <c r="AD111" s="20">
        <v>226</v>
      </c>
      <c r="AE111" s="19">
        <v>861</v>
      </c>
      <c r="AF111" s="20">
        <v>190</v>
      </c>
      <c r="AG111" s="20">
        <v>1093</v>
      </c>
      <c r="AH111" s="20">
        <v>473</v>
      </c>
      <c r="AI111" s="20">
        <v>1123</v>
      </c>
    </row>
    <row r="112" spans="1:35" x14ac:dyDescent="0.25">
      <c r="A112" s="3">
        <v>226</v>
      </c>
      <c r="B112" s="20">
        <v>56</v>
      </c>
      <c r="C112" s="20">
        <v>174</v>
      </c>
      <c r="D112" s="20">
        <v>827</v>
      </c>
      <c r="E112" s="20">
        <v>217</v>
      </c>
      <c r="F112" s="20">
        <v>1010</v>
      </c>
      <c r="G112" s="20">
        <v>468</v>
      </c>
      <c r="H112" s="20">
        <v>913</v>
      </c>
      <c r="I112" s="20">
        <v>203</v>
      </c>
      <c r="J112" s="20">
        <v>273</v>
      </c>
      <c r="K112" s="20">
        <v>423</v>
      </c>
      <c r="L112" s="20">
        <v>266</v>
      </c>
      <c r="M112" s="20">
        <v>501</v>
      </c>
      <c r="N112" s="20">
        <v>267</v>
      </c>
      <c r="O112" s="20">
        <v>792</v>
      </c>
      <c r="P112" s="20">
        <v>234</v>
      </c>
      <c r="Q112" s="20">
        <v>887</v>
      </c>
      <c r="R112" s="20">
        <v>372</v>
      </c>
      <c r="S112" s="20">
        <v>484</v>
      </c>
      <c r="T112" s="20">
        <v>614</v>
      </c>
      <c r="U112" s="20">
        <v>961</v>
      </c>
      <c r="V112" s="20">
        <v>43</v>
      </c>
      <c r="W112" s="20">
        <v>669</v>
      </c>
      <c r="X112" s="20">
        <v>163</v>
      </c>
      <c r="Y112" s="19">
        <v>430</v>
      </c>
      <c r="Z112" s="20">
        <v>976</v>
      </c>
      <c r="AA112" s="19">
        <v>614</v>
      </c>
      <c r="AB112" s="20">
        <v>1581</v>
      </c>
      <c r="AC112" s="19">
        <v>743</v>
      </c>
      <c r="AD112" s="20">
        <v>209</v>
      </c>
      <c r="AE112" s="19">
        <v>844</v>
      </c>
      <c r="AF112" s="19">
        <v>177</v>
      </c>
      <c r="AG112" s="19">
        <v>1062</v>
      </c>
      <c r="AH112" s="19">
        <v>446</v>
      </c>
      <c r="AI112" s="20">
        <v>1072</v>
      </c>
    </row>
    <row r="113" spans="1:35" x14ac:dyDescent="0.25">
      <c r="A113" s="3">
        <v>227</v>
      </c>
      <c r="B113" s="20">
        <v>123</v>
      </c>
      <c r="C113" s="20">
        <v>227</v>
      </c>
      <c r="D113" s="20">
        <v>798</v>
      </c>
      <c r="E113" s="20">
        <v>200</v>
      </c>
      <c r="F113" s="20">
        <v>970</v>
      </c>
      <c r="G113" s="20">
        <v>449</v>
      </c>
      <c r="H113" s="20">
        <v>880</v>
      </c>
      <c r="I113" s="20">
        <v>191</v>
      </c>
      <c r="J113" s="20">
        <v>255</v>
      </c>
      <c r="K113" s="19">
        <v>409</v>
      </c>
      <c r="L113" s="20">
        <v>248</v>
      </c>
      <c r="M113" s="20">
        <v>476</v>
      </c>
      <c r="N113" s="20">
        <v>255</v>
      </c>
      <c r="O113" s="20">
        <v>771</v>
      </c>
      <c r="P113" s="20">
        <v>218</v>
      </c>
      <c r="Q113" s="19">
        <v>855</v>
      </c>
      <c r="R113" s="20">
        <v>357</v>
      </c>
      <c r="S113" s="20">
        <v>468</v>
      </c>
      <c r="T113" s="20">
        <v>678</v>
      </c>
      <c r="U113" s="20">
        <v>935</v>
      </c>
      <c r="V113" s="20">
        <v>39</v>
      </c>
      <c r="W113" s="20">
        <v>640</v>
      </c>
      <c r="X113" s="20">
        <v>152</v>
      </c>
      <c r="Y113" s="19">
        <v>402</v>
      </c>
      <c r="Z113" s="20">
        <v>950</v>
      </c>
      <c r="AA113" s="19">
        <v>584</v>
      </c>
      <c r="AB113" s="19">
        <v>1535</v>
      </c>
      <c r="AC113" s="19">
        <v>700</v>
      </c>
      <c r="AD113" s="19">
        <v>193</v>
      </c>
      <c r="AE113" s="19">
        <v>827</v>
      </c>
      <c r="AF113" s="19">
        <v>164</v>
      </c>
      <c r="AG113" s="19">
        <v>1031</v>
      </c>
      <c r="AH113" s="19">
        <v>420</v>
      </c>
      <c r="AI113" s="20">
        <v>1022</v>
      </c>
    </row>
    <row r="114" spans="1:35" x14ac:dyDescent="0.25">
      <c r="A114" s="3">
        <v>228</v>
      </c>
      <c r="B114" s="20">
        <v>98</v>
      </c>
      <c r="C114" s="20">
        <v>234</v>
      </c>
      <c r="D114" s="20">
        <v>770</v>
      </c>
      <c r="E114" s="20">
        <v>184</v>
      </c>
      <c r="F114" s="20">
        <v>932</v>
      </c>
      <c r="G114" s="20">
        <v>430</v>
      </c>
      <c r="H114" s="20">
        <v>848</v>
      </c>
      <c r="I114" s="20">
        <v>180</v>
      </c>
      <c r="J114" s="20">
        <v>239</v>
      </c>
      <c r="K114" s="19">
        <v>396</v>
      </c>
      <c r="L114" s="20">
        <v>232</v>
      </c>
      <c r="M114" s="20">
        <v>452</v>
      </c>
      <c r="N114" s="20">
        <v>243</v>
      </c>
      <c r="O114" s="20">
        <v>750</v>
      </c>
      <c r="P114" s="20">
        <v>203</v>
      </c>
      <c r="Q114" s="19">
        <v>825</v>
      </c>
      <c r="R114" s="20">
        <v>342</v>
      </c>
      <c r="S114" s="20">
        <v>452</v>
      </c>
      <c r="T114" s="20">
        <v>880</v>
      </c>
      <c r="U114" s="20">
        <v>909</v>
      </c>
      <c r="V114" s="20">
        <v>35</v>
      </c>
      <c r="W114" s="19">
        <v>612</v>
      </c>
      <c r="X114" s="20">
        <v>142</v>
      </c>
      <c r="Y114" s="19">
        <v>375</v>
      </c>
      <c r="Z114" s="20">
        <v>923</v>
      </c>
      <c r="AA114" s="19">
        <v>556</v>
      </c>
      <c r="AB114" s="19">
        <v>1490</v>
      </c>
      <c r="AC114" s="19">
        <v>658</v>
      </c>
      <c r="AD114" s="19">
        <v>179</v>
      </c>
      <c r="AE114" s="19">
        <v>811</v>
      </c>
      <c r="AF114" s="19">
        <v>152</v>
      </c>
      <c r="AG114" s="19">
        <v>1000</v>
      </c>
      <c r="AH114" s="19">
        <v>396</v>
      </c>
      <c r="AI114" s="20">
        <v>975</v>
      </c>
    </row>
    <row r="115" spans="1:35" x14ac:dyDescent="0.25">
      <c r="A115" s="3">
        <v>229</v>
      </c>
      <c r="B115" s="20">
        <v>50</v>
      </c>
      <c r="C115" s="20">
        <v>11</v>
      </c>
      <c r="D115" s="20">
        <v>742</v>
      </c>
      <c r="E115" s="20">
        <v>169</v>
      </c>
      <c r="F115" s="20">
        <v>895</v>
      </c>
      <c r="G115" s="20">
        <v>411</v>
      </c>
      <c r="H115" s="20">
        <v>817</v>
      </c>
      <c r="I115" s="19">
        <v>170</v>
      </c>
      <c r="J115" s="19">
        <v>224</v>
      </c>
      <c r="K115" s="19">
        <v>382</v>
      </c>
      <c r="L115" s="20">
        <v>216</v>
      </c>
      <c r="M115" s="20">
        <v>429</v>
      </c>
      <c r="N115" s="20">
        <v>232</v>
      </c>
      <c r="O115" s="20">
        <v>729</v>
      </c>
      <c r="P115" s="19">
        <v>189</v>
      </c>
      <c r="Q115" s="19">
        <v>795</v>
      </c>
      <c r="R115" s="20">
        <v>327</v>
      </c>
      <c r="S115" s="20">
        <v>437</v>
      </c>
      <c r="T115" s="20">
        <v>845</v>
      </c>
      <c r="U115" s="20">
        <v>883</v>
      </c>
      <c r="V115" s="20">
        <v>32</v>
      </c>
      <c r="W115" s="19">
        <v>586</v>
      </c>
      <c r="X115" s="20">
        <v>133</v>
      </c>
      <c r="Y115" s="19">
        <v>351</v>
      </c>
      <c r="Z115" s="20">
        <v>897</v>
      </c>
      <c r="AA115" s="19">
        <v>529</v>
      </c>
      <c r="AB115" s="19">
        <v>1445</v>
      </c>
      <c r="AC115" s="19">
        <v>619</v>
      </c>
      <c r="AD115" s="19">
        <v>165</v>
      </c>
      <c r="AE115" s="19">
        <v>795</v>
      </c>
      <c r="AF115" s="19">
        <v>141</v>
      </c>
      <c r="AG115" s="19">
        <v>969</v>
      </c>
      <c r="AH115" s="19">
        <v>372</v>
      </c>
      <c r="AI115" s="19">
        <v>929</v>
      </c>
    </row>
    <row r="116" spans="1:35" x14ac:dyDescent="0.25">
      <c r="A116" s="3">
        <v>230</v>
      </c>
      <c r="B116" s="20">
        <v>38</v>
      </c>
      <c r="C116" s="20">
        <v>203</v>
      </c>
      <c r="D116" s="20">
        <v>715</v>
      </c>
      <c r="E116" s="20">
        <v>155</v>
      </c>
      <c r="F116" s="20">
        <v>859</v>
      </c>
      <c r="G116" s="20">
        <v>394</v>
      </c>
      <c r="H116" s="20">
        <v>786</v>
      </c>
      <c r="I116" s="19">
        <v>160</v>
      </c>
      <c r="J116" s="19">
        <v>209</v>
      </c>
      <c r="K116" s="19">
        <v>369</v>
      </c>
      <c r="L116" s="20">
        <v>202</v>
      </c>
      <c r="M116" s="20">
        <v>407</v>
      </c>
      <c r="N116" s="19">
        <v>221</v>
      </c>
      <c r="O116" s="19">
        <v>709</v>
      </c>
      <c r="P116" s="19">
        <v>177</v>
      </c>
      <c r="Q116" s="19">
        <v>766</v>
      </c>
      <c r="R116" s="19">
        <v>313</v>
      </c>
      <c r="S116" s="19">
        <v>422</v>
      </c>
      <c r="T116" s="20">
        <v>810</v>
      </c>
      <c r="U116" s="19">
        <v>858</v>
      </c>
      <c r="V116" s="19">
        <v>29</v>
      </c>
      <c r="W116" s="19">
        <v>560</v>
      </c>
      <c r="X116" s="20">
        <v>124</v>
      </c>
      <c r="Y116" s="19">
        <v>327</v>
      </c>
      <c r="Z116" s="19">
        <v>871</v>
      </c>
      <c r="AA116" s="19">
        <v>503</v>
      </c>
      <c r="AB116" s="19">
        <v>1400</v>
      </c>
      <c r="AC116" s="19">
        <v>582</v>
      </c>
      <c r="AD116" s="19">
        <v>152</v>
      </c>
      <c r="AE116" s="19">
        <v>778</v>
      </c>
      <c r="AF116" s="19">
        <v>131</v>
      </c>
      <c r="AG116" s="19">
        <v>939</v>
      </c>
      <c r="AH116" s="19">
        <v>350</v>
      </c>
      <c r="AI116" s="19">
        <v>885</v>
      </c>
    </row>
    <row r="117" spans="1:35" x14ac:dyDescent="0.25">
      <c r="A117" s="3">
        <v>231</v>
      </c>
      <c r="B117" s="20">
        <v>30</v>
      </c>
      <c r="C117" s="20">
        <v>190</v>
      </c>
      <c r="D117" s="20">
        <v>688</v>
      </c>
      <c r="E117" s="20">
        <v>143</v>
      </c>
      <c r="F117" s="20">
        <v>823</v>
      </c>
      <c r="G117" s="20">
        <v>377</v>
      </c>
      <c r="H117" s="20">
        <v>756</v>
      </c>
      <c r="I117" s="19">
        <v>151</v>
      </c>
      <c r="J117" s="19">
        <v>196</v>
      </c>
      <c r="K117" s="19">
        <v>357</v>
      </c>
      <c r="L117" s="19">
        <v>188</v>
      </c>
      <c r="M117" s="19">
        <v>387</v>
      </c>
      <c r="N117" s="19">
        <v>210</v>
      </c>
      <c r="O117" s="19">
        <v>689</v>
      </c>
      <c r="P117" s="19">
        <v>164</v>
      </c>
      <c r="Q117" s="19">
        <v>738</v>
      </c>
      <c r="R117" s="19">
        <v>300</v>
      </c>
      <c r="S117" s="19">
        <v>407</v>
      </c>
      <c r="T117" s="19">
        <v>777</v>
      </c>
      <c r="U117" s="19">
        <v>832</v>
      </c>
      <c r="V117" s="19">
        <v>26</v>
      </c>
      <c r="W117" s="19">
        <v>536</v>
      </c>
      <c r="X117" s="20">
        <v>115</v>
      </c>
      <c r="Y117" s="19">
        <v>306</v>
      </c>
      <c r="Z117" s="19">
        <v>846</v>
      </c>
      <c r="AA117" s="19">
        <v>478</v>
      </c>
      <c r="AB117" s="19">
        <v>1357</v>
      </c>
      <c r="AC117" s="19">
        <v>546</v>
      </c>
      <c r="AD117" s="19">
        <v>141</v>
      </c>
      <c r="AE117" s="19">
        <v>762</v>
      </c>
      <c r="AF117" s="19">
        <v>121</v>
      </c>
      <c r="AG117" s="19">
        <v>910</v>
      </c>
      <c r="AH117" s="19">
        <v>330</v>
      </c>
      <c r="AI117" s="19">
        <v>843</v>
      </c>
    </row>
    <row r="118" spans="1:35" x14ac:dyDescent="0.25">
      <c r="A118" s="3">
        <v>232</v>
      </c>
      <c r="B118" s="20">
        <v>19</v>
      </c>
      <c r="C118" s="20">
        <v>178</v>
      </c>
      <c r="D118" s="20">
        <v>662</v>
      </c>
      <c r="E118" s="20">
        <v>131</v>
      </c>
      <c r="F118" s="20">
        <v>789</v>
      </c>
      <c r="G118" s="20">
        <v>361</v>
      </c>
      <c r="H118" s="20">
        <v>727</v>
      </c>
      <c r="I118" s="19">
        <v>142</v>
      </c>
      <c r="J118" s="19">
        <v>183</v>
      </c>
      <c r="K118" s="19">
        <v>344</v>
      </c>
      <c r="L118" s="19">
        <v>176</v>
      </c>
      <c r="M118" s="19">
        <v>367</v>
      </c>
      <c r="N118" s="19">
        <v>201</v>
      </c>
      <c r="O118" s="19">
        <v>669</v>
      </c>
      <c r="P118" s="19">
        <v>153</v>
      </c>
      <c r="Q118" s="19">
        <v>710</v>
      </c>
      <c r="R118" s="19">
        <v>287</v>
      </c>
      <c r="S118" s="19">
        <v>393</v>
      </c>
      <c r="T118" s="19">
        <v>744</v>
      </c>
      <c r="U118" s="19">
        <v>807</v>
      </c>
      <c r="V118" s="19">
        <v>23</v>
      </c>
      <c r="W118" s="19">
        <v>512</v>
      </c>
      <c r="X118" s="19">
        <v>108</v>
      </c>
      <c r="Y118" s="19">
        <v>285</v>
      </c>
      <c r="Z118" s="19">
        <v>821</v>
      </c>
      <c r="AA118" s="19">
        <v>455</v>
      </c>
      <c r="AB118" s="19">
        <v>1314</v>
      </c>
      <c r="AC118" s="19">
        <v>513</v>
      </c>
      <c r="AD118" s="19">
        <v>130</v>
      </c>
      <c r="AE118" s="19">
        <v>746</v>
      </c>
      <c r="AF118" s="19">
        <v>112</v>
      </c>
      <c r="AG118" s="19">
        <v>881</v>
      </c>
      <c r="AH118" s="19">
        <v>310</v>
      </c>
      <c r="AI118" s="19">
        <v>802</v>
      </c>
    </row>
    <row r="119" spans="1:35" x14ac:dyDescent="0.25">
      <c r="A119" s="3">
        <v>233</v>
      </c>
      <c r="B119" s="20">
        <v>28</v>
      </c>
      <c r="C119" s="20">
        <v>166</v>
      </c>
      <c r="D119" s="20">
        <v>637</v>
      </c>
      <c r="E119" s="20">
        <v>121</v>
      </c>
      <c r="F119" s="20">
        <v>756</v>
      </c>
      <c r="G119" s="20">
        <v>345</v>
      </c>
      <c r="H119" s="20">
        <v>699</v>
      </c>
      <c r="I119" s="19">
        <v>134</v>
      </c>
      <c r="J119" s="19">
        <v>171</v>
      </c>
      <c r="K119" s="19">
        <v>332</v>
      </c>
      <c r="L119" s="19">
        <v>164</v>
      </c>
      <c r="M119" s="19">
        <v>348</v>
      </c>
      <c r="N119" s="19">
        <v>191</v>
      </c>
      <c r="O119" s="19">
        <v>650</v>
      </c>
      <c r="P119" s="19">
        <v>143</v>
      </c>
      <c r="Q119" s="19">
        <v>684</v>
      </c>
      <c r="R119" s="19">
        <v>275</v>
      </c>
      <c r="S119" s="19">
        <v>380</v>
      </c>
      <c r="T119" s="19">
        <v>713</v>
      </c>
      <c r="U119" s="19">
        <v>783</v>
      </c>
      <c r="V119" s="19">
        <v>21</v>
      </c>
      <c r="W119" s="19">
        <v>489</v>
      </c>
      <c r="X119" s="19">
        <v>100</v>
      </c>
      <c r="Y119" s="19">
        <v>266</v>
      </c>
      <c r="Z119" s="19">
        <v>796</v>
      </c>
      <c r="AA119" s="19">
        <v>432</v>
      </c>
      <c r="AB119" s="19">
        <v>1272</v>
      </c>
      <c r="AC119" s="19">
        <v>482</v>
      </c>
      <c r="AD119" s="19">
        <v>120</v>
      </c>
      <c r="AE119" s="19">
        <v>731</v>
      </c>
      <c r="AF119" s="19">
        <v>104</v>
      </c>
      <c r="AG119" s="19">
        <v>852</v>
      </c>
      <c r="AH119" s="19">
        <v>291</v>
      </c>
      <c r="AI119" s="19">
        <v>763</v>
      </c>
    </row>
    <row r="120" spans="1:35" x14ac:dyDescent="0.25">
      <c r="A120" s="3">
        <v>234</v>
      </c>
      <c r="B120" s="20">
        <v>9</v>
      </c>
      <c r="C120" s="20">
        <v>156</v>
      </c>
      <c r="D120" s="20">
        <v>613</v>
      </c>
      <c r="E120" s="20">
        <v>111</v>
      </c>
      <c r="F120" s="20">
        <v>725</v>
      </c>
      <c r="G120" s="20">
        <v>330</v>
      </c>
      <c r="H120" s="20">
        <v>672</v>
      </c>
      <c r="I120" s="19">
        <v>126</v>
      </c>
      <c r="J120" s="19">
        <v>160</v>
      </c>
      <c r="K120" s="19">
        <v>321</v>
      </c>
      <c r="L120" s="19">
        <v>153</v>
      </c>
      <c r="M120" s="19">
        <v>330</v>
      </c>
      <c r="N120" s="19">
        <v>182</v>
      </c>
      <c r="O120" s="19">
        <v>631</v>
      </c>
      <c r="P120" s="19">
        <v>133</v>
      </c>
      <c r="Q120" s="19">
        <v>658</v>
      </c>
      <c r="R120" s="19">
        <v>262</v>
      </c>
      <c r="S120" s="19">
        <v>366</v>
      </c>
      <c r="T120" s="19">
        <v>683</v>
      </c>
      <c r="U120" s="19">
        <v>759</v>
      </c>
      <c r="V120" s="19">
        <v>19</v>
      </c>
      <c r="W120" s="19">
        <v>467</v>
      </c>
      <c r="X120" s="19">
        <v>94</v>
      </c>
      <c r="Y120" s="19">
        <v>248</v>
      </c>
      <c r="Z120" s="19">
        <v>771</v>
      </c>
      <c r="AA120" s="19">
        <v>411</v>
      </c>
      <c r="AB120" s="19">
        <v>1231</v>
      </c>
      <c r="AC120" s="19">
        <v>452</v>
      </c>
      <c r="AD120" s="19">
        <v>111</v>
      </c>
      <c r="AE120" s="19">
        <v>715</v>
      </c>
      <c r="AF120" s="19">
        <v>96</v>
      </c>
      <c r="AG120" s="19">
        <v>824</v>
      </c>
      <c r="AH120" s="19">
        <v>274</v>
      </c>
      <c r="AI120" s="19">
        <v>726</v>
      </c>
    </row>
    <row r="121" spans="1:35" x14ac:dyDescent="0.25">
      <c r="A121" s="1"/>
    </row>
    <row r="122" spans="1:35" x14ac:dyDescent="0.25">
      <c r="A122" t="s">
        <v>5</v>
      </c>
      <c r="B122">
        <f>'Raw Data'!B120</f>
        <v>46404</v>
      </c>
      <c r="C122">
        <f>'Raw Data'!C120</f>
        <v>84383</v>
      </c>
      <c r="D122">
        <f>'Raw Data'!D120</f>
        <v>61375</v>
      </c>
      <c r="E122">
        <f>'Raw Data'!E120</f>
        <v>69737</v>
      </c>
      <c r="F122">
        <f>'Raw Data'!F120</f>
        <v>76733</v>
      </c>
      <c r="G122">
        <f>'Raw Data'!G120</f>
        <v>62110</v>
      </c>
      <c r="H122">
        <f>'Raw Data'!H120</f>
        <v>72474</v>
      </c>
      <c r="I122">
        <f>'Raw Data'!I120</f>
        <v>42463</v>
      </c>
      <c r="J122">
        <f>'Raw Data'!J120</f>
        <v>61269</v>
      </c>
      <c r="K122">
        <f>'Raw Data'!K120</f>
        <v>42050</v>
      </c>
      <c r="L122">
        <f>'Raw Data'!L120</f>
        <v>50546</v>
      </c>
      <c r="M122">
        <f>'Raw Data'!M120</f>
        <v>61544</v>
      </c>
      <c r="N122">
        <f>'Raw Data'!N120</f>
        <v>41554</v>
      </c>
      <c r="O122">
        <f>'Raw Data'!O120</f>
        <v>60334</v>
      </c>
      <c r="P122">
        <f>'Raw Data'!P120</f>
        <v>68773</v>
      </c>
      <c r="Q122">
        <f>'Raw Data'!Q120</f>
        <v>89720</v>
      </c>
      <c r="R122">
        <f>'Raw Data'!R120</f>
        <v>43278</v>
      </c>
      <c r="S122">
        <f>'Raw Data'!S120</f>
        <v>66476</v>
      </c>
      <c r="T122">
        <f>'Raw Data'!T120</f>
        <v>90351</v>
      </c>
      <c r="U122">
        <f>'Raw Data'!U120</f>
        <v>61799</v>
      </c>
      <c r="V122">
        <f>'Raw Data'!V120</f>
        <v>22520</v>
      </c>
      <c r="W122">
        <f>'Raw Data'!W120</f>
        <v>83959</v>
      </c>
      <c r="X122">
        <f>'Raw Data'!X120</f>
        <v>53499</v>
      </c>
      <c r="Y122">
        <f>'Raw Data'!Y120</f>
        <v>89943</v>
      </c>
      <c r="Z122">
        <f>'Raw Data'!Z120</f>
        <v>62459</v>
      </c>
      <c r="AA122">
        <f>'Raw Data'!AA120</f>
        <v>118767</v>
      </c>
      <c r="AB122">
        <f>'Raw Data'!AB120</f>
        <v>102994</v>
      </c>
      <c r="AC122">
        <f>'Raw Data'!AC120</f>
        <v>95093</v>
      </c>
      <c r="AD122">
        <f>'Raw Data'!AD120</f>
        <v>56738</v>
      </c>
      <c r="AE122">
        <f>'Raw Data'!AE120</f>
        <v>91092</v>
      </c>
      <c r="AF122">
        <f>'Raw Data'!AF120</f>
        <v>26704</v>
      </c>
      <c r="AG122">
        <f>'Raw Data'!AG120</f>
        <v>72530</v>
      </c>
      <c r="AH122">
        <f>'Raw Data'!AH120</f>
        <v>63343</v>
      </c>
      <c r="AI122">
        <f>'Raw Data'!AI120</f>
        <v>118209</v>
      </c>
    </row>
    <row r="123" spans="1:35" x14ac:dyDescent="0.25">
      <c r="A123" t="s">
        <v>4</v>
      </c>
      <c r="B123" s="3">
        <f t="shared" ref="B123:AI123" si="0">SUM(B7:B120)</f>
        <v>46404</v>
      </c>
      <c r="C123" s="3">
        <f t="shared" si="0"/>
        <v>85276</v>
      </c>
      <c r="D123" s="3">
        <f t="shared" si="0"/>
        <v>85463</v>
      </c>
      <c r="E123" s="3">
        <f t="shared" si="0"/>
        <v>79449</v>
      </c>
      <c r="F123" s="3">
        <f t="shared" si="0"/>
        <v>92742</v>
      </c>
      <c r="G123" s="3">
        <f t="shared" si="0"/>
        <v>71759</v>
      </c>
      <c r="H123" s="3">
        <f t="shared" si="0"/>
        <v>89389</v>
      </c>
      <c r="I123" s="3">
        <f t="shared" si="0"/>
        <v>46723</v>
      </c>
      <c r="J123" s="3">
        <f t="shared" si="0"/>
        <v>65246</v>
      </c>
      <c r="K123" s="3">
        <f t="shared" si="0"/>
        <v>48230</v>
      </c>
      <c r="L123" s="3">
        <f t="shared" si="0"/>
        <v>55299</v>
      </c>
      <c r="M123" s="3">
        <f t="shared" si="0"/>
        <v>69528</v>
      </c>
      <c r="N123" s="3">
        <f t="shared" si="0"/>
        <v>44755</v>
      </c>
      <c r="O123" s="3">
        <f t="shared" si="0"/>
        <v>71009</v>
      </c>
      <c r="P123" s="3">
        <f t="shared" si="0"/>
        <v>72192</v>
      </c>
      <c r="Q123" s="3">
        <f t="shared" si="0"/>
        <v>101570</v>
      </c>
      <c r="R123" s="3">
        <f t="shared" si="0"/>
        <v>47768</v>
      </c>
      <c r="S123" s="3">
        <f t="shared" si="0"/>
        <v>78252</v>
      </c>
      <c r="T123" s="3">
        <f t="shared" si="0"/>
        <v>95803</v>
      </c>
      <c r="U123" s="3">
        <f t="shared" si="0"/>
        <v>69526</v>
      </c>
      <c r="V123" s="3">
        <f t="shared" si="0"/>
        <v>25614</v>
      </c>
      <c r="W123" s="3">
        <f t="shared" si="0"/>
        <v>95535</v>
      </c>
      <c r="X123" s="3">
        <f t="shared" si="0"/>
        <v>56721</v>
      </c>
      <c r="Y123" s="3">
        <f t="shared" si="0"/>
        <v>96210</v>
      </c>
      <c r="Z123" s="3">
        <f t="shared" si="0"/>
        <v>75595</v>
      </c>
      <c r="AA123" s="3">
        <f t="shared" si="0"/>
        <v>130462</v>
      </c>
      <c r="AB123" s="3">
        <f t="shared" si="0"/>
        <v>129974</v>
      </c>
      <c r="AC123" s="3">
        <f t="shared" si="0"/>
        <v>105905</v>
      </c>
      <c r="AD123" s="3">
        <f t="shared" si="0"/>
        <v>58364</v>
      </c>
      <c r="AE123" s="3">
        <f t="shared" si="0"/>
        <v>101083</v>
      </c>
      <c r="AF123" s="3">
        <f t="shared" si="0"/>
        <v>29282</v>
      </c>
      <c r="AG123" s="3">
        <f t="shared" si="0"/>
        <v>84373</v>
      </c>
      <c r="AH123" s="3">
        <f t="shared" si="0"/>
        <v>69200</v>
      </c>
      <c r="AI123" s="3">
        <f t="shared" si="0"/>
        <v>133024</v>
      </c>
    </row>
    <row r="124" spans="1:35" x14ac:dyDescent="0.25">
      <c r="A124" t="s">
        <v>66</v>
      </c>
      <c r="B124" s="3">
        <f>B123-B122</f>
        <v>0</v>
      </c>
      <c r="C124" s="3">
        <f t="shared" ref="C124:AI124" si="1">C123-C122</f>
        <v>893</v>
      </c>
      <c r="D124" s="3">
        <f t="shared" si="1"/>
        <v>24088</v>
      </c>
      <c r="E124" s="3">
        <f t="shared" si="1"/>
        <v>9712</v>
      </c>
      <c r="F124" s="3">
        <f t="shared" si="1"/>
        <v>16009</v>
      </c>
      <c r="G124" s="3">
        <f t="shared" si="1"/>
        <v>9649</v>
      </c>
      <c r="H124" s="3">
        <f t="shared" si="1"/>
        <v>16915</v>
      </c>
      <c r="I124" s="3">
        <f t="shared" si="1"/>
        <v>4260</v>
      </c>
      <c r="J124" s="3">
        <f t="shared" si="1"/>
        <v>3977</v>
      </c>
      <c r="K124" s="3">
        <f t="shared" si="1"/>
        <v>6180</v>
      </c>
      <c r="L124" s="3">
        <f t="shared" si="1"/>
        <v>4753</v>
      </c>
      <c r="M124" s="3">
        <f t="shared" si="1"/>
        <v>7984</v>
      </c>
      <c r="N124" s="3">
        <f t="shared" si="1"/>
        <v>3201</v>
      </c>
      <c r="O124" s="3">
        <f t="shared" si="1"/>
        <v>10675</v>
      </c>
      <c r="P124" s="3">
        <f t="shared" si="1"/>
        <v>3419</v>
      </c>
      <c r="Q124" s="3">
        <f t="shared" si="1"/>
        <v>11850</v>
      </c>
      <c r="R124" s="3">
        <f t="shared" si="1"/>
        <v>4490</v>
      </c>
      <c r="S124" s="3">
        <f t="shared" si="1"/>
        <v>11776</v>
      </c>
      <c r="T124" s="3">
        <f t="shared" si="1"/>
        <v>5452</v>
      </c>
      <c r="U124" s="3">
        <f t="shared" si="1"/>
        <v>7727</v>
      </c>
      <c r="V124" s="3">
        <f t="shared" si="1"/>
        <v>3094</v>
      </c>
      <c r="W124" s="3">
        <f t="shared" si="1"/>
        <v>11576</v>
      </c>
      <c r="X124" s="3">
        <f t="shared" si="1"/>
        <v>3222</v>
      </c>
      <c r="Y124" s="3">
        <f t="shared" si="1"/>
        <v>6267</v>
      </c>
      <c r="Z124" s="3">
        <f t="shared" si="1"/>
        <v>13136</v>
      </c>
      <c r="AA124" s="3">
        <f t="shared" si="1"/>
        <v>11695</v>
      </c>
      <c r="AB124" s="3">
        <f t="shared" si="1"/>
        <v>26980</v>
      </c>
      <c r="AC124" s="3">
        <f t="shared" si="1"/>
        <v>10812</v>
      </c>
      <c r="AD124" s="3">
        <f t="shared" si="1"/>
        <v>1626</v>
      </c>
      <c r="AE124" s="3">
        <f t="shared" si="1"/>
        <v>9991</v>
      </c>
      <c r="AF124" s="3">
        <f t="shared" si="1"/>
        <v>2578</v>
      </c>
      <c r="AG124" s="3">
        <f t="shared" si="1"/>
        <v>11843</v>
      </c>
      <c r="AH124" s="3">
        <f t="shared" si="1"/>
        <v>5857</v>
      </c>
      <c r="AI124" s="3">
        <f t="shared" si="1"/>
        <v>14815</v>
      </c>
    </row>
    <row r="125" spans="1:35" x14ac:dyDescent="0.25">
      <c r="A125" t="s">
        <v>62</v>
      </c>
      <c r="B125" s="4">
        <f>B124/B123</f>
        <v>0</v>
      </c>
      <c r="C125" s="4">
        <f t="shared" ref="C125:AI125" si="2">C124/C123</f>
        <v>1.0471879544068672E-2</v>
      </c>
      <c r="D125" s="4">
        <f t="shared" si="2"/>
        <v>0.28185296561084916</v>
      </c>
      <c r="E125" s="4">
        <f t="shared" si="2"/>
        <v>0.1222419413711941</v>
      </c>
      <c r="F125" s="4">
        <f t="shared" si="2"/>
        <v>0.1726186625261478</v>
      </c>
      <c r="G125" s="4">
        <f t="shared" si="2"/>
        <v>0.13446396967627755</v>
      </c>
      <c r="H125" s="4">
        <f t="shared" si="2"/>
        <v>0.18922909977737754</v>
      </c>
      <c r="I125" s="4">
        <f t="shared" si="2"/>
        <v>9.1175652248357344E-2</v>
      </c>
      <c r="J125" s="4">
        <f t="shared" si="2"/>
        <v>6.0953928210158478E-2</v>
      </c>
      <c r="K125" s="4">
        <f t="shared" si="2"/>
        <v>0.12813601492846777</v>
      </c>
      <c r="L125" s="4">
        <f t="shared" si="2"/>
        <v>8.5950921354816537E-2</v>
      </c>
      <c r="M125" s="4">
        <f t="shared" si="2"/>
        <v>0.11483143481762743</v>
      </c>
      <c r="N125" s="4">
        <f t="shared" si="2"/>
        <v>7.1522734889956432E-2</v>
      </c>
      <c r="O125" s="4">
        <f t="shared" si="2"/>
        <v>0.15033305637313579</v>
      </c>
      <c r="P125" s="4">
        <f t="shared" si="2"/>
        <v>4.7359818262411348E-2</v>
      </c>
      <c r="Q125" s="4">
        <f t="shared" si="2"/>
        <v>0.11666830757113321</v>
      </c>
      <c r="R125" s="4">
        <f t="shared" si="2"/>
        <v>9.3995980572768381E-2</v>
      </c>
      <c r="S125" s="4">
        <f t="shared" si="2"/>
        <v>0.15048816643664059</v>
      </c>
      <c r="T125" s="4">
        <f t="shared" si="2"/>
        <v>5.6908447543396343E-2</v>
      </c>
      <c r="U125" s="4">
        <f t="shared" si="2"/>
        <v>0.11113827920490177</v>
      </c>
      <c r="V125" s="4">
        <f t="shared" si="2"/>
        <v>0.12079331615522761</v>
      </c>
      <c r="W125" s="4">
        <f t="shared" si="2"/>
        <v>0.12117025174019992</v>
      </c>
      <c r="X125" s="4">
        <f t="shared" si="2"/>
        <v>5.6804358174221185E-2</v>
      </c>
      <c r="Y125" s="4">
        <f t="shared" si="2"/>
        <v>6.5138758964764579E-2</v>
      </c>
      <c r="Z125" s="4">
        <f t="shared" si="2"/>
        <v>0.17376810635624049</v>
      </c>
      <c r="AA125" s="4">
        <f t="shared" si="2"/>
        <v>8.964296116876945E-2</v>
      </c>
      <c r="AB125" s="4">
        <f t="shared" si="2"/>
        <v>0.20757997753396834</v>
      </c>
      <c r="AC125" s="4">
        <f t="shared" si="2"/>
        <v>0.10209149709645438</v>
      </c>
      <c r="AD125" s="4">
        <f t="shared" si="2"/>
        <v>2.7859639503803716E-2</v>
      </c>
      <c r="AE125" s="4">
        <f t="shared" si="2"/>
        <v>9.8839567484146698E-2</v>
      </c>
      <c r="AF125" s="4">
        <f t="shared" si="2"/>
        <v>8.8040434396557607E-2</v>
      </c>
      <c r="AG125" s="4">
        <f t="shared" si="2"/>
        <v>0.1403648086473161</v>
      </c>
      <c r="AH125" s="4">
        <f t="shared" si="2"/>
        <v>8.4638728323699425E-2</v>
      </c>
      <c r="AI125" s="4">
        <f t="shared" si="2"/>
        <v>0.1113708804426269</v>
      </c>
    </row>
    <row r="126" spans="1:35" x14ac:dyDescent="0.25">
      <c r="A126" t="s">
        <v>39</v>
      </c>
      <c r="B126">
        <f>0.95*B123</f>
        <v>44083.799999999996</v>
      </c>
      <c r="C126">
        <f t="shared" ref="C126:AI126" si="3">0.95*C123</f>
        <v>81012.2</v>
      </c>
      <c r="D126">
        <f t="shared" si="3"/>
        <v>81189.849999999991</v>
      </c>
      <c r="E126">
        <f t="shared" si="3"/>
        <v>75476.55</v>
      </c>
      <c r="F126">
        <f t="shared" si="3"/>
        <v>88104.9</v>
      </c>
      <c r="G126">
        <f t="shared" si="3"/>
        <v>68171.05</v>
      </c>
      <c r="H126">
        <f t="shared" si="3"/>
        <v>84919.55</v>
      </c>
      <c r="I126">
        <f t="shared" si="3"/>
        <v>44386.85</v>
      </c>
      <c r="J126">
        <f t="shared" si="3"/>
        <v>61983.7</v>
      </c>
      <c r="K126">
        <f t="shared" si="3"/>
        <v>45818.5</v>
      </c>
      <c r="L126">
        <f t="shared" si="3"/>
        <v>52534.049999999996</v>
      </c>
      <c r="M126">
        <f t="shared" si="3"/>
        <v>66051.599999999991</v>
      </c>
      <c r="N126">
        <f t="shared" si="3"/>
        <v>42517.25</v>
      </c>
      <c r="O126">
        <f t="shared" si="3"/>
        <v>67458.55</v>
      </c>
      <c r="P126">
        <f t="shared" si="3"/>
        <v>68582.399999999994</v>
      </c>
      <c r="Q126">
        <f t="shared" si="3"/>
        <v>96491.5</v>
      </c>
      <c r="R126">
        <f t="shared" si="3"/>
        <v>45379.6</v>
      </c>
      <c r="S126">
        <f t="shared" si="3"/>
        <v>74339.399999999994</v>
      </c>
      <c r="T126">
        <f t="shared" si="3"/>
        <v>91012.849999999991</v>
      </c>
      <c r="U126">
        <f t="shared" si="3"/>
        <v>66049.7</v>
      </c>
      <c r="V126">
        <f t="shared" si="3"/>
        <v>24333.3</v>
      </c>
      <c r="W126">
        <f t="shared" si="3"/>
        <v>90758.25</v>
      </c>
      <c r="X126">
        <f t="shared" si="3"/>
        <v>53884.95</v>
      </c>
      <c r="Y126">
        <f t="shared" si="3"/>
        <v>91399.5</v>
      </c>
      <c r="Z126">
        <f t="shared" si="3"/>
        <v>71815.25</v>
      </c>
      <c r="AA126">
        <f t="shared" si="3"/>
        <v>123938.9</v>
      </c>
      <c r="AB126">
        <f t="shared" si="3"/>
        <v>123475.29999999999</v>
      </c>
      <c r="AC126">
        <f t="shared" si="3"/>
        <v>100609.75</v>
      </c>
      <c r="AD126">
        <f t="shared" si="3"/>
        <v>55445.799999999996</v>
      </c>
      <c r="AE126">
        <f t="shared" si="3"/>
        <v>96028.849999999991</v>
      </c>
      <c r="AF126">
        <f t="shared" si="3"/>
        <v>27817.899999999998</v>
      </c>
      <c r="AG126">
        <f t="shared" si="3"/>
        <v>80154.349999999991</v>
      </c>
      <c r="AH126">
        <f t="shared" si="3"/>
        <v>65740</v>
      </c>
      <c r="AI126">
        <f t="shared" si="3"/>
        <v>126372.79999999999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4053-60EC-4DA1-B951-029E9D720450}">
  <dimension ref="A1:AZ356"/>
  <sheetViews>
    <sheetView zoomScaleNormal="100" workbookViewId="0">
      <pane xSplit="1" ySplit="6" topLeftCell="B340" activePane="bottomRight" state="frozen"/>
      <selection pane="topRight" activeCell="B1" sqref="B1"/>
      <selection pane="bottomLeft" activeCell="A7" sqref="A7"/>
      <selection pane="bottomRight" activeCell="P357" sqref="P357"/>
    </sheetView>
  </sheetViews>
  <sheetFormatPr defaultRowHeight="15" x14ac:dyDescent="0.25"/>
  <cols>
    <col min="1" max="1" width="15.140625" customWidth="1"/>
    <col min="2" max="19" width="9.28515625" bestFit="1" customWidth="1"/>
    <col min="20" max="20" width="9.5703125" bestFit="1" customWidth="1"/>
    <col min="21" max="25" width="9.28515625" bestFit="1" customWidth="1"/>
    <col min="26" max="26" width="9.5703125" bestFit="1" customWidth="1"/>
    <col min="27" max="27" width="9.28515625" bestFit="1" customWidth="1"/>
    <col min="28" max="28" width="9.5703125" bestFit="1" customWidth="1"/>
    <col min="29" max="32" width="9.28515625" bestFit="1" customWidth="1"/>
    <col min="33" max="33" width="9.5703125" bestFit="1" customWidth="1"/>
    <col min="34" max="34" width="9.28515625" bestFit="1" customWidth="1"/>
    <col min="35" max="35" width="9.5703125" bestFit="1" customWidth="1"/>
    <col min="37" max="37" width="15.42578125" style="42" bestFit="1" customWidth="1"/>
    <col min="38" max="52" width="9.140625" style="8"/>
  </cols>
  <sheetData>
    <row r="1" spans="1:52" x14ac:dyDescent="0.25">
      <c r="A1" s="7" t="s">
        <v>15</v>
      </c>
    </row>
    <row r="2" spans="1:52" x14ac:dyDescent="0.25">
      <c r="A2" t="s">
        <v>16</v>
      </c>
    </row>
    <row r="5" spans="1:52" x14ac:dyDescent="0.25">
      <c r="A5" t="s">
        <v>17</v>
      </c>
    </row>
    <row r="6" spans="1:52" x14ac:dyDescent="0.25">
      <c r="A6" t="s">
        <v>1</v>
      </c>
      <c r="B6">
        <v>1988</v>
      </c>
      <c r="C6">
        <v>1989</v>
      </c>
      <c r="D6">
        <v>1990</v>
      </c>
      <c r="E6">
        <v>1991</v>
      </c>
      <c r="F6">
        <v>1992</v>
      </c>
      <c r="G6">
        <v>1993</v>
      </c>
      <c r="H6">
        <v>1994</v>
      </c>
      <c r="I6">
        <v>1995</v>
      </c>
      <c r="J6">
        <v>1996</v>
      </c>
      <c r="K6">
        <v>1997</v>
      </c>
      <c r="L6">
        <v>1998</v>
      </c>
      <c r="M6">
        <v>1999</v>
      </c>
      <c r="N6">
        <v>2000</v>
      </c>
      <c r="O6">
        <v>2001</v>
      </c>
      <c r="P6">
        <v>2002</v>
      </c>
      <c r="Q6">
        <v>2003</v>
      </c>
      <c r="R6">
        <v>2004</v>
      </c>
      <c r="S6">
        <v>2005</v>
      </c>
      <c r="T6">
        <v>2006</v>
      </c>
      <c r="U6">
        <v>2007</v>
      </c>
      <c r="V6">
        <v>2008</v>
      </c>
      <c r="W6">
        <v>2009</v>
      </c>
      <c r="X6">
        <v>2010</v>
      </c>
      <c r="Y6">
        <v>2011</v>
      </c>
      <c r="Z6">
        <v>2012</v>
      </c>
      <c r="AA6">
        <v>2013</v>
      </c>
      <c r="AB6">
        <v>2014</v>
      </c>
      <c r="AC6">
        <v>2015</v>
      </c>
      <c r="AD6">
        <v>2016</v>
      </c>
      <c r="AE6">
        <v>2017</v>
      </c>
      <c r="AF6">
        <v>2018</v>
      </c>
      <c r="AG6">
        <v>2019</v>
      </c>
      <c r="AH6">
        <v>2020</v>
      </c>
      <c r="AI6">
        <v>2021</v>
      </c>
      <c r="AJ6" s="8"/>
      <c r="AK6" s="43"/>
    </row>
    <row r="7" spans="1:52" x14ac:dyDescent="0.25">
      <c r="A7" s="3">
        <v>121</v>
      </c>
      <c r="B7" s="49">
        <f>Gompertz_model!B7</f>
        <v>0</v>
      </c>
      <c r="C7" s="49">
        <f>Gompertz_model!C7</f>
        <v>0</v>
      </c>
      <c r="D7" s="49">
        <f>Gompertz_model!D7</f>
        <v>0</v>
      </c>
      <c r="E7" s="49">
        <f>Gompertz_model!E7</f>
        <v>0</v>
      </c>
      <c r="F7" s="49">
        <f>Gompertz_model!F7</f>
        <v>0</v>
      </c>
      <c r="G7" s="49">
        <f>Gompertz_model!G7</f>
        <v>0</v>
      </c>
      <c r="H7" s="49">
        <f>Gompertz_model!H7</f>
        <v>0</v>
      </c>
      <c r="I7" s="49">
        <f>Gompertz_model!I7</f>
        <v>0</v>
      </c>
      <c r="J7" s="49">
        <f>Gompertz_model!J7</f>
        <v>0</v>
      </c>
      <c r="K7" s="49">
        <f>Gompertz_model!K7</f>
        <v>0</v>
      </c>
      <c r="L7" s="49">
        <f>Gompertz_model!L7</f>
        <v>0</v>
      </c>
      <c r="M7" s="49">
        <f>Gompertz_model!M7</f>
        <v>0</v>
      </c>
      <c r="N7" s="49">
        <f>Gompertz_model!N7</f>
        <v>0</v>
      </c>
      <c r="O7" s="49">
        <f>Gompertz_model!O7</f>
        <v>0</v>
      </c>
      <c r="P7" s="49">
        <f>Gompertz_model!P7</f>
        <v>0</v>
      </c>
      <c r="Q7" s="49">
        <f>Gompertz_model!Q7</f>
        <v>0</v>
      </c>
      <c r="R7" s="49">
        <f>Gompertz_model!R7</f>
        <v>0</v>
      </c>
      <c r="S7" s="49">
        <f>Gompertz_model!S7</f>
        <v>0</v>
      </c>
      <c r="T7" s="49">
        <f>Gompertz_model!T7</f>
        <v>0</v>
      </c>
      <c r="U7" s="49">
        <f>Gompertz_model!U7</f>
        <v>0</v>
      </c>
      <c r="V7" s="49">
        <f>Gompertz_model!V7</f>
        <v>0</v>
      </c>
      <c r="W7" s="49">
        <f>Gompertz_model!W7</f>
        <v>0</v>
      </c>
      <c r="X7" s="49">
        <f>Gompertz_model!X7</f>
        <v>0</v>
      </c>
      <c r="Y7" s="49">
        <f>Gompertz_model!Y7</f>
        <v>0</v>
      </c>
      <c r="Z7" s="49">
        <f>Gompertz_model!Z7</f>
        <v>0</v>
      </c>
      <c r="AA7" s="49">
        <f>Gompertz_model!AA7</f>
        <v>0</v>
      </c>
      <c r="AB7" s="49">
        <f>Gompertz_model!AB7</f>
        <v>0</v>
      </c>
      <c r="AC7" s="49">
        <f>Gompertz_model!AC7</f>
        <v>0</v>
      </c>
      <c r="AD7" s="49">
        <f>Gompertz_model!AD7</f>
        <v>0</v>
      </c>
      <c r="AE7" s="49">
        <f>Gompertz_model!AE7</f>
        <v>170</v>
      </c>
      <c r="AF7" s="49">
        <f>Gompertz_model!AF7</f>
        <v>0</v>
      </c>
      <c r="AG7" s="49">
        <f>Gompertz_model!AG7</f>
        <v>0</v>
      </c>
      <c r="AH7" s="49">
        <f>Gompertz_model!AH7</f>
        <v>0</v>
      </c>
      <c r="AI7" s="49">
        <f>Gompertz_model!AI7</f>
        <v>0</v>
      </c>
      <c r="AJ7" s="17"/>
      <c r="AK7" s="43"/>
      <c r="AM7" s="17"/>
      <c r="AN7" s="22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</row>
    <row r="8" spans="1:52" x14ac:dyDescent="0.25">
      <c r="A8" s="3">
        <v>122</v>
      </c>
      <c r="B8" s="49">
        <f>B7+Gompertz_model!B8</f>
        <v>0</v>
      </c>
      <c r="C8" s="49">
        <f>C7+Gompertz_model!C8</f>
        <v>0</v>
      </c>
      <c r="D8" s="49">
        <f>D7+Gompertz_model!D8</f>
        <v>0</v>
      </c>
      <c r="E8" s="49">
        <f>E7+Gompertz_model!E8</f>
        <v>0</v>
      </c>
      <c r="F8" s="49">
        <f>F7+Gompertz_model!F8</f>
        <v>0</v>
      </c>
      <c r="G8" s="49">
        <f>G7+Gompertz_model!G8</f>
        <v>0</v>
      </c>
      <c r="H8" s="49">
        <f>H7+Gompertz_model!H8</f>
        <v>0</v>
      </c>
      <c r="I8" s="49">
        <f>I7+Gompertz_model!I8</f>
        <v>0</v>
      </c>
      <c r="J8" s="49">
        <f>J7+Gompertz_model!J8</f>
        <v>0</v>
      </c>
      <c r="K8" s="49">
        <f>K7+Gompertz_model!K8</f>
        <v>0</v>
      </c>
      <c r="L8" s="49">
        <f>L7+Gompertz_model!L8</f>
        <v>0</v>
      </c>
      <c r="M8" s="49">
        <f>M7+Gompertz_model!M8</f>
        <v>0</v>
      </c>
      <c r="N8" s="49">
        <f>N7+Gompertz_model!N8</f>
        <v>0</v>
      </c>
      <c r="O8" s="49">
        <f>O7+Gompertz_model!O8</f>
        <v>0</v>
      </c>
      <c r="P8" s="49">
        <f>P7+Gompertz_model!P8</f>
        <v>0</v>
      </c>
      <c r="Q8" s="49">
        <f>Q7+Gompertz_model!Q8</f>
        <v>0</v>
      </c>
      <c r="R8" s="49">
        <f>R7+Gompertz_model!R8</f>
        <v>0</v>
      </c>
      <c r="S8" s="49">
        <f>S7+Gompertz_model!S8</f>
        <v>0</v>
      </c>
      <c r="T8" s="49">
        <f>T7+Gompertz_model!T8</f>
        <v>0</v>
      </c>
      <c r="U8" s="49">
        <f>U7+Gompertz_model!U8</f>
        <v>0</v>
      </c>
      <c r="V8" s="49">
        <f>V7+Gompertz_model!V8</f>
        <v>0</v>
      </c>
      <c r="W8" s="49">
        <f>W7+Gompertz_model!W8</f>
        <v>0</v>
      </c>
      <c r="X8" s="49">
        <f>X7+Gompertz_model!X8</f>
        <v>0</v>
      </c>
      <c r="Y8" s="49">
        <f>Y7+Gompertz_model!Y8</f>
        <v>0</v>
      </c>
      <c r="Z8" s="49">
        <f>Z7+Gompertz_model!Z8</f>
        <v>0</v>
      </c>
      <c r="AA8" s="49">
        <f>AA7+Gompertz_model!AA8</f>
        <v>0</v>
      </c>
      <c r="AB8" s="49">
        <f>AB7+Gompertz_model!AB8</f>
        <v>0</v>
      </c>
      <c r="AC8" s="49">
        <f>AC7+Gompertz_model!AC8</f>
        <v>0</v>
      </c>
      <c r="AD8" s="49">
        <f>AD7+Gompertz_model!AD8</f>
        <v>0</v>
      </c>
      <c r="AE8" s="49">
        <f>AE7+Gompertz_model!AE8</f>
        <v>205</v>
      </c>
      <c r="AF8" s="49">
        <f>AF7+Gompertz_model!AF8</f>
        <v>0</v>
      </c>
      <c r="AG8" s="49">
        <f>AG7+Gompertz_model!AG8</f>
        <v>0</v>
      </c>
      <c r="AH8" s="49">
        <f>AH7+Gompertz_model!AH8</f>
        <v>0</v>
      </c>
      <c r="AI8" s="49">
        <f>AI7+Gompertz_model!AI8</f>
        <v>0</v>
      </c>
      <c r="AJ8" s="17"/>
      <c r="AK8" s="43"/>
      <c r="AM8" s="17"/>
      <c r="AN8" s="22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1:52" x14ac:dyDescent="0.25">
      <c r="A9" s="3">
        <v>123</v>
      </c>
      <c r="B9" s="49">
        <f>B8+Gompertz_model!B9</f>
        <v>0</v>
      </c>
      <c r="C9" s="49">
        <f>C8+Gompertz_model!C9</f>
        <v>0</v>
      </c>
      <c r="D9" s="49">
        <f>D8+Gompertz_model!D9</f>
        <v>0</v>
      </c>
      <c r="E9" s="49">
        <f>E8+Gompertz_model!E9</f>
        <v>0</v>
      </c>
      <c r="F9" s="49">
        <f>F8+Gompertz_model!F9</f>
        <v>0</v>
      </c>
      <c r="G9" s="49">
        <f>G8+Gompertz_model!G9</f>
        <v>0</v>
      </c>
      <c r="H9" s="49">
        <f>H8+Gompertz_model!H9</f>
        <v>0</v>
      </c>
      <c r="I9" s="49">
        <f>I8+Gompertz_model!I9</f>
        <v>0</v>
      </c>
      <c r="J9" s="49">
        <f>J8+Gompertz_model!J9</f>
        <v>0</v>
      </c>
      <c r="K9" s="49">
        <f>K8+Gompertz_model!K9</f>
        <v>0</v>
      </c>
      <c r="L9" s="49">
        <f>L8+Gompertz_model!L9</f>
        <v>0</v>
      </c>
      <c r="M9" s="49">
        <f>M8+Gompertz_model!M9</f>
        <v>0</v>
      </c>
      <c r="N9" s="49">
        <f>N8+Gompertz_model!N9</f>
        <v>0</v>
      </c>
      <c r="O9" s="49">
        <f>O8+Gompertz_model!O9</f>
        <v>0</v>
      </c>
      <c r="P9" s="49">
        <f>P8+Gompertz_model!P9</f>
        <v>0</v>
      </c>
      <c r="Q9" s="49">
        <f>Q8+Gompertz_model!Q9</f>
        <v>0</v>
      </c>
      <c r="R9" s="49">
        <f>R8+Gompertz_model!R9</f>
        <v>0</v>
      </c>
      <c r="S9" s="49">
        <f>S8+Gompertz_model!S9</f>
        <v>0</v>
      </c>
      <c r="T9" s="49">
        <f>T8+Gompertz_model!T9</f>
        <v>0</v>
      </c>
      <c r="U9" s="49">
        <f>U8+Gompertz_model!U9</f>
        <v>0</v>
      </c>
      <c r="V9" s="49">
        <f>V8+Gompertz_model!V9</f>
        <v>0</v>
      </c>
      <c r="W9" s="49">
        <f>W8+Gompertz_model!W9</f>
        <v>0</v>
      </c>
      <c r="X9" s="49">
        <f>X8+Gompertz_model!X9</f>
        <v>0</v>
      </c>
      <c r="Y9" s="49">
        <f>Y8+Gompertz_model!Y9</f>
        <v>0</v>
      </c>
      <c r="Z9" s="49">
        <f>Z8+Gompertz_model!Z9</f>
        <v>0</v>
      </c>
      <c r="AA9" s="49">
        <f>AA8+Gompertz_model!AA9</f>
        <v>0</v>
      </c>
      <c r="AB9" s="49">
        <f>AB8+Gompertz_model!AB9</f>
        <v>0</v>
      </c>
      <c r="AC9" s="49">
        <f>AC8+Gompertz_model!AC9</f>
        <v>0</v>
      </c>
      <c r="AD9" s="49">
        <f>AD8+Gompertz_model!AD9</f>
        <v>0</v>
      </c>
      <c r="AE9" s="49">
        <f>AE8+Gompertz_model!AE9</f>
        <v>246</v>
      </c>
      <c r="AF9" s="49">
        <f>AF8+Gompertz_model!AF9</f>
        <v>0</v>
      </c>
      <c r="AG9" s="49">
        <f>AG8+Gompertz_model!AG9</f>
        <v>0</v>
      </c>
      <c r="AH9" s="49">
        <f>AH8+Gompertz_model!AH9</f>
        <v>0</v>
      </c>
      <c r="AI9" s="49">
        <f>AI8+Gompertz_model!AI9</f>
        <v>0</v>
      </c>
      <c r="AJ9" s="17"/>
      <c r="AK9" s="43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r="10" spans="1:52" x14ac:dyDescent="0.25">
      <c r="A10" s="3">
        <v>124</v>
      </c>
      <c r="B10" s="49">
        <f>B9+Gompertz_model!B10</f>
        <v>0</v>
      </c>
      <c r="C10" s="49">
        <f>C9+Gompertz_model!C10</f>
        <v>0</v>
      </c>
      <c r="D10" s="49">
        <f>D9+Gompertz_model!D10</f>
        <v>0</v>
      </c>
      <c r="E10" s="49">
        <f>E9+Gompertz_model!E10</f>
        <v>0</v>
      </c>
      <c r="F10" s="49">
        <f>F9+Gompertz_model!F10</f>
        <v>0</v>
      </c>
      <c r="G10" s="49">
        <f>G9+Gompertz_model!G10</f>
        <v>0</v>
      </c>
      <c r="H10" s="49">
        <f>H9+Gompertz_model!H10</f>
        <v>0</v>
      </c>
      <c r="I10" s="49">
        <f>I9+Gompertz_model!I10</f>
        <v>0</v>
      </c>
      <c r="J10" s="49">
        <f>J9+Gompertz_model!J10</f>
        <v>0</v>
      </c>
      <c r="K10" s="49">
        <f>K9+Gompertz_model!K10</f>
        <v>0</v>
      </c>
      <c r="L10" s="49">
        <f>L9+Gompertz_model!L10</f>
        <v>0</v>
      </c>
      <c r="M10" s="49">
        <f>M9+Gompertz_model!M10</f>
        <v>0</v>
      </c>
      <c r="N10" s="49">
        <f>N9+Gompertz_model!N10</f>
        <v>0</v>
      </c>
      <c r="O10" s="49">
        <f>O9+Gompertz_model!O10</f>
        <v>0</v>
      </c>
      <c r="P10" s="49">
        <f>P9+Gompertz_model!P10</f>
        <v>0</v>
      </c>
      <c r="Q10" s="49">
        <f>Q9+Gompertz_model!Q10</f>
        <v>0</v>
      </c>
      <c r="R10" s="49">
        <f>R9+Gompertz_model!R10</f>
        <v>0</v>
      </c>
      <c r="S10" s="49">
        <f>S9+Gompertz_model!S10</f>
        <v>0</v>
      </c>
      <c r="T10" s="49">
        <f>T9+Gompertz_model!T10</f>
        <v>0</v>
      </c>
      <c r="U10" s="49">
        <f>U9+Gompertz_model!U10</f>
        <v>0</v>
      </c>
      <c r="V10" s="49">
        <f>V9+Gompertz_model!V10</f>
        <v>0</v>
      </c>
      <c r="W10" s="49">
        <f>W9+Gompertz_model!W10</f>
        <v>0</v>
      </c>
      <c r="X10" s="49">
        <f>X9+Gompertz_model!X10</f>
        <v>0</v>
      </c>
      <c r="Y10" s="49">
        <f>Y9+Gompertz_model!Y10</f>
        <v>0</v>
      </c>
      <c r="Z10" s="49">
        <f>Z9+Gompertz_model!Z10</f>
        <v>0</v>
      </c>
      <c r="AA10" s="49">
        <f>AA9+Gompertz_model!AA10</f>
        <v>0</v>
      </c>
      <c r="AB10" s="49">
        <f>AB9+Gompertz_model!AB10</f>
        <v>0</v>
      </c>
      <c r="AC10" s="49">
        <f>AC9+Gompertz_model!AC10</f>
        <v>0</v>
      </c>
      <c r="AD10" s="49">
        <f>AD9+Gompertz_model!AD10</f>
        <v>0</v>
      </c>
      <c r="AE10" s="49">
        <f>AE9+Gompertz_model!AE10</f>
        <v>294</v>
      </c>
      <c r="AF10" s="49">
        <f>AF9+Gompertz_model!AF10</f>
        <v>0</v>
      </c>
      <c r="AG10" s="49">
        <f>AG9+Gompertz_model!AG10</f>
        <v>0</v>
      </c>
      <c r="AH10" s="49">
        <f>AH9+Gompertz_model!AH10</f>
        <v>0</v>
      </c>
      <c r="AI10" s="49">
        <f>AI9+Gompertz_model!AI10</f>
        <v>0</v>
      </c>
      <c r="AJ10" s="17"/>
      <c r="AK10" s="43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spans="1:52" x14ac:dyDescent="0.25">
      <c r="A11" s="3">
        <v>125</v>
      </c>
      <c r="B11" s="49">
        <f>B10+Gompertz_model!B11</f>
        <v>0</v>
      </c>
      <c r="C11" s="49">
        <f>C10+Gompertz_model!C11</f>
        <v>0</v>
      </c>
      <c r="D11" s="49">
        <f>D10+Gompertz_model!D11</f>
        <v>0</v>
      </c>
      <c r="E11" s="49">
        <f>E10+Gompertz_model!E11</f>
        <v>0</v>
      </c>
      <c r="F11" s="49">
        <f>F10+Gompertz_model!F11</f>
        <v>0</v>
      </c>
      <c r="G11" s="49">
        <f>G10+Gompertz_model!G11</f>
        <v>0</v>
      </c>
      <c r="H11" s="49">
        <f>H10+Gompertz_model!H11</f>
        <v>0</v>
      </c>
      <c r="I11" s="49">
        <f>I10+Gompertz_model!I11</f>
        <v>0</v>
      </c>
      <c r="J11" s="49">
        <f>J10+Gompertz_model!J11</f>
        <v>0</v>
      </c>
      <c r="K11" s="49">
        <f>K10+Gompertz_model!K11</f>
        <v>0</v>
      </c>
      <c r="L11" s="49">
        <f>L10+Gompertz_model!L11</f>
        <v>0</v>
      </c>
      <c r="M11" s="49">
        <f>M10+Gompertz_model!M11</f>
        <v>0</v>
      </c>
      <c r="N11" s="49">
        <f>N10+Gompertz_model!N11</f>
        <v>0</v>
      </c>
      <c r="O11" s="49">
        <f>O10+Gompertz_model!O11</f>
        <v>0</v>
      </c>
      <c r="P11" s="49">
        <f>P10+Gompertz_model!P11</f>
        <v>0</v>
      </c>
      <c r="Q11" s="49">
        <f>Q10+Gompertz_model!Q11</f>
        <v>0</v>
      </c>
      <c r="R11" s="49">
        <f>R10+Gompertz_model!R11</f>
        <v>0</v>
      </c>
      <c r="S11" s="49">
        <f>S10+Gompertz_model!S11</f>
        <v>0</v>
      </c>
      <c r="T11" s="49">
        <f>T10+Gompertz_model!T11</f>
        <v>0</v>
      </c>
      <c r="U11" s="49">
        <f>U10+Gompertz_model!U11</f>
        <v>0</v>
      </c>
      <c r="V11" s="49">
        <f>V10+Gompertz_model!V11</f>
        <v>0</v>
      </c>
      <c r="W11" s="49">
        <f>W10+Gompertz_model!W11</f>
        <v>0</v>
      </c>
      <c r="X11" s="49">
        <f>X10+Gompertz_model!X11</f>
        <v>0</v>
      </c>
      <c r="Y11" s="49">
        <f>Y10+Gompertz_model!Y11</f>
        <v>0</v>
      </c>
      <c r="Z11" s="49">
        <f>Z10+Gompertz_model!Z11</f>
        <v>0</v>
      </c>
      <c r="AA11" s="49">
        <f>AA10+Gompertz_model!AA11</f>
        <v>0</v>
      </c>
      <c r="AB11" s="49">
        <f>AB10+Gompertz_model!AB11</f>
        <v>0</v>
      </c>
      <c r="AC11" s="49">
        <f>AC10+Gompertz_model!AC11</f>
        <v>0</v>
      </c>
      <c r="AD11" s="49">
        <f>AD10+Gompertz_model!AD11</f>
        <v>0</v>
      </c>
      <c r="AE11" s="49">
        <f>AE10+Gompertz_model!AE11</f>
        <v>350</v>
      </c>
      <c r="AF11" s="49">
        <f>AF10+Gompertz_model!AF11</f>
        <v>0</v>
      </c>
      <c r="AG11" s="49">
        <f>AG10+Gompertz_model!AG11</f>
        <v>0</v>
      </c>
      <c r="AH11" s="49">
        <f>AH10+Gompertz_model!AH11</f>
        <v>0</v>
      </c>
      <c r="AI11" s="49">
        <f>AI10+Gompertz_model!AI11</f>
        <v>0</v>
      </c>
      <c r="AJ11" s="17"/>
      <c r="AK11" s="43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52" x14ac:dyDescent="0.25">
      <c r="A12" s="3">
        <v>126</v>
      </c>
      <c r="B12" s="49">
        <f>B11+Gompertz_model!B12</f>
        <v>0</v>
      </c>
      <c r="C12" s="49">
        <f>C11+Gompertz_model!C12</f>
        <v>0</v>
      </c>
      <c r="D12" s="49">
        <f>D11+Gompertz_model!D12</f>
        <v>0</v>
      </c>
      <c r="E12" s="49">
        <f>E11+Gompertz_model!E12</f>
        <v>0</v>
      </c>
      <c r="F12" s="49">
        <f>F11+Gompertz_model!F12</f>
        <v>0</v>
      </c>
      <c r="G12" s="49">
        <f>G11+Gompertz_model!G12</f>
        <v>0</v>
      </c>
      <c r="H12" s="49">
        <f>H11+Gompertz_model!H12</f>
        <v>0</v>
      </c>
      <c r="I12" s="49">
        <f>I11+Gompertz_model!I12</f>
        <v>0</v>
      </c>
      <c r="J12" s="49">
        <f>J11+Gompertz_model!J12</f>
        <v>0</v>
      </c>
      <c r="K12" s="49">
        <f>K11+Gompertz_model!K12</f>
        <v>0</v>
      </c>
      <c r="L12" s="49">
        <f>L11+Gompertz_model!L12</f>
        <v>0</v>
      </c>
      <c r="M12" s="49">
        <f>M11+Gompertz_model!M12</f>
        <v>0</v>
      </c>
      <c r="N12" s="49">
        <f>N11+Gompertz_model!N12</f>
        <v>0</v>
      </c>
      <c r="O12" s="49">
        <f>O11+Gompertz_model!O12</f>
        <v>0</v>
      </c>
      <c r="P12" s="49">
        <f>P11+Gompertz_model!P12</f>
        <v>0</v>
      </c>
      <c r="Q12" s="49">
        <f>Q11+Gompertz_model!Q12</f>
        <v>0</v>
      </c>
      <c r="R12" s="49">
        <f>R11+Gompertz_model!R12</f>
        <v>0</v>
      </c>
      <c r="S12" s="49">
        <f>S11+Gompertz_model!S12</f>
        <v>0</v>
      </c>
      <c r="T12" s="49">
        <f>T11+Gompertz_model!T12</f>
        <v>0</v>
      </c>
      <c r="U12" s="49">
        <f>U11+Gompertz_model!U12</f>
        <v>0</v>
      </c>
      <c r="V12" s="49">
        <f>V11+Gompertz_model!V12</f>
        <v>0</v>
      </c>
      <c r="W12" s="49">
        <f>W11+Gompertz_model!W12</f>
        <v>0</v>
      </c>
      <c r="X12" s="49">
        <f>X11+Gompertz_model!X12</f>
        <v>0</v>
      </c>
      <c r="Y12" s="49">
        <f>Y11+Gompertz_model!Y12</f>
        <v>0</v>
      </c>
      <c r="Z12" s="49">
        <f>Z11+Gompertz_model!Z12</f>
        <v>0</v>
      </c>
      <c r="AA12" s="49">
        <f>AA11+Gompertz_model!AA12</f>
        <v>0</v>
      </c>
      <c r="AB12" s="49">
        <f>AB11+Gompertz_model!AB12</f>
        <v>0</v>
      </c>
      <c r="AC12" s="49">
        <f>AC11+Gompertz_model!AC12</f>
        <v>0</v>
      </c>
      <c r="AD12" s="49">
        <f>AD11+Gompertz_model!AD12</f>
        <v>0</v>
      </c>
      <c r="AE12" s="49">
        <f>AE11+Gompertz_model!AE12</f>
        <v>350</v>
      </c>
      <c r="AF12" s="49">
        <f>AF11+Gompertz_model!AF12</f>
        <v>0</v>
      </c>
      <c r="AG12" s="49">
        <f>AG11+Gompertz_model!AG12</f>
        <v>0</v>
      </c>
      <c r="AH12" s="49">
        <f>AH11+Gompertz_model!AH12</f>
        <v>0</v>
      </c>
      <c r="AI12" s="49">
        <f>AI11+Gompertz_model!AI12</f>
        <v>0</v>
      </c>
      <c r="AJ12" s="17"/>
      <c r="AK12" s="43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52" x14ac:dyDescent="0.25">
      <c r="A13" s="3">
        <v>127</v>
      </c>
      <c r="B13" s="49">
        <f>B12+Gompertz_model!B13</f>
        <v>0</v>
      </c>
      <c r="C13" s="49">
        <f>C12+Gompertz_model!C13</f>
        <v>0</v>
      </c>
      <c r="D13" s="49">
        <f>D12+Gompertz_model!D13</f>
        <v>0</v>
      </c>
      <c r="E13" s="49">
        <f>E12+Gompertz_model!E13</f>
        <v>0</v>
      </c>
      <c r="F13" s="49">
        <f>F12+Gompertz_model!F13</f>
        <v>0</v>
      </c>
      <c r="G13" s="49">
        <f>G12+Gompertz_model!G13</f>
        <v>0</v>
      </c>
      <c r="H13" s="49">
        <f>H12+Gompertz_model!H13</f>
        <v>0</v>
      </c>
      <c r="I13" s="49">
        <f>I12+Gompertz_model!I13</f>
        <v>0</v>
      </c>
      <c r="J13" s="49">
        <f>J12+Gompertz_model!J13</f>
        <v>0</v>
      </c>
      <c r="K13" s="49">
        <f>K12+Gompertz_model!K13</f>
        <v>0</v>
      </c>
      <c r="L13" s="49">
        <f>L12+Gompertz_model!L13</f>
        <v>0</v>
      </c>
      <c r="M13" s="49">
        <f>M12+Gompertz_model!M13</f>
        <v>0</v>
      </c>
      <c r="N13" s="49">
        <f>N12+Gompertz_model!N13</f>
        <v>0</v>
      </c>
      <c r="O13" s="49">
        <f>O12+Gompertz_model!O13</f>
        <v>0</v>
      </c>
      <c r="P13" s="49">
        <f>P12+Gompertz_model!P13</f>
        <v>0</v>
      </c>
      <c r="Q13" s="49">
        <f>Q12+Gompertz_model!Q13</f>
        <v>0</v>
      </c>
      <c r="R13" s="49">
        <f>R12+Gompertz_model!R13</f>
        <v>0</v>
      </c>
      <c r="S13" s="49">
        <f>S12+Gompertz_model!S13</f>
        <v>0</v>
      </c>
      <c r="T13" s="49">
        <f>T12+Gompertz_model!T13</f>
        <v>0</v>
      </c>
      <c r="U13" s="49">
        <f>U12+Gompertz_model!U13</f>
        <v>0</v>
      </c>
      <c r="V13" s="49">
        <f>V12+Gompertz_model!V13</f>
        <v>0</v>
      </c>
      <c r="W13" s="49">
        <f>W12+Gompertz_model!W13</f>
        <v>0</v>
      </c>
      <c r="X13" s="49">
        <f>X12+Gompertz_model!X13</f>
        <v>0</v>
      </c>
      <c r="Y13" s="49">
        <f>Y12+Gompertz_model!Y13</f>
        <v>0</v>
      </c>
      <c r="Z13" s="49">
        <f>Z12+Gompertz_model!Z13</f>
        <v>0</v>
      </c>
      <c r="AA13" s="49">
        <f>AA12+Gompertz_model!AA13</f>
        <v>0</v>
      </c>
      <c r="AB13" s="49">
        <f>AB12+Gompertz_model!AB13</f>
        <v>0</v>
      </c>
      <c r="AC13" s="49">
        <f>AC12+Gompertz_model!AC13</f>
        <v>0</v>
      </c>
      <c r="AD13" s="49">
        <f>AD12+Gompertz_model!AD13</f>
        <v>0</v>
      </c>
      <c r="AE13" s="49">
        <f>AE12+Gompertz_model!AE13</f>
        <v>350</v>
      </c>
      <c r="AF13" s="49">
        <f>AF12+Gompertz_model!AF13</f>
        <v>0</v>
      </c>
      <c r="AG13" s="49">
        <f>AG12+Gompertz_model!AG13</f>
        <v>0</v>
      </c>
      <c r="AH13" s="49">
        <f>AH12+Gompertz_model!AH13</f>
        <v>0</v>
      </c>
      <c r="AI13" s="49">
        <f>AI12+Gompertz_model!AI13</f>
        <v>0</v>
      </c>
      <c r="AJ13" s="17"/>
      <c r="AK13" s="43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  <row r="14" spans="1:52" x14ac:dyDescent="0.25">
      <c r="A14" s="3">
        <v>128</v>
      </c>
      <c r="B14" s="49">
        <f>B13+Gompertz_model!B14</f>
        <v>0</v>
      </c>
      <c r="C14" s="49">
        <f>C13+Gompertz_model!C14</f>
        <v>0</v>
      </c>
      <c r="D14" s="49">
        <f>D13+Gompertz_model!D14</f>
        <v>0</v>
      </c>
      <c r="E14" s="49">
        <f>E13+Gompertz_model!E14</f>
        <v>0</v>
      </c>
      <c r="F14" s="49">
        <f>F13+Gompertz_model!F14</f>
        <v>0</v>
      </c>
      <c r="G14" s="49">
        <f>G13+Gompertz_model!G14</f>
        <v>0</v>
      </c>
      <c r="H14" s="49">
        <f>H13+Gompertz_model!H14</f>
        <v>0</v>
      </c>
      <c r="I14" s="49">
        <f>I13+Gompertz_model!I14</f>
        <v>0</v>
      </c>
      <c r="J14" s="49">
        <f>J13+Gompertz_model!J14</f>
        <v>0</v>
      </c>
      <c r="K14" s="49">
        <f>K13+Gompertz_model!K14</f>
        <v>0</v>
      </c>
      <c r="L14" s="49">
        <f>L13+Gompertz_model!L14</f>
        <v>0</v>
      </c>
      <c r="M14" s="49">
        <f>M13+Gompertz_model!M14</f>
        <v>0</v>
      </c>
      <c r="N14" s="49">
        <f>N13+Gompertz_model!N14</f>
        <v>0</v>
      </c>
      <c r="O14" s="49">
        <f>O13+Gompertz_model!O14</f>
        <v>0</v>
      </c>
      <c r="P14" s="49">
        <f>P13+Gompertz_model!P14</f>
        <v>0</v>
      </c>
      <c r="Q14" s="49">
        <f>Q13+Gompertz_model!Q14</f>
        <v>0</v>
      </c>
      <c r="R14" s="49">
        <f>R13+Gompertz_model!R14</f>
        <v>0</v>
      </c>
      <c r="S14" s="49">
        <f>S13+Gompertz_model!S14</f>
        <v>0</v>
      </c>
      <c r="T14" s="49">
        <f>T13+Gompertz_model!T14</f>
        <v>0</v>
      </c>
      <c r="U14" s="49">
        <f>U13+Gompertz_model!U14</f>
        <v>0</v>
      </c>
      <c r="V14" s="49">
        <f>V13+Gompertz_model!V14</f>
        <v>0</v>
      </c>
      <c r="W14" s="49">
        <f>W13+Gompertz_model!W14</f>
        <v>0</v>
      </c>
      <c r="X14" s="49">
        <f>X13+Gompertz_model!X14</f>
        <v>0</v>
      </c>
      <c r="Y14" s="49">
        <f>Y13+Gompertz_model!Y14</f>
        <v>0</v>
      </c>
      <c r="Z14" s="49">
        <f>Z13+Gompertz_model!Z14</f>
        <v>0</v>
      </c>
      <c r="AA14" s="49">
        <f>AA13+Gompertz_model!AA14</f>
        <v>0</v>
      </c>
      <c r="AB14" s="49">
        <f>AB13+Gompertz_model!AB14</f>
        <v>0</v>
      </c>
      <c r="AC14" s="49">
        <f>AC13+Gompertz_model!AC14</f>
        <v>0</v>
      </c>
      <c r="AD14" s="49">
        <f>AD13+Gompertz_model!AD14</f>
        <v>0</v>
      </c>
      <c r="AE14" s="49">
        <f>AE13+Gompertz_model!AE14</f>
        <v>350</v>
      </c>
      <c r="AF14" s="49">
        <f>AF13+Gompertz_model!AF14</f>
        <v>0</v>
      </c>
      <c r="AG14" s="49">
        <f>AG13+Gompertz_model!AG14</f>
        <v>0</v>
      </c>
      <c r="AH14" s="49">
        <f>AH13+Gompertz_model!AH14</f>
        <v>0</v>
      </c>
      <c r="AI14" s="49">
        <f>AI13+Gompertz_model!AI14</f>
        <v>0</v>
      </c>
      <c r="AJ14" s="17"/>
      <c r="AK14" s="43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spans="1:52" x14ac:dyDescent="0.25">
      <c r="A15" s="3">
        <v>129</v>
      </c>
      <c r="B15" s="49">
        <f>B14+Gompertz_model!B15</f>
        <v>0</v>
      </c>
      <c r="C15" s="49">
        <f>C14+Gompertz_model!C15</f>
        <v>0</v>
      </c>
      <c r="D15" s="49">
        <f>D14+Gompertz_model!D15</f>
        <v>0</v>
      </c>
      <c r="E15" s="49">
        <f>E14+Gompertz_model!E15</f>
        <v>0</v>
      </c>
      <c r="F15" s="49">
        <f>F14+Gompertz_model!F15</f>
        <v>0</v>
      </c>
      <c r="G15" s="49">
        <f>G14+Gompertz_model!G15</f>
        <v>0</v>
      </c>
      <c r="H15" s="49">
        <f>H14+Gompertz_model!H15</f>
        <v>0</v>
      </c>
      <c r="I15" s="49">
        <f>I14+Gompertz_model!I15</f>
        <v>0</v>
      </c>
      <c r="J15" s="49">
        <f>J14+Gompertz_model!J15</f>
        <v>0</v>
      </c>
      <c r="K15" s="49">
        <f>K14+Gompertz_model!K15</f>
        <v>0</v>
      </c>
      <c r="L15" s="49">
        <f>L14+Gompertz_model!L15</f>
        <v>0</v>
      </c>
      <c r="M15" s="49">
        <f>M14+Gompertz_model!M15</f>
        <v>0</v>
      </c>
      <c r="N15" s="49">
        <f>N14+Gompertz_model!N15</f>
        <v>0</v>
      </c>
      <c r="O15" s="49">
        <f>O14+Gompertz_model!O15</f>
        <v>0</v>
      </c>
      <c r="P15" s="49">
        <f>P14+Gompertz_model!P15</f>
        <v>0</v>
      </c>
      <c r="Q15" s="49">
        <f>Q14+Gompertz_model!Q15</f>
        <v>0</v>
      </c>
      <c r="R15" s="49">
        <f>R14+Gompertz_model!R15</f>
        <v>0</v>
      </c>
      <c r="S15" s="49">
        <f>S14+Gompertz_model!S15</f>
        <v>0</v>
      </c>
      <c r="T15" s="49">
        <f>T14+Gompertz_model!T15</f>
        <v>0</v>
      </c>
      <c r="U15" s="49">
        <f>U14+Gompertz_model!U15</f>
        <v>0</v>
      </c>
      <c r="V15" s="49">
        <f>V14+Gompertz_model!V15</f>
        <v>0</v>
      </c>
      <c r="W15" s="49">
        <f>W14+Gompertz_model!W15</f>
        <v>0</v>
      </c>
      <c r="X15" s="49">
        <f>X14+Gompertz_model!X15</f>
        <v>0</v>
      </c>
      <c r="Y15" s="49">
        <f>Y14+Gompertz_model!Y15</f>
        <v>0</v>
      </c>
      <c r="Z15" s="49">
        <f>Z14+Gompertz_model!Z15</f>
        <v>0</v>
      </c>
      <c r="AA15" s="49">
        <f>AA14+Gompertz_model!AA15</f>
        <v>0</v>
      </c>
      <c r="AB15" s="49">
        <f>AB14+Gompertz_model!AB15</f>
        <v>0</v>
      </c>
      <c r="AC15" s="49">
        <f>AC14+Gompertz_model!AC15</f>
        <v>0</v>
      </c>
      <c r="AD15" s="49">
        <f>AD14+Gompertz_model!AD15</f>
        <v>0</v>
      </c>
      <c r="AE15" s="49">
        <f>AE14+Gompertz_model!AE15</f>
        <v>350</v>
      </c>
      <c r="AF15" s="49">
        <f>AF14+Gompertz_model!AF15</f>
        <v>0</v>
      </c>
      <c r="AG15" s="49">
        <f>AG14+Gompertz_model!AG15</f>
        <v>0</v>
      </c>
      <c r="AH15" s="49">
        <f>AH14+Gompertz_model!AH15</f>
        <v>0</v>
      </c>
      <c r="AI15" s="49">
        <f>AI14+Gompertz_model!AI15</f>
        <v>0</v>
      </c>
      <c r="AJ15" s="17"/>
      <c r="AK15" s="43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</row>
    <row r="16" spans="1:52" x14ac:dyDescent="0.25">
      <c r="A16" s="3">
        <v>130</v>
      </c>
      <c r="B16" s="49">
        <f>B15+Gompertz_model!B16</f>
        <v>0</v>
      </c>
      <c r="C16" s="49">
        <f>C15+Gompertz_model!C16</f>
        <v>0</v>
      </c>
      <c r="D16" s="49">
        <f>D15+Gompertz_model!D16</f>
        <v>0</v>
      </c>
      <c r="E16" s="49">
        <f>E15+Gompertz_model!E16</f>
        <v>0</v>
      </c>
      <c r="F16" s="49">
        <f>F15+Gompertz_model!F16</f>
        <v>0</v>
      </c>
      <c r="G16" s="49">
        <f>G15+Gompertz_model!G16</f>
        <v>0</v>
      </c>
      <c r="H16" s="49">
        <f>H15+Gompertz_model!H16</f>
        <v>0</v>
      </c>
      <c r="I16" s="49">
        <f>I15+Gompertz_model!I16</f>
        <v>0</v>
      </c>
      <c r="J16" s="49">
        <f>J15+Gompertz_model!J16</f>
        <v>0</v>
      </c>
      <c r="K16" s="49">
        <f>K15+Gompertz_model!K16</f>
        <v>0</v>
      </c>
      <c r="L16" s="49">
        <f>L15+Gompertz_model!L16</f>
        <v>0</v>
      </c>
      <c r="M16" s="49">
        <f>M15+Gompertz_model!M16</f>
        <v>0</v>
      </c>
      <c r="N16" s="49">
        <f>N15+Gompertz_model!N16</f>
        <v>0</v>
      </c>
      <c r="O16" s="49">
        <f>O15+Gompertz_model!O16</f>
        <v>0</v>
      </c>
      <c r="P16" s="49">
        <f>P15+Gompertz_model!P16</f>
        <v>0</v>
      </c>
      <c r="Q16" s="49">
        <f>Q15+Gompertz_model!Q16</f>
        <v>0</v>
      </c>
      <c r="R16" s="49">
        <f>R15+Gompertz_model!R16</f>
        <v>0</v>
      </c>
      <c r="S16" s="49">
        <f>S15+Gompertz_model!S16</f>
        <v>0</v>
      </c>
      <c r="T16" s="49">
        <f>T15+Gompertz_model!T16</f>
        <v>0</v>
      </c>
      <c r="U16" s="49">
        <f>U15+Gompertz_model!U16</f>
        <v>0</v>
      </c>
      <c r="V16" s="49">
        <f>V15+Gompertz_model!V16</f>
        <v>0</v>
      </c>
      <c r="W16" s="49">
        <f>W15+Gompertz_model!W16</f>
        <v>0</v>
      </c>
      <c r="X16" s="49">
        <f>X15+Gompertz_model!X16</f>
        <v>0</v>
      </c>
      <c r="Y16" s="49">
        <f>Y15+Gompertz_model!Y16</f>
        <v>0</v>
      </c>
      <c r="Z16" s="49">
        <f>Z15+Gompertz_model!Z16</f>
        <v>0</v>
      </c>
      <c r="AA16" s="49">
        <f>AA15+Gompertz_model!AA16</f>
        <v>0</v>
      </c>
      <c r="AB16" s="49">
        <f>AB15+Gompertz_model!AB16</f>
        <v>1</v>
      </c>
      <c r="AC16" s="49">
        <f>AC15+Gompertz_model!AC16</f>
        <v>0</v>
      </c>
      <c r="AD16" s="49">
        <f>AD15+Gompertz_model!AD16</f>
        <v>0</v>
      </c>
      <c r="AE16" s="49">
        <f>AE15+Gompertz_model!AE16</f>
        <v>350</v>
      </c>
      <c r="AF16" s="49">
        <f>AF15+Gompertz_model!AF16</f>
        <v>0</v>
      </c>
      <c r="AG16" s="49">
        <f>AG15+Gompertz_model!AG16</f>
        <v>0</v>
      </c>
      <c r="AH16" s="49">
        <f>AH15+Gompertz_model!AH16</f>
        <v>0</v>
      </c>
      <c r="AI16" s="49">
        <f>AI15+Gompertz_model!AI16</f>
        <v>0</v>
      </c>
      <c r="AJ16" s="17"/>
      <c r="AK16" s="43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1:52" x14ac:dyDescent="0.25">
      <c r="A17" s="3">
        <v>131</v>
      </c>
      <c r="B17" s="49">
        <f>B16+Gompertz_model!B17</f>
        <v>0</v>
      </c>
      <c r="C17" s="49">
        <f>C16+Gompertz_model!C17</f>
        <v>0</v>
      </c>
      <c r="D17" s="49">
        <f>D16+Gompertz_model!D17</f>
        <v>0</v>
      </c>
      <c r="E17" s="49">
        <f>E16+Gompertz_model!E17</f>
        <v>0</v>
      </c>
      <c r="F17" s="49">
        <f>F16+Gompertz_model!F17</f>
        <v>0</v>
      </c>
      <c r="G17" s="49">
        <f>G16+Gompertz_model!G17</f>
        <v>0</v>
      </c>
      <c r="H17" s="49">
        <f>H16+Gompertz_model!H17</f>
        <v>0</v>
      </c>
      <c r="I17" s="49">
        <f>I16+Gompertz_model!I17</f>
        <v>0</v>
      </c>
      <c r="J17" s="49">
        <f>J16+Gompertz_model!J17</f>
        <v>0</v>
      </c>
      <c r="K17" s="49">
        <f>K16+Gompertz_model!K17</f>
        <v>0</v>
      </c>
      <c r="L17" s="49">
        <f>L16+Gompertz_model!L17</f>
        <v>0</v>
      </c>
      <c r="M17" s="49">
        <f>M16+Gompertz_model!M17</f>
        <v>0</v>
      </c>
      <c r="N17" s="49">
        <f>N16+Gompertz_model!N17</f>
        <v>0</v>
      </c>
      <c r="O17" s="49">
        <f>O16+Gompertz_model!O17</f>
        <v>0</v>
      </c>
      <c r="P17" s="49">
        <f>P16+Gompertz_model!P17</f>
        <v>0</v>
      </c>
      <c r="Q17" s="49">
        <f>Q16+Gompertz_model!Q17</f>
        <v>0</v>
      </c>
      <c r="R17" s="49">
        <f>R16+Gompertz_model!R17</f>
        <v>0</v>
      </c>
      <c r="S17" s="49">
        <f>S16+Gompertz_model!S17</f>
        <v>0</v>
      </c>
      <c r="T17" s="49">
        <f>T16+Gompertz_model!T17</f>
        <v>0</v>
      </c>
      <c r="U17" s="49">
        <f>U16+Gompertz_model!U17</f>
        <v>0</v>
      </c>
      <c r="V17" s="49">
        <f>V16+Gompertz_model!V17</f>
        <v>0</v>
      </c>
      <c r="W17" s="49">
        <f>W16+Gompertz_model!W17</f>
        <v>0</v>
      </c>
      <c r="X17" s="49">
        <f>X16+Gompertz_model!X17</f>
        <v>0</v>
      </c>
      <c r="Y17" s="49">
        <f>Y16+Gompertz_model!Y17</f>
        <v>0</v>
      </c>
      <c r="Z17" s="49">
        <f>Z16+Gompertz_model!Z17</f>
        <v>0</v>
      </c>
      <c r="AA17" s="49">
        <f>AA16+Gompertz_model!AA17</f>
        <v>0</v>
      </c>
      <c r="AB17" s="49">
        <f>AB16+Gompertz_model!AB17</f>
        <v>3</v>
      </c>
      <c r="AC17" s="49">
        <f>AC16+Gompertz_model!AC17</f>
        <v>0</v>
      </c>
      <c r="AD17" s="49">
        <f>AD16+Gompertz_model!AD17</f>
        <v>0</v>
      </c>
      <c r="AE17" s="49">
        <f>AE16+Gompertz_model!AE17</f>
        <v>350</v>
      </c>
      <c r="AF17" s="49">
        <f>AF16+Gompertz_model!AF17</f>
        <v>0</v>
      </c>
      <c r="AG17" s="49">
        <f>AG16+Gompertz_model!AG17</f>
        <v>0</v>
      </c>
      <c r="AH17" s="49">
        <f>AH16+Gompertz_model!AH17</f>
        <v>0</v>
      </c>
      <c r="AI17" s="49">
        <f>AI16+Gompertz_model!AI17</f>
        <v>0</v>
      </c>
      <c r="AJ17" s="17"/>
      <c r="AK17" s="43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1:52" x14ac:dyDescent="0.25">
      <c r="A18" s="3">
        <v>132</v>
      </c>
      <c r="B18" s="49">
        <f>B17+Gompertz_model!B18</f>
        <v>0</v>
      </c>
      <c r="C18" s="49">
        <f>C17+Gompertz_model!C18</f>
        <v>0</v>
      </c>
      <c r="D18" s="49">
        <f>D17+Gompertz_model!D18</f>
        <v>0</v>
      </c>
      <c r="E18" s="49">
        <f>E17+Gompertz_model!E18</f>
        <v>0</v>
      </c>
      <c r="F18" s="49">
        <f>F17+Gompertz_model!F18</f>
        <v>0</v>
      </c>
      <c r="G18" s="49">
        <f>G17+Gompertz_model!G18</f>
        <v>0</v>
      </c>
      <c r="H18" s="49">
        <f>H17+Gompertz_model!H18</f>
        <v>0</v>
      </c>
      <c r="I18" s="49">
        <f>I17+Gompertz_model!I18</f>
        <v>0</v>
      </c>
      <c r="J18" s="49">
        <f>J17+Gompertz_model!J18</f>
        <v>0</v>
      </c>
      <c r="K18" s="49">
        <f>K17+Gompertz_model!K18</f>
        <v>0</v>
      </c>
      <c r="L18" s="49">
        <f>L17+Gompertz_model!L18</f>
        <v>0</v>
      </c>
      <c r="M18" s="49">
        <f>M17+Gompertz_model!M18</f>
        <v>0</v>
      </c>
      <c r="N18" s="49">
        <f>N17+Gompertz_model!N18</f>
        <v>0</v>
      </c>
      <c r="O18" s="49">
        <f>O17+Gompertz_model!O18</f>
        <v>0</v>
      </c>
      <c r="P18" s="49">
        <f>P17+Gompertz_model!P18</f>
        <v>0</v>
      </c>
      <c r="Q18" s="49">
        <f>Q17+Gompertz_model!Q18</f>
        <v>0</v>
      </c>
      <c r="R18" s="49">
        <f>R17+Gompertz_model!R18</f>
        <v>0</v>
      </c>
      <c r="S18" s="49">
        <f>S17+Gompertz_model!S18</f>
        <v>0</v>
      </c>
      <c r="T18" s="49">
        <f>T17+Gompertz_model!T18</f>
        <v>0</v>
      </c>
      <c r="U18" s="49">
        <f>U17+Gompertz_model!U18</f>
        <v>0</v>
      </c>
      <c r="V18" s="49">
        <f>V17+Gompertz_model!V18</f>
        <v>0</v>
      </c>
      <c r="W18" s="49">
        <f>W17+Gompertz_model!W18</f>
        <v>0</v>
      </c>
      <c r="X18" s="49">
        <f>X17+Gompertz_model!X18</f>
        <v>0</v>
      </c>
      <c r="Y18" s="49">
        <f>Y17+Gompertz_model!Y18</f>
        <v>0</v>
      </c>
      <c r="Z18" s="49">
        <f>Z17+Gompertz_model!Z18</f>
        <v>0</v>
      </c>
      <c r="AA18" s="49">
        <f>AA17+Gompertz_model!AA18</f>
        <v>0</v>
      </c>
      <c r="AB18" s="49">
        <f>AB17+Gompertz_model!AB18</f>
        <v>4</v>
      </c>
      <c r="AC18" s="49">
        <f>AC17+Gompertz_model!AC18</f>
        <v>0</v>
      </c>
      <c r="AD18" s="49">
        <f>AD17+Gompertz_model!AD18</f>
        <v>0</v>
      </c>
      <c r="AE18" s="49">
        <f>AE17+Gompertz_model!AE18</f>
        <v>350</v>
      </c>
      <c r="AF18" s="49">
        <f>AF17+Gompertz_model!AF18</f>
        <v>0</v>
      </c>
      <c r="AG18" s="49">
        <f>AG17+Gompertz_model!AG18</f>
        <v>0</v>
      </c>
      <c r="AH18" s="49">
        <f>AH17+Gompertz_model!AH18</f>
        <v>0</v>
      </c>
      <c r="AI18" s="49">
        <f>AI17+Gompertz_model!AI18</f>
        <v>0</v>
      </c>
      <c r="AJ18" s="17"/>
      <c r="AK18" s="43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</row>
    <row r="19" spans="1:52" x14ac:dyDescent="0.25">
      <c r="A19" s="3">
        <v>133</v>
      </c>
      <c r="B19" s="49">
        <f>B18+Gompertz_model!B19</f>
        <v>0</v>
      </c>
      <c r="C19" s="49">
        <f>C18+Gompertz_model!C19</f>
        <v>0</v>
      </c>
      <c r="D19" s="49">
        <f>D18+Gompertz_model!D19</f>
        <v>0</v>
      </c>
      <c r="E19" s="49">
        <f>E18+Gompertz_model!E19</f>
        <v>0</v>
      </c>
      <c r="F19" s="49">
        <f>F18+Gompertz_model!F19</f>
        <v>0</v>
      </c>
      <c r="G19" s="49">
        <f>G18+Gompertz_model!G19</f>
        <v>0</v>
      </c>
      <c r="H19" s="49">
        <f>H18+Gompertz_model!H19</f>
        <v>0</v>
      </c>
      <c r="I19" s="49">
        <f>I18+Gompertz_model!I19</f>
        <v>0</v>
      </c>
      <c r="J19" s="49">
        <f>J18+Gompertz_model!J19</f>
        <v>0</v>
      </c>
      <c r="K19" s="49">
        <f>K18+Gompertz_model!K19</f>
        <v>0</v>
      </c>
      <c r="L19" s="49">
        <f>L18+Gompertz_model!L19</f>
        <v>0</v>
      </c>
      <c r="M19" s="49">
        <f>M18+Gompertz_model!M19</f>
        <v>0</v>
      </c>
      <c r="N19" s="49">
        <f>N18+Gompertz_model!N19</f>
        <v>0</v>
      </c>
      <c r="O19" s="49">
        <f>O18+Gompertz_model!O19</f>
        <v>0</v>
      </c>
      <c r="P19" s="49">
        <f>P18+Gompertz_model!P19</f>
        <v>0</v>
      </c>
      <c r="Q19" s="49">
        <f>Q18+Gompertz_model!Q19</f>
        <v>0</v>
      </c>
      <c r="R19" s="49">
        <f>R18+Gompertz_model!R19</f>
        <v>0</v>
      </c>
      <c r="S19" s="49">
        <f>S18+Gompertz_model!S19</f>
        <v>0</v>
      </c>
      <c r="T19" s="49">
        <f>T18+Gompertz_model!T19</f>
        <v>0</v>
      </c>
      <c r="U19" s="49">
        <f>U18+Gompertz_model!U19</f>
        <v>0</v>
      </c>
      <c r="V19" s="49">
        <f>V18+Gompertz_model!V19</f>
        <v>0</v>
      </c>
      <c r="W19" s="49">
        <f>W18+Gompertz_model!W19</f>
        <v>0</v>
      </c>
      <c r="X19" s="49">
        <f>X18+Gompertz_model!X19</f>
        <v>0</v>
      </c>
      <c r="Y19" s="49">
        <f>Y18+Gompertz_model!Y19</f>
        <v>0</v>
      </c>
      <c r="Z19" s="49">
        <f>Z18+Gompertz_model!Z19</f>
        <v>0</v>
      </c>
      <c r="AA19" s="49">
        <f>AA18+Gompertz_model!AA19</f>
        <v>0</v>
      </c>
      <c r="AB19" s="49">
        <f>AB18+Gompertz_model!AB19</f>
        <v>4</v>
      </c>
      <c r="AC19" s="49">
        <f>AC18+Gompertz_model!AC19</f>
        <v>0</v>
      </c>
      <c r="AD19" s="49">
        <f>AD18+Gompertz_model!AD19</f>
        <v>0</v>
      </c>
      <c r="AE19" s="49">
        <f>AE18+Gompertz_model!AE19</f>
        <v>350</v>
      </c>
      <c r="AF19" s="49">
        <f>AF18+Gompertz_model!AF19</f>
        <v>0</v>
      </c>
      <c r="AG19" s="49">
        <f>AG18+Gompertz_model!AG19</f>
        <v>0</v>
      </c>
      <c r="AH19" s="49">
        <f>AH18+Gompertz_model!AH19</f>
        <v>0</v>
      </c>
      <c r="AI19" s="49">
        <f>AI18+Gompertz_model!AI19</f>
        <v>0</v>
      </c>
      <c r="AJ19" s="17"/>
      <c r="AK19" s="43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</row>
    <row r="20" spans="1:52" x14ac:dyDescent="0.25">
      <c r="A20" s="3">
        <v>134</v>
      </c>
      <c r="B20" s="49">
        <f>B19+Gompertz_model!B20</f>
        <v>0</v>
      </c>
      <c r="C20" s="49">
        <f>C19+Gompertz_model!C20</f>
        <v>0</v>
      </c>
      <c r="D20" s="49">
        <f>D19+Gompertz_model!D20</f>
        <v>0</v>
      </c>
      <c r="E20" s="49">
        <f>E19+Gompertz_model!E20</f>
        <v>0</v>
      </c>
      <c r="F20" s="49">
        <f>F19+Gompertz_model!F20</f>
        <v>0</v>
      </c>
      <c r="G20" s="49">
        <f>G19+Gompertz_model!G20</f>
        <v>0</v>
      </c>
      <c r="H20" s="49">
        <f>H19+Gompertz_model!H20</f>
        <v>0</v>
      </c>
      <c r="I20" s="49">
        <f>I19+Gompertz_model!I20</f>
        <v>0</v>
      </c>
      <c r="J20" s="49">
        <f>J19+Gompertz_model!J20</f>
        <v>0</v>
      </c>
      <c r="K20" s="49">
        <f>K19+Gompertz_model!K20</f>
        <v>0</v>
      </c>
      <c r="L20" s="49">
        <f>L19+Gompertz_model!L20</f>
        <v>0</v>
      </c>
      <c r="M20" s="49">
        <f>M19+Gompertz_model!M20</f>
        <v>0</v>
      </c>
      <c r="N20" s="49">
        <f>N19+Gompertz_model!N20</f>
        <v>0</v>
      </c>
      <c r="O20" s="49">
        <f>O19+Gompertz_model!O20</f>
        <v>0</v>
      </c>
      <c r="P20" s="49">
        <f>P19+Gompertz_model!P20</f>
        <v>0</v>
      </c>
      <c r="Q20" s="49">
        <f>Q19+Gompertz_model!Q20</f>
        <v>0</v>
      </c>
      <c r="R20" s="49">
        <f>R19+Gompertz_model!R20</f>
        <v>0</v>
      </c>
      <c r="S20" s="49">
        <f>S19+Gompertz_model!S20</f>
        <v>0</v>
      </c>
      <c r="T20" s="49">
        <f>T19+Gompertz_model!T20</f>
        <v>0</v>
      </c>
      <c r="U20" s="49">
        <f>U19+Gompertz_model!U20</f>
        <v>0</v>
      </c>
      <c r="V20" s="49">
        <f>V19+Gompertz_model!V20</f>
        <v>0</v>
      </c>
      <c r="W20" s="49">
        <f>W19+Gompertz_model!W20</f>
        <v>0</v>
      </c>
      <c r="X20" s="49">
        <f>X19+Gompertz_model!X20</f>
        <v>0</v>
      </c>
      <c r="Y20" s="49">
        <f>Y19+Gompertz_model!Y20</f>
        <v>0</v>
      </c>
      <c r="Z20" s="49">
        <f>Z19+Gompertz_model!Z20</f>
        <v>0</v>
      </c>
      <c r="AA20" s="49">
        <f>AA19+Gompertz_model!AA20</f>
        <v>0</v>
      </c>
      <c r="AB20" s="49">
        <f>AB19+Gompertz_model!AB20</f>
        <v>5</v>
      </c>
      <c r="AC20" s="49">
        <f>AC19+Gompertz_model!AC20</f>
        <v>0</v>
      </c>
      <c r="AD20" s="49">
        <f>AD19+Gompertz_model!AD20</f>
        <v>0</v>
      </c>
      <c r="AE20" s="49">
        <f>AE19+Gompertz_model!AE20</f>
        <v>350</v>
      </c>
      <c r="AF20" s="49">
        <f>AF19+Gompertz_model!AF20</f>
        <v>0</v>
      </c>
      <c r="AG20" s="49">
        <f>AG19+Gompertz_model!AG20</f>
        <v>0</v>
      </c>
      <c r="AH20" s="49">
        <f>AH19+Gompertz_model!AH20</f>
        <v>0</v>
      </c>
      <c r="AI20" s="49">
        <f>AI19+Gompertz_model!AI20</f>
        <v>0</v>
      </c>
      <c r="AJ20" s="17"/>
      <c r="AK20" s="43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spans="1:52" x14ac:dyDescent="0.25">
      <c r="A21" s="3">
        <v>135</v>
      </c>
      <c r="B21" s="49">
        <f>B20+Gompertz_model!B21</f>
        <v>0</v>
      </c>
      <c r="C21" s="49">
        <f>C20+Gompertz_model!C21</f>
        <v>0</v>
      </c>
      <c r="D21" s="49">
        <f>D20+Gompertz_model!D21</f>
        <v>0</v>
      </c>
      <c r="E21" s="49">
        <f>E20+Gompertz_model!E21</f>
        <v>0</v>
      </c>
      <c r="F21" s="49">
        <f>F20+Gompertz_model!F21</f>
        <v>0</v>
      </c>
      <c r="G21" s="49">
        <f>G20+Gompertz_model!G21</f>
        <v>0</v>
      </c>
      <c r="H21" s="49">
        <f>H20+Gompertz_model!H21</f>
        <v>0</v>
      </c>
      <c r="I21" s="49">
        <f>I20+Gompertz_model!I21</f>
        <v>0</v>
      </c>
      <c r="J21" s="49">
        <f>J20+Gompertz_model!J21</f>
        <v>0</v>
      </c>
      <c r="K21" s="49">
        <f>K20+Gompertz_model!K21</f>
        <v>0</v>
      </c>
      <c r="L21" s="49">
        <f>L20+Gompertz_model!L21</f>
        <v>0</v>
      </c>
      <c r="M21" s="49">
        <f>M20+Gompertz_model!M21</f>
        <v>0</v>
      </c>
      <c r="N21" s="49">
        <f>N20+Gompertz_model!N21</f>
        <v>0</v>
      </c>
      <c r="O21" s="49">
        <f>O20+Gompertz_model!O21</f>
        <v>0</v>
      </c>
      <c r="P21" s="49">
        <f>P20+Gompertz_model!P21</f>
        <v>0</v>
      </c>
      <c r="Q21" s="49">
        <f>Q20+Gompertz_model!Q21</f>
        <v>0</v>
      </c>
      <c r="R21" s="49">
        <f>R20+Gompertz_model!R21</f>
        <v>0</v>
      </c>
      <c r="S21" s="49">
        <f>S20+Gompertz_model!S21</f>
        <v>0</v>
      </c>
      <c r="T21" s="49">
        <f>T20+Gompertz_model!T21</f>
        <v>0</v>
      </c>
      <c r="U21" s="49">
        <f>U20+Gompertz_model!U21</f>
        <v>0</v>
      </c>
      <c r="V21" s="49">
        <f>V20+Gompertz_model!V21</f>
        <v>0</v>
      </c>
      <c r="W21" s="49">
        <f>W20+Gompertz_model!W21</f>
        <v>0</v>
      </c>
      <c r="X21" s="49">
        <f>X20+Gompertz_model!X21</f>
        <v>0</v>
      </c>
      <c r="Y21" s="49">
        <f>Y20+Gompertz_model!Y21</f>
        <v>3</v>
      </c>
      <c r="Z21" s="49">
        <f>Z20+Gompertz_model!Z21</f>
        <v>0</v>
      </c>
      <c r="AA21" s="49">
        <f>AA20+Gompertz_model!AA21</f>
        <v>0</v>
      </c>
      <c r="AB21" s="49">
        <f>AB20+Gompertz_model!AB21</f>
        <v>5</v>
      </c>
      <c r="AC21" s="49">
        <f>AC20+Gompertz_model!AC21</f>
        <v>0</v>
      </c>
      <c r="AD21" s="49">
        <f>AD20+Gompertz_model!AD21</f>
        <v>0</v>
      </c>
      <c r="AE21" s="49">
        <f>AE20+Gompertz_model!AE21</f>
        <v>350</v>
      </c>
      <c r="AF21" s="49">
        <f>AF20+Gompertz_model!AF21</f>
        <v>0</v>
      </c>
      <c r="AG21" s="49">
        <f>AG20+Gompertz_model!AG21</f>
        <v>0</v>
      </c>
      <c r="AH21" s="49">
        <f>AH20+Gompertz_model!AH21</f>
        <v>0</v>
      </c>
      <c r="AI21" s="49">
        <f>AI20+Gompertz_model!AI21</f>
        <v>0</v>
      </c>
      <c r="AJ21" s="17"/>
      <c r="AK21" s="43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spans="1:52" x14ac:dyDescent="0.25">
      <c r="A22" s="3">
        <v>136</v>
      </c>
      <c r="B22" s="49">
        <f>B21+Gompertz_model!B22</f>
        <v>0</v>
      </c>
      <c r="C22" s="49">
        <f>C21+Gompertz_model!C22</f>
        <v>0</v>
      </c>
      <c r="D22" s="49">
        <f>D21+Gompertz_model!D22</f>
        <v>0</v>
      </c>
      <c r="E22" s="49">
        <f>E21+Gompertz_model!E22</f>
        <v>0</v>
      </c>
      <c r="F22" s="49">
        <f>F21+Gompertz_model!F22</f>
        <v>0</v>
      </c>
      <c r="G22" s="49">
        <f>G21+Gompertz_model!G22</f>
        <v>0</v>
      </c>
      <c r="H22" s="49">
        <f>H21+Gompertz_model!H22</f>
        <v>0</v>
      </c>
      <c r="I22" s="49">
        <f>I21+Gompertz_model!I22</f>
        <v>0</v>
      </c>
      <c r="J22" s="49">
        <f>J21+Gompertz_model!J22</f>
        <v>0</v>
      </c>
      <c r="K22" s="49">
        <f>K21+Gompertz_model!K22</f>
        <v>0</v>
      </c>
      <c r="L22" s="49">
        <f>L21+Gompertz_model!L22</f>
        <v>0</v>
      </c>
      <c r="M22" s="49">
        <f>M21+Gompertz_model!M22</f>
        <v>0</v>
      </c>
      <c r="N22" s="49">
        <f>N21+Gompertz_model!N22</f>
        <v>0</v>
      </c>
      <c r="O22" s="49">
        <f>O21+Gompertz_model!O22</f>
        <v>0</v>
      </c>
      <c r="P22" s="49">
        <f>P21+Gompertz_model!P22</f>
        <v>0</v>
      </c>
      <c r="Q22" s="49">
        <f>Q21+Gompertz_model!Q22</f>
        <v>0</v>
      </c>
      <c r="R22" s="49">
        <f>R21+Gompertz_model!R22</f>
        <v>0</v>
      </c>
      <c r="S22" s="49">
        <f>S21+Gompertz_model!S22</f>
        <v>0</v>
      </c>
      <c r="T22" s="49">
        <f>T21+Gompertz_model!T22</f>
        <v>0</v>
      </c>
      <c r="U22" s="49">
        <f>U21+Gompertz_model!U22</f>
        <v>0</v>
      </c>
      <c r="V22" s="49">
        <f>V21+Gompertz_model!V22</f>
        <v>0</v>
      </c>
      <c r="W22" s="49">
        <f>W21+Gompertz_model!W22</f>
        <v>5</v>
      </c>
      <c r="X22" s="49">
        <f>X21+Gompertz_model!X22</f>
        <v>0</v>
      </c>
      <c r="Y22" s="49">
        <f>Y21+Gompertz_model!Y22</f>
        <v>3</v>
      </c>
      <c r="Z22" s="49">
        <f>Z21+Gompertz_model!Z22</f>
        <v>0</v>
      </c>
      <c r="AA22" s="49">
        <f>AA21+Gompertz_model!AA22</f>
        <v>1</v>
      </c>
      <c r="AB22" s="49">
        <f>AB21+Gompertz_model!AB22</f>
        <v>5</v>
      </c>
      <c r="AC22" s="49">
        <f>AC21+Gompertz_model!AC22</f>
        <v>0</v>
      </c>
      <c r="AD22" s="49">
        <f>AD21+Gompertz_model!AD22</f>
        <v>0</v>
      </c>
      <c r="AE22" s="49">
        <f>AE21+Gompertz_model!AE22</f>
        <v>350</v>
      </c>
      <c r="AF22" s="49">
        <f>AF21+Gompertz_model!AF22</f>
        <v>0</v>
      </c>
      <c r="AG22" s="49">
        <f>AG21+Gompertz_model!AG22</f>
        <v>0</v>
      </c>
      <c r="AH22" s="49">
        <f>AH21+Gompertz_model!AH22</f>
        <v>0</v>
      </c>
      <c r="AI22" s="49">
        <f>AI21+Gompertz_model!AI22</f>
        <v>0</v>
      </c>
      <c r="AJ22" s="17"/>
      <c r="AK22" s="43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</row>
    <row r="23" spans="1:52" x14ac:dyDescent="0.25">
      <c r="A23" s="3">
        <v>137</v>
      </c>
      <c r="B23" s="49">
        <f>B22+Gompertz_model!B23</f>
        <v>0</v>
      </c>
      <c r="C23" s="49">
        <f>C22+Gompertz_model!C23</f>
        <v>0</v>
      </c>
      <c r="D23" s="49">
        <f>D22+Gompertz_model!D23</f>
        <v>0</v>
      </c>
      <c r="E23" s="49">
        <f>E22+Gompertz_model!E23</f>
        <v>0</v>
      </c>
      <c r="F23" s="49">
        <f>F22+Gompertz_model!F23</f>
        <v>0</v>
      </c>
      <c r="G23" s="49">
        <f>G22+Gompertz_model!G23</f>
        <v>0</v>
      </c>
      <c r="H23" s="49">
        <f>H22+Gompertz_model!H23</f>
        <v>0</v>
      </c>
      <c r="I23" s="49">
        <f>I22+Gompertz_model!I23</f>
        <v>0</v>
      </c>
      <c r="J23" s="49">
        <f>J22+Gompertz_model!J23</f>
        <v>0</v>
      </c>
      <c r="K23" s="49">
        <f>K22+Gompertz_model!K23</f>
        <v>0</v>
      </c>
      <c r="L23" s="49">
        <f>L22+Gompertz_model!L23</f>
        <v>0</v>
      </c>
      <c r="M23" s="49">
        <f>M22+Gompertz_model!M23</f>
        <v>0</v>
      </c>
      <c r="N23" s="49">
        <f>N22+Gompertz_model!N23</f>
        <v>0</v>
      </c>
      <c r="O23" s="49">
        <f>O22+Gompertz_model!O23</f>
        <v>0</v>
      </c>
      <c r="P23" s="49">
        <f>P22+Gompertz_model!P23</f>
        <v>0</v>
      </c>
      <c r="Q23" s="49">
        <f>Q22+Gompertz_model!Q23</f>
        <v>0</v>
      </c>
      <c r="R23" s="49">
        <f>R22+Gompertz_model!R23</f>
        <v>0</v>
      </c>
      <c r="S23" s="49">
        <f>S22+Gompertz_model!S23</f>
        <v>0</v>
      </c>
      <c r="T23" s="49">
        <f>T22+Gompertz_model!T23</f>
        <v>0</v>
      </c>
      <c r="U23" s="49">
        <f>U22+Gompertz_model!U23</f>
        <v>0</v>
      </c>
      <c r="V23" s="49">
        <f>V22+Gompertz_model!V23</f>
        <v>0</v>
      </c>
      <c r="W23" s="49">
        <f>W22+Gompertz_model!W23</f>
        <v>5</v>
      </c>
      <c r="X23" s="49">
        <f>X22+Gompertz_model!X23</f>
        <v>0</v>
      </c>
      <c r="Y23" s="49">
        <f>Y22+Gompertz_model!Y23</f>
        <v>3</v>
      </c>
      <c r="Z23" s="49">
        <f>Z22+Gompertz_model!Z23</f>
        <v>0</v>
      </c>
      <c r="AA23" s="49">
        <f>AA22+Gompertz_model!AA23</f>
        <v>3</v>
      </c>
      <c r="AB23" s="49">
        <f>AB22+Gompertz_model!AB23</f>
        <v>7</v>
      </c>
      <c r="AC23" s="49">
        <f>AC22+Gompertz_model!AC23</f>
        <v>0</v>
      </c>
      <c r="AD23" s="49">
        <f>AD22+Gompertz_model!AD23</f>
        <v>0</v>
      </c>
      <c r="AE23" s="49">
        <f>AE22+Gompertz_model!AE23</f>
        <v>350</v>
      </c>
      <c r="AF23" s="49">
        <f>AF22+Gompertz_model!AF23</f>
        <v>0</v>
      </c>
      <c r="AG23" s="49">
        <f>AG22+Gompertz_model!AG23</f>
        <v>0</v>
      </c>
      <c r="AH23" s="49">
        <f>AH22+Gompertz_model!AH23</f>
        <v>0</v>
      </c>
      <c r="AI23" s="49">
        <f>AI22+Gompertz_model!AI23</f>
        <v>0</v>
      </c>
      <c r="AJ23" s="17"/>
      <c r="AK23" s="43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spans="1:52" x14ac:dyDescent="0.25">
      <c r="A24" s="3">
        <v>138</v>
      </c>
      <c r="B24" s="49">
        <f>B23+Gompertz_model!B24</f>
        <v>0</v>
      </c>
      <c r="C24" s="49">
        <f>C23+Gompertz_model!C24</f>
        <v>0</v>
      </c>
      <c r="D24" s="49">
        <f>D23+Gompertz_model!D24</f>
        <v>0</v>
      </c>
      <c r="E24" s="49">
        <f>E23+Gompertz_model!E24</f>
        <v>0</v>
      </c>
      <c r="F24" s="49">
        <f>F23+Gompertz_model!F24</f>
        <v>0</v>
      </c>
      <c r="G24" s="49">
        <f>G23+Gompertz_model!G24</f>
        <v>0</v>
      </c>
      <c r="H24" s="49">
        <f>H23+Gompertz_model!H24</f>
        <v>0</v>
      </c>
      <c r="I24" s="49">
        <f>I23+Gompertz_model!I24</f>
        <v>0</v>
      </c>
      <c r="J24" s="49">
        <f>J23+Gompertz_model!J24</f>
        <v>0</v>
      </c>
      <c r="K24" s="49">
        <f>K23+Gompertz_model!K24</f>
        <v>0</v>
      </c>
      <c r="L24" s="49">
        <f>L23+Gompertz_model!L24</f>
        <v>0</v>
      </c>
      <c r="M24" s="49">
        <f>M23+Gompertz_model!M24</f>
        <v>0</v>
      </c>
      <c r="N24" s="49">
        <f>N23+Gompertz_model!N24</f>
        <v>0</v>
      </c>
      <c r="O24" s="49">
        <f>O23+Gompertz_model!O24</f>
        <v>0</v>
      </c>
      <c r="P24" s="49">
        <f>P23+Gompertz_model!P24</f>
        <v>0</v>
      </c>
      <c r="Q24" s="49">
        <f>Q23+Gompertz_model!Q24</f>
        <v>0</v>
      </c>
      <c r="R24" s="49">
        <f>R23+Gompertz_model!R24</f>
        <v>0</v>
      </c>
      <c r="S24" s="49">
        <f>S23+Gompertz_model!S24</f>
        <v>0</v>
      </c>
      <c r="T24" s="49">
        <f>T23+Gompertz_model!T24</f>
        <v>0</v>
      </c>
      <c r="U24" s="49">
        <f>U23+Gompertz_model!U24</f>
        <v>0</v>
      </c>
      <c r="V24" s="49">
        <f>V23+Gompertz_model!V24</f>
        <v>0</v>
      </c>
      <c r="W24" s="49">
        <f>W23+Gompertz_model!W24</f>
        <v>5</v>
      </c>
      <c r="X24" s="49">
        <f>X23+Gompertz_model!X24</f>
        <v>0</v>
      </c>
      <c r="Y24" s="49">
        <f>Y23+Gompertz_model!Y24</f>
        <v>3</v>
      </c>
      <c r="Z24" s="49">
        <f>Z23+Gompertz_model!Z24</f>
        <v>0</v>
      </c>
      <c r="AA24" s="49">
        <f>AA23+Gompertz_model!AA24</f>
        <v>6</v>
      </c>
      <c r="AB24" s="49">
        <f>AB23+Gompertz_model!AB24</f>
        <v>7</v>
      </c>
      <c r="AC24" s="49">
        <f>AC23+Gompertz_model!AC24</f>
        <v>0</v>
      </c>
      <c r="AD24" s="49">
        <f>AD23+Gompertz_model!AD24</f>
        <v>0</v>
      </c>
      <c r="AE24" s="49">
        <f>AE23+Gompertz_model!AE24</f>
        <v>350</v>
      </c>
      <c r="AF24" s="49">
        <f>AF23+Gompertz_model!AF24</f>
        <v>0</v>
      </c>
      <c r="AG24" s="49">
        <f>AG23+Gompertz_model!AG24</f>
        <v>0</v>
      </c>
      <c r="AH24" s="49">
        <f>AH23+Gompertz_model!AH24</f>
        <v>0</v>
      </c>
      <c r="AI24" s="49">
        <f>AI23+Gompertz_model!AI24</f>
        <v>0</v>
      </c>
      <c r="AJ24" s="17"/>
      <c r="AK24" s="43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52" x14ac:dyDescent="0.25">
      <c r="A25" s="3">
        <v>139</v>
      </c>
      <c r="B25" s="49">
        <f>B24+Gompertz_model!B25</f>
        <v>0</v>
      </c>
      <c r="C25" s="49">
        <f>C24+Gompertz_model!C25</f>
        <v>0</v>
      </c>
      <c r="D25" s="49">
        <f>D24+Gompertz_model!D25</f>
        <v>0</v>
      </c>
      <c r="E25" s="49">
        <f>E24+Gompertz_model!E25</f>
        <v>0</v>
      </c>
      <c r="F25" s="49">
        <f>F24+Gompertz_model!F25</f>
        <v>0</v>
      </c>
      <c r="G25" s="49">
        <f>G24+Gompertz_model!G25</f>
        <v>1</v>
      </c>
      <c r="H25" s="49">
        <f>H24+Gompertz_model!H25</f>
        <v>0</v>
      </c>
      <c r="I25" s="49">
        <f>I24+Gompertz_model!I25</f>
        <v>0</v>
      </c>
      <c r="J25" s="49">
        <f>J24+Gompertz_model!J25</f>
        <v>0</v>
      </c>
      <c r="K25" s="49">
        <f>K24+Gompertz_model!K25</f>
        <v>0</v>
      </c>
      <c r="L25" s="49">
        <f>L24+Gompertz_model!L25</f>
        <v>0</v>
      </c>
      <c r="M25" s="49">
        <f>M24+Gompertz_model!M25</f>
        <v>0</v>
      </c>
      <c r="N25" s="49">
        <f>N24+Gompertz_model!N25</f>
        <v>0</v>
      </c>
      <c r="O25" s="49">
        <f>O24+Gompertz_model!O25</f>
        <v>0</v>
      </c>
      <c r="P25" s="49">
        <f>P24+Gompertz_model!P25</f>
        <v>0</v>
      </c>
      <c r="Q25" s="49">
        <f>Q24+Gompertz_model!Q25</f>
        <v>0</v>
      </c>
      <c r="R25" s="49">
        <f>R24+Gompertz_model!R25</f>
        <v>0</v>
      </c>
      <c r="S25" s="49">
        <f>S24+Gompertz_model!S25</f>
        <v>0</v>
      </c>
      <c r="T25" s="49">
        <f>T24+Gompertz_model!T25</f>
        <v>0</v>
      </c>
      <c r="U25" s="49">
        <f>U24+Gompertz_model!U25</f>
        <v>0</v>
      </c>
      <c r="V25" s="49">
        <f>V24+Gompertz_model!V25</f>
        <v>0</v>
      </c>
      <c r="W25" s="49">
        <f>W24+Gompertz_model!W25</f>
        <v>5</v>
      </c>
      <c r="X25" s="49">
        <f>X24+Gompertz_model!X25</f>
        <v>0</v>
      </c>
      <c r="Y25" s="49">
        <f>Y24+Gompertz_model!Y25</f>
        <v>3</v>
      </c>
      <c r="Z25" s="49">
        <f>Z24+Gompertz_model!Z25</f>
        <v>0</v>
      </c>
      <c r="AA25" s="49">
        <f>AA24+Gompertz_model!AA25</f>
        <v>10</v>
      </c>
      <c r="AB25" s="49">
        <f>AB24+Gompertz_model!AB25</f>
        <v>7</v>
      </c>
      <c r="AC25" s="49">
        <f>AC24+Gompertz_model!AC25</f>
        <v>0</v>
      </c>
      <c r="AD25" s="49">
        <f>AD24+Gompertz_model!AD25</f>
        <v>0</v>
      </c>
      <c r="AE25" s="49">
        <f>AE24+Gompertz_model!AE25</f>
        <v>350</v>
      </c>
      <c r="AF25" s="49">
        <f>AF24+Gompertz_model!AF25</f>
        <v>0</v>
      </c>
      <c r="AG25" s="49">
        <f>AG24+Gompertz_model!AG25</f>
        <v>0</v>
      </c>
      <c r="AH25" s="49">
        <f>AH24+Gompertz_model!AH25</f>
        <v>0</v>
      </c>
      <c r="AI25" s="49">
        <f>AI24+Gompertz_model!AI25</f>
        <v>0</v>
      </c>
      <c r="AJ25" s="17"/>
      <c r="AK25" s="43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52" x14ac:dyDescent="0.25">
      <c r="A26" s="3">
        <v>140</v>
      </c>
      <c r="B26" s="49">
        <f>B25+Gompertz_model!B26</f>
        <v>0</v>
      </c>
      <c r="C26" s="49">
        <f>C25+Gompertz_model!C26</f>
        <v>0</v>
      </c>
      <c r="D26" s="49">
        <f>D25+Gompertz_model!D26</f>
        <v>0</v>
      </c>
      <c r="E26" s="49">
        <f>E25+Gompertz_model!E26</f>
        <v>0</v>
      </c>
      <c r="F26" s="49">
        <f>F25+Gompertz_model!F26</f>
        <v>0</v>
      </c>
      <c r="G26" s="49">
        <f>G25+Gompertz_model!G26</f>
        <v>2</v>
      </c>
      <c r="H26" s="49">
        <f>H25+Gompertz_model!H26</f>
        <v>0</v>
      </c>
      <c r="I26" s="49">
        <f>I25+Gompertz_model!I26</f>
        <v>0</v>
      </c>
      <c r="J26" s="49">
        <f>J25+Gompertz_model!J26</f>
        <v>0</v>
      </c>
      <c r="K26" s="49">
        <f>K25+Gompertz_model!K26</f>
        <v>0</v>
      </c>
      <c r="L26" s="49">
        <f>L25+Gompertz_model!L26</f>
        <v>0</v>
      </c>
      <c r="M26" s="49">
        <f>M25+Gompertz_model!M26</f>
        <v>0</v>
      </c>
      <c r="N26" s="49">
        <f>N25+Gompertz_model!N26</f>
        <v>0</v>
      </c>
      <c r="O26" s="49">
        <f>O25+Gompertz_model!O26</f>
        <v>0</v>
      </c>
      <c r="P26" s="49">
        <f>P25+Gompertz_model!P26</f>
        <v>0</v>
      </c>
      <c r="Q26" s="49">
        <f>Q25+Gompertz_model!Q26</f>
        <v>0</v>
      </c>
      <c r="R26" s="49">
        <f>R25+Gompertz_model!R26</f>
        <v>0</v>
      </c>
      <c r="S26" s="49">
        <f>S25+Gompertz_model!S26</f>
        <v>0</v>
      </c>
      <c r="T26" s="49">
        <f>T25+Gompertz_model!T26</f>
        <v>0</v>
      </c>
      <c r="U26" s="49">
        <f>U25+Gompertz_model!U26</f>
        <v>0</v>
      </c>
      <c r="V26" s="49">
        <f>V25+Gompertz_model!V26</f>
        <v>0</v>
      </c>
      <c r="W26" s="49">
        <f>W25+Gompertz_model!W26</f>
        <v>5</v>
      </c>
      <c r="X26" s="49">
        <f>X25+Gompertz_model!X26</f>
        <v>0</v>
      </c>
      <c r="Y26" s="49">
        <f>Y25+Gompertz_model!Y26</f>
        <v>3</v>
      </c>
      <c r="Z26" s="49">
        <f>Z25+Gompertz_model!Z26</f>
        <v>0</v>
      </c>
      <c r="AA26" s="49">
        <f>AA25+Gompertz_model!AA26</f>
        <v>17</v>
      </c>
      <c r="AB26" s="49">
        <f>AB25+Gompertz_model!AB26</f>
        <v>7</v>
      </c>
      <c r="AC26" s="49">
        <f>AC25+Gompertz_model!AC26</f>
        <v>0</v>
      </c>
      <c r="AD26" s="49">
        <f>AD25+Gompertz_model!AD26</f>
        <v>1</v>
      </c>
      <c r="AE26" s="49">
        <f>AE25+Gompertz_model!AE26</f>
        <v>350</v>
      </c>
      <c r="AF26" s="49">
        <f>AF25+Gompertz_model!AF26</f>
        <v>0</v>
      </c>
      <c r="AG26" s="49">
        <f>AG25+Gompertz_model!AG26</f>
        <v>0</v>
      </c>
      <c r="AH26" s="49">
        <f>AH25+Gompertz_model!AH26</f>
        <v>0</v>
      </c>
      <c r="AI26" s="49">
        <f>AI25+Gompertz_model!AI26</f>
        <v>0</v>
      </c>
      <c r="AJ26" s="17"/>
      <c r="AK26" s="43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52" x14ac:dyDescent="0.25">
      <c r="A27" s="3">
        <v>141</v>
      </c>
      <c r="B27" s="49">
        <f>B26+Gompertz_model!B27</f>
        <v>0</v>
      </c>
      <c r="C27" s="49">
        <f>C26+Gompertz_model!C27</f>
        <v>0</v>
      </c>
      <c r="D27" s="49">
        <f>D26+Gompertz_model!D27</f>
        <v>0</v>
      </c>
      <c r="E27" s="49">
        <f>E26+Gompertz_model!E27</f>
        <v>0</v>
      </c>
      <c r="F27" s="49">
        <f>F26+Gompertz_model!F27</f>
        <v>0</v>
      </c>
      <c r="G27" s="49">
        <f>G26+Gompertz_model!G27</f>
        <v>3</v>
      </c>
      <c r="H27" s="49">
        <f>H26+Gompertz_model!H27</f>
        <v>0</v>
      </c>
      <c r="I27" s="49">
        <f>I26+Gompertz_model!I27</f>
        <v>0</v>
      </c>
      <c r="J27" s="49">
        <f>J26+Gompertz_model!J27</f>
        <v>0</v>
      </c>
      <c r="K27" s="49">
        <f>K26+Gompertz_model!K27</f>
        <v>0</v>
      </c>
      <c r="L27" s="49">
        <f>L26+Gompertz_model!L27</f>
        <v>0</v>
      </c>
      <c r="M27" s="49">
        <f>M26+Gompertz_model!M27</f>
        <v>0</v>
      </c>
      <c r="N27" s="49">
        <f>N26+Gompertz_model!N27</f>
        <v>0</v>
      </c>
      <c r="O27" s="49">
        <f>O26+Gompertz_model!O27</f>
        <v>0</v>
      </c>
      <c r="P27" s="49">
        <f>P26+Gompertz_model!P27</f>
        <v>0</v>
      </c>
      <c r="Q27" s="49">
        <f>Q26+Gompertz_model!Q27</f>
        <v>0</v>
      </c>
      <c r="R27" s="49">
        <f>R26+Gompertz_model!R27</f>
        <v>0</v>
      </c>
      <c r="S27" s="49">
        <f>S26+Gompertz_model!S27</f>
        <v>0</v>
      </c>
      <c r="T27" s="49">
        <f>T26+Gompertz_model!T27</f>
        <v>0</v>
      </c>
      <c r="U27" s="49">
        <f>U26+Gompertz_model!U27</f>
        <v>0</v>
      </c>
      <c r="V27" s="49">
        <f>V26+Gompertz_model!V27</f>
        <v>0</v>
      </c>
      <c r="W27" s="49">
        <f>W26+Gompertz_model!W27</f>
        <v>5</v>
      </c>
      <c r="X27" s="49">
        <f>X26+Gompertz_model!X27</f>
        <v>0</v>
      </c>
      <c r="Y27" s="49">
        <f>Y26+Gompertz_model!Y27</f>
        <v>3</v>
      </c>
      <c r="Z27" s="49">
        <f>Z26+Gompertz_model!Z27</f>
        <v>0</v>
      </c>
      <c r="AA27" s="49">
        <f>AA26+Gompertz_model!AA27</f>
        <v>27</v>
      </c>
      <c r="AB27" s="49">
        <f>AB26+Gompertz_model!AB27</f>
        <v>11</v>
      </c>
      <c r="AC27" s="49">
        <f>AC26+Gompertz_model!AC27</f>
        <v>0</v>
      </c>
      <c r="AD27" s="49">
        <f>AD26+Gompertz_model!AD27</f>
        <v>1</v>
      </c>
      <c r="AE27" s="49">
        <f>AE26+Gompertz_model!AE27</f>
        <v>350</v>
      </c>
      <c r="AF27" s="49">
        <f>AF26+Gompertz_model!AF27</f>
        <v>0</v>
      </c>
      <c r="AG27" s="49">
        <f>AG26+Gompertz_model!AG27</f>
        <v>0</v>
      </c>
      <c r="AH27" s="49">
        <f>AH26+Gompertz_model!AH27</f>
        <v>0</v>
      </c>
      <c r="AI27" s="49">
        <f>AI26+Gompertz_model!AI27</f>
        <v>0</v>
      </c>
      <c r="AJ27" s="17"/>
      <c r="AK27" s="43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52" x14ac:dyDescent="0.25">
      <c r="A28" s="3">
        <v>142</v>
      </c>
      <c r="B28" s="49">
        <f>B27+Gompertz_model!B28</f>
        <v>0</v>
      </c>
      <c r="C28" s="49">
        <f>C27+Gompertz_model!C28</f>
        <v>0</v>
      </c>
      <c r="D28" s="49">
        <f>D27+Gompertz_model!D28</f>
        <v>0</v>
      </c>
      <c r="E28" s="49">
        <f>E27+Gompertz_model!E28</f>
        <v>0</v>
      </c>
      <c r="F28" s="49">
        <f>F27+Gompertz_model!F28</f>
        <v>0</v>
      </c>
      <c r="G28" s="49">
        <f>G27+Gompertz_model!G28</f>
        <v>5</v>
      </c>
      <c r="H28" s="49">
        <f>H27+Gompertz_model!H28</f>
        <v>0</v>
      </c>
      <c r="I28" s="49">
        <f>I27+Gompertz_model!I28</f>
        <v>0</v>
      </c>
      <c r="J28" s="49">
        <f>J27+Gompertz_model!J28</f>
        <v>0</v>
      </c>
      <c r="K28" s="49">
        <f>K27+Gompertz_model!K28</f>
        <v>0</v>
      </c>
      <c r="L28" s="49">
        <f>L27+Gompertz_model!L28</f>
        <v>0</v>
      </c>
      <c r="M28" s="49">
        <f>M27+Gompertz_model!M28</f>
        <v>0</v>
      </c>
      <c r="N28" s="49">
        <f>N27+Gompertz_model!N28</f>
        <v>0</v>
      </c>
      <c r="O28" s="49">
        <f>O27+Gompertz_model!O28</f>
        <v>0</v>
      </c>
      <c r="P28" s="49">
        <f>P27+Gompertz_model!P28</f>
        <v>0</v>
      </c>
      <c r="Q28" s="49">
        <f>Q27+Gompertz_model!Q28</f>
        <v>0</v>
      </c>
      <c r="R28" s="49">
        <f>R27+Gompertz_model!R28</f>
        <v>0</v>
      </c>
      <c r="S28" s="49">
        <f>S27+Gompertz_model!S28</f>
        <v>0</v>
      </c>
      <c r="T28" s="49">
        <f>T27+Gompertz_model!T28</f>
        <v>0</v>
      </c>
      <c r="U28" s="49">
        <f>U27+Gompertz_model!U28</f>
        <v>0</v>
      </c>
      <c r="V28" s="49">
        <f>V27+Gompertz_model!V28</f>
        <v>0</v>
      </c>
      <c r="W28" s="49">
        <f>W27+Gompertz_model!W28</f>
        <v>5</v>
      </c>
      <c r="X28" s="49">
        <f>X27+Gompertz_model!X28</f>
        <v>0</v>
      </c>
      <c r="Y28" s="49">
        <f>Y27+Gompertz_model!Y28</f>
        <v>3</v>
      </c>
      <c r="Z28" s="49">
        <f>Z27+Gompertz_model!Z28</f>
        <v>0</v>
      </c>
      <c r="AA28" s="49">
        <f>AA27+Gompertz_model!AA28</f>
        <v>42</v>
      </c>
      <c r="AB28" s="49">
        <f>AB27+Gompertz_model!AB28</f>
        <v>11</v>
      </c>
      <c r="AC28" s="49">
        <f>AC27+Gompertz_model!AC28</f>
        <v>2</v>
      </c>
      <c r="AD28" s="49">
        <f>AD27+Gompertz_model!AD28</f>
        <v>1</v>
      </c>
      <c r="AE28" s="49">
        <f>AE27+Gompertz_model!AE28</f>
        <v>350</v>
      </c>
      <c r="AF28" s="49">
        <f>AF27+Gompertz_model!AF28</f>
        <v>0</v>
      </c>
      <c r="AG28" s="49">
        <f>AG27+Gompertz_model!AG28</f>
        <v>0</v>
      </c>
      <c r="AH28" s="49">
        <f>AH27+Gompertz_model!AH28</f>
        <v>0</v>
      </c>
      <c r="AI28" s="49">
        <f>AI27+Gompertz_model!AI28</f>
        <v>0</v>
      </c>
      <c r="AJ28" s="17"/>
      <c r="AK28" s="43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2" x14ac:dyDescent="0.25">
      <c r="A29" s="3">
        <v>143</v>
      </c>
      <c r="B29" s="49">
        <f>B28+Gompertz_model!B29</f>
        <v>0</v>
      </c>
      <c r="C29" s="49">
        <f>C28+Gompertz_model!C29</f>
        <v>0</v>
      </c>
      <c r="D29" s="49">
        <f>D28+Gompertz_model!D29</f>
        <v>0</v>
      </c>
      <c r="E29" s="49">
        <f>E28+Gompertz_model!E29</f>
        <v>0</v>
      </c>
      <c r="F29" s="49">
        <f>F28+Gompertz_model!F29</f>
        <v>0</v>
      </c>
      <c r="G29" s="49">
        <f>G28+Gompertz_model!G29</f>
        <v>8</v>
      </c>
      <c r="H29" s="49">
        <f>H28+Gompertz_model!H29</f>
        <v>0</v>
      </c>
      <c r="I29" s="49">
        <f>I28+Gompertz_model!I29</f>
        <v>0</v>
      </c>
      <c r="J29" s="49">
        <f>J28+Gompertz_model!J29</f>
        <v>0</v>
      </c>
      <c r="K29" s="49">
        <f>K28+Gompertz_model!K29</f>
        <v>0</v>
      </c>
      <c r="L29" s="49">
        <f>L28+Gompertz_model!L29</f>
        <v>0</v>
      </c>
      <c r="M29" s="49">
        <f>M28+Gompertz_model!M29</f>
        <v>0</v>
      </c>
      <c r="N29" s="49">
        <f>N28+Gompertz_model!N29</f>
        <v>0</v>
      </c>
      <c r="O29" s="49">
        <f>O28+Gompertz_model!O29</f>
        <v>0</v>
      </c>
      <c r="P29" s="49">
        <f>P28+Gompertz_model!P29</f>
        <v>0</v>
      </c>
      <c r="Q29" s="49">
        <f>Q28+Gompertz_model!Q29</f>
        <v>0</v>
      </c>
      <c r="R29" s="49">
        <f>R28+Gompertz_model!R29</f>
        <v>0</v>
      </c>
      <c r="S29" s="49">
        <f>S28+Gompertz_model!S29</f>
        <v>0</v>
      </c>
      <c r="T29" s="49">
        <f>T28+Gompertz_model!T29</f>
        <v>0</v>
      </c>
      <c r="U29" s="49">
        <f>U28+Gompertz_model!U29</f>
        <v>0</v>
      </c>
      <c r="V29" s="49">
        <f>V28+Gompertz_model!V29</f>
        <v>0</v>
      </c>
      <c r="W29" s="49">
        <f>W28+Gompertz_model!W29</f>
        <v>5</v>
      </c>
      <c r="X29" s="49">
        <f>X28+Gompertz_model!X29</f>
        <v>0</v>
      </c>
      <c r="Y29" s="49">
        <f>Y28+Gompertz_model!Y29</f>
        <v>3</v>
      </c>
      <c r="Z29" s="49">
        <f>Z28+Gompertz_model!Z29</f>
        <v>0</v>
      </c>
      <c r="AA29" s="49">
        <f>AA28+Gompertz_model!AA29</f>
        <v>42</v>
      </c>
      <c r="AB29" s="49">
        <f>AB28+Gompertz_model!AB29</f>
        <v>11</v>
      </c>
      <c r="AC29" s="49">
        <f>AC28+Gompertz_model!AC29</f>
        <v>2</v>
      </c>
      <c r="AD29" s="49">
        <f>AD28+Gompertz_model!AD29</f>
        <v>1</v>
      </c>
      <c r="AE29" s="49">
        <f>AE28+Gompertz_model!AE29</f>
        <v>350</v>
      </c>
      <c r="AF29" s="49">
        <f>AF28+Gompertz_model!AF29</f>
        <v>0</v>
      </c>
      <c r="AG29" s="49">
        <f>AG28+Gompertz_model!AG29</f>
        <v>0</v>
      </c>
      <c r="AH29" s="49">
        <f>AH28+Gompertz_model!AH29</f>
        <v>0</v>
      </c>
      <c r="AI29" s="49">
        <f>AI28+Gompertz_model!AI29</f>
        <v>0</v>
      </c>
      <c r="AJ29" s="17"/>
      <c r="AK29" s="43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2" x14ac:dyDescent="0.25">
      <c r="A30" s="3">
        <v>144</v>
      </c>
      <c r="B30" s="49">
        <f>B29+Gompertz_model!B30</f>
        <v>0</v>
      </c>
      <c r="C30" s="49">
        <f>C29+Gompertz_model!C30</f>
        <v>0</v>
      </c>
      <c r="D30" s="49">
        <f>D29+Gompertz_model!D30</f>
        <v>0</v>
      </c>
      <c r="E30" s="49">
        <f>E29+Gompertz_model!E30</f>
        <v>0</v>
      </c>
      <c r="F30" s="49">
        <f>F29+Gompertz_model!F30</f>
        <v>0</v>
      </c>
      <c r="G30" s="49">
        <f>G29+Gompertz_model!G30</f>
        <v>13</v>
      </c>
      <c r="H30" s="49">
        <f>H29+Gompertz_model!H30</f>
        <v>0</v>
      </c>
      <c r="I30" s="49">
        <f>I29+Gompertz_model!I30</f>
        <v>0</v>
      </c>
      <c r="J30" s="49">
        <f>J29+Gompertz_model!J30</f>
        <v>0</v>
      </c>
      <c r="K30" s="49">
        <f>K29+Gompertz_model!K30</f>
        <v>0</v>
      </c>
      <c r="L30" s="49">
        <f>L29+Gompertz_model!L30</f>
        <v>0</v>
      </c>
      <c r="M30" s="49">
        <f>M29+Gompertz_model!M30</f>
        <v>0</v>
      </c>
      <c r="N30" s="49">
        <f>N29+Gompertz_model!N30</f>
        <v>0</v>
      </c>
      <c r="O30" s="49">
        <f>O29+Gompertz_model!O30</f>
        <v>0</v>
      </c>
      <c r="P30" s="49">
        <f>P29+Gompertz_model!P30</f>
        <v>0</v>
      </c>
      <c r="Q30" s="49">
        <f>Q29+Gompertz_model!Q30</f>
        <v>0</v>
      </c>
      <c r="R30" s="49">
        <f>R29+Gompertz_model!R30</f>
        <v>0</v>
      </c>
      <c r="S30" s="49">
        <f>S29+Gompertz_model!S30</f>
        <v>0</v>
      </c>
      <c r="T30" s="49">
        <f>T29+Gompertz_model!T30</f>
        <v>0</v>
      </c>
      <c r="U30" s="49">
        <f>U29+Gompertz_model!U30</f>
        <v>0</v>
      </c>
      <c r="V30" s="49">
        <f>V29+Gompertz_model!V30</f>
        <v>0</v>
      </c>
      <c r="W30" s="49">
        <f>W29+Gompertz_model!W30</f>
        <v>5</v>
      </c>
      <c r="X30" s="49">
        <f>X29+Gompertz_model!X30</f>
        <v>0</v>
      </c>
      <c r="Y30" s="49">
        <f>Y29+Gompertz_model!Y30</f>
        <v>3</v>
      </c>
      <c r="Z30" s="49">
        <f>Z29+Gompertz_model!Z30</f>
        <v>0</v>
      </c>
      <c r="AA30" s="49">
        <f>AA29+Gompertz_model!AA30</f>
        <v>42</v>
      </c>
      <c r="AB30" s="49">
        <f>AB29+Gompertz_model!AB30</f>
        <v>11</v>
      </c>
      <c r="AC30" s="49">
        <f>AC29+Gompertz_model!AC30</f>
        <v>3</v>
      </c>
      <c r="AD30" s="49">
        <f>AD29+Gompertz_model!AD30</f>
        <v>1</v>
      </c>
      <c r="AE30" s="49">
        <f>AE29+Gompertz_model!AE30</f>
        <v>350</v>
      </c>
      <c r="AF30" s="49">
        <f>AF29+Gompertz_model!AF30</f>
        <v>0</v>
      </c>
      <c r="AG30" s="49">
        <f>AG29+Gompertz_model!AG30</f>
        <v>0</v>
      </c>
      <c r="AH30" s="49">
        <f>AH29+Gompertz_model!AH30</f>
        <v>0</v>
      </c>
      <c r="AI30" s="49">
        <f>AI29+Gompertz_model!AI30</f>
        <v>0</v>
      </c>
      <c r="AJ30" s="17"/>
      <c r="AK30" s="43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x14ac:dyDescent="0.25">
      <c r="A31" s="3">
        <v>145</v>
      </c>
      <c r="B31" s="49">
        <f>B30+Gompertz_model!B31</f>
        <v>0</v>
      </c>
      <c r="C31" s="49">
        <f>C30+Gompertz_model!C31</f>
        <v>0</v>
      </c>
      <c r="D31" s="49">
        <f>D30+Gompertz_model!D31</f>
        <v>0</v>
      </c>
      <c r="E31" s="49">
        <f>E30+Gompertz_model!E31</f>
        <v>0</v>
      </c>
      <c r="F31" s="49">
        <f>F30+Gompertz_model!F31</f>
        <v>0</v>
      </c>
      <c r="G31" s="49">
        <f>G30+Gompertz_model!G31</f>
        <v>20</v>
      </c>
      <c r="H31" s="49">
        <f>H30+Gompertz_model!H31</f>
        <v>0</v>
      </c>
      <c r="I31" s="49">
        <f>I30+Gompertz_model!I31</f>
        <v>0</v>
      </c>
      <c r="J31" s="49">
        <f>J30+Gompertz_model!J31</f>
        <v>0</v>
      </c>
      <c r="K31" s="49">
        <f>K30+Gompertz_model!K31</f>
        <v>0</v>
      </c>
      <c r="L31" s="49">
        <f>L30+Gompertz_model!L31</f>
        <v>3</v>
      </c>
      <c r="M31" s="49">
        <f>M30+Gompertz_model!M31</f>
        <v>0</v>
      </c>
      <c r="N31" s="49">
        <f>N30+Gompertz_model!N31</f>
        <v>0</v>
      </c>
      <c r="O31" s="49">
        <f>O30+Gompertz_model!O31</f>
        <v>3</v>
      </c>
      <c r="P31" s="49">
        <f>P30+Gompertz_model!P31</f>
        <v>0</v>
      </c>
      <c r="Q31" s="49">
        <f>Q30+Gompertz_model!Q31</f>
        <v>0</v>
      </c>
      <c r="R31" s="49">
        <f>R30+Gompertz_model!R31</f>
        <v>0</v>
      </c>
      <c r="S31" s="49">
        <f>S30+Gompertz_model!S31</f>
        <v>154</v>
      </c>
      <c r="T31" s="49">
        <f>T30+Gompertz_model!T31</f>
        <v>0</v>
      </c>
      <c r="U31" s="49">
        <f>U30+Gompertz_model!U31</f>
        <v>0</v>
      </c>
      <c r="V31" s="49">
        <f>V30+Gompertz_model!V31</f>
        <v>0</v>
      </c>
      <c r="W31" s="49">
        <f>W30+Gompertz_model!W31</f>
        <v>5</v>
      </c>
      <c r="X31" s="49">
        <f>X30+Gompertz_model!X31</f>
        <v>0</v>
      </c>
      <c r="Y31" s="49">
        <f>Y30+Gompertz_model!Y31</f>
        <v>3</v>
      </c>
      <c r="Z31" s="49">
        <f>Z30+Gompertz_model!Z31</f>
        <v>0</v>
      </c>
      <c r="AA31" s="49">
        <f>AA30+Gompertz_model!AA31</f>
        <v>42</v>
      </c>
      <c r="AB31" s="49">
        <f>AB30+Gompertz_model!AB31</f>
        <v>11</v>
      </c>
      <c r="AC31" s="49">
        <f>AC30+Gompertz_model!AC31</f>
        <v>3</v>
      </c>
      <c r="AD31" s="49">
        <f>AD30+Gompertz_model!AD31</f>
        <v>1</v>
      </c>
      <c r="AE31" s="49">
        <f>AE30+Gompertz_model!AE31</f>
        <v>353</v>
      </c>
      <c r="AF31" s="49">
        <f>AF30+Gompertz_model!AF31</f>
        <v>0</v>
      </c>
      <c r="AG31" s="49">
        <f>AG30+Gompertz_model!AG31</f>
        <v>0</v>
      </c>
      <c r="AH31" s="49">
        <f>AH30+Gompertz_model!AH31</f>
        <v>0</v>
      </c>
      <c r="AI31" s="49">
        <f>AI30+Gompertz_model!AI31</f>
        <v>0</v>
      </c>
      <c r="AJ31" s="17"/>
      <c r="AK31" s="43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x14ac:dyDescent="0.25">
      <c r="A32" s="3">
        <v>146</v>
      </c>
      <c r="B32" s="49">
        <f>B31+Gompertz_model!B32</f>
        <v>0</v>
      </c>
      <c r="C32" s="49">
        <f>C31+Gompertz_model!C32</f>
        <v>0</v>
      </c>
      <c r="D32" s="49">
        <f>D31+Gompertz_model!D32</f>
        <v>0</v>
      </c>
      <c r="E32" s="49">
        <f>E31+Gompertz_model!E32</f>
        <v>0</v>
      </c>
      <c r="F32" s="49">
        <f>F31+Gompertz_model!F32</f>
        <v>0</v>
      </c>
      <c r="G32" s="49">
        <f>G31+Gompertz_model!G32</f>
        <v>30</v>
      </c>
      <c r="H32" s="49">
        <f>H31+Gompertz_model!H32</f>
        <v>0</v>
      </c>
      <c r="I32" s="49">
        <f>I31+Gompertz_model!I32</f>
        <v>0</v>
      </c>
      <c r="J32" s="49">
        <f>J31+Gompertz_model!J32</f>
        <v>0</v>
      </c>
      <c r="K32" s="49">
        <f>K31+Gompertz_model!K32</f>
        <v>0</v>
      </c>
      <c r="L32" s="49">
        <f>L31+Gompertz_model!L32</f>
        <v>11</v>
      </c>
      <c r="M32" s="49">
        <f>M31+Gompertz_model!M32</f>
        <v>0</v>
      </c>
      <c r="N32" s="49">
        <f>N31+Gompertz_model!N32</f>
        <v>0</v>
      </c>
      <c r="O32" s="49">
        <f>O31+Gompertz_model!O32</f>
        <v>5</v>
      </c>
      <c r="P32" s="49">
        <f>P31+Gompertz_model!P32</f>
        <v>0</v>
      </c>
      <c r="Q32" s="49">
        <f>Q31+Gompertz_model!Q32</f>
        <v>0</v>
      </c>
      <c r="R32" s="49">
        <f>R31+Gompertz_model!R32</f>
        <v>0</v>
      </c>
      <c r="S32" s="49">
        <f>S31+Gompertz_model!S32</f>
        <v>211</v>
      </c>
      <c r="T32" s="49">
        <f>T31+Gompertz_model!T32</f>
        <v>0</v>
      </c>
      <c r="U32" s="49">
        <f>U31+Gompertz_model!U32</f>
        <v>0</v>
      </c>
      <c r="V32" s="49">
        <f>V31+Gompertz_model!V32</f>
        <v>0</v>
      </c>
      <c r="W32" s="49">
        <f>W31+Gompertz_model!W32</f>
        <v>5</v>
      </c>
      <c r="X32" s="49">
        <f>X31+Gompertz_model!X32</f>
        <v>0</v>
      </c>
      <c r="Y32" s="49">
        <f>Y31+Gompertz_model!Y32</f>
        <v>3</v>
      </c>
      <c r="Z32" s="49">
        <f>Z31+Gompertz_model!Z32</f>
        <v>0</v>
      </c>
      <c r="AA32" s="49">
        <f>AA31+Gompertz_model!AA32</f>
        <v>47</v>
      </c>
      <c r="AB32" s="49">
        <f>AB31+Gompertz_model!AB32</f>
        <v>11</v>
      </c>
      <c r="AC32" s="49">
        <f>AC31+Gompertz_model!AC32</f>
        <v>6</v>
      </c>
      <c r="AD32" s="49">
        <f>AD31+Gompertz_model!AD32</f>
        <v>1</v>
      </c>
      <c r="AE32" s="49">
        <f>AE31+Gompertz_model!AE32</f>
        <v>444</v>
      </c>
      <c r="AF32" s="49">
        <f>AF31+Gompertz_model!AF32</f>
        <v>0</v>
      </c>
      <c r="AG32" s="49">
        <f>AG31+Gompertz_model!AG32</f>
        <v>0</v>
      </c>
      <c r="AH32" s="49">
        <f>AH31+Gompertz_model!AH32</f>
        <v>0</v>
      </c>
      <c r="AI32" s="49">
        <f>AI31+Gompertz_model!AI32</f>
        <v>0</v>
      </c>
      <c r="AJ32" s="17"/>
      <c r="AK32" s="43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</row>
    <row r="33" spans="1:52" x14ac:dyDescent="0.25">
      <c r="A33" s="3">
        <v>147</v>
      </c>
      <c r="B33" s="49">
        <f>B32+Gompertz_model!B33</f>
        <v>0</v>
      </c>
      <c r="C33" s="49">
        <f>C32+Gompertz_model!C33</f>
        <v>0</v>
      </c>
      <c r="D33" s="49">
        <f>D32+Gompertz_model!D33</f>
        <v>0</v>
      </c>
      <c r="E33" s="49">
        <f>E32+Gompertz_model!E33</f>
        <v>0</v>
      </c>
      <c r="F33" s="49">
        <f>F32+Gompertz_model!F33</f>
        <v>0</v>
      </c>
      <c r="G33" s="49">
        <f>G32+Gompertz_model!G33</f>
        <v>44</v>
      </c>
      <c r="H33" s="49">
        <f>H32+Gompertz_model!H33</f>
        <v>0</v>
      </c>
      <c r="I33" s="49">
        <f>I32+Gompertz_model!I33</f>
        <v>0</v>
      </c>
      <c r="J33" s="49">
        <f>J32+Gompertz_model!J33</f>
        <v>0</v>
      </c>
      <c r="K33" s="49">
        <f>K32+Gompertz_model!K33</f>
        <v>0</v>
      </c>
      <c r="L33" s="49">
        <f>L32+Gompertz_model!L33</f>
        <v>11</v>
      </c>
      <c r="M33" s="49">
        <f>M32+Gompertz_model!M33</f>
        <v>0</v>
      </c>
      <c r="N33" s="49">
        <f>N32+Gompertz_model!N33</f>
        <v>0</v>
      </c>
      <c r="O33" s="49">
        <f>O32+Gompertz_model!O33</f>
        <v>16</v>
      </c>
      <c r="P33" s="49">
        <f>P32+Gompertz_model!P33</f>
        <v>2</v>
      </c>
      <c r="Q33" s="49">
        <f>Q32+Gompertz_model!Q33</f>
        <v>3</v>
      </c>
      <c r="R33" s="49">
        <f>R32+Gompertz_model!R33</f>
        <v>0</v>
      </c>
      <c r="S33" s="49">
        <f>S32+Gompertz_model!S33</f>
        <v>1239</v>
      </c>
      <c r="T33" s="49">
        <f>T32+Gompertz_model!T33</f>
        <v>0</v>
      </c>
      <c r="U33" s="49">
        <f>U32+Gompertz_model!U33</f>
        <v>0</v>
      </c>
      <c r="V33" s="49">
        <f>V32+Gompertz_model!V33</f>
        <v>0</v>
      </c>
      <c r="W33" s="49">
        <f>W32+Gompertz_model!W33</f>
        <v>5</v>
      </c>
      <c r="X33" s="49">
        <f>X32+Gompertz_model!X33</f>
        <v>0</v>
      </c>
      <c r="Y33" s="49">
        <f>Y32+Gompertz_model!Y33</f>
        <v>6</v>
      </c>
      <c r="Z33" s="49">
        <f>Z32+Gompertz_model!Z33</f>
        <v>0</v>
      </c>
      <c r="AA33" s="49">
        <f>AA32+Gompertz_model!AA33</f>
        <v>47</v>
      </c>
      <c r="AB33" s="49">
        <f>AB32+Gompertz_model!AB33</f>
        <v>11</v>
      </c>
      <c r="AC33" s="49">
        <f>AC32+Gompertz_model!AC33</f>
        <v>14</v>
      </c>
      <c r="AD33" s="49">
        <f>AD32+Gompertz_model!AD33</f>
        <v>1</v>
      </c>
      <c r="AE33" s="49">
        <f>AE32+Gompertz_model!AE33</f>
        <v>463</v>
      </c>
      <c r="AF33" s="49">
        <f>AF32+Gompertz_model!AF33</f>
        <v>0</v>
      </c>
      <c r="AG33" s="49">
        <f>AG32+Gompertz_model!AG33</f>
        <v>0</v>
      </c>
      <c r="AH33" s="49">
        <f>AH32+Gompertz_model!AH33</f>
        <v>0</v>
      </c>
      <c r="AI33" s="49">
        <f>AI32+Gompertz_model!AI33</f>
        <v>0</v>
      </c>
      <c r="AJ33" s="17"/>
      <c r="AK33" s="43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spans="1:52" x14ac:dyDescent="0.25">
      <c r="A34" s="3">
        <v>148</v>
      </c>
      <c r="B34" s="49">
        <f>B33+Gompertz_model!B34</f>
        <v>0</v>
      </c>
      <c r="C34" s="49">
        <f>C33+Gompertz_model!C34</f>
        <v>0</v>
      </c>
      <c r="D34" s="49">
        <f>D33+Gompertz_model!D34</f>
        <v>0</v>
      </c>
      <c r="E34" s="49">
        <f>E33+Gompertz_model!E34</f>
        <v>0</v>
      </c>
      <c r="F34" s="49">
        <f>F33+Gompertz_model!F34</f>
        <v>0</v>
      </c>
      <c r="G34" s="49">
        <f>G33+Gompertz_model!G34</f>
        <v>64</v>
      </c>
      <c r="H34" s="49">
        <f>H33+Gompertz_model!H34</f>
        <v>0</v>
      </c>
      <c r="I34" s="49">
        <f>I33+Gompertz_model!I34</f>
        <v>1</v>
      </c>
      <c r="J34" s="49">
        <f>J33+Gompertz_model!J34</f>
        <v>0</v>
      </c>
      <c r="K34" s="49">
        <f>K33+Gompertz_model!K34</f>
        <v>0</v>
      </c>
      <c r="L34" s="49">
        <f>L33+Gompertz_model!L34</f>
        <v>11</v>
      </c>
      <c r="M34" s="49">
        <f>M33+Gompertz_model!M34</f>
        <v>0</v>
      </c>
      <c r="N34" s="49">
        <f>N33+Gompertz_model!N34</f>
        <v>0</v>
      </c>
      <c r="O34" s="49">
        <f>O33+Gompertz_model!O34</f>
        <v>16</v>
      </c>
      <c r="P34" s="49">
        <f>P33+Gompertz_model!P34</f>
        <v>4</v>
      </c>
      <c r="Q34" s="49">
        <f>Q33+Gompertz_model!Q34</f>
        <v>12</v>
      </c>
      <c r="R34" s="49">
        <f>R33+Gompertz_model!R34</f>
        <v>0</v>
      </c>
      <c r="S34" s="49">
        <f>S33+Gompertz_model!S34</f>
        <v>1340</v>
      </c>
      <c r="T34" s="49">
        <f>T33+Gompertz_model!T34</f>
        <v>0</v>
      </c>
      <c r="U34" s="49">
        <f>U33+Gompertz_model!U34</f>
        <v>0</v>
      </c>
      <c r="V34" s="49">
        <f>V33+Gompertz_model!V34</f>
        <v>0</v>
      </c>
      <c r="W34" s="49">
        <f>W33+Gompertz_model!W34</f>
        <v>5</v>
      </c>
      <c r="X34" s="49">
        <f>X33+Gompertz_model!X34</f>
        <v>0</v>
      </c>
      <c r="Y34" s="49">
        <f>Y33+Gompertz_model!Y34</f>
        <v>13</v>
      </c>
      <c r="Z34" s="49">
        <f>Z33+Gompertz_model!Z34</f>
        <v>0</v>
      </c>
      <c r="AA34" s="49">
        <f>AA33+Gompertz_model!AA34</f>
        <v>47</v>
      </c>
      <c r="AB34" s="49">
        <f>AB33+Gompertz_model!AB34</f>
        <v>12</v>
      </c>
      <c r="AC34" s="49">
        <f>AC33+Gompertz_model!AC34</f>
        <v>19</v>
      </c>
      <c r="AD34" s="49">
        <f>AD33+Gompertz_model!AD34</f>
        <v>1</v>
      </c>
      <c r="AE34" s="49">
        <f>AE33+Gompertz_model!AE34</f>
        <v>664</v>
      </c>
      <c r="AF34" s="49">
        <f>AF33+Gompertz_model!AF34</f>
        <v>0</v>
      </c>
      <c r="AG34" s="49">
        <f>AG33+Gompertz_model!AG34</f>
        <v>0</v>
      </c>
      <c r="AH34" s="49">
        <f>AH33+Gompertz_model!AH34</f>
        <v>0</v>
      </c>
      <c r="AI34" s="49">
        <f>AI33+Gompertz_model!AI34</f>
        <v>5</v>
      </c>
      <c r="AJ34" s="17"/>
      <c r="AK34" s="43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x14ac:dyDescent="0.25">
      <c r="A35" s="3">
        <v>149</v>
      </c>
      <c r="B35" s="49">
        <f>B34+Gompertz_model!B35</f>
        <v>0</v>
      </c>
      <c r="C35" s="49">
        <f>C34+Gompertz_model!C35</f>
        <v>0</v>
      </c>
      <c r="D35" s="49">
        <f>D34+Gompertz_model!D35</f>
        <v>0</v>
      </c>
      <c r="E35" s="49">
        <f>E34+Gompertz_model!E35</f>
        <v>0</v>
      </c>
      <c r="F35" s="49">
        <f>F34+Gompertz_model!F35</f>
        <v>4</v>
      </c>
      <c r="G35" s="49">
        <f>G34+Gompertz_model!G35</f>
        <v>91</v>
      </c>
      <c r="H35" s="49">
        <f>H34+Gompertz_model!H35</f>
        <v>0</v>
      </c>
      <c r="I35" s="49">
        <f>I34+Gompertz_model!I35</f>
        <v>1</v>
      </c>
      <c r="J35" s="49">
        <f>J34+Gompertz_model!J35</f>
        <v>0</v>
      </c>
      <c r="K35" s="49">
        <f>K34+Gompertz_model!K35</f>
        <v>0</v>
      </c>
      <c r="L35" s="49">
        <f>L34+Gompertz_model!L35</f>
        <v>11</v>
      </c>
      <c r="M35" s="49">
        <f>M34+Gompertz_model!M35</f>
        <v>0</v>
      </c>
      <c r="N35" s="49">
        <f>N34+Gompertz_model!N35</f>
        <v>0</v>
      </c>
      <c r="O35" s="49">
        <f>O34+Gompertz_model!O35</f>
        <v>22</v>
      </c>
      <c r="P35" s="49">
        <f>P34+Gompertz_model!P35</f>
        <v>4</v>
      </c>
      <c r="Q35" s="49">
        <f>Q34+Gompertz_model!Q35</f>
        <v>12</v>
      </c>
      <c r="R35" s="49">
        <f>R34+Gompertz_model!R35</f>
        <v>0</v>
      </c>
      <c r="S35" s="49">
        <f>S34+Gompertz_model!S35</f>
        <v>2067</v>
      </c>
      <c r="T35" s="49">
        <f>T34+Gompertz_model!T35</f>
        <v>0</v>
      </c>
      <c r="U35" s="49">
        <f>U34+Gompertz_model!U35</f>
        <v>0</v>
      </c>
      <c r="V35" s="49">
        <f>V34+Gompertz_model!V35</f>
        <v>0</v>
      </c>
      <c r="W35" s="49">
        <f>W34+Gompertz_model!W35</f>
        <v>5</v>
      </c>
      <c r="X35" s="49">
        <f>X34+Gompertz_model!X35</f>
        <v>1</v>
      </c>
      <c r="Y35" s="49">
        <f>Y34+Gompertz_model!Y35</f>
        <v>13</v>
      </c>
      <c r="Z35" s="49">
        <f>Z34+Gompertz_model!Z35</f>
        <v>0</v>
      </c>
      <c r="AA35" s="49">
        <f>AA34+Gompertz_model!AA35</f>
        <v>58</v>
      </c>
      <c r="AB35" s="49">
        <f>AB34+Gompertz_model!AB35</f>
        <v>12</v>
      </c>
      <c r="AC35" s="49">
        <f>AC34+Gompertz_model!AC35</f>
        <v>22</v>
      </c>
      <c r="AD35" s="49">
        <f>AD34+Gompertz_model!AD35</f>
        <v>1</v>
      </c>
      <c r="AE35" s="49">
        <f>AE34+Gompertz_model!AE35</f>
        <v>665</v>
      </c>
      <c r="AF35" s="49">
        <f>AF34+Gompertz_model!AF35</f>
        <v>0</v>
      </c>
      <c r="AG35" s="49">
        <f>AG34+Gompertz_model!AG35</f>
        <v>0</v>
      </c>
      <c r="AH35" s="49">
        <f>AH34+Gompertz_model!AH35</f>
        <v>0</v>
      </c>
      <c r="AI35" s="49">
        <f>AI34+Gompertz_model!AI35</f>
        <v>5</v>
      </c>
      <c r="AJ35" s="17"/>
      <c r="AK35" s="43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x14ac:dyDescent="0.25">
      <c r="A36" s="3">
        <v>150</v>
      </c>
      <c r="B36" s="49">
        <f>B35+Gompertz_model!B36</f>
        <v>0</v>
      </c>
      <c r="C36" s="49">
        <f>C35+Gompertz_model!C36</f>
        <v>0</v>
      </c>
      <c r="D36" s="49">
        <f>D35+Gompertz_model!D36</f>
        <v>0</v>
      </c>
      <c r="E36" s="49">
        <f>E35+Gompertz_model!E36</f>
        <v>0</v>
      </c>
      <c r="F36" s="49">
        <f>F35+Gompertz_model!F36</f>
        <v>9</v>
      </c>
      <c r="G36" s="49">
        <f>G35+Gompertz_model!G36</f>
        <v>126</v>
      </c>
      <c r="H36" s="49">
        <f>H35+Gompertz_model!H36</f>
        <v>7</v>
      </c>
      <c r="I36" s="49">
        <f>I35+Gompertz_model!I36</f>
        <v>3</v>
      </c>
      <c r="J36" s="49">
        <f>J35+Gompertz_model!J36</f>
        <v>0</v>
      </c>
      <c r="K36" s="49">
        <f>K35+Gompertz_model!K36</f>
        <v>0</v>
      </c>
      <c r="L36" s="49">
        <f>L35+Gompertz_model!L36</f>
        <v>11</v>
      </c>
      <c r="M36" s="49">
        <f>M35+Gompertz_model!M36</f>
        <v>0</v>
      </c>
      <c r="N36" s="49">
        <f>N35+Gompertz_model!N36</f>
        <v>1</v>
      </c>
      <c r="O36" s="49">
        <f>O35+Gompertz_model!O36</f>
        <v>35</v>
      </c>
      <c r="P36" s="49">
        <f>P35+Gompertz_model!P36</f>
        <v>9</v>
      </c>
      <c r="Q36" s="49">
        <f>Q35+Gompertz_model!Q36</f>
        <v>27</v>
      </c>
      <c r="R36" s="49">
        <f>R35+Gompertz_model!R36</f>
        <v>3</v>
      </c>
      <c r="S36" s="49">
        <f>S35+Gompertz_model!S36</f>
        <v>3013</v>
      </c>
      <c r="T36" s="49">
        <f>T35+Gompertz_model!T36</f>
        <v>0</v>
      </c>
      <c r="U36" s="49">
        <f>U35+Gompertz_model!U36</f>
        <v>1</v>
      </c>
      <c r="V36" s="49">
        <f>V35+Gompertz_model!V36</f>
        <v>0</v>
      </c>
      <c r="W36" s="49">
        <f>W35+Gompertz_model!W36</f>
        <v>5</v>
      </c>
      <c r="X36" s="49">
        <f>X35+Gompertz_model!X36</f>
        <v>1</v>
      </c>
      <c r="Y36" s="49">
        <f>Y35+Gompertz_model!Y36</f>
        <v>13</v>
      </c>
      <c r="Z36" s="49">
        <f>Z35+Gompertz_model!Z36</f>
        <v>0</v>
      </c>
      <c r="AA36" s="49">
        <f>AA35+Gompertz_model!AA36</f>
        <v>483</v>
      </c>
      <c r="AB36" s="49">
        <f>AB35+Gompertz_model!AB36</f>
        <v>12</v>
      </c>
      <c r="AC36" s="49">
        <f>AC35+Gompertz_model!AC36</f>
        <v>25</v>
      </c>
      <c r="AD36" s="49">
        <f>AD35+Gompertz_model!AD36</f>
        <v>1</v>
      </c>
      <c r="AE36" s="49">
        <f>AE35+Gompertz_model!AE36</f>
        <v>672</v>
      </c>
      <c r="AF36" s="49">
        <f>AF35+Gompertz_model!AF36</f>
        <v>1</v>
      </c>
      <c r="AG36" s="49">
        <f>AG35+Gompertz_model!AG36</f>
        <v>0</v>
      </c>
      <c r="AH36" s="49">
        <f>AH35+Gompertz_model!AH36</f>
        <v>0</v>
      </c>
      <c r="AI36" s="49">
        <f>AI35+Gompertz_model!AI36</f>
        <v>5</v>
      </c>
      <c r="AJ36" s="17"/>
      <c r="AK36" s="43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x14ac:dyDescent="0.25">
      <c r="A37" s="3">
        <v>151</v>
      </c>
      <c r="B37" s="49">
        <f>B36+Gompertz_model!B37</f>
        <v>0</v>
      </c>
      <c r="C37" s="49">
        <f>C36+Gompertz_model!C37</f>
        <v>11</v>
      </c>
      <c r="D37" s="49">
        <f>D36+Gompertz_model!D37</f>
        <v>0</v>
      </c>
      <c r="E37" s="49">
        <f>E36+Gompertz_model!E37</f>
        <v>0</v>
      </c>
      <c r="F37" s="49">
        <f>F36+Gompertz_model!F37</f>
        <v>23</v>
      </c>
      <c r="G37" s="49">
        <f>G36+Gompertz_model!G37</f>
        <v>172</v>
      </c>
      <c r="H37" s="49">
        <f>H36+Gompertz_model!H37</f>
        <v>21</v>
      </c>
      <c r="I37" s="49">
        <f>I36+Gompertz_model!I37</f>
        <v>3</v>
      </c>
      <c r="J37" s="49">
        <f>J36+Gompertz_model!J37</f>
        <v>0</v>
      </c>
      <c r="K37" s="49">
        <f>K36+Gompertz_model!K37</f>
        <v>0</v>
      </c>
      <c r="L37" s="49">
        <f>L36+Gompertz_model!L37</f>
        <v>21</v>
      </c>
      <c r="M37" s="49">
        <f>M36+Gompertz_model!M37</f>
        <v>0</v>
      </c>
      <c r="N37" s="49">
        <f>N36+Gompertz_model!N37</f>
        <v>2</v>
      </c>
      <c r="O37" s="49">
        <f>O36+Gompertz_model!O37</f>
        <v>35</v>
      </c>
      <c r="P37" s="49">
        <f>P36+Gompertz_model!P37</f>
        <v>28</v>
      </c>
      <c r="Q37" s="49">
        <f>Q36+Gompertz_model!Q37</f>
        <v>35</v>
      </c>
      <c r="R37" s="49">
        <f>R36+Gompertz_model!R37</f>
        <v>7</v>
      </c>
      <c r="S37" s="49">
        <f>S36+Gompertz_model!S37</f>
        <v>3754</v>
      </c>
      <c r="T37" s="49">
        <f>T36+Gompertz_model!T37</f>
        <v>0</v>
      </c>
      <c r="U37" s="49">
        <f>U36+Gompertz_model!U37</f>
        <v>1</v>
      </c>
      <c r="V37" s="49">
        <f>V36+Gompertz_model!V37</f>
        <v>0</v>
      </c>
      <c r="W37" s="49">
        <f>W36+Gompertz_model!W37</f>
        <v>10</v>
      </c>
      <c r="X37" s="49">
        <f>X36+Gompertz_model!X37</f>
        <v>1</v>
      </c>
      <c r="Y37" s="49">
        <f>Y36+Gompertz_model!Y37</f>
        <v>18</v>
      </c>
      <c r="Z37" s="49">
        <f>Z36+Gompertz_model!Z37</f>
        <v>1</v>
      </c>
      <c r="AA37" s="49">
        <f>AA36+Gompertz_model!AA37</f>
        <v>551</v>
      </c>
      <c r="AB37" s="49">
        <f>AB36+Gompertz_model!AB37</f>
        <v>12</v>
      </c>
      <c r="AC37" s="49">
        <f>AC36+Gompertz_model!AC37</f>
        <v>26</v>
      </c>
      <c r="AD37" s="49">
        <f>AD36+Gompertz_model!AD37</f>
        <v>1</v>
      </c>
      <c r="AE37" s="49">
        <f>AE36+Gompertz_model!AE37</f>
        <v>741</v>
      </c>
      <c r="AF37" s="49">
        <f>AF36+Gompertz_model!AF37</f>
        <v>1</v>
      </c>
      <c r="AG37" s="49">
        <f>AG36+Gompertz_model!AG37</f>
        <v>0</v>
      </c>
      <c r="AH37" s="49">
        <f>AH36+Gompertz_model!AH37</f>
        <v>0</v>
      </c>
      <c r="AI37" s="49">
        <f>AI36+Gompertz_model!AI37</f>
        <v>5</v>
      </c>
      <c r="AJ37" s="17"/>
      <c r="AK37" s="43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x14ac:dyDescent="0.25">
      <c r="A38" s="3">
        <v>152</v>
      </c>
      <c r="B38" s="49">
        <f>B37+Gompertz_model!B38</f>
        <v>0</v>
      </c>
      <c r="C38" s="49">
        <f>C37+Gompertz_model!C38</f>
        <v>16</v>
      </c>
      <c r="D38" s="49">
        <f>D37+Gompertz_model!D38</f>
        <v>5</v>
      </c>
      <c r="E38" s="49">
        <f>E37+Gompertz_model!E38</f>
        <v>0</v>
      </c>
      <c r="F38" s="49">
        <f>F37+Gompertz_model!F38</f>
        <v>25</v>
      </c>
      <c r="G38" s="49">
        <f>G37+Gompertz_model!G38</f>
        <v>231</v>
      </c>
      <c r="H38" s="49">
        <f>H37+Gompertz_model!H38</f>
        <v>30</v>
      </c>
      <c r="I38" s="49">
        <f>I37+Gompertz_model!I38</f>
        <v>3</v>
      </c>
      <c r="J38" s="49">
        <f>J37+Gompertz_model!J38</f>
        <v>0</v>
      </c>
      <c r="K38" s="49">
        <f>K37+Gompertz_model!K38</f>
        <v>197</v>
      </c>
      <c r="L38" s="49">
        <f>L37+Gompertz_model!L38</f>
        <v>30</v>
      </c>
      <c r="M38" s="49">
        <f>M37+Gompertz_model!M38</f>
        <v>0</v>
      </c>
      <c r="N38" s="49">
        <f>N37+Gompertz_model!N38</f>
        <v>2</v>
      </c>
      <c r="O38" s="49">
        <f>O37+Gompertz_model!O38</f>
        <v>207</v>
      </c>
      <c r="P38" s="49">
        <f>P37+Gompertz_model!P38</f>
        <v>56</v>
      </c>
      <c r="Q38" s="49">
        <f>Q37+Gompertz_model!Q38</f>
        <v>36</v>
      </c>
      <c r="R38" s="49">
        <f>R37+Gompertz_model!R38</f>
        <v>7</v>
      </c>
      <c r="S38" s="49">
        <f>S37+Gompertz_model!S38</f>
        <v>4826</v>
      </c>
      <c r="T38" s="49">
        <f>T37+Gompertz_model!T38</f>
        <v>0</v>
      </c>
      <c r="U38" s="49">
        <f>U37+Gompertz_model!U38</f>
        <v>1</v>
      </c>
      <c r="V38" s="49">
        <f>V37+Gompertz_model!V38</f>
        <v>0</v>
      </c>
      <c r="W38" s="49">
        <f>W37+Gompertz_model!W38</f>
        <v>1321</v>
      </c>
      <c r="X38" s="49">
        <f>X37+Gompertz_model!X38</f>
        <v>1</v>
      </c>
      <c r="Y38" s="49">
        <f>Y37+Gompertz_model!Y38</f>
        <v>99</v>
      </c>
      <c r="Z38" s="49">
        <f>Z37+Gompertz_model!Z38</f>
        <v>2</v>
      </c>
      <c r="AA38" s="49">
        <f>AA37+Gompertz_model!AA38</f>
        <v>589</v>
      </c>
      <c r="AB38" s="49">
        <f>AB37+Gompertz_model!AB38</f>
        <v>12</v>
      </c>
      <c r="AC38" s="49">
        <f>AC37+Gompertz_model!AC38</f>
        <v>28</v>
      </c>
      <c r="AD38" s="49">
        <f>AD37+Gompertz_model!AD38</f>
        <v>1</v>
      </c>
      <c r="AE38" s="49">
        <f>AE37+Gompertz_model!AE38</f>
        <v>2460</v>
      </c>
      <c r="AF38" s="49">
        <f>AF37+Gompertz_model!AF38</f>
        <v>1</v>
      </c>
      <c r="AG38" s="49">
        <f>AG37+Gompertz_model!AG38</f>
        <v>1</v>
      </c>
      <c r="AH38" s="49">
        <f>AH37+Gompertz_model!AH38</f>
        <v>0</v>
      </c>
      <c r="AI38" s="49">
        <f>AI37+Gompertz_model!AI38</f>
        <v>5</v>
      </c>
      <c r="AJ38" s="17"/>
      <c r="AK38" s="43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x14ac:dyDescent="0.25">
      <c r="A39" s="3">
        <v>153</v>
      </c>
      <c r="B39" s="49">
        <f>B38+Gompertz_model!B39</f>
        <v>0</v>
      </c>
      <c r="C39" s="49">
        <f>C38+Gompertz_model!C39</f>
        <v>22</v>
      </c>
      <c r="D39" s="49">
        <f>D38+Gompertz_model!D39</f>
        <v>6</v>
      </c>
      <c r="E39" s="49">
        <f>E38+Gompertz_model!E39</f>
        <v>0</v>
      </c>
      <c r="F39" s="49">
        <f>F38+Gompertz_model!F39</f>
        <v>27</v>
      </c>
      <c r="G39" s="49">
        <f>G38+Gompertz_model!G39</f>
        <v>306</v>
      </c>
      <c r="H39" s="49">
        <f>H38+Gompertz_model!H39</f>
        <v>47</v>
      </c>
      <c r="I39" s="49">
        <f>I38+Gompertz_model!I39</f>
        <v>3</v>
      </c>
      <c r="J39" s="49">
        <f>J38+Gompertz_model!J39</f>
        <v>0</v>
      </c>
      <c r="K39" s="49">
        <f>K38+Gompertz_model!K39</f>
        <v>541</v>
      </c>
      <c r="L39" s="49">
        <f>L38+Gompertz_model!L39</f>
        <v>53</v>
      </c>
      <c r="M39" s="49">
        <f>M38+Gompertz_model!M39</f>
        <v>3</v>
      </c>
      <c r="N39" s="49">
        <f>N38+Gompertz_model!N39</f>
        <v>2</v>
      </c>
      <c r="O39" s="49">
        <f>O38+Gompertz_model!O39</f>
        <v>212</v>
      </c>
      <c r="P39" s="49">
        <f>P38+Gompertz_model!P39</f>
        <v>113</v>
      </c>
      <c r="Q39" s="49">
        <f>Q38+Gompertz_model!Q39</f>
        <v>336</v>
      </c>
      <c r="R39" s="49">
        <f>R38+Gompertz_model!R39</f>
        <v>14</v>
      </c>
      <c r="S39" s="49">
        <f>S38+Gompertz_model!S39</f>
        <v>5514</v>
      </c>
      <c r="T39" s="49">
        <f>T38+Gompertz_model!T39</f>
        <v>0</v>
      </c>
      <c r="U39" s="49">
        <f>U38+Gompertz_model!U39</f>
        <v>4</v>
      </c>
      <c r="V39" s="49">
        <f>V38+Gompertz_model!V39</f>
        <v>0</v>
      </c>
      <c r="W39" s="49">
        <f>W38+Gompertz_model!W39</f>
        <v>2147</v>
      </c>
      <c r="X39" s="49">
        <f>X38+Gompertz_model!X39</f>
        <v>3</v>
      </c>
      <c r="Y39" s="49">
        <f>Y38+Gompertz_model!Y39</f>
        <v>100</v>
      </c>
      <c r="Z39" s="49">
        <f>Z38+Gompertz_model!Z39</f>
        <v>3</v>
      </c>
      <c r="AA39" s="49">
        <f>AA38+Gompertz_model!AA39</f>
        <v>854</v>
      </c>
      <c r="AB39" s="49">
        <f>AB38+Gompertz_model!AB39</f>
        <v>12</v>
      </c>
      <c r="AC39" s="49">
        <f>AC38+Gompertz_model!AC39</f>
        <v>28</v>
      </c>
      <c r="AD39" s="49">
        <f>AD38+Gompertz_model!AD39</f>
        <v>1</v>
      </c>
      <c r="AE39" s="49">
        <f>AE38+Gompertz_model!AE39</f>
        <v>6772</v>
      </c>
      <c r="AF39" s="49">
        <f>AF38+Gompertz_model!AF39</f>
        <v>1</v>
      </c>
      <c r="AG39" s="49">
        <f>AG38+Gompertz_model!AG39</f>
        <v>7</v>
      </c>
      <c r="AH39" s="49">
        <f>AH38+Gompertz_model!AH39</f>
        <v>0</v>
      </c>
      <c r="AI39" s="49">
        <f>AI38+Gompertz_model!AI39</f>
        <v>5</v>
      </c>
      <c r="AJ39" s="17"/>
      <c r="AK39" s="43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x14ac:dyDescent="0.25">
      <c r="A40" s="3">
        <v>154</v>
      </c>
      <c r="B40" s="49">
        <f>B39+Gompertz_model!B40</f>
        <v>0</v>
      </c>
      <c r="C40" s="49">
        <f>C39+Gompertz_model!C40</f>
        <v>29</v>
      </c>
      <c r="D40" s="49">
        <f>D39+Gompertz_model!D40</f>
        <v>14</v>
      </c>
      <c r="E40" s="49">
        <f>E39+Gompertz_model!E40</f>
        <v>0</v>
      </c>
      <c r="F40" s="49">
        <f>F39+Gompertz_model!F40</f>
        <v>31</v>
      </c>
      <c r="G40" s="49">
        <f>G39+Gompertz_model!G40</f>
        <v>400</v>
      </c>
      <c r="H40" s="49">
        <f>H39+Gompertz_model!H40</f>
        <v>63</v>
      </c>
      <c r="I40" s="49">
        <f>I39+Gompertz_model!I40</f>
        <v>3</v>
      </c>
      <c r="J40" s="49">
        <f>J39+Gompertz_model!J40</f>
        <v>0</v>
      </c>
      <c r="K40" s="49">
        <f>K39+Gompertz_model!K40</f>
        <v>739</v>
      </c>
      <c r="L40" s="49">
        <f>L39+Gompertz_model!L40</f>
        <v>53</v>
      </c>
      <c r="M40" s="49">
        <f>M39+Gompertz_model!M40</f>
        <v>6</v>
      </c>
      <c r="N40" s="49">
        <f>N39+Gompertz_model!N40</f>
        <v>2</v>
      </c>
      <c r="O40" s="49">
        <f>O39+Gompertz_model!O40</f>
        <v>223</v>
      </c>
      <c r="P40" s="49">
        <f>P39+Gompertz_model!P40</f>
        <v>113</v>
      </c>
      <c r="Q40" s="49">
        <f>Q39+Gompertz_model!Q40</f>
        <v>519</v>
      </c>
      <c r="R40" s="49">
        <f>R39+Gompertz_model!R40</f>
        <v>36</v>
      </c>
      <c r="S40" s="49">
        <f>S39+Gompertz_model!S40</f>
        <v>6780</v>
      </c>
      <c r="T40" s="49">
        <f>T39+Gompertz_model!T40</f>
        <v>0</v>
      </c>
      <c r="U40" s="49">
        <f>U39+Gompertz_model!U40</f>
        <v>8</v>
      </c>
      <c r="V40" s="49">
        <f>V39+Gompertz_model!V40</f>
        <v>0</v>
      </c>
      <c r="W40" s="49">
        <f>W39+Gompertz_model!W40</f>
        <v>2515</v>
      </c>
      <c r="X40" s="49">
        <f>X39+Gompertz_model!X40</f>
        <v>7</v>
      </c>
      <c r="Y40" s="49">
        <f>Y39+Gompertz_model!Y40</f>
        <v>110</v>
      </c>
      <c r="Z40" s="49">
        <f>Z39+Gompertz_model!Z40</f>
        <v>3</v>
      </c>
      <c r="AA40" s="49">
        <f>AA39+Gompertz_model!AA40</f>
        <v>865</v>
      </c>
      <c r="AB40" s="49">
        <f>AB39+Gompertz_model!AB40</f>
        <v>12</v>
      </c>
      <c r="AC40" s="49">
        <f>AC39+Gompertz_model!AC40</f>
        <v>28</v>
      </c>
      <c r="AD40" s="49">
        <f>AD39+Gompertz_model!AD40</f>
        <v>1</v>
      </c>
      <c r="AE40" s="49">
        <f>AE39+Gompertz_model!AE40</f>
        <v>10207</v>
      </c>
      <c r="AF40" s="49">
        <f>AF39+Gompertz_model!AF40</f>
        <v>3</v>
      </c>
      <c r="AG40" s="49">
        <f>AG39+Gompertz_model!AG40</f>
        <v>7</v>
      </c>
      <c r="AH40" s="49">
        <f>AH39+Gompertz_model!AH40</f>
        <v>1</v>
      </c>
      <c r="AI40" s="49">
        <f>AI39+Gompertz_model!AI40</f>
        <v>5</v>
      </c>
      <c r="AJ40" s="17"/>
      <c r="AK40" s="43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x14ac:dyDescent="0.25">
      <c r="A41" s="3">
        <v>155</v>
      </c>
      <c r="B41" s="49">
        <f>B40+Gompertz_model!B41</f>
        <v>0</v>
      </c>
      <c r="C41" s="49">
        <f>C40+Gompertz_model!C41</f>
        <v>62</v>
      </c>
      <c r="D41" s="49">
        <f>D40+Gompertz_model!D41</f>
        <v>18</v>
      </c>
      <c r="E41" s="49">
        <f>E40+Gompertz_model!E41</f>
        <v>0</v>
      </c>
      <c r="F41" s="49">
        <f>F40+Gompertz_model!F41</f>
        <v>37</v>
      </c>
      <c r="G41" s="49">
        <f>G40+Gompertz_model!G41</f>
        <v>516</v>
      </c>
      <c r="H41" s="49">
        <f>H40+Gompertz_model!H41</f>
        <v>132</v>
      </c>
      <c r="I41" s="49">
        <f>I40+Gompertz_model!I41</f>
        <v>14</v>
      </c>
      <c r="J41" s="49">
        <f>J40+Gompertz_model!J41</f>
        <v>0</v>
      </c>
      <c r="K41" s="49">
        <f>K40+Gompertz_model!K41</f>
        <v>739</v>
      </c>
      <c r="L41" s="49">
        <f>L40+Gompertz_model!L41</f>
        <v>67</v>
      </c>
      <c r="M41" s="49">
        <f>M40+Gompertz_model!M41</f>
        <v>7</v>
      </c>
      <c r="N41" s="49">
        <f>N40+Gompertz_model!N41</f>
        <v>2</v>
      </c>
      <c r="O41" s="49">
        <f>O40+Gompertz_model!O41</f>
        <v>223</v>
      </c>
      <c r="P41" s="49">
        <f>P40+Gompertz_model!P41</f>
        <v>223</v>
      </c>
      <c r="Q41" s="49">
        <f>Q40+Gompertz_model!Q41</f>
        <v>874</v>
      </c>
      <c r="R41" s="49">
        <f>R40+Gompertz_model!R41</f>
        <v>36</v>
      </c>
      <c r="S41" s="49">
        <f>S40+Gompertz_model!S41</f>
        <v>7112</v>
      </c>
      <c r="T41" s="49">
        <f>T40+Gompertz_model!T41</f>
        <v>0</v>
      </c>
      <c r="U41" s="49">
        <f>U40+Gompertz_model!U41</f>
        <v>11</v>
      </c>
      <c r="V41" s="49">
        <f>V40+Gompertz_model!V41</f>
        <v>0</v>
      </c>
      <c r="W41" s="49">
        <f>W40+Gompertz_model!W41</f>
        <v>3885</v>
      </c>
      <c r="X41" s="49">
        <f>X40+Gompertz_model!X41</f>
        <v>7</v>
      </c>
      <c r="Y41" s="49">
        <f>Y40+Gompertz_model!Y41</f>
        <v>128</v>
      </c>
      <c r="Z41" s="49">
        <f>Z40+Gompertz_model!Z41</f>
        <v>3</v>
      </c>
      <c r="AA41" s="49">
        <f>AA40+Gompertz_model!AA41</f>
        <v>1122</v>
      </c>
      <c r="AB41" s="49">
        <f>AB40+Gompertz_model!AB41</f>
        <v>12</v>
      </c>
      <c r="AC41" s="49">
        <f>AC40+Gompertz_model!AC41</f>
        <v>28</v>
      </c>
      <c r="AD41" s="49">
        <f>AD40+Gompertz_model!AD41</f>
        <v>1</v>
      </c>
      <c r="AE41" s="49">
        <f>AE40+Gompertz_model!AE41</f>
        <v>10321</v>
      </c>
      <c r="AF41" s="49">
        <f>AF40+Gompertz_model!AF41</f>
        <v>3</v>
      </c>
      <c r="AG41" s="49">
        <f>AG40+Gompertz_model!AG41</f>
        <v>10</v>
      </c>
      <c r="AH41" s="49">
        <f>AH40+Gompertz_model!AH41</f>
        <v>1</v>
      </c>
      <c r="AI41" s="49">
        <f>AI40+Gompertz_model!AI41</f>
        <v>5</v>
      </c>
      <c r="AJ41" s="17"/>
      <c r="AK41" s="43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x14ac:dyDescent="0.25">
      <c r="A42" s="3">
        <v>156</v>
      </c>
      <c r="B42" s="49">
        <f>B41+Gompertz_model!B42</f>
        <v>0</v>
      </c>
      <c r="C42" s="49">
        <f>C41+Gompertz_model!C42</f>
        <v>139</v>
      </c>
      <c r="D42" s="49">
        <f>D41+Gompertz_model!D42</f>
        <v>23</v>
      </c>
      <c r="E42" s="49">
        <f>E41+Gompertz_model!E42</f>
        <v>0</v>
      </c>
      <c r="F42" s="49">
        <f>F41+Gompertz_model!F42</f>
        <v>44</v>
      </c>
      <c r="G42" s="49">
        <f>G41+Gompertz_model!G42</f>
        <v>658</v>
      </c>
      <c r="H42" s="49">
        <f>H41+Gompertz_model!H42</f>
        <v>172</v>
      </c>
      <c r="I42" s="49">
        <f>I41+Gompertz_model!I42</f>
        <v>29</v>
      </c>
      <c r="J42" s="49">
        <f>J41+Gompertz_model!J42</f>
        <v>0</v>
      </c>
      <c r="K42" s="49">
        <f>K41+Gompertz_model!K42</f>
        <v>739</v>
      </c>
      <c r="L42" s="49">
        <f>L41+Gompertz_model!L42</f>
        <v>88</v>
      </c>
      <c r="M42" s="49">
        <f>M41+Gompertz_model!M42</f>
        <v>23</v>
      </c>
      <c r="N42" s="49">
        <f>N41+Gompertz_model!N42</f>
        <v>6</v>
      </c>
      <c r="O42" s="49">
        <f>O41+Gompertz_model!O42</f>
        <v>321</v>
      </c>
      <c r="P42" s="49">
        <f>P41+Gompertz_model!P42</f>
        <v>349</v>
      </c>
      <c r="Q42" s="49">
        <f>Q41+Gompertz_model!Q42</f>
        <v>881</v>
      </c>
      <c r="R42" s="49">
        <f>R41+Gompertz_model!R42</f>
        <v>97</v>
      </c>
      <c r="S42" s="49">
        <f>S41+Gompertz_model!S42</f>
        <v>8865</v>
      </c>
      <c r="T42" s="49">
        <f>T41+Gompertz_model!T42</f>
        <v>0</v>
      </c>
      <c r="U42" s="49">
        <f>U41+Gompertz_model!U42</f>
        <v>17</v>
      </c>
      <c r="V42" s="49">
        <f>V41+Gompertz_model!V42</f>
        <v>0</v>
      </c>
      <c r="W42" s="49">
        <f>W41+Gompertz_model!W42</f>
        <v>3951</v>
      </c>
      <c r="X42" s="49">
        <f>X41+Gompertz_model!X42</f>
        <v>32</v>
      </c>
      <c r="Y42" s="49">
        <f>Y41+Gompertz_model!Y42</f>
        <v>132</v>
      </c>
      <c r="Z42" s="49">
        <f>Z41+Gompertz_model!Z42</f>
        <v>3</v>
      </c>
      <c r="AA42" s="49">
        <f>AA41+Gompertz_model!AA42</f>
        <v>2342</v>
      </c>
      <c r="AB42" s="49">
        <f>AB41+Gompertz_model!AB42</f>
        <v>12</v>
      </c>
      <c r="AC42" s="49">
        <f>AC41+Gompertz_model!AC42</f>
        <v>28</v>
      </c>
      <c r="AD42" s="49">
        <f>AD41+Gompertz_model!AD42</f>
        <v>1</v>
      </c>
      <c r="AE42" s="49">
        <f>AE41+Gompertz_model!AE42</f>
        <v>11750</v>
      </c>
      <c r="AF42" s="49">
        <f>AF41+Gompertz_model!AF42</f>
        <v>3</v>
      </c>
      <c r="AG42" s="49">
        <f>AG41+Gompertz_model!AG42</f>
        <v>11</v>
      </c>
      <c r="AH42" s="49">
        <f>AH41+Gompertz_model!AH42</f>
        <v>1</v>
      </c>
      <c r="AI42" s="49">
        <f>AI41+Gompertz_model!AI42</f>
        <v>5</v>
      </c>
      <c r="AJ42" s="17"/>
      <c r="AK42" s="43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x14ac:dyDescent="0.25">
      <c r="A43" s="3">
        <v>157</v>
      </c>
      <c r="B43" s="49">
        <f>B42+Gompertz_model!B43</f>
        <v>0</v>
      </c>
      <c r="C43" s="49">
        <f>C42+Gompertz_model!C43</f>
        <v>139</v>
      </c>
      <c r="D43" s="49">
        <f>D42+Gompertz_model!D43</f>
        <v>27</v>
      </c>
      <c r="E43" s="49">
        <f>E42+Gompertz_model!E43</f>
        <v>0</v>
      </c>
      <c r="F43" s="49">
        <f>F42+Gompertz_model!F43</f>
        <v>65</v>
      </c>
      <c r="G43" s="49">
        <f>G42+Gompertz_model!G43</f>
        <v>828</v>
      </c>
      <c r="H43" s="49">
        <f>H42+Gompertz_model!H43</f>
        <v>262</v>
      </c>
      <c r="I43" s="49">
        <f>I42+Gompertz_model!I43</f>
        <v>35</v>
      </c>
      <c r="J43" s="49">
        <f>J42+Gompertz_model!J43</f>
        <v>4</v>
      </c>
      <c r="K43" s="49">
        <f>K42+Gompertz_model!K43</f>
        <v>1348</v>
      </c>
      <c r="L43" s="49">
        <f>L42+Gompertz_model!L43</f>
        <v>122</v>
      </c>
      <c r="M43" s="49">
        <f>M42+Gompertz_model!M43</f>
        <v>24</v>
      </c>
      <c r="N43" s="49">
        <f>N42+Gompertz_model!N43</f>
        <v>6</v>
      </c>
      <c r="O43" s="49">
        <f>O42+Gompertz_model!O43</f>
        <v>883</v>
      </c>
      <c r="P43" s="49">
        <f>P42+Gompertz_model!P43</f>
        <v>349</v>
      </c>
      <c r="Q43" s="49">
        <f>Q42+Gompertz_model!Q43</f>
        <v>2027</v>
      </c>
      <c r="R43" s="49">
        <f>R42+Gompertz_model!R43</f>
        <v>344</v>
      </c>
      <c r="S43" s="49">
        <f>S42+Gompertz_model!S43</f>
        <v>10106</v>
      </c>
      <c r="T43" s="49">
        <f>T42+Gompertz_model!T43</f>
        <v>0</v>
      </c>
      <c r="U43" s="49">
        <f>U42+Gompertz_model!U43</f>
        <v>273</v>
      </c>
      <c r="V43" s="49">
        <f>V42+Gompertz_model!V43</f>
        <v>0</v>
      </c>
      <c r="W43" s="49">
        <f>W42+Gompertz_model!W43</f>
        <v>4137</v>
      </c>
      <c r="X43" s="49">
        <f>X42+Gompertz_model!X43</f>
        <v>66</v>
      </c>
      <c r="Y43" s="49">
        <f>Y42+Gompertz_model!Y43</f>
        <v>141</v>
      </c>
      <c r="Z43" s="49">
        <f>Z42+Gompertz_model!Z43</f>
        <v>3</v>
      </c>
      <c r="AA43" s="49">
        <f>AA42+Gompertz_model!AA43</f>
        <v>2876</v>
      </c>
      <c r="AB43" s="49">
        <f>AB42+Gompertz_model!AB43</f>
        <v>12</v>
      </c>
      <c r="AC43" s="49">
        <f>AC42+Gompertz_model!AC43</f>
        <v>28</v>
      </c>
      <c r="AD43" s="49">
        <f>AD42+Gompertz_model!AD43</f>
        <v>1</v>
      </c>
      <c r="AE43" s="49">
        <f>AE42+Gompertz_model!AE43</f>
        <v>15386</v>
      </c>
      <c r="AF43" s="49">
        <f>AF42+Gompertz_model!AF43</f>
        <v>3</v>
      </c>
      <c r="AG43" s="49">
        <f>AG42+Gompertz_model!AG43</f>
        <v>19</v>
      </c>
      <c r="AH43" s="49">
        <f>AH42+Gompertz_model!AH43</f>
        <v>1</v>
      </c>
      <c r="AI43" s="49">
        <f>AI42+Gompertz_model!AI43</f>
        <v>7</v>
      </c>
      <c r="AJ43" s="17"/>
      <c r="AK43" s="43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x14ac:dyDescent="0.25">
      <c r="A44" s="3">
        <v>158</v>
      </c>
      <c r="B44" s="49">
        <f>B43+Gompertz_model!B44</f>
        <v>0</v>
      </c>
      <c r="C44" s="49">
        <f>C43+Gompertz_model!C44</f>
        <v>144</v>
      </c>
      <c r="D44" s="49">
        <f>D43+Gompertz_model!D44</f>
        <v>44</v>
      </c>
      <c r="E44" s="49">
        <f>E43+Gompertz_model!E44</f>
        <v>0</v>
      </c>
      <c r="F44" s="49">
        <f>F43+Gompertz_model!F44</f>
        <v>82</v>
      </c>
      <c r="G44" s="49">
        <f>G43+Gompertz_model!G44</f>
        <v>1031</v>
      </c>
      <c r="H44" s="49">
        <f>H43+Gompertz_model!H44</f>
        <v>274</v>
      </c>
      <c r="I44" s="49">
        <f>I43+Gompertz_model!I44</f>
        <v>35</v>
      </c>
      <c r="J44" s="49">
        <f>J43+Gompertz_model!J44</f>
        <v>6</v>
      </c>
      <c r="K44" s="49">
        <f>K43+Gompertz_model!K44</f>
        <v>1354</v>
      </c>
      <c r="L44" s="49">
        <f>L43+Gompertz_model!L44</f>
        <v>135</v>
      </c>
      <c r="M44" s="49">
        <f>M43+Gompertz_model!M44</f>
        <v>35</v>
      </c>
      <c r="N44" s="49">
        <f>N43+Gompertz_model!N44</f>
        <v>11</v>
      </c>
      <c r="O44" s="49">
        <f>O43+Gompertz_model!O44</f>
        <v>1592</v>
      </c>
      <c r="P44" s="49">
        <f>P43+Gompertz_model!P44</f>
        <v>623</v>
      </c>
      <c r="Q44" s="49">
        <f>Q43+Gompertz_model!Q44</f>
        <v>2097</v>
      </c>
      <c r="R44" s="49">
        <f>R43+Gompertz_model!R44</f>
        <v>431</v>
      </c>
      <c r="S44" s="49">
        <f>S43+Gompertz_model!S44</f>
        <v>11016</v>
      </c>
      <c r="T44" s="49">
        <f>T43+Gompertz_model!T44</f>
        <v>35</v>
      </c>
      <c r="U44" s="49">
        <f>U43+Gompertz_model!U44</f>
        <v>281</v>
      </c>
      <c r="V44" s="49">
        <f>V43+Gompertz_model!V44</f>
        <v>0</v>
      </c>
      <c r="W44" s="49">
        <f>W43+Gompertz_model!W44</f>
        <v>4761</v>
      </c>
      <c r="X44" s="49">
        <f>X43+Gompertz_model!X44</f>
        <v>66</v>
      </c>
      <c r="Y44" s="49">
        <f>Y43+Gompertz_model!Y44</f>
        <v>158</v>
      </c>
      <c r="Z44" s="49">
        <f>Z43+Gompertz_model!Z44</f>
        <v>4</v>
      </c>
      <c r="AA44" s="49">
        <f>AA43+Gompertz_model!AA44</f>
        <v>3534</v>
      </c>
      <c r="AB44" s="49">
        <f>AB43+Gompertz_model!AB44</f>
        <v>12</v>
      </c>
      <c r="AC44" s="49">
        <f>AC43+Gompertz_model!AC44</f>
        <v>28</v>
      </c>
      <c r="AD44" s="49">
        <f>AD43+Gompertz_model!AD44</f>
        <v>36</v>
      </c>
      <c r="AE44" s="49">
        <f>AE43+Gompertz_model!AE44</f>
        <v>15472</v>
      </c>
      <c r="AF44" s="49">
        <f>AF43+Gompertz_model!AF44</f>
        <v>3</v>
      </c>
      <c r="AG44" s="49">
        <f>AG43+Gompertz_model!AG44</f>
        <v>1113</v>
      </c>
      <c r="AH44" s="49">
        <f>AH43+Gompertz_model!AH44</f>
        <v>1</v>
      </c>
      <c r="AI44" s="49">
        <f>AI43+Gompertz_model!AI44</f>
        <v>7</v>
      </c>
      <c r="AJ44" s="17"/>
      <c r="AK44" s="43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3">
        <v>159</v>
      </c>
      <c r="B45" s="49">
        <f>B44+Gompertz_model!B45</f>
        <v>2</v>
      </c>
      <c r="C45" s="49">
        <f>C44+Gompertz_model!C45</f>
        <v>146</v>
      </c>
      <c r="D45" s="49">
        <f>D44+Gompertz_model!D45</f>
        <v>44</v>
      </c>
      <c r="E45" s="49">
        <f>E44+Gompertz_model!E45</f>
        <v>0</v>
      </c>
      <c r="F45" s="49">
        <f>F44+Gompertz_model!F45</f>
        <v>95</v>
      </c>
      <c r="G45" s="49">
        <f>G44+Gompertz_model!G45</f>
        <v>1270</v>
      </c>
      <c r="H45" s="49">
        <f>H44+Gompertz_model!H45</f>
        <v>459</v>
      </c>
      <c r="I45" s="49">
        <f>I44+Gompertz_model!I45</f>
        <v>35</v>
      </c>
      <c r="J45" s="49">
        <f>J44+Gompertz_model!J45</f>
        <v>7</v>
      </c>
      <c r="K45" s="49">
        <f>K44+Gompertz_model!K45</f>
        <v>1538</v>
      </c>
      <c r="L45" s="49">
        <f>L44+Gompertz_model!L45</f>
        <v>137</v>
      </c>
      <c r="M45" s="49">
        <f>M44+Gompertz_model!M45</f>
        <v>35</v>
      </c>
      <c r="N45" s="49">
        <f>N44+Gompertz_model!N45</f>
        <v>46</v>
      </c>
      <c r="O45" s="49">
        <f>O44+Gompertz_model!O45</f>
        <v>3051</v>
      </c>
      <c r="P45" s="49">
        <f>P44+Gompertz_model!P45</f>
        <v>628</v>
      </c>
      <c r="Q45" s="49">
        <f>Q44+Gompertz_model!Q45</f>
        <v>2271</v>
      </c>
      <c r="R45" s="49">
        <f>R44+Gompertz_model!R45</f>
        <v>470</v>
      </c>
      <c r="S45" s="49">
        <f>S44+Gompertz_model!S45</f>
        <v>12325</v>
      </c>
      <c r="T45" s="49">
        <f>T44+Gompertz_model!T45</f>
        <v>35</v>
      </c>
      <c r="U45" s="49">
        <f>U44+Gompertz_model!U45</f>
        <v>281</v>
      </c>
      <c r="V45" s="49">
        <f>V44+Gompertz_model!V45</f>
        <v>0</v>
      </c>
      <c r="W45" s="49">
        <f>W44+Gompertz_model!W45</f>
        <v>5151</v>
      </c>
      <c r="X45" s="49">
        <f>X44+Gompertz_model!X45</f>
        <v>102</v>
      </c>
      <c r="Y45" s="49">
        <f>Y44+Gompertz_model!Y45</f>
        <v>198</v>
      </c>
      <c r="Z45" s="49">
        <f>Z44+Gompertz_model!Z45</f>
        <v>4</v>
      </c>
      <c r="AA45" s="49">
        <f>AA44+Gompertz_model!AA45</f>
        <v>5396</v>
      </c>
      <c r="AB45" s="49">
        <f>AB44+Gompertz_model!AB45</f>
        <v>14</v>
      </c>
      <c r="AC45" s="49">
        <f>AC44+Gompertz_model!AC45</f>
        <v>31</v>
      </c>
      <c r="AD45" s="49">
        <f>AD44+Gompertz_model!AD45</f>
        <v>36</v>
      </c>
      <c r="AE45" s="49">
        <f>AE44+Gompertz_model!AE45</f>
        <v>15798</v>
      </c>
      <c r="AF45" s="49">
        <f>AF44+Gompertz_model!AF45</f>
        <v>3</v>
      </c>
      <c r="AG45" s="49">
        <f>AG44+Gompertz_model!AG45</f>
        <v>1115</v>
      </c>
      <c r="AH45" s="49">
        <f>AH44+Gompertz_model!AH45</f>
        <v>1</v>
      </c>
      <c r="AI45" s="49">
        <f>AI44+Gompertz_model!AI45</f>
        <v>7</v>
      </c>
      <c r="AJ45" s="17"/>
      <c r="AK45" s="43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3">
        <v>160</v>
      </c>
      <c r="B46" s="49">
        <f>B45+Gompertz_model!B46</f>
        <v>2</v>
      </c>
      <c r="C46" s="49">
        <f>C45+Gompertz_model!C46</f>
        <v>146</v>
      </c>
      <c r="D46" s="49">
        <f>D45+Gompertz_model!D46</f>
        <v>59</v>
      </c>
      <c r="E46" s="49">
        <f>E45+Gompertz_model!E46</f>
        <v>0</v>
      </c>
      <c r="F46" s="49">
        <f>F45+Gompertz_model!F46</f>
        <v>126</v>
      </c>
      <c r="G46" s="49">
        <f>G45+Gompertz_model!G46</f>
        <v>1548</v>
      </c>
      <c r="H46" s="49">
        <f>H45+Gompertz_model!H46</f>
        <v>461</v>
      </c>
      <c r="I46" s="49">
        <f>I45+Gompertz_model!I46</f>
        <v>156</v>
      </c>
      <c r="J46" s="49">
        <f>J45+Gompertz_model!J46</f>
        <v>13</v>
      </c>
      <c r="K46" s="49">
        <f>K45+Gompertz_model!K46</f>
        <v>2729</v>
      </c>
      <c r="L46" s="49">
        <f>L45+Gompertz_model!L46</f>
        <v>153</v>
      </c>
      <c r="M46" s="49">
        <f>M45+Gompertz_model!M46</f>
        <v>35</v>
      </c>
      <c r="N46" s="49">
        <f>N45+Gompertz_model!N46</f>
        <v>48</v>
      </c>
      <c r="O46" s="49">
        <f>O45+Gompertz_model!O46</f>
        <v>3547</v>
      </c>
      <c r="P46" s="49">
        <f>P45+Gompertz_model!P46</f>
        <v>1169</v>
      </c>
      <c r="Q46" s="49">
        <f>Q45+Gompertz_model!Q46</f>
        <v>3231</v>
      </c>
      <c r="R46" s="49">
        <f>R45+Gompertz_model!R46</f>
        <v>1221</v>
      </c>
      <c r="S46" s="49">
        <f>S45+Gompertz_model!S46</f>
        <v>13678</v>
      </c>
      <c r="T46" s="49">
        <f>T45+Gompertz_model!T46</f>
        <v>36</v>
      </c>
      <c r="U46" s="49">
        <f>U45+Gompertz_model!U46</f>
        <v>292</v>
      </c>
      <c r="V46" s="49">
        <f>V45+Gompertz_model!V46</f>
        <v>0</v>
      </c>
      <c r="W46" s="49">
        <f>W45+Gompertz_model!W46</f>
        <v>5458</v>
      </c>
      <c r="X46" s="49">
        <f>X45+Gompertz_model!X46</f>
        <v>302</v>
      </c>
      <c r="Y46" s="49">
        <f>Y45+Gompertz_model!Y46</f>
        <v>200</v>
      </c>
      <c r="Z46" s="49">
        <f>Z45+Gompertz_model!Z46</f>
        <v>8</v>
      </c>
      <c r="AA46" s="49">
        <f>AA45+Gompertz_model!AA46</f>
        <v>6182</v>
      </c>
      <c r="AB46" s="49">
        <f>AB45+Gompertz_model!AB46</f>
        <v>47</v>
      </c>
      <c r="AC46" s="49">
        <f>AC45+Gompertz_model!AC46</f>
        <v>31</v>
      </c>
      <c r="AD46" s="49">
        <f>AD45+Gompertz_model!AD46</f>
        <v>36</v>
      </c>
      <c r="AE46" s="49">
        <f>AE45+Gompertz_model!AE46</f>
        <v>15920</v>
      </c>
      <c r="AF46" s="49">
        <f>AF45+Gompertz_model!AF46</f>
        <v>5</v>
      </c>
      <c r="AG46" s="49">
        <f>AG45+Gompertz_model!AG46</f>
        <v>1118</v>
      </c>
      <c r="AH46" s="49">
        <f>AH45+Gompertz_model!AH46</f>
        <v>2</v>
      </c>
      <c r="AI46" s="49">
        <f>AI45+Gompertz_model!AI46</f>
        <v>7</v>
      </c>
      <c r="AJ46" s="17"/>
      <c r="AK46" s="43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A47" s="3">
        <v>161</v>
      </c>
      <c r="B47" s="49">
        <f>B46+Gompertz_model!B47</f>
        <v>2</v>
      </c>
      <c r="C47" s="49">
        <f>C46+Gompertz_model!C47</f>
        <v>151</v>
      </c>
      <c r="D47" s="49">
        <f>D46+Gompertz_model!D47</f>
        <v>61</v>
      </c>
      <c r="E47" s="49">
        <f>E46+Gompertz_model!E47</f>
        <v>2</v>
      </c>
      <c r="F47" s="49">
        <f>F46+Gompertz_model!F47</f>
        <v>166</v>
      </c>
      <c r="G47" s="49">
        <f>G46+Gompertz_model!G47</f>
        <v>1921</v>
      </c>
      <c r="H47" s="49">
        <f>H46+Gompertz_model!H47</f>
        <v>768</v>
      </c>
      <c r="I47" s="49">
        <f>I46+Gompertz_model!I47</f>
        <v>161</v>
      </c>
      <c r="J47" s="49">
        <f>J46+Gompertz_model!J47</f>
        <v>13</v>
      </c>
      <c r="K47" s="49">
        <f>K46+Gompertz_model!K47</f>
        <v>2732</v>
      </c>
      <c r="L47" s="49">
        <f>L46+Gompertz_model!L47</f>
        <v>153</v>
      </c>
      <c r="M47" s="49">
        <f>M46+Gompertz_model!M47</f>
        <v>35</v>
      </c>
      <c r="N47" s="49">
        <f>N46+Gompertz_model!N47</f>
        <v>219</v>
      </c>
      <c r="O47" s="49">
        <f>O46+Gompertz_model!O47</f>
        <v>4343</v>
      </c>
      <c r="P47" s="49">
        <f>P46+Gompertz_model!P47</f>
        <v>1952</v>
      </c>
      <c r="Q47" s="49">
        <f>Q46+Gompertz_model!Q47</f>
        <v>3645</v>
      </c>
      <c r="R47" s="49">
        <f>R46+Gompertz_model!R47</f>
        <v>1224</v>
      </c>
      <c r="S47" s="49">
        <f>S46+Gompertz_model!S47</f>
        <v>14286</v>
      </c>
      <c r="T47" s="49">
        <f>T46+Gompertz_model!T47</f>
        <v>36</v>
      </c>
      <c r="U47" s="49">
        <f>U46+Gompertz_model!U47</f>
        <v>539</v>
      </c>
      <c r="V47" s="49">
        <f>V46+Gompertz_model!V47</f>
        <v>0</v>
      </c>
      <c r="W47" s="49">
        <f>W46+Gompertz_model!W47</f>
        <v>5747</v>
      </c>
      <c r="X47" s="49">
        <f>X46+Gompertz_model!X47</f>
        <v>508</v>
      </c>
      <c r="Y47" s="49">
        <f>Y46+Gompertz_model!Y47</f>
        <v>537</v>
      </c>
      <c r="Z47" s="49">
        <f>Z46+Gompertz_model!Z47</f>
        <v>9</v>
      </c>
      <c r="AA47" s="49">
        <f>AA46+Gompertz_model!AA47</f>
        <v>7442</v>
      </c>
      <c r="AB47" s="49">
        <f>AB46+Gompertz_model!AB47</f>
        <v>1002</v>
      </c>
      <c r="AC47" s="49">
        <f>AC46+Gompertz_model!AC47</f>
        <v>73</v>
      </c>
      <c r="AD47" s="49">
        <f>AD46+Gompertz_model!AD47</f>
        <v>36</v>
      </c>
      <c r="AE47" s="49">
        <f>AE46+Gompertz_model!AE47</f>
        <v>16337</v>
      </c>
      <c r="AF47" s="49">
        <f>AF46+Gompertz_model!AF47</f>
        <v>14</v>
      </c>
      <c r="AG47" s="49">
        <f>AG46+Gompertz_model!AG47</f>
        <v>1755</v>
      </c>
      <c r="AH47" s="49">
        <f>AH46+Gompertz_model!AH47</f>
        <v>2</v>
      </c>
      <c r="AI47" s="49">
        <f>AI46+Gompertz_model!AI47</f>
        <v>7</v>
      </c>
      <c r="AJ47" s="17"/>
      <c r="AK47" s="43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x14ac:dyDescent="0.25">
      <c r="A48" s="3">
        <v>162</v>
      </c>
      <c r="B48" s="49">
        <f>B47+Gompertz_model!B48</f>
        <v>3</v>
      </c>
      <c r="C48" s="49">
        <f>C47+Gompertz_model!C48</f>
        <v>1098</v>
      </c>
      <c r="D48" s="49">
        <f>D47+Gompertz_model!D48</f>
        <v>62</v>
      </c>
      <c r="E48" s="49">
        <f>E47+Gompertz_model!E48</f>
        <v>2</v>
      </c>
      <c r="F48" s="49">
        <f>F47+Gompertz_model!F48</f>
        <v>248</v>
      </c>
      <c r="G48" s="49">
        <f>G47+Gompertz_model!G48</f>
        <v>1945</v>
      </c>
      <c r="H48" s="49">
        <f>H47+Gompertz_model!H48</f>
        <v>789</v>
      </c>
      <c r="I48" s="49">
        <f>I47+Gompertz_model!I48</f>
        <v>185</v>
      </c>
      <c r="J48" s="49">
        <f>J47+Gompertz_model!J48</f>
        <v>13</v>
      </c>
      <c r="K48" s="49">
        <f>K47+Gompertz_model!K48</f>
        <v>2732</v>
      </c>
      <c r="L48" s="49">
        <f>L47+Gompertz_model!L48</f>
        <v>454</v>
      </c>
      <c r="M48" s="49">
        <f>M47+Gompertz_model!M48</f>
        <v>35</v>
      </c>
      <c r="N48" s="49">
        <f>N47+Gompertz_model!N48</f>
        <v>766</v>
      </c>
      <c r="O48" s="49">
        <f>O47+Gompertz_model!O48</f>
        <v>4521</v>
      </c>
      <c r="P48" s="49">
        <f>P47+Gompertz_model!P48</f>
        <v>1994</v>
      </c>
      <c r="Q48" s="49">
        <f>Q47+Gompertz_model!Q48</f>
        <v>4098</v>
      </c>
      <c r="R48" s="49">
        <f>R47+Gompertz_model!R48</f>
        <v>1387</v>
      </c>
      <c r="S48" s="49">
        <f>S47+Gompertz_model!S48</f>
        <v>14593</v>
      </c>
      <c r="T48" s="49">
        <f>T47+Gompertz_model!T48</f>
        <v>36</v>
      </c>
      <c r="U48" s="49">
        <f>U47+Gompertz_model!U48</f>
        <v>691</v>
      </c>
      <c r="V48" s="49">
        <f>V47+Gompertz_model!V48</f>
        <v>0</v>
      </c>
      <c r="W48" s="49">
        <f>W47+Gompertz_model!W48</f>
        <v>6282</v>
      </c>
      <c r="X48" s="49">
        <f>X47+Gompertz_model!X48</f>
        <v>508</v>
      </c>
      <c r="Y48" s="49">
        <f>Y47+Gompertz_model!Y48</f>
        <v>876</v>
      </c>
      <c r="Z48" s="49">
        <f>Z47+Gompertz_model!Z48</f>
        <v>10</v>
      </c>
      <c r="AA48" s="49">
        <f>AA47+Gompertz_model!AA48</f>
        <v>9100</v>
      </c>
      <c r="AB48" s="49">
        <f>AB47+Gompertz_model!AB48</f>
        <v>1246</v>
      </c>
      <c r="AC48" s="49">
        <f>AC47+Gompertz_model!AC48</f>
        <v>497</v>
      </c>
      <c r="AD48" s="49">
        <f>AD47+Gompertz_model!AD48</f>
        <v>36</v>
      </c>
      <c r="AE48" s="49">
        <f>AE47+Gompertz_model!AE48</f>
        <v>16460</v>
      </c>
      <c r="AF48" s="49">
        <f>AF47+Gompertz_model!AF48</f>
        <v>15</v>
      </c>
      <c r="AG48" s="49">
        <f>AG47+Gompertz_model!AG48</f>
        <v>1755</v>
      </c>
      <c r="AH48" s="49">
        <f>AH47+Gompertz_model!AH48</f>
        <v>2</v>
      </c>
      <c r="AI48" s="49">
        <f>AI47+Gompertz_model!AI48</f>
        <v>44</v>
      </c>
      <c r="AJ48" s="17"/>
      <c r="AK48" s="43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x14ac:dyDescent="0.25">
      <c r="A49" s="3">
        <v>163</v>
      </c>
      <c r="B49" s="49">
        <f>B48+Gompertz_model!B49</f>
        <v>4</v>
      </c>
      <c r="C49" s="49">
        <f>C48+Gompertz_model!C49</f>
        <v>1773</v>
      </c>
      <c r="D49" s="49">
        <f>D48+Gompertz_model!D49</f>
        <v>62</v>
      </c>
      <c r="E49" s="49">
        <f>E48+Gompertz_model!E49</f>
        <v>5</v>
      </c>
      <c r="F49" s="49">
        <f>F48+Gompertz_model!F49</f>
        <v>384</v>
      </c>
      <c r="G49" s="49">
        <f>G48+Gompertz_model!G49</f>
        <v>1998</v>
      </c>
      <c r="H49" s="49">
        <f>H48+Gompertz_model!H49</f>
        <v>1182</v>
      </c>
      <c r="I49" s="49">
        <f>I48+Gompertz_model!I49</f>
        <v>185</v>
      </c>
      <c r="J49" s="49">
        <f>J48+Gompertz_model!J49</f>
        <v>13</v>
      </c>
      <c r="K49" s="49">
        <f>K48+Gompertz_model!K49</f>
        <v>2754</v>
      </c>
      <c r="L49" s="49">
        <f>L48+Gompertz_model!L49</f>
        <v>1198</v>
      </c>
      <c r="M49" s="49">
        <f>M48+Gompertz_model!M49</f>
        <v>45</v>
      </c>
      <c r="N49" s="49">
        <f>N48+Gompertz_model!N49</f>
        <v>766</v>
      </c>
      <c r="O49" s="49">
        <f>O48+Gompertz_model!O49</f>
        <v>4524</v>
      </c>
      <c r="P49" s="49">
        <f>P48+Gompertz_model!P49</f>
        <v>2282</v>
      </c>
      <c r="Q49" s="49">
        <f>Q48+Gompertz_model!Q49</f>
        <v>4163</v>
      </c>
      <c r="R49" s="49">
        <f>R48+Gompertz_model!R49</f>
        <v>1525</v>
      </c>
      <c r="S49" s="49">
        <f>S48+Gompertz_model!S49</f>
        <v>15091</v>
      </c>
      <c r="T49" s="49">
        <f>T48+Gompertz_model!T49</f>
        <v>479</v>
      </c>
      <c r="U49" s="49">
        <f>U48+Gompertz_model!U49</f>
        <v>694</v>
      </c>
      <c r="V49" s="49">
        <f>V48+Gompertz_model!V49</f>
        <v>0</v>
      </c>
      <c r="W49" s="49">
        <f>W48+Gompertz_model!W49</f>
        <v>6303</v>
      </c>
      <c r="X49" s="49">
        <f>X48+Gompertz_model!X49</f>
        <v>508</v>
      </c>
      <c r="Y49" s="49">
        <f>Y48+Gompertz_model!Y49</f>
        <v>921</v>
      </c>
      <c r="Z49" s="49">
        <f>Z48+Gompertz_model!Z49</f>
        <v>10</v>
      </c>
      <c r="AA49" s="49">
        <f>AA48+Gompertz_model!AA49</f>
        <v>12070</v>
      </c>
      <c r="AB49" s="49">
        <f>AB48+Gompertz_model!AB49</f>
        <v>1730</v>
      </c>
      <c r="AC49" s="49">
        <f>AC48+Gompertz_model!AC49</f>
        <v>529</v>
      </c>
      <c r="AD49" s="49">
        <f>AD48+Gompertz_model!AD49</f>
        <v>36</v>
      </c>
      <c r="AE49" s="49">
        <f>AE48+Gompertz_model!AE49</f>
        <v>18471</v>
      </c>
      <c r="AF49" s="49">
        <f>AF48+Gompertz_model!AF49</f>
        <v>24</v>
      </c>
      <c r="AG49" s="49">
        <f>AG48+Gompertz_model!AG49</f>
        <v>2273</v>
      </c>
      <c r="AH49" s="49">
        <f>AH48+Gompertz_model!AH49</f>
        <v>2</v>
      </c>
      <c r="AI49" s="49">
        <f>AI48+Gompertz_model!AI49</f>
        <v>60</v>
      </c>
      <c r="AJ49" s="17"/>
      <c r="AK49" s="43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x14ac:dyDescent="0.25">
      <c r="A50" s="3">
        <v>164</v>
      </c>
      <c r="B50" s="49">
        <f>B49+Gompertz_model!B50</f>
        <v>4</v>
      </c>
      <c r="C50" s="49">
        <f>C49+Gompertz_model!C50</f>
        <v>2025</v>
      </c>
      <c r="D50" s="49">
        <f>D49+Gompertz_model!D50</f>
        <v>149</v>
      </c>
      <c r="E50" s="49">
        <f>E49+Gompertz_model!E50</f>
        <v>116</v>
      </c>
      <c r="F50" s="49">
        <f>F49+Gompertz_model!F50</f>
        <v>583</v>
      </c>
      <c r="G50" s="49">
        <f>G49+Gompertz_model!G50</f>
        <v>2595</v>
      </c>
      <c r="H50" s="49">
        <f>H49+Gompertz_model!H50</f>
        <v>1201</v>
      </c>
      <c r="I50" s="49">
        <f>I49+Gompertz_model!I50</f>
        <v>185</v>
      </c>
      <c r="J50" s="49">
        <f>J49+Gompertz_model!J50</f>
        <v>13</v>
      </c>
      <c r="K50" s="49">
        <f>K49+Gompertz_model!K50</f>
        <v>2844</v>
      </c>
      <c r="L50" s="49">
        <f>L49+Gompertz_model!L50</f>
        <v>2007</v>
      </c>
      <c r="M50" s="49">
        <f>M49+Gompertz_model!M50</f>
        <v>476</v>
      </c>
      <c r="N50" s="49">
        <f>N49+Gompertz_model!N50</f>
        <v>766</v>
      </c>
      <c r="O50" s="49">
        <f>O49+Gompertz_model!O50</f>
        <v>4524</v>
      </c>
      <c r="P50" s="49">
        <f>P49+Gompertz_model!P50</f>
        <v>2282</v>
      </c>
      <c r="Q50" s="49">
        <f>Q49+Gompertz_model!Q50</f>
        <v>4267</v>
      </c>
      <c r="R50" s="49">
        <f>R49+Gompertz_model!R50</f>
        <v>1849</v>
      </c>
      <c r="S50" s="49">
        <f>S49+Gompertz_model!S50</f>
        <v>15619</v>
      </c>
      <c r="T50" s="49">
        <f>T49+Gompertz_model!T50</f>
        <v>509</v>
      </c>
      <c r="U50" s="49">
        <f>U49+Gompertz_model!U50</f>
        <v>694</v>
      </c>
      <c r="V50" s="49">
        <f>V49+Gompertz_model!V50</f>
        <v>5</v>
      </c>
      <c r="W50" s="49">
        <f>W49+Gompertz_model!W50</f>
        <v>6531</v>
      </c>
      <c r="X50" s="49">
        <f>X49+Gompertz_model!X50</f>
        <v>1550</v>
      </c>
      <c r="Y50" s="49">
        <f>Y49+Gompertz_model!Y50</f>
        <v>923</v>
      </c>
      <c r="Z50" s="49">
        <f>Z49+Gompertz_model!Z50</f>
        <v>10</v>
      </c>
      <c r="AA50" s="49">
        <f>AA49+Gompertz_model!AA50</f>
        <v>12083</v>
      </c>
      <c r="AB50" s="49">
        <f>AB49+Gompertz_model!AB50</f>
        <v>3194</v>
      </c>
      <c r="AC50" s="49">
        <f>AC49+Gompertz_model!AC50</f>
        <v>1100</v>
      </c>
      <c r="AD50" s="49">
        <f>AD49+Gompertz_model!AD50</f>
        <v>36</v>
      </c>
      <c r="AE50" s="49">
        <f>AE49+Gompertz_model!AE50</f>
        <v>21471</v>
      </c>
      <c r="AF50" s="49">
        <f>AF49+Gompertz_model!AF50</f>
        <v>27</v>
      </c>
      <c r="AG50" s="49">
        <f>AG49+Gompertz_model!AG50</f>
        <v>2295</v>
      </c>
      <c r="AH50" s="49">
        <f>AH49+Gompertz_model!AH50</f>
        <v>2</v>
      </c>
      <c r="AI50" s="49">
        <f>AI49+Gompertz_model!AI50</f>
        <v>65</v>
      </c>
      <c r="AJ50" s="17"/>
      <c r="AK50" s="43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x14ac:dyDescent="0.25">
      <c r="A51" s="3">
        <v>165</v>
      </c>
      <c r="B51" s="49">
        <f>B50+Gompertz_model!B51</f>
        <v>4</v>
      </c>
      <c r="C51" s="49">
        <f>C50+Gompertz_model!C51</f>
        <v>2251</v>
      </c>
      <c r="D51" s="49">
        <f>D50+Gompertz_model!D51</f>
        <v>412</v>
      </c>
      <c r="E51" s="49">
        <f>E50+Gompertz_model!E51</f>
        <v>116</v>
      </c>
      <c r="F51" s="49">
        <f>F50+Gompertz_model!F51</f>
        <v>749</v>
      </c>
      <c r="G51" s="49">
        <f>G50+Gompertz_model!G51</f>
        <v>3926</v>
      </c>
      <c r="H51" s="49">
        <f>H50+Gompertz_model!H51</f>
        <v>1206</v>
      </c>
      <c r="I51" s="49">
        <f>I50+Gompertz_model!I51</f>
        <v>189</v>
      </c>
      <c r="J51" s="49">
        <f>J50+Gompertz_model!J51</f>
        <v>91</v>
      </c>
      <c r="K51" s="49">
        <f>K50+Gompertz_model!K51</f>
        <v>3863</v>
      </c>
      <c r="L51" s="49">
        <f>L50+Gompertz_model!L51</f>
        <v>2537</v>
      </c>
      <c r="M51" s="49">
        <f>M50+Gompertz_model!M51</f>
        <v>476</v>
      </c>
      <c r="N51" s="49">
        <f>N50+Gompertz_model!N51</f>
        <v>766</v>
      </c>
      <c r="O51" s="49">
        <f>O50+Gompertz_model!O51</f>
        <v>5043</v>
      </c>
      <c r="P51" s="49">
        <f>P50+Gompertz_model!P51</f>
        <v>2505</v>
      </c>
      <c r="Q51" s="49">
        <f>Q50+Gompertz_model!Q51</f>
        <v>6365</v>
      </c>
      <c r="R51" s="49">
        <f>R50+Gompertz_model!R51</f>
        <v>1975</v>
      </c>
      <c r="S51" s="49">
        <f>S50+Gompertz_model!S51</f>
        <v>15734</v>
      </c>
      <c r="T51" s="49">
        <f>T50+Gompertz_model!T51</f>
        <v>904</v>
      </c>
      <c r="U51" s="49">
        <f>U50+Gompertz_model!U51</f>
        <v>803</v>
      </c>
      <c r="V51" s="49">
        <f>V50+Gompertz_model!V51</f>
        <v>5</v>
      </c>
      <c r="W51" s="49">
        <f>W50+Gompertz_model!W51</f>
        <v>7292</v>
      </c>
      <c r="X51" s="49">
        <f>X50+Gompertz_model!X51</f>
        <v>1550</v>
      </c>
      <c r="Y51" s="49">
        <f>Y50+Gompertz_model!Y51</f>
        <v>928</v>
      </c>
      <c r="Z51" s="49">
        <f>Z50+Gompertz_model!Z51</f>
        <v>13</v>
      </c>
      <c r="AA51" s="49">
        <f>AA50+Gompertz_model!AA51</f>
        <v>14253</v>
      </c>
      <c r="AB51" s="49">
        <f>AB50+Gompertz_model!AB51</f>
        <v>5205</v>
      </c>
      <c r="AC51" s="49">
        <f>AC50+Gompertz_model!AC51</f>
        <v>1351</v>
      </c>
      <c r="AD51" s="49">
        <f>AD50+Gompertz_model!AD51</f>
        <v>37</v>
      </c>
      <c r="AE51" s="49">
        <f>AE50+Gompertz_model!AE51</f>
        <v>25044</v>
      </c>
      <c r="AF51" s="49">
        <f>AF50+Gompertz_model!AF51</f>
        <v>27</v>
      </c>
      <c r="AG51" s="49">
        <f>AG50+Gompertz_model!AG51</f>
        <v>2302</v>
      </c>
      <c r="AH51" s="49">
        <f>AH50+Gompertz_model!AH51</f>
        <v>2</v>
      </c>
      <c r="AI51" s="49">
        <f>AI50+Gompertz_model!AI51</f>
        <v>990</v>
      </c>
      <c r="AJ51" s="17"/>
      <c r="AK51" s="43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x14ac:dyDescent="0.25">
      <c r="A52" s="3">
        <v>166</v>
      </c>
      <c r="B52" s="49">
        <f>B51+Gompertz_model!B52</f>
        <v>4</v>
      </c>
      <c r="C52" s="49">
        <f>C51+Gompertz_model!C52</f>
        <v>2274</v>
      </c>
      <c r="D52" s="49">
        <f>D51+Gompertz_model!D52</f>
        <v>796</v>
      </c>
      <c r="E52" s="49">
        <f>E51+Gompertz_model!E52</f>
        <v>286</v>
      </c>
      <c r="F52" s="49">
        <f>F51+Gompertz_model!F52</f>
        <v>1017</v>
      </c>
      <c r="G52" s="49">
        <f>G51+Gompertz_model!G52</f>
        <v>4518</v>
      </c>
      <c r="H52" s="49">
        <f>H51+Gompertz_model!H52</f>
        <v>2214</v>
      </c>
      <c r="I52" s="49">
        <f>I51+Gompertz_model!I52</f>
        <v>209</v>
      </c>
      <c r="J52" s="49">
        <f>J51+Gompertz_model!J52</f>
        <v>98</v>
      </c>
      <c r="K52" s="49">
        <f>K51+Gompertz_model!K52</f>
        <v>4004</v>
      </c>
      <c r="L52" s="49">
        <f>L51+Gompertz_model!L52</f>
        <v>2537</v>
      </c>
      <c r="M52" s="49">
        <f>M51+Gompertz_model!M52</f>
        <v>1050</v>
      </c>
      <c r="N52" s="49">
        <f>N51+Gompertz_model!N52</f>
        <v>1024</v>
      </c>
      <c r="O52" s="49">
        <f>O51+Gompertz_model!O52</f>
        <v>5750</v>
      </c>
      <c r="P52" s="49">
        <f>P51+Gompertz_model!P52</f>
        <v>3970</v>
      </c>
      <c r="Q52" s="49">
        <f>Q51+Gompertz_model!Q52</f>
        <v>7457</v>
      </c>
      <c r="R52" s="49">
        <f>R51+Gompertz_model!R52</f>
        <v>2303</v>
      </c>
      <c r="S52" s="49">
        <f>S51+Gompertz_model!S52</f>
        <v>16129</v>
      </c>
      <c r="T52" s="49">
        <f>T51+Gompertz_model!T52</f>
        <v>904</v>
      </c>
      <c r="U52" s="49">
        <f>U51+Gompertz_model!U52</f>
        <v>803</v>
      </c>
      <c r="V52" s="49">
        <f>V51+Gompertz_model!V52</f>
        <v>5</v>
      </c>
      <c r="W52" s="49">
        <f>W51+Gompertz_model!W52</f>
        <v>7513</v>
      </c>
      <c r="X52" s="49">
        <f>X51+Gompertz_model!X52</f>
        <v>1552</v>
      </c>
      <c r="Y52" s="49">
        <f>Y51+Gompertz_model!Y52</f>
        <v>2496</v>
      </c>
      <c r="Z52" s="49">
        <f>Z51+Gompertz_model!Z52</f>
        <v>15</v>
      </c>
      <c r="AA52" s="49">
        <f>AA51+Gompertz_model!AA52</f>
        <v>16595</v>
      </c>
      <c r="AB52" s="49">
        <f>AB51+Gompertz_model!AB52</f>
        <v>5346</v>
      </c>
      <c r="AC52" s="49">
        <f>AC51+Gompertz_model!AC52</f>
        <v>1351</v>
      </c>
      <c r="AD52" s="49">
        <f>AD51+Gompertz_model!AD52</f>
        <v>40</v>
      </c>
      <c r="AE52" s="49">
        <f>AE51+Gompertz_model!AE52</f>
        <v>26434</v>
      </c>
      <c r="AF52" s="49">
        <f>AF51+Gompertz_model!AF52</f>
        <v>33</v>
      </c>
      <c r="AG52" s="49">
        <f>AG51+Gompertz_model!AG52</f>
        <v>2305</v>
      </c>
      <c r="AH52" s="49">
        <f>AH51+Gompertz_model!AH52</f>
        <v>2</v>
      </c>
      <c r="AI52" s="49">
        <f>AI51+Gompertz_model!AI52</f>
        <v>1335</v>
      </c>
      <c r="AJ52" s="17"/>
      <c r="AK52" s="43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x14ac:dyDescent="0.25">
      <c r="A53" s="3">
        <v>167</v>
      </c>
      <c r="B53" s="49">
        <f>B52+Gompertz_model!B53</f>
        <v>4</v>
      </c>
      <c r="C53" s="49">
        <f>C52+Gompertz_model!C53</f>
        <v>2276</v>
      </c>
      <c r="D53" s="49">
        <f>D52+Gompertz_model!D53</f>
        <v>969</v>
      </c>
      <c r="E53" s="49">
        <f>E52+Gompertz_model!E53</f>
        <v>297</v>
      </c>
      <c r="F53" s="49">
        <f>F52+Gompertz_model!F53</f>
        <v>1173</v>
      </c>
      <c r="G53" s="49">
        <f>G52+Gompertz_model!G53</f>
        <v>4759</v>
      </c>
      <c r="H53" s="49">
        <f>H52+Gompertz_model!H53</f>
        <v>2936</v>
      </c>
      <c r="I53" s="49">
        <f>I52+Gompertz_model!I53</f>
        <v>474</v>
      </c>
      <c r="J53" s="49">
        <f>J52+Gompertz_model!J53</f>
        <v>102</v>
      </c>
      <c r="K53" s="49">
        <f>K52+Gompertz_model!K53</f>
        <v>4882</v>
      </c>
      <c r="L53" s="49">
        <f>L52+Gompertz_model!L53</f>
        <v>2548</v>
      </c>
      <c r="M53" s="49">
        <f>M52+Gompertz_model!M53</f>
        <v>1328</v>
      </c>
      <c r="N53" s="49">
        <f>N52+Gompertz_model!N53</f>
        <v>3387</v>
      </c>
      <c r="O53" s="49">
        <f>O52+Gompertz_model!O53</f>
        <v>6101</v>
      </c>
      <c r="P53" s="49">
        <f>P52+Gompertz_model!P53</f>
        <v>5427</v>
      </c>
      <c r="Q53" s="49">
        <f>Q52+Gompertz_model!Q53</f>
        <v>7585</v>
      </c>
      <c r="R53" s="49">
        <f>R52+Gompertz_model!R53</f>
        <v>2584</v>
      </c>
      <c r="S53" s="49">
        <f>S52+Gompertz_model!S53</f>
        <v>16402</v>
      </c>
      <c r="T53" s="49">
        <f>T52+Gompertz_model!T53</f>
        <v>906</v>
      </c>
      <c r="U53" s="49">
        <f>U52+Gompertz_model!U53</f>
        <v>1117</v>
      </c>
      <c r="V53" s="49">
        <f>V52+Gompertz_model!V53</f>
        <v>5</v>
      </c>
      <c r="W53" s="49">
        <f>W52+Gompertz_model!W53</f>
        <v>7937</v>
      </c>
      <c r="X53" s="49">
        <f>X52+Gompertz_model!X53</f>
        <v>2567</v>
      </c>
      <c r="Y53" s="49">
        <f>Y52+Gompertz_model!Y53</f>
        <v>3114</v>
      </c>
      <c r="Z53" s="49">
        <f>Z52+Gompertz_model!Z53</f>
        <v>15</v>
      </c>
      <c r="AA53" s="49">
        <f>AA52+Gompertz_model!AA53</f>
        <v>20038</v>
      </c>
      <c r="AB53" s="49">
        <f>AB52+Gompertz_model!AB53</f>
        <v>5729</v>
      </c>
      <c r="AC53" s="49">
        <f>AC52+Gompertz_model!AC53</f>
        <v>1740</v>
      </c>
      <c r="AD53" s="49">
        <f>AD52+Gompertz_model!AD53</f>
        <v>73</v>
      </c>
      <c r="AE53" s="49">
        <f>AE52+Gompertz_model!AE53</f>
        <v>26635</v>
      </c>
      <c r="AF53" s="49">
        <f>AF52+Gompertz_model!AF53</f>
        <v>39</v>
      </c>
      <c r="AG53" s="49">
        <f>AG52+Gompertz_model!AG53</f>
        <v>2359</v>
      </c>
      <c r="AH53" s="49">
        <f>AH52+Gompertz_model!AH53</f>
        <v>2</v>
      </c>
      <c r="AI53" s="49">
        <f>AI52+Gompertz_model!AI53</f>
        <v>4032</v>
      </c>
      <c r="AJ53" s="17"/>
      <c r="AK53" s="44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x14ac:dyDescent="0.25">
      <c r="A54" s="3">
        <v>168</v>
      </c>
      <c r="B54" s="49">
        <f>B53+Gompertz_model!B54</f>
        <v>4</v>
      </c>
      <c r="C54" s="49">
        <f>C53+Gompertz_model!C54</f>
        <v>6868</v>
      </c>
      <c r="D54" s="49">
        <f>D53+Gompertz_model!D54</f>
        <v>1699</v>
      </c>
      <c r="E54" s="49">
        <f>E53+Gompertz_model!E54</f>
        <v>297</v>
      </c>
      <c r="F54" s="49">
        <f>F53+Gompertz_model!F54</f>
        <v>1201</v>
      </c>
      <c r="G54" s="49">
        <f>G53+Gompertz_model!G54</f>
        <v>4860</v>
      </c>
      <c r="H54" s="49">
        <f>H53+Gompertz_model!H54</f>
        <v>3302</v>
      </c>
      <c r="I54" s="49">
        <f>I53+Gompertz_model!I54</f>
        <v>681</v>
      </c>
      <c r="J54" s="49">
        <f>J53+Gompertz_model!J54</f>
        <v>192</v>
      </c>
      <c r="K54" s="49">
        <f>K53+Gompertz_model!K54</f>
        <v>4946</v>
      </c>
      <c r="L54" s="49">
        <f>L53+Gompertz_model!L54</f>
        <v>2789</v>
      </c>
      <c r="M54" s="49">
        <f>M53+Gompertz_model!M54</f>
        <v>1328</v>
      </c>
      <c r="N54" s="49">
        <f>N53+Gompertz_model!N54</f>
        <v>3398</v>
      </c>
      <c r="O54" s="49">
        <f>O53+Gompertz_model!O54</f>
        <v>6525</v>
      </c>
      <c r="P54" s="49">
        <f>P53+Gompertz_model!P54</f>
        <v>5537</v>
      </c>
      <c r="Q54" s="49">
        <f>Q53+Gompertz_model!Q54</f>
        <v>7907</v>
      </c>
      <c r="R54" s="49">
        <f>R53+Gompertz_model!R54</f>
        <v>2588</v>
      </c>
      <c r="S54" s="49">
        <f>S53+Gompertz_model!S54</f>
        <v>16995</v>
      </c>
      <c r="T54" s="49">
        <f>T53+Gompertz_model!T54</f>
        <v>2204</v>
      </c>
      <c r="U54" s="49">
        <f>U53+Gompertz_model!U54</f>
        <v>1714</v>
      </c>
      <c r="V54" s="49">
        <f>V53+Gompertz_model!V54</f>
        <v>5</v>
      </c>
      <c r="W54" s="49">
        <f>W53+Gompertz_model!W54</f>
        <v>8170</v>
      </c>
      <c r="X54" s="49">
        <f>X53+Gompertz_model!X54</f>
        <v>2575</v>
      </c>
      <c r="Y54" s="49">
        <f>Y53+Gompertz_model!Y54</f>
        <v>3117</v>
      </c>
      <c r="Z54" s="49">
        <f>Z53+Gompertz_model!Z54</f>
        <v>17</v>
      </c>
      <c r="AA54" s="49">
        <f>AA53+Gompertz_model!AA54</f>
        <v>22169</v>
      </c>
      <c r="AB54" s="49">
        <f>AB53+Gompertz_model!AB54</f>
        <v>7812</v>
      </c>
      <c r="AC54" s="49">
        <f>AC53+Gompertz_model!AC54</f>
        <v>2146</v>
      </c>
      <c r="AD54" s="49">
        <f>AD53+Gompertz_model!AD54</f>
        <v>930</v>
      </c>
      <c r="AE54" s="49">
        <f>AE53+Gompertz_model!AE54</f>
        <v>29507</v>
      </c>
      <c r="AF54" s="49">
        <f>AF53+Gompertz_model!AF54</f>
        <v>51</v>
      </c>
      <c r="AG54" s="49">
        <f>AG53+Gompertz_model!AG54</f>
        <v>3378</v>
      </c>
      <c r="AH54" s="49">
        <f>AH53+Gompertz_model!AH54</f>
        <v>2</v>
      </c>
      <c r="AI54" s="49">
        <f>AI53+Gompertz_model!AI54</f>
        <v>4618</v>
      </c>
      <c r="AJ54" s="17"/>
      <c r="AK54" s="44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x14ac:dyDescent="0.25">
      <c r="A55" s="3">
        <v>169</v>
      </c>
      <c r="B55" s="49">
        <f>B54+Gompertz_model!B55</f>
        <v>7</v>
      </c>
      <c r="C55" s="49">
        <f>C54+Gompertz_model!C55</f>
        <v>8185</v>
      </c>
      <c r="D55" s="49">
        <f>D54+Gompertz_model!D55</f>
        <v>2714</v>
      </c>
      <c r="E55" s="49">
        <f>E54+Gompertz_model!E55</f>
        <v>297</v>
      </c>
      <c r="F55" s="49">
        <f>F54+Gompertz_model!F55</f>
        <v>2225</v>
      </c>
      <c r="G55" s="49">
        <f>G54+Gompertz_model!G55</f>
        <v>7046</v>
      </c>
      <c r="H55" s="49">
        <f>H54+Gompertz_model!H55</f>
        <v>3550</v>
      </c>
      <c r="I55" s="49">
        <f>I54+Gompertz_model!I55</f>
        <v>1343</v>
      </c>
      <c r="J55" s="49">
        <f>J54+Gompertz_model!J55</f>
        <v>420</v>
      </c>
      <c r="K55" s="49">
        <f>K54+Gompertz_model!K55</f>
        <v>4946</v>
      </c>
      <c r="L55" s="49">
        <f>L54+Gompertz_model!L55</f>
        <v>2967</v>
      </c>
      <c r="M55" s="49">
        <f>M54+Gompertz_model!M55</f>
        <v>1515</v>
      </c>
      <c r="N55" s="49">
        <f>N54+Gompertz_model!N55</f>
        <v>5005</v>
      </c>
      <c r="O55" s="49">
        <f>O54+Gompertz_model!O55</f>
        <v>8002</v>
      </c>
      <c r="P55" s="49">
        <f>P54+Gompertz_model!P55</f>
        <v>6155</v>
      </c>
      <c r="Q55" s="49">
        <f>Q54+Gompertz_model!Q55</f>
        <v>9169</v>
      </c>
      <c r="R55" s="49">
        <f>R54+Gompertz_model!R55</f>
        <v>3532</v>
      </c>
      <c r="S55" s="49">
        <f>S54+Gompertz_model!S55</f>
        <v>18776</v>
      </c>
      <c r="T55" s="49">
        <f>T54+Gompertz_model!T55</f>
        <v>2637</v>
      </c>
      <c r="U55" s="49">
        <f>U54+Gompertz_model!U55</f>
        <v>2710</v>
      </c>
      <c r="V55" s="49">
        <f>V54+Gompertz_model!V55</f>
        <v>5</v>
      </c>
      <c r="W55" s="49">
        <f>W54+Gompertz_model!W55</f>
        <v>9056</v>
      </c>
      <c r="X55" s="49">
        <f>X54+Gompertz_model!X55</f>
        <v>2957</v>
      </c>
      <c r="Y55" s="49">
        <f>Y54+Gompertz_model!Y55</f>
        <v>3584</v>
      </c>
      <c r="Z55" s="49">
        <f>Z54+Gompertz_model!Z55</f>
        <v>49</v>
      </c>
      <c r="AA55" s="49">
        <f>AA54+Gompertz_model!AA55</f>
        <v>23117</v>
      </c>
      <c r="AB55" s="49">
        <f>AB54+Gompertz_model!AB55</f>
        <v>7812</v>
      </c>
      <c r="AC55" s="49">
        <f>AC54+Gompertz_model!AC55</f>
        <v>2239</v>
      </c>
      <c r="AD55" s="49">
        <f>AD54+Gompertz_model!AD55</f>
        <v>1203</v>
      </c>
      <c r="AE55" s="49">
        <f>AE54+Gompertz_model!AE55</f>
        <v>34195</v>
      </c>
      <c r="AF55" s="49">
        <f>AF54+Gompertz_model!AF55</f>
        <v>288</v>
      </c>
      <c r="AG55" s="49">
        <f>AG54+Gompertz_model!AG55</f>
        <v>3392</v>
      </c>
      <c r="AH55" s="49">
        <f>AH54+Gompertz_model!AH55</f>
        <v>4</v>
      </c>
      <c r="AI55" s="49">
        <f>AI54+Gompertz_model!AI55</f>
        <v>4647</v>
      </c>
      <c r="AJ55" s="17"/>
      <c r="AK55" s="43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x14ac:dyDescent="0.25">
      <c r="A56" s="3">
        <v>170</v>
      </c>
      <c r="B56" s="49">
        <f>B55+Gompertz_model!B56</f>
        <v>9</v>
      </c>
      <c r="C56" s="49">
        <f>C55+Gompertz_model!C56</f>
        <v>9691</v>
      </c>
      <c r="D56" s="49">
        <f>D55+Gompertz_model!D56</f>
        <v>4846</v>
      </c>
      <c r="E56" s="49">
        <f>E55+Gompertz_model!E56</f>
        <v>1453</v>
      </c>
      <c r="F56" s="49">
        <f>F55+Gompertz_model!F56</f>
        <v>2585</v>
      </c>
      <c r="G56" s="49">
        <f>G55+Gompertz_model!G56</f>
        <v>7339</v>
      </c>
      <c r="H56" s="49">
        <f>H55+Gompertz_model!H56</f>
        <v>3593</v>
      </c>
      <c r="I56" s="49">
        <f>I55+Gompertz_model!I56</f>
        <v>1400</v>
      </c>
      <c r="J56" s="49">
        <f>J55+Gompertz_model!J56</f>
        <v>482</v>
      </c>
      <c r="K56" s="49">
        <f>K55+Gompertz_model!K56</f>
        <v>5672</v>
      </c>
      <c r="L56" s="49">
        <f>L55+Gompertz_model!L56</f>
        <v>2967</v>
      </c>
      <c r="M56" s="49">
        <f>M55+Gompertz_model!M56</f>
        <v>1565</v>
      </c>
      <c r="N56" s="49">
        <f>N55+Gompertz_model!N56</f>
        <v>7148</v>
      </c>
      <c r="O56" s="49">
        <f>O55+Gompertz_model!O56</f>
        <v>8087</v>
      </c>
      <c r="P56" s="49">
        <f>P55+Gompertz_model!P56</f>
        <v>6249</v>
      </c>
      <c r="Q56" s="49">
        <f>Q55+Gompertz_model!Q56</f>
        <v>9669</v>
      </c>
      <c r="R56" s="49">
        <f>R55+Gompertz_model!R56</f>
        <v>4426</v>
      </c>
      <c r="S56" s="49">
        <f>S55+Gompertz_model!S56</f>
        <v>19172</v>
      </c>
      <c r="T56" s="49">
        <f>T55+Gompertz_model!T56</f>
        <v>2663</v>
      </c>
      <c r="U56" s="49">
        <f>U55+Gompertz_model!U56</f>
        <v>3366</v>
      </c>
      <c r="V56" s="49">
        <f>V55+Gompertz_model!V56</f>
        <v>5</v>
      </c>
      <c r="W56" s="49">
        <f>W55+Gompertz_model!W56</f>
        <v>10589</v>
      </c>
      <c r="X56" s="49">
        <f>X55+Gompertz_model!X56</f>
        <v>4323</v>
      </c>
      <c r="Y56" s="49">
        <f>Y55+Gompertz_model!Y56</f>
        <v>3758</v>
      </c>
      <c r="Z56" s="49">
        <f>Z55+Gompertz_model!Z56</f>
        <v>393</v>
      </c>
      <c r="AA56" s="49">
        <f>AA55+Gompertz_model!AA56</f>
        <v>23798</v>
      </c>
      <c r="AB56" s="49">
        <f>AB55+Gompertz_model!AB56</f>
        <v>9038</v>
      </c>
      <c r="AC56" s="49">
        <f>AC55+Gompertz_model!AC56</f>
        <v>2297</v>
      </c>
      <c r="AD56" s="49">
        <f>AD55+Gompertz_model!AD56</f>
        <v>1306</v>
      </c>
      <c r="AE56" s="49">
        <f>AE55+Gompertz_model!AE56</f>
        <v>34256</v>
      </c>
      <c r="AF56" s="49">
        <f>AF55+Gompertz_model!AF56</f>
        <v>426</v>
      </c>
      <c r="AG56" s="49">
        <f>AG55+Gompertz_model!AG56</f>
        <v>4069</v>
      </c>
      <c r="AH56" s="49">
        <f>AH55+Gompertz_model!AH56</f>
        <v>5</v>
      </c>
      <c r="AI56" s="49">
        <f>AI55+Gompertz_model!AI56</f>
        <v>5371</v>
      </c>
      <c r="AJ56" s="17"/>
      <c r="AK56" s="43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x14ac:dyDescent="0.25">
      <c r="A57" s="3">
        <v>171</v>
      </c>
      <c r="B57" s="49">
        <f>B56+Gompertz_model!B57</f>
        <v>12</v>
      </c>
      <c r="C57" s="49">
        <f>C56+Gompertz_model!C57</f>
        <v>10331</v>
      </c>
      <c r="D57" s="49">
        <f>D56+Gompertz_model!D57</f>
        <v>4880</v>
      </c>
      <c r="E57" s="49">
        <f>E56+Gompertz_model!E57</f>
        <v>2939</v>
      </c>
      <c r="F57" s="49">
        <f>F56+Gompertz_model!F57</f>
        <v>3027</v>
      </c>
      <c r="G57" s="49">
        <f>G56+Gompertz_model!G57</f>
        <v>9836</v>
      </c>
      <c r="H57" s="49">
        <f>H56+Gompertz_model!H57</f>
        <v>3641</v>
      </c>
      <c r="I57" s="49">
        <f>I56+Gompertz_model!I57</f>
        <v>2491</v>
      </c>
      <c r="J57" s="49">
        <f>J56+Gompertz_model!J57</f>
        <v>1771</v>
      </c>
      <c r="K57" s="49">
        <f>K56+Gompertz_model!K57</f>
        <v>6388</v>
      </c>
      <c r="L57" s="49">
        <f>L56+Gompertz_model!L57</f>
        <v>3099</v>
      </c>
      <c r="M57" s="49">
        <f>M56+Gompertz_model!M57</f>
        <v>1819</v>
      </c>
      <c r="N57" s="49">
        <f>N56+Gompertz_model!N57</f>
        <v>7230</v>
      </c>
      <c r="O57" s="49">
        <f>O56+Gompertz_model!O57</f>
        <v>8396</v>
      </c>
      <c r="P57" s="49">
        <f>P56+Gompertz_model!P57</f>
        <v>8134</v>
      </c>
      <c r="Q57" s="49">
        <f>Q56+Gompertz_model!Q57</f>
        <v>9943</v>
      </c>
      <c r="R57" s="49">
        <f>R56+Gompertz_model!R57</f>
        <v>4660</v>
      </c>
      <c r="S57" s="49">
        <f>S56+Gompertz_model!S57</f>
        <v>20977</v>
      </c>
      <c r="T57" s="49">
        <f>T56+Gompertz_model!T57</f>
        <v>2753</v>
      </c>
      <c r="U57" s="49">
        <f>U56+Gompertz_model!U57</f>
        <v>4379</v>
      </c>
      <c r="V57" s="49">
        <f>V56+Gompertz_model!V57</f>
        <v>5</v>
      </c>
      <c r="W57" s="49">
        <f>W56+Gompertz_model!W57</f>
        <v>10957</v>
      </c>
      <c r="X57" s="49">
        <f>X56+Gompertz_model!X57</f>
        <v>8062</v>
      </c>
      <c r="Y57" s="49">
        <f>Y56+Gompertz_model!Y57</f>
        <v>4234</v>
      </c>
      <c r="Z57" s="49">
        <f>Z56+Gompertz_model!Z57</f>
        <v>393</v>
      </c>
      <c r="AA57" s="49">
        <f>AA56+Gompertz_model!AA57</f>
        <v>25693</v>
      </c>
      <c r="AB57" s="49">
        <f>AB56+Gompertz_model!AB57</f>
        <v>9661</v>
      </c>
      <c r="AC57" s="49">
        <f>AC56+Gompertz_model!AC57</f>
        <v>3326</v>
      </c>
      <c r="AD57" s="49">
        <f>AD56+Gompertz_model!AD57</f>
        <v>1431</v>
      </c>
      <c r="AE57" s="49">
        <f>AE56+Gompertz_model!AE57</f>
        <v>34499</v>
      </c>
      <c r="AF57" s="49">
        <f>AF56+Gompertz_model!AF57</f>
        <v>524</v>
      </c>
      <c r="AG57" s="49">
        <f>AG56+Gompertz_model!AG57</f>
        <v>4131</v>
      </c>
      <c r="AH57" s="49">
        <f>AH56+Gompertz_model!AH57</f>
        <v>350</v>
      </c>
      <c r="AI57" s="49">
        <f>AI56+Gompertz_model!AI57</f>
        <v>5488</v>
      </c>
      <c r="AJ57" s="17"/>
      <c r="AK57" s="43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x14ac:dyDescent="0.25">
      <c r="A58" s="3">
        <v>172</v>
      </c>
      <c r="B58" s="49">
        <f>B57+Gompertz_model!B58</f>
        <v>14</v>
      </c>
      <c r="C58" s="49">
        <f>C57+Gompertz_model!C58</f>
        <v>13299</v>
      </c>
      <c r="D58" s="49">
        <f>D57+Gompertz_model!D58</f>
        <v>8190</v>
      </c>
      <c r="E58" s="49">
        <f>E57+Gompertz_model!E58</f>
        <v>4665</v>
      </c>
      <c r="F58" s="49">
        <f>F57+Gompertz_model!F58</f>
        <v>3676</v>
      </c>
      <c r="G58" s="49">
        <f>G57+Gompertz_model!G58</f>
        <v>9836</v>
      </c>
      <c r="H58" s="49">
        <f>H57+Gompertz_model!H58</f>
        <v>4160</v>
      </c>
      <c r="I58" s="49">
        <f>I57+Gompertz_model!I58</f>
        <v>3420</v>
      </c>
      <c r="J58" s="49">
        <f>J57+Gompertz_model!J58</f>
        <v>4628</v>
      </c>
      <c r="K58" s="49">
        <f>K57+Gompertz_model!K58</f>
        <v>6625</v>
      </c>
      <c r="L58" s="49">
        <f>L57+Gompertz_model!L58</f>
        <v>4290</v>
      </c>
      <c r="M58" s="49">
        <f>M57+Gompertz_model!M58</f>
        <v>4391</v>
      </c>
      <c r="N58" s="49">
        <f>N57+Gompertz_model!N58</f>
        <v>8452</v>
      </c>
      <c r="O58" s="49">
        <f>O57+Gompertz_model!O58</f>
        <v>8540</v>
      </c>
      <c r="P58" s="49">
        <f>P57+Gompertz_model!P58</f>
        <v>9364</v>
      </c>
      <c r="Q58" s="49">
        <f>Q57+Gompertz_model!Q58</f>
        <v>10429</v>
      </c>
      <c r="R58" s="49">
        <f>R57+Gompertz_model!R58</f>
        <v>6606</v>
      </c>
      <c r="S58" s="49">
        <f>S57+Gompertz_model!S58</f>
        <v>21124</v>
      </c>
      <c r="T58" s="49">
        <f>T57+Gompertz_model!T58</f>
        <v>2765</v>
      </c>
      <c r="U58" s="49">
        <f>U57+Gompertz_model!U58</f>
        <v>4672</v>
      </c>
      <c r="V58" s="49">
        <f>V57+Gompertz_model!V58</f>
        <v>245</v>
      </c>
      <c r="W58" s="49">
        <f>W57+Gompertz_model!W58</f>
        <v>13171</v>
      </c>
      <c r="X58" s="49">
        <f>X57+Gompertz_model!X58</f>
        <v>10656</v>
      </c>
      <c r="Y58" s="49">
        <f>Y57+Gompertz_model!Y58</f>
        <v>4317</v>
      </c>
      <c r="Z58" s="49">
        <f>Z57+Gompertz_model!Z58</f>
        <v>409</v>
      </c>
      <c r="AA58" s="49">
        <f>AA57+Gompertz_model!AA58</f>
        <v>28151</v>
      </c>
      <c r="AB58" s="49">
        <f>AB57+Gompertz_model!AB58</f>
        <v>9985</v>
      </c>
      <c r="AC58" s="49">
        <f>AC57+Gompertz_model!AC58</f>
        <v>3378</v>
      </c>
      <c r="AD58" s="49">
        <f>AD57+Gompertz_model!AD58</f>
        <v>1434</v>
      </c>
      <c r="AE58" s="49">
        <f>AE57+Gompertz_model!AE58</f>
        <v>34589</v>
      </c>
      <c r="AF58" s="49">
        <f>AF57+Gompertz_model!AF58</f>
        <v>559</v>
      </c>
      <c r="AG58" s="49">
        <f>AG57+Gompertz_model!AG58</f>
        <v>4147</v>
      </c>
      <c r="AH58" s="49">
        <f>AH57+Gompertz_model!AH58</f>
        <v>350</v>
      </c>
      <c r="AI58" s="49">
        <f>AI57+Gompertz_model!AI58</f>
        <v>10073</v>
      </c>
      <c r="AJ58" s="17"/>
      <c r="AK58" s="43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x14ac:dyDescent="0.25">
      <c r="A59" s="3">
        <v>173</v>
      </c>
      <c r="B59" s="49">
        <f>B58+Gompertz_model!B59</f>
        <v>14</v>
      </c>
      <c r="C59" s="49">
        <f>C58+Gompertz_model!C59</f>
        <v>14179</v>
      </c>
      <c r="D59" s="49">
        <f>D58+Gompertz_model!D59</f>
        <v>8297</v>
      </c>
      <c r="E59" s="49">
        <f>E58+Gompertz_model!E59</f>
        <v>7632</v>
      </c>
      <c r="F59" s="49">
        <f>F58+Gompertz_model!F59</f>
        <v>4284</v>
      </c>
      <c r="G59" s="49">
        <f>G58+Gompertz_model!G59</f>
        <v>10575</v>
      </c>
      <c r="H59" s="49">
        <f>H58+Gompertz_model!H59</f>
        <v>5519</v>
      </c>
      <c r="I59" s="49">
        <f>I58+Gompertz_model!I59</f>
        <v>5306</v>
      </c>
      <c r="J59" s="49">
        <f>J58+Gompertz_model!J59</f>
        <v>5968</v>
      </c>
      <c r="K59" s="49">
        <f>K58+Gompertz_model!K59</f>
        <v>6876</v>
      </c>
      <c r="L59" s="49">
        <f>L58+Gompertz_model!L59</f>
        <v>6245</v>
      </c>
      <c r="M59" s="49">
        <f>M58+Gompertz_model!M59</f>
        <v>4397</v>
      </c>
      <c r="N59" s="49">
        <f>N58+Gompertz_model!N59</f>
        <v>8874</v>
      </c>
      <c r="O59" s="49">
        <f>O58+Gompertz_model!O59</f>
        <v>9250</v>
      </c>
      <c r="P59" s="49">
        <f>P58+Gompertz_model!P59</f>
        <v>11887</v>
      </c>
      <c r="Q59" s="49">
        <f>Q58+Gompertz_model!Q59</f>
        <v>11795</v>
      </c>
      <c r="R59" s="49">
        <f>R58+Gompertz_model!R59</f>
        <v>6680</v>
      </c>
      <c r="S59" s="49">
        <f>S58+Gompertz_model!S59</f>
        <v>21810</v>
      </c>
      <c r="T59" s="49">
        <f>T58+Gompertz_model!T59</f>
        <v>2930</v>
      </c>
      <c r="U59" s="49">
        <f>U58+Gompertz_model!U59</f>
        <v>4715</v>
      </c>
      <c r="V59" s="49">
        <f>V58+Gompertz_model!V59</f>
        <v>576</v>
      </c>
      <c r="W59" s="49">
        <f>W58+Gompertz_model!W59</f>
        <v>14399</v>
      </c>
      <c r="X59" s="49">
        <f>X58+Gompertz_model!X59</f>
        <v>10656</v>
      </c>
      <c r="Y59" s="49">
        <f>Y58+Gompertz_model!Y59</f>
        <v>7470</v>
      </c>
      <c r="Z59" s="49">
        <f>Z58+Gompertz_model!Z59</f>
        <v>1178</v>
      </c>
      <c r="AA59" s="49">
        <f>AA58+Gompertz_model!AA59</f>
        <v>30486</v>
      </c>
      <c r="AB59" s="49">
        <f>AB58+Gompertz_model!AB59</f>
        <v>10712</v>
      </c>
      <c r="AC59" s="49">
        <f>AC58+Gompertz_model!AC59</f>
        <v>3707</v>
      </c>
      <c r="AD59" s="49">
        <f>AD58+Gompertz_model!AD59</f>
        <v>2573</v>
      </c>
      <c r="AE59" s="49">
        <f>AE58+Gompertz_model!AE59</f>
        <v>34628</v>
      </c>
      <c r="AF59" s="49">
        <f>AF58+Gompertz_model!AF59</f>
        <v>574</v>
      </c>
      <c r="AG59" s="49">
        <f>AG58+Gompertz_model!AG59</f>
        <v>4523</v>
      </c>
      <c r="AH59" s="49">
        <f>AH58+Gompertz_model!AH59</f>
        <v>350</v>
      </c>
      <c r="AI59" s="49">
        <f>AI58+Gompertz_model!AI59</f>
        <v>10164</v>
      </c>
      <c r="AJ59" s="17"/>
      <c r="AK59" s="43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x14ac:dyDescent="0.25">
      <c r="A60" s="3">
        <v>174</v>
      </c>
      <c r="B60" s="49">
        <f>B59+Gompertz_model!B60</f>
        <v>971</v>
      </c>
      <c r="C60" s="49">
        <f>C59+Gompertz_model!C60</f>
        <v>15828</v>
      </c>
      <c r="D60" s="49">
        <f>D59+Gompertz_model!D60</f>
        <v>9732</v>
      </c>
      <c r="E60" s="49">
        <f>E59+Gompertz_model!E60</f>
        <v>7755</v>
      </c>
      <c r="F60" s="49">
        <f>F59+Gompertz_model!F60</f>
        <v>5243</v>
      </c>
      <c r="G60" s="49">
        <f>G59+Gompertz_model!G60</f>
        <v>12380</v>
      </c>
      <c r="H60" s="49">
        <f>H59+Gompertz_model!H60</f>
        <v>8159</v>
      </c>
      <c r="I60" s="49">
        <f>I59+Gompertz_model!I60</f>
        <v>6605</v>
      </c>
      <c r="J60" s="49">
        <f>J59+Gompertz_model!J60</f>
        <v>6444</v>
      </c>
      <c r="K60" s="49">
        <f>K59+Gompertz_model!K60</f>
        <v>8206</v>
      </c>
      <c r="L60" s="49">
        <f>L59+Gompertz_model!L60</f>
        <v>6622</v>
      </c>
      <c r="M60" s="49">
        <f>M59+Gompertz_model!M60</f>
        <v>5650</v>
      </c>
      <c r="N60" s="49">
        <f>N59+Gompertz_model!N60</f>
        <v>8888</v>
      </c>
      <c r="O60" s="49">
        <f>O59+Gompertz_model!O60</f>
        <v>10212</v>
      </c>
      <c r="P60" s="49">
        <f>P59+Gompertz_model!P60</f>
        <v>13120</v>
      </c>
      <c r="Q60" s="49">
        <f>Q59+Gompertz_model!Q60</f>
        <v>12112</v>
      </c>
      <c r="R60" s="49">
        <f>R59+Gompertz_model!R60</f>
        <v>6755</v>
      </c>
      <c r="S60" s="49">
        <f>S59+Gompertz_model!S60</f>
        <v>23854</v>
      </c>
      <c r="T60" s="49">
        <f>T59+Gompertz_model!T60</f>
        <v>5093</v>
      </c>
      <c r="U60" s="49">
        <f>U59+Gompertz_model!U60</f>
        <v>4747</v>
      </c>
      <c r="V60" s="49">
        <f>V59+Gompertz_model!V60</f>
        <v>2079</v>
      </c>
      <c r="W60" s="49">
        <f>W59+Gompertz_model!W60</f>
        <v>14806</v>
      </c>
      <c r="X60" s="49">
        <f>X59+Gompertz_model!X60</f>
        <v>12342</v>
      </c>
      <c r="Y60" s="49">
        <f>Y59+Gompertz_model!Y60</f>
        <v>9623</v>
      </c>
      <c r="Z60" s="49">
        <f>Z59+Gompertz_model!Z60</f>
        <v>4231</v>
      </c>
      <c r="AA60" s="49">
        <f>AA59+Gompertz_model!AA60</f>
        <v>31719</v>
      </c>
      <c r="AB60" s="49">
        <f>AB59+Gompertz_model!AB60</f>
        <v>12338</v>
      </c>
      <c r="AC60" s="49">
        <f>AC59+Gompertz_model!AC60</f>
        <v>3854</v>
      </c>
      <c r="AD60" s="49">
        <f>AD59+Gompertz_model!AD60</f>
        <v>3230</v>
      </c>
      <c r="AE60" s="49">
        <f>AE59+Gompertz_model!AE60</f>
        <v>34842</v>
      </c>
      <c r="AF60" s="49">
        <f>AF59+Gompertz_model!AF60</f>
        <v>574</v>
      </c>
      <c r="AG60" s="49">
        <f>AG59+Gompertz_model!AG60</f>
        <v>6064</v>
      </c>
      <c r="AH60" s="49">
        <f>AH59+Gompertz_model!AH60</f>
        <v>652</v>
      </c>
      <c r="AI60" s="49">
        <f>AI59+Gompertz_model!AI60</f>
        <v>10165</v>
      </c>
      <c r="AJ60" s="17"/>
      <c r="AK60" s="43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x14ac:dyDescent="0.25">
      <c r="A61" s="3">
        <v>175</v>
      </c>
      <c r="B61" s="49">
        <f>B60+Gompertz_model!B61</f>
        <v>971</v>
      </c>
      <c r="C61" s="49">
        <f>C60+Gompertz_model!C61</f>
        <v>18125</v>
      </c>
      <c r="D61" s="49">
        <f>D60+Gompertz_model!D61</f>
        <v>9821</v>
      </c>
      <c r="E61" s="49">
        <f>E60+Gompertz_model!E61</f>
        <v>7787</v>
      </c>
      <c r="F61" s="49">
        <f>F60+Gompertz_model!F61</f>
        <v>5928</v>
      </c>
      <c r="G61" s="49">
        <f>G60+Gompertz_model!G61</f>
        <v>14723</v>
      </c>
      <c r="H61" s="49">
        <f>H60+Gompertz_model!H61</f>
        <v>8367</v>
      </c>
      <c r="I61" s="49">
        <f>I60+Gompertz_model!I61</f>
        <v>9692</v>
      </c>
      <c r="J61" s="49">
        <f>J60+Gompertz_model!J61</f>
        <v>8454</v>
      </c>
      <c r="K61" s="49">
        <f>K60+Gompertz_model!K61</f>
        <v>8320</v>
      </c>
      <c r="L61" s="49">
        <f>L60+Gompertz_model!L61</f>
        <v>6706</v>
      </c>
      <c r="M61" s="49">
        <f>M60+Gompertz_model!M61</f>
        <v>6169</v>
      </c>
      <c r="N61" s="49">
        <f>N60+Gompertz_model!N61</f>
        <v>9155</v>
      </c>
      <c r="O61" s="49">
        <f>O60+Gompertz_model!O61</f>
        <v>12150</v>
      </c>
      <c r="P61" s="49">
        <f>P60+Gompertz_model!P61</f>
        <v>14977</v>
      </c>
      <c r="Q61" s="49">
        <f>Q60+Gompertz_model!Q61</f>
        <v>13652</v>
      </c>
      <c r="R61" s="49">
        <f>R60+Gompertz_model!R61</f>
        <v>7507</v>
      </c>
      <c r="S61" s="49">
        <f>S60+Gompertz_model!S61</f>
        <v>25967</v>
      </c>
      <c r="T61" s="49">
        <f>T60+Gompertz_model!T61</f>
        <v>5703</v>
      </c>
      <c r="U61" s="49">
        <f>U60+Gompertz_model!U61</f>
        <v>5681</v>
      </c>
      <c r="V61" s="49">
        <f>V60+Gompertz_model!V61</f>
        <v>2121</v>
      </c>
      <c r="W61" s="49">
        <f>W60+Gompertz_model!W61</f>
        <v>16983</v>
      </c>
      <c r="X61" s="49">
        <f>X60+Gompertz_model!X61</f>
        <v>13685</v>
      </c>
      <c r="Y61" s="49">
        <f>Y60+Gompertz_model!Y61</f>
        <v>10332</v>
      </c>
      <c r="Z61" s="49">
        <f>Z60+Gompertz_model!Z61</f>
        <v>4693</v>
      </c>
      <c r="AA61" s="49">
        <f>AA60+Gompertz_model!AA61</f>
        <v>32971</v>
      </c>
      <c r="AB61" s="49">
        <f>AB60+Gompertz_model!AB61</f>
        <v>13706</v>
      </c>
      <c r="AC61" s="49">
        <f>AC60+Gompertz_model!AC61</f>
        <v>4598</v>
      </c>
      <c r="AD61" s="49">
        <f>AD60+Gompertz_model!AD61</f>
        <v>4076</v>
      </c>
      <c r="AE61" s="49">
        <f>AE60+Gompertz_model!AE61</f>
        <v>35028</v>
      </c>
      <c r="AF61" s="49">
        <f>AF60+Gompertz_model!AF61</f>
        <v>670</v>
      </c>
      <c r="AG61" s="49">
        <f>AG60+Gompertz_model!AG61</f>
        <v>6472</v>
      </c>
      <c r="AH61" s="49">
        <f>AH60+Gompertz_model!AH61</f>
        <v>4026</v>
      </c>
      <c r="AI61" s="49">
        <f>AI60+Gompertz_model!AI61</f>
        <v>13387</v>
      </c>
      <c r="AJ61" s="17"/>
      <c r="AK61" s="43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x14ac:dyDescent="0.25">
      <c r="A62" s="3">
        <v>176</v>
      </c>
      <c r="B62" s="49">
        <f>B61+Gompertz_model!B62</f>
        <v>985</v>
      </c>
      <c r="C62" s="49">
        <f>C61+Gompertz_model!C62</f>
        <v>20372</v>
      </c>
      <c r="D62" s="49">
        <f>D61+Gompertz_model!D62</f>
        <v>10825</v>
      </c>
      <c r="E62" s="49">
        <f>E61+Gompertz_model!E62</f>
        <v>9310</v>
      </c>
      <c r="F62" s="49">
        <f>F61+Gompertz_model!F62</f>
        <v>6869</v>
      </c>
      <c r="G62" s="49">
        <f>G61+Gompertz_model!G62</f>
        <v>14967</v>
      </c>
      <c r="H62" s="49">
        <f>H61+Gompertz_model!H62</f>
        <v>10077</v>
      </c>
      <c r="I62" s="49">
        <f>I61+Gompertz_model!I62</f>
        <v>9830</v>
      </c>
      <c r="J62" s="49">
        <f>J61+Gompertz_model!J62</f>
        <v>8788</v>
      </c>
      <c r="K62" s="49">
        <f>K61+Gompertz_model!K62</f>
        <v>8633</v>
      </c>
      <c r="L62" s="49">
        <f>L61+Gompertz_model!L62</f>
        <v>6708</v>
      </c>
      <c r="M62" s="49">
        <f>M61+Gompertz_model!M62</f>
        <v>7148</v>
      </c>
      <c r="N62" s="49">
        <f>N61+Gompertz_model!N62</f>
        <v>9279</v>
      </c>
      <c r="O62" s="49">
        <f>O61+Gompertz_model!O62</f>
        <v>13016</v>
      </c>
      <c r="P62" s="49">
        <f>P61+Gompertz_model!P62</f>
        <v>16223</v>
      </c>
      <c r="Q62" s="49">
        <f>Q61+Gompertz_model!Q62</f>
        <v>14324</v>
      </c>
      <c r="R62" s="49">
        <f>R61+Gompertz_model!R62</f>
        <v>8012</v>
      </c>
      <c r="S62" s="49">
        <f>S61+Gompertz_model!S62</f>
        <v>27154</v>
      </c>
      <c r="T62" s="49">
        <f>T61+Gompertz_model!T62</f>
        <v>6968</v>
      </c>
      <c r="U62" s="49">
        <f>U61+Gompertz_model!U62</f>
        <v>5913</v>
      </c>
      <c r="V62" s="49">
        <f>V61+Gompertz_model!V62</f>
        <v>2513</v>
      </c>
      <c r="W62" s="49">
        <f>W61+Gompertz_model!W62</f>
        <v>18274</v>
      </c>
      <c r="X62" s="49">
        <f>X61+Gompertz_model!X62</f>
        <v>14708</v>
      </c>
      <c r="Y62" s="49">
        <f>Y61+Gompertz_model!Y62</f>
        <v>11046</v>
      </c>
      <c r="Z62" s="49">
        <f>Z61+Gompertz_model!Z62</f>
        <v>4758</v>
      </c>
      <c r="AA62" s="49">
        <f>AA61+Gompertz_model!AA62</f>
        <v>35559</v>
      </c>
      <c r="AB62" s="49">
        <f>AB61+Gompertz_model!AB62</f>
        <v>15246</v>
      </c>
      <c r="AC62" s="49">
        <f>AC61+Gompertz_model!AC62</f>
        <v>4736</v>
      </c>
      <c r="AD62" s="49">
        <f>AD61+Gompertz_model!AD62</f>
        <v>4088</v>
      </c>
      <c r="AE62" s="49">
        <f>AE61+Gompertz_model!AE62</f>
        <v>35818</v>
      </c>
      <c r="AF62" s="49">
        <f>AF61+Gompertz_model!AF62</f>
        <v>1394</v>
      </c>
      <c r="AG62" s="49">
        <f>AG61+Gompertz_model!AG62</f>
        <v>6910</v>
      </c>
      <c r="AH62" s="49">
        <f>AH61+Gompertz_model!AH62</f>
        <v>4673</v>
      </c>
      <c r="AI62" s="49">
        <f>AI61+Gompertz_model!AI62</f>
        <v>14774</v>
      </c>
      <c r="AJ62" s="17"/>
      <c r="AK62" s="43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x14ac:dyDescent="0.25">
      <c r="A63" s="3">
        <v>177</v>
      </c>
      <c r="B63" s="49">
        <f>B62+Gompertz_model!B63</f>
        <v>990</v>
      </c>
      <c r="C63" s="49">
        <f>C62+Gompertz_model!C63</f>
        <v>20876</v>
      </c>
      <c r="D63" s="49">
        <f>D62+Gompertz_model!D63</f>
        <v>15841</v>
      </c>
      <c r="E63" s="49">
        <f>E62+Gompertz_model!E63</f>
        <v>9513</v>
      </c>
      <c r="F63" s="49">
        <f>F62+Gompertz_model!F63</f>
        <v>7397</v>
      </c>
      <c r="G63" s="49">
        <f>G62+Gompertz_model!G63</f>
        <v>15812</v>
      </c>
      <c r="H63" s="49">
        <f>H62+Gompertz_model!H63</f>
        <v>10805</v>
      </c>
      <c r="I63" s="49">
        <f>I62+Gompertz_model!I63</f>
        <v>10053</v>
      </c>
      <c r="J63" s="49">
        <f>J62+Gompertz_model!J63</f>
        <v>9868</v>
      </c>
      <c r="K63" s="49">
        <f>K62+Gompertz_model!K63</f>
        <v>8985</v>
      </c>
      <c r="L63" s="49">
        <f>L62+Gompertz_model!L63</f>
        <v>6784</v>
      </c>
      <c r="M63" s="49">
        <f>M62+Gompertz_model!M63</f>
        <v>7269</v>
      </c>
      <c r="N63" s="49">
        <f>N62+Gompertz_model!N63</f>
        <v>9556</v>
      </c>
      <c r="O63" s="49">
        <f>O62+Gompertz_model!O63</f>
        <v>13865</v>
      </c>
      <c r="P63" s="49">
        <f>P62+Gompertz_model!P63</f>
        <v>16296</v>
      </c>
      <c r="Q63" s="49">
        <f>Q62+Gompertz_model!Q63</f>
        <v>15540</v>
      </c>
      <c r="R63" s="49">
        <f>R62+Gompertz_model!R63</f>
        <v>9961</v>
      </c>
      <c r="S63" s="49">
        <f>S62+Gompertz_model!S63</f>
        <v>29202</v>
      </c>
      <c r="T63" s="49">
        <f>T62+Gompertz_model!T63</f>
        <v>7954</v>
      </c>
      <c r="U63" s="49">
        <f>U62+Gompertz_model!U63</f>
        <v>6605</v>
      </c>
      <c r="V63" s="49">
        <f>V62+Gompertz_model!V63</f>
        <v>2610</v>
      </c>
      <c r="W63" s="49">
        <f>W62+Gompertz_model!W63</f>
        <v>19265</v>
      </c>
      <c r="X63" s="49">
        <f>X62+Gompertz_model!X63</f>
        <v>15442</v>
      </c>
      <c r="Y63" s="49">
        <f>Y62+Gompertz_model!Y63</f>
        <v>12641</v>
      </c>
      <c r="Z63" s="49">
        <f>Z62+Gompertz_model!Z63</f>
        <v>5098</v>
      </c>
      <c r="AA63" s="49">
        <f>AA62+Gompertz_model!AA63</f>
        <v>39032</v>
      </c>
      <c r="AB63" s="49">
        <f>AB62+Gompertz_model!AB63</f>
        <v>16137</v>
      </c>
      <c r="AC63" s="49">
        <f>AC62+Gompertz_model!AC63</f>
        <v>5596</v>
      </c>
      <c r="AD63" s="49">
        <f>AD62+Gompertz_model!AD63</f>
        <v>5723</v>
      </c>
      <c r="AE63" s="49">
        <f>AE62+Gompertz_model!AE63</f>
        <v>36969</v>
      </c>
      <c r="AF63" s="49">
        <f>AF62+Gompertz_model!AF63</f>
        <v>1410</v>
      </c>
      <c r="AG63" s="49">
        <f>AG62+Gompertz_model!AG63</f>
        <v>7933</v>
      </c>
      <c r="AH63" s="49">
        <f>AH62+Gompertz_model!AH63</f>
        <v>7963</v>
      </c>
      <c r="AI63" s="49">
        <f>AI62+Gompertz_model!AI63</f>
        <v>15621</v>
      </c>
      <c r="AJ63" s="17"/>
      <c r="AK63" s="43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x14ac:dyDescent="0.25">
      <c r="A64" s="3">
        <v>178</v>
      </c>
      <c r="B64" s="49">
        <f>B63+Gompertz_model!B64</f>
        <v>1025</v>
      </c>
      <c r="C64" s="49">
        <f>C63+Gompertz_model!C64</f>
        <v>26721</v>
      </c>
      <c r="D64" s="49">
        <f>D63+Gompertz_model!D64</f>
        <v>16842</v>
      </c>
      <c r="E64" s="49">
        <f>E63+Gompertz_model!E64</f>
        <v>10083</v>
      </c>
      <c r="F64" s="49">
        <f>F63+Gompertz_model!F64</f>
        <v>8473</v>
      </c>
      <c r="G64" s="49">
        <f>G63+Gompertz_model!G64</f>
        <v>19424</v>
      </c>
      <c r="H64" s="49">
        <f>H63+Gompertz_model!H64</f>
        <v>11046</v>
      </c>
      <c r="I64" s="49">
        <f>I63+Gompertz_model!I64</f>
        <v>12806</v>
      </c>
      <c r="J64" s="49">
        <f>J63+Gompertz_model!J64</f>
        <v>10037</v>
      </c>
      <c r="K64" s="49">
        <f>K63+Gompertz_model!K64</f>
        <v>10387</v>
      </c>
      <c r="L64" s="49">
        <f>L63+Gompertz_model!L64</f>
        <v>7387</v>
      </c>
      <c r="M64" s="49">
        <f>M63+Gompertz_model!M64</f>
        <v>8219</v>
      </c>
      <c r="N64" s="49">
        <f>N63+Gompertz_model!N64</f>
        <v>10230</v>
      </c>
      <c r="O64" s="49">
        <f>O63+Gompertz_model!O64</f>
        <v>15297</v>
      </c>
      <c r="P64" s="49">
        <f>P63+Gompertz_model!P64</f>
        <v>17288</v>
      </c>
      <c r="Q64" s="49">
        <f>Q63+Gompertz_model!Q64</f>
        <v>17079</v>
      </c>
      <c r="R64" s="49">
        <f>R63+Gompertz_model!R64</f>
        <v>10809</v>
      </c>
      <c r="S64" s="49">
        <f>S63+Gompertz_model!S64</f>
        <v>32143</v>
      </c>
      <c r="T64" s="49">
        <f>T63+Gompertz_model!T64</f>
        <v>9392</v>
      </c>
      <c r="U64" s="49">
        <f>U63+Gompertz_model!U64</f>
        <v>6639</v>
      </c>
      <c r="V64" s="49">
        <f>V63+Gompertz_model!V64</f>
        <v>2718</v>
      </c>
      <c r="W64" s="49">
        <f>W63+Gompertz_model!W64</f>
        <v>23087</v>
      </c>
      <c r="X64" s="49">
        <f>X63+Gompertz_model!X64</f>
        <v>17084</v>
      </c>
      <c r="Y64" s="49">
        <f>Y63+Gompertz_model!Y64</f>
        <v>15140</v>
      </c>
      <c r="Z64" s="49">
        <f>Z63+Gompertz_model!Z64</f>
        <v>9885</v>
      </c>
      <c r="AA64" s="49">
        <f>AA63+Gompertz_model!AA64</f>
        <v>41901</v>
      </c>
      <c r="AB64" s="49">
        <f>AB63+Gompertz_model!AB64</f>
        <v>17632</v>
      </c>
      <c r="AC64" s="49">
        <f>AC63+Gompertz_model!AC64</f>
        <v>7050</v>
      </c>
      <c r="AD64" s="49">
        <f>AD63+Gompertz_model!AD64</f>
        <v>6430</v>
      </c>
      <c r="AE64" s="49">
        <f>AE63+Gompertz_model!AE64</f>
        <v>37225</v>
      </c>
      <c r="AF64" s="49">
        <f>AF63+Gompertz_model!AF64</f>
        <v>1678</v>
      </c>
      <c r="AG64" s="49">
        <f>AG63+Gompertz_model!AG64</f>
        <v>8392</v>
      </c>
      <c r="AH64" s="49">
        <f>AH63+Gompertz_model!AH64</f>
        <v>8020</v>
      </c>
      <c r="AI64" s="49">
        <f>AI63+Gompertz_model!AI64</f>
        <v>16316</v>
      </c>
      <c r="AJ64" s="17"/>
      <c r="AK64" s="43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x14ac:dyDescent="0.25">
      <c r="A65" s="3">
        <v>179</v>
      </c>
      <c r="B65" s="49">
        <f>B64+Gompertz_model!B65</f>
        <v>1050</v>
      </c>
      <c r="C65" s="49">
        <f>C64+Gompertz_model!C65</f>
        <v>32539</v>
      </c>
      <c r="D65" s="49">
        <f>D64+Gompertz_model!D65</f>
        <v>18391</v>
      </c>
      <c r="E65" s="49">
        <f>E64+Gompertz_model!E65</f>
        <v>12239</v>
      </c>
      <c r="F65" s="49">
        <f>F64+Gompertz_model!F65</f>
        <v>9418</v>
      </c>
      <c r="G65" s="49">
        <f>G64+Gompertz_model!G65</f>
        <v>19913</v>
      </c>
      <c r="H65" s="49">
        <f>H64+Gompertz_model!H65</f>
        <v>11576</v>
      </c>
      <c r="I65" s="49">
        <f>I64+Gompertz_model!I65</f>
        <v>14517</v>
      </c>
      <c r="J65" s="49">
        <f>J64+Gompertz_model!J65</f>
        <v>12573</v>
      </c>
      <c r="K65" s="49">
        <f>K64+Gompertz_model!K65</f>
        <v>11144</v>
      </c>
      <c r="L65" s="49">
        <f>L64+Gompertz_model!L65</f>
        <v>7389</v>
      </c>
      <c r="M65" s="49">
        <f>M64+Gompertz_model!M65</f>
        <v>9489</v>
      </c>
      <c r="N65" s="49">
        <f>N64+Gompertz_model!N65</f>
        <v>10566</v>
      </c>
      <c r="O65" s="49">
        <f>O64+Gompertz_model!O65</f>
        <v>15478</v>
      </c>
      <c r="P65" s="49">
        <f>P64+Gompertz_model!P65</f>
        <v>20051</v>
      </c>
      <c r="Q65" s="49">
        <f>Q64+Gompertz_model!Q65</f>
        <v>18290</v>
      </c>
      <c r="R65" s="49">
        <f>R64+Gompertz_model!R65</f>
        <v>11128</v>
      </c>
      <c r="S65" s="49">
        <f>S64+Gompertz_model!S65</f>
        <v>32698</v>
      </c>
      <c r="T65" s="49">
        <f>T64+Gompertz_model!T65</f>
        <v>10485</v>
      </c>
      <c r="U65" s="49">
        <f>U64+Gompertz_model!U65</f>
        <v>6837</v>
      </c>
      <c r="V65" s="49">
        <f>V64+Gompertz_model!V65</f>
        <v>2771</v>
      </c>
      <c r="W65" s="49">
        <f>W64+Gompertz_model!W65</f>
        <v>24758</v>
      </c>
      <c r="X65" s="49">
        <f>X64+Gompertz_model!X65</f>
        <v>21079</v>
      </c>
      <c r="Y65" s="49">
        <f>Y64+Gompertz_model!Y65</f>
        <v>17433</v>
      </c>
      <c r="Z65" s="49">
        <f>Z64+Gompertz_model!Z65</f>
        <v>10590</v>
      </c>
      <c r="AA65" s="49">
        <f>AA64+Gompertz_model!AA65</f>
        <v>47828</v>
      </c>
      <c r="AB65" s="49">
        <f>AB64+Gompertz_model!AB65</f>
        <v>19325</v>
      </c>
      <c r="AC65" s="49">
        <f>AC64+Gompertz_model!AC65</f>
        <v>9983</v>
      </c>
      <c r="AD65" s="49">
        <f>AD64+Gompertz_model!AD65</f>
        <v>7617</v>
      </c>
      <c r="AE65" s="49">
        <f>AE64+Gompertz_model!AE65</f>
        <v>37999</v>
      </c>
      <c r="AF65" s="49">
        <f>AF64+Gompertz_model!AF65</f>
        <v>1986</v>
      </c>
      <c r="AG65" s="49">
        <f>AG64+Gompertz_model!AG65</f>
        <v>9385</v>
      </c>
      <c r="AH65" s="49">
        <f>AH64+Gompertz_model!AH65</f>
        <v>8392</v>
      </c>
      <c r="AI65" s="49">
        <f>AI64+Gompertz_model!AI65</f>
        <v>18296</v>
      </c>
      <c r="AJ65" s="17"/>
      <c r="AK65" s="43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x14ac:dyDescent="0.25">
      <c r="A66" s="3">
        <v>180</v>
      </c>
      <c r="B66" s="49">
        <f>B65+Gompertz_model!B66</f>
        <v>2194</v>
      </c>
      <c r="C66" s="49">
        <f>C65+Gompertz_model!C66</f>
        <v>33793</v>
      </c>
      <c r="D66" s="49">
        <f>D65+Gompertz_model!D66</f>
        <v>19328</v>
      </c>
      <c r="E66" s="49">
        <f>E65+Gompertz_model!E66</f>
        <v>15478</v>
      </c>
      <c r="F66" s="49">
        <f>F65+Gompertz_model!F66</f>
        <v>14709</v>
      </c>
      <c r="G66" s="49">
        <f>G65+Gompertz_model!G66</f>
        <v>20458</v>
      </c>
      <c r="H66" s="49">
        <f>H65+Gompertz_model!H66</f>
        <v>13738</v>
      </c>
      <c r="I66" s="49">
        <f>I65+Gompertz_model!I66</f>
        <v>15271</v>
      </c>
      <c r="J66" s="49">
        <f>J65+Gompertz_model!J66</f>
        <v>15639</v>
      </c>
      <c r="K66" s="49">
        <f>K65+Gompertz_model!K66</f>
        <v>13436</v>
      </c>
      <c r="L66" s="49">
        <f>L65+Gompertz_model!L66</f>
        <v>8383</v>
      </c>
      <c r="M66" s="49">
        <f>M65+Gompertz_model!M66</f>
        <v>10728</v>
      </c>
      <c r="N66" s="49">
        <f>N65+Gompertz_model!N66</f>
        <v>11426</v>
      </c>
      <c r="O66" s="49">
        <f>O65+Gompertz_model!O66</f>
        <v>15789</v>
      </c>
      <c r="P66" s="49">
        <f>P65+Gompertz_model!P66</f>
        <v>20526</v>
      </c>
      <c r="Q66" s="49">
        <f>Q65+Gompertz_model!Q66</f>
        <v>22380</v>
      </c>
      <c r="R66" s="49">
        <f>R65+Gompertz_model!R66</f>
        <v>12104</v>
      </c>
      <c r="S66" s="49">
        <f>S65+Gompertz_model!S66</f>
        <v>33237</v>
      </c>
      <c r="T66" s="49">
        <f>T65+Gompertz_model!T66</f>
        <v>11690</v>
      </c>
      <c r="U66" s="49">
        <f>U65+Gompertz_model!U66</f>
        <v>7507</v>
      </c>
      <c r="V66" s="49">
        <f>V65+Gompertz_model!V66</f>
        <v>3813</v>
      </c>
      <c r="W66" s="49">
        <f>W65+Gompertz_model!W66</f>
        <v>26044</v>
      </c>
      <c r="X66" s="49">
        <f>X65+Gompertz_model!X66</f>
        <v>22331</v>
      </c>
      <c r="Y66" s="49">
        <f>Y65+Gompertz_model!Y66</f>
        <v>17473</v>
      </c>
      <c r="Z66" s="49">
        <f>Z65+Gompertz_model!Z66</f>
        <v>13688</v>
      </c>
      <c r="AA66" s="49">
        <f>AA65+Gompertz_model!AA66</f>
        <v>52733</v>
      </c>
      <c r="AB66" s="49">
        <f>AB65+Gompertz_model!AB66</f>
        <v>21008</v>
      </c>
      <c r="AC66" s="49">
        <f>AC65+Gompertz_model!AC66</f>
        <v>11412</v>
      </c>
      <c r="AD66" s="49">
        <f>AD65+Gompertz_model!AD66</f>
        <v>8091</v>
      </c>
      <c r="AE66" s="49">
        <f>AE65+Gompertz_model!AE66</f>
        <v>38199</v>
      </c>
      <c r="AF66" s="49">
        <f>AF65+Gompertz_model!AF66</f>
        <v>2067</v>
      </c>
      <c r="AG66" s="49">
        <f>AG65+Gompertz_model!AG66</f>
        <v>9849</v>
      </c>
      <c r="AH66" s="49">
        <f>AH65+Gompertz_model!AH66</f>
        <v>8435</v>
      </c>
      <c r="AI66" s="49">
        <f>AI65+Gompertz_model!AI66</f>
        <v>18382</v>
      </c>
      <c r="AJ66" s="17"/>
      <c r="AK66" s="43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x14ac:dyDescent="0.25">
      <c r="A67" s="3">
        <v>181</v>
      </c>
      <c r="B67" s="49">
        <f>B66+Gompertz_model!B67</f>
        <v>10339</v>
      </c>
      <c r="C67" s="49">
        <f>C66+Gompertz_model!C67</f>
        <v>34913</v>
      </c>
      <c r="D67" s="49">
        <f>D66+Gompertz_model!D67</f>
        <v>20814</v>
      </c>
      <c r="E67" s="49">
        <f>E66+Gompertz_model!E67</f>
        <v>20231</v>
      </c>
      <c r="F67" s="49">
        <f>F66+Gompertz_model!F67</f>
        <v>18600</v>
      </c>
      <c r="G67" s="49">
        <f>G66+Gompertz_model!G67</f>
        <v>23179</v>
      </c>
      <c r="H67" s="49">
        <f>H66+Gompertz_model!H67</f>
        <v>17296</v>
      </c>
      <c r="I67" s="49">
        <f>I66+Gompertz_model!I67</f>
        <v>15278</v>
      </c>
      <c r="J67" s="49">
        <f>J66+Gompertz_model!J67</f>
        <v>16487</v>
      </c>
      <c r="K67" s="49">
        <f>K66+Gompertz_model!K67</f>
        <v>14277</v>
      </c>
      <c r="L67" s="49">
        <f>L66+Gompertz_model!L67</f>
        <v>9445</v>
      </c>
      <c r="M67" s="49">
        <f>M66+Gompertz_model!M67</f>
        <v>12469</v>
      </c>
      <c r="N67" s="49">
        <f>N66+Gompertz_model!N67</f>
        <v>11824</v>
      </c>
      <c r="O67" s="49">
        <f>O66+Gompertz_model!O67</f>
        <v>17707</v>
      </c>
      <c r="P67" s="49">
        <f>P66+Gompertz_model!P67</f>
        <v>22931</v>
      </c>
      <c r="Q67" s="49">
        <f>Q66+Gompertz_model!Q67</f>
        <v>26052</v>
      </c>
      <c r="R67" s="49">
        <f>R66+Gompertz_model!R67</f>
        <v>12194</v>
      </c>
      <c r="S67" s="49">
        <f>S66+Gompertz_model!S67</f>
        <v>33765</v>
      </c>
      <c r="T67" s="49">
        <f>T66+Gompertz_model!T67</f>
        <v>12776</v>
      </c>
      <c r="U67" s="49">
        <f>U66+Gompertz_model!U67</f>
        <v>8807</v>
      </c>
      <c r="V67" s="49">
        <f>V66+Gompertz_model!V67</f>
        <v>5294</v>
      </c>
      <c r="W67" s="49">
        <f>W66+Gompertz_model!W67</f>
        <v>28750</v>
      </c>
      <c r="X67" s="49">
        <f>X66+Gompertz_model!X67</f>
        <v>22337</v>
      </c>
      <c r="Y67" s="49">
        <f>Y66+Gompertz_model!Y67</f>
        <v>22350</v>
      </c>
      <c r="Z67" s="49">
        <f>Z66+Gompertz_model!Z67</f>
        <v>13742</v>
      </c>
      <c r="AA67" s="49">
        <f>AA66+Gompertz_model!AA67</f>
        <v>54849</v>
      </c>
      <c r="AB67" s="49">
        <f>AB66+Gompertz_model!AB67</f>
        <v>21670</v>
      </c>
      <c r="AC67" s="49">
        <f>AC66+Gompertz_model!AC67</f>
        <v>11562</v>
      </c>
      <c r="AD67" s="49">
        <f>AD66+Gompertz_model!AD67</f>
        <v>8491</v>
      </c>
      <c r="AE67" s="49">
        <f>AE66+Gompertz_model!AE67</f>
        <v>38543</v>
      </c>
      <c r="AF67" s="49">
        <f>AF66+Gompertz_model!AF67</f>
        <v>2134</v>
      </c>
      <c r="AG67" s="49">
        <f>AG66+Gompertz_model!AG67</f>
        <v>11400</v>
      </c>
      <c r="AH67" s="49">
        <f>AH66+Gompertz_model!AH67</f>
        <v>10549</v>
      </c>
      <c r="AI67" s="49">
        <f>AI66+Gompertz_model!AI67</f>
        <v>20239</v>
      </c>
      <c r="AJ67" s="17"/>
      <c r="AK67" s="43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x14ac:dyDescent="0.25">
      <c r="A68" s="3">
        <v>182</v>
      </c>
      <c r="B68" s="49">
        <f>B67+Gompertz_model!B68</f>
        <v>12114</v>
      </c>
      <c r="C68" s="49">
        <f>C67+Gompertz_model!C68</f>
        <v>36306</v>
      </c>
      <c r="D68" s="49">
        <f>D67+Gompertz_model!D68</f>
        <v>21004</v>
      </c>
      <c r="E68" s="49">
        <f>E67+Gompertz_model!E68</f>
        <v>22974</v>
      </c>
      <c r="F68" s="49">
        <f>F67+Gompertz_model!F68</f>
        <v>20907</v>
      </c>
      <c r="G68" s="49">
        <f>G67+Gompertz_model!G68</f>
        <v>24001</v>
      </c>
      <c r="H68" s="49">
        <f>H67+Gompertz_model!H68</f>
        <v>17570</v>
      </c>
      <c r="I68" s="49">
        <f>I67+Gompertz_model!I68</f>
        <v>16348</v>
      </c>
      <c r="J68" s="49">
        <f>J67+Gompertz_model!J68</f>
        <v>16705</v>
      </c>
      <c r="K68" s="49">
        <f>K67+Gompertz_model!K68</f>
        <v>14487</v>
      </c>
      <c r="L68" s="49">
        <f>L67+Gompertz_model!L68</f>
        <v>9965</v>
      </c>
      <c r="M68" s="49">
        <f>M67+Gompertz_model!M68</f>
        <v>14448</v>
      </c>
      <c r="N68" s="49">
        <f>N67+Gompertz_model!N68</f>
        <v>12925</v>
      </c>
      <c r="O68" s="49">
        <f>O67+Gompertz_model!O68</f>
        <v>19160</v>
      </c>
      <c r="P68" s="49">
        <f>P67+Gompertz_model!P68</f>
        <v>24139</v>
      </c>
      <c r="Q68" s="49">
        <f>Q67+Gompertz_model!Q68</f>
        <v>27539</v>
      </c>
      <c r="R68" s="49">
        <f>R67+Gompertz_model!R68</f>
        <v>12194</v>
      </c>
      <c r="S68" s="49">
        <f>S67+Gompertz_model!S68</f>
        <v>34444</v>
      </c>
      <c r="T68" s="49">
        <f>T67+Gompertz_model!T68</f>
        <v>16047</v>
      </c>
      <c r="U68" s="49">
        <f>U67+Gompertz_model!U68</f>
        <v>9883</v>
      </c>
      <c r="V68" s="49">
        <f>V67+Gompertz_model!V68</f>
        <v>6143</v>
      </c>
      <c r="W68" s="49">
        <f>W67+Gompertz_model!W68</f>
        <v>29222</v>
      </c>
      <c r="X68" s="49">
        <f>X67+Gompertz_model!X68</f>
        <v>22771</v>
      </c>
      <c r="Y68" s="49">
        <f>Y67+Gompertz_model!Y68</f>
        <v>25755</v>
      </c>
      <c r="Z68" s="49">
        <f>Z67+Gompertz_model!Z68</f>
        <v>14825</v>
      </c>
      <c r="AA68" s="49">
        <f>AA67+Gompertz_model!AA68</f>
        <v>56718</v>
      </c>
      <c r="AB68" s="49">
        <f>AB67+Gompertz_model!AB68</f>
        <v>24245</v>
      </c>
      <c r="AC68" s="49">
        <f>AC67+Gompertz_model!AC68</f>
        <v>12583</v>
      </c>
      <c r="AD68" s="49">
        <f>AD67+Gompertz_model!AD68</f>
        <v>8552</v>
      </c>
      <c r="AE68" s="49">
        <f>AE67+Gompertz_model!AE68</f>
        <v>38804</v>
      </c>
      <c r="AF68" s="49">
        <f>AF67+Gompertz_model!AF68</f>
        <v>2311</v>
      </c>
      <c r="AG68" s="49">
        <f>AG67+Gompertz_model!AG68</f>
        <v>12588</v>
      </c>
      <c r="AH68" s="49">
        <f>AH67+Gompertz_model!AH68</f>
        <v>11452</v>
      </c>
      <c r="AI68" s="49">
        <f>AI67+Gompertz_model!AI68</f>
        <v>23645</v>
      </c>
      <c r="AJ68" s="17"/>
      <c r="AK68" s="43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x14ac:dyDescent="0.25">
      <c r="A69" s="3">
        <v>183</v>
      </c>
      <c r="B69" s="49">
        <f>B68+Gompertz_model!B69</f>
        <v>12718</v>
      </c>
      <c r="C69" s="49">
        <f>C68+Gompertz_model!C69</f>
        <v>37755</v>
      </c>
      <c r="D69" s="49">
        <f>D68+Gompertz_model!D69</f>
        <v>22104</v>
      </c>
      <c r="E69" s="49">
        <f>E68+Gompertz_model!E69</f>
        <v>25681</v>
      </c>
      <c r="F69" s="49">
        <f>F68+Gompertz_model!F69</f>
        <v>21809</v>
      </c>
      <c r="G69" s="49">
        <f>G68+Gompertz_model!G69</f>
        <v>24219</v>
      </c>
      <c r="H69" s="49">
        <f>H68+Gompertz_model!H69</f>
        <v>19121</v>
      </c>
      <c r="I69" s="49">
        <f>I68+Gompertz_model!I69</f>
        <v>16771</v>
      </c>
      <c r="J69" s="49">
        <f>J68+Gompertz_model!J69</f>
        <v>17819</v>
      </c>
      <c r="K69" s="49">
        <f>K68+Gompertz_model!K69</f>
        <v>14537</v>
      </c>
      <c r="L69" s="49">
        <f>L68+Gompertz_model!L69</f>
        <v>10567</v>
      </c>
      <c r="M69" s="49">
        <f>M68+Gompertz_model!M69</f>
        <v>14960</v>
      </c>
      <c r="N69" s="49">
        <f>N68+Gompertz_model!N69</f>
        <v>15304</v>
      </c>
      <c r="O69" s="49">
        <f>O68+Gompertz_model!O69</f>
        <v>22321</v>
      </c>
      <c r="P69" s="49">
        <f>P68+Gompertz_model!P69</f>
        <v>24861</v>
      </c>
      <c r="Q69" s="49">
        <f>Q68+Gompertz_model!Q69</f>
        <v>27690</v>
      </c>
      <c r="R69" s="49">
        <f>R68+Gompertz_model!R69</f>
        <v>13076</v>
      </c>
      <c r="S69" s="49">
        <f>S68+Gompertz_model!S69</f>
        <v>36849</v>
      </c>
      <c r="T69" s="49">
        <f>T68+Gompertz_model!T69</f>
        <v>18114</v>
      </c>
      <c r="U69" s="49">
        <f>U68+Gompertz_model!U69</f>
        <v>10654</v>
      </c>
      <c r="V69" s="49">
        <f>V68+Gompertz_model!V69</f>
        <v>6196</v>
      </c>
      <c r="W69" s="49">
        <f>W68+Gompertz_model!W69</f>
        <v>29953</v>
      </c>
      <c r="X69" s="49">
        <f>X68+Gompertz_model!X69</f>
        <v>24320</v>
      </c>
      <c r="Y69" s="49">
        <f>Y68+Gompertz_model!Y69</f>
        <v>27830</v>
      </c>
      <c r="Z69" s="49">
        <f>Z68+Gompertz_model!Z69</f>
        <v>15295</v>
      </c>
      <c r="AA69" s="49">
        <f>AA68+Gompertz_model!AA69</f>
        <v>58364</v>
      </c>
      <c r="AB69" s="49">
        <f>AB68+Gompertz_model!AB69</f>
        <v>25811</v>
      </c>
      <c r="AC69" s="49">
        <f>AC68+Gompertz_model!AC69</f>
        <v>14725</v>
      </c>
      <c r="AD69" s="49">
        <f>AD68+Gompertz_model!AD69</f>
        <v>11163</v>
      </c>
      <c r="AE69" s="49">
        <f>AE68+Gompertz_model!AE69</f>
        <v>42193</v>
      </c>
      <c r="AF69" s="49">
        <f>AF68+Gompertz_model!AF69</f>
        <v>2897</v>
      </c>
      <c r="AG69" s="49">
        <f>AG68+Gompertz_model!AG69</f>
        <v>12859</v>
      </c>
      <c r="AH69" s="49">
        <f>AH68+Gompertz_model!AH69</f>
        <v>15109</v>
      </c>
      <c r="AI69" s="49">
        <f>AI68+Gompertz_model!AI69</f>
        <v>25169</v>
      </c>
      <c r="AJ69" s="17"/>
      <c r="AK69" s="43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x14ac:dyDescent="0.25">
      <c r="A70" s="3">
        <v>184</v>
      </c>
      <c r="B70" s="49">
        <f>B69+Gompertz_model!B70</f>
        <v>15473</v>
      </c>
      <c r="C70" s="49">
        <f>C69+Gompertz_model!C70</f>
        <v>39666</v>
      </c>
      <c r="D70" s="49">
        <f>D69+Gompertz_model!D70</f>
        <v>25052</v>
      </c>
      <c r="E70" s="49">
        <f>E69+Gompertz_model!E70</f>
        <v>31726</v>
      </c>
      <c r="F70" s="49">
        <f>F69+Gompertz_model!F70</f>
        <v>21979</v>
      </c>
      <c r="G70" s="49">
        <f>G69+Gompertz_model!G70</f>
        <v>25180</v>
      </c>
      <c r="H70" s="49">
        <f>H69+Gompertz_model!H70</f>
        <v>21639</v>
      </c>
      <c r="I70" s="49">
        <f>I69+Gompertz_model!I70</f>
        <v>17593</v>
      </c>
      <c r="J70" s="49">
        <f>J69+Gompertz_model!J70</f>
        <v>19876</v>
      </c>
      <c r="K70" s="49">
        <f>K69+Gompertz_model!K70</f>
        <v>15885</v>
      </c>
      <c r="L70" s="49">
        <f>L69+Gompertz_model!L70</f>
        <v>12206</v>
      </c>
      <c r="M70" s="49">
        <f>M69+Gompertz_model!M70</f>
        <v>17090</v>
      </c>
      <c r="N70" s="49">
        <f>N69+Gompertz_model!N70</f>
        <v>17564</v>
      </c>
      <c r="O70" s="49">
        <f>O69+Gompertz_model!O70</f>
        <v>22819</v>
      </c>
      <c r="P70" s="49">
        <f>P69+Gompertz_model!P70</f>
        <v>26183</v>
      </c>
      <c r="Q70" s="49">
        <f>Q69+Gompertz_model!Q70</f>
        <v>30136</v>
      </c>
      <c r="R70" s="49">
        <f>R69+Gompertz_model!R70</f>
        <v>14746</v>
      </c>
      <c r="S70" s="49">
        <f>S69+Gompertz_model!S70</f>
        <v>38393</v>
      </c>
      <c r="T70" s="49">
        <f>T69+Gompertz_model!T70</f>
        <v>20370</v>
      </c>
      <c r="U70" s="49">
        <f>U69+Gompertz_model!U70</f>
        <v>10681</v>
      </c>
      <c r="V70" s="49">
        <f>V69+Gompertz_model!V70</f>
        <v>7462</v>
      </c>
      <c r="W70" s="49">
        <f>W69+Gompertz_model!W70</f>
        <v>31915</v>
      </c>
      <c r="X70" s="49">
        <f>X69+Gompertz_model!X70</f>
        <v>24757</v>
      </c>
      <c r="Y70" s="49">
        <f>Y69+Gompertz_model!Y70</f>
        <v>30447</v>
      </c>
      <c r="Z70" s="49">
        <f>Z69+Gompertz_model!Z70</f>
        <v>15371</v>
      </c>
      <c r="AA70" s="49">
        <f>AA69+Gompertz_model!AA70</f>
        <v>59907</v>
      </c>
      <c r="AB70" s="49">
        <f>AB69+Gompertz_model!AB70</f>
        <v>26612</v>
      </c>
      <c r="AC70" s="49">
        <f>AC69+Gompertz_model!AC70</f>
        <v>17775</v>
      </c>
      <c r="AD70" s="49">
        <f>AD69+Gompertz_model!AD70</f>
        <v>13980</v>
      </c>
      <c r="AE70" s="49">
        <f>AE69+Gompertz_model!AE70</f>
        <v>43768</v>
      </c>
      <c r="AF70" s="49">
        <f>AF69+Gompertz_model!AF70</f>
        <v>3579</v>
      </c>
      <c r="AG70" s="49">
        <f>AG69+Gompertz_model!AG70</f>
        <v>14067</v>
      </c>
      <c r="AH70" s="49">
        <f>AH69+Gompertz_model!AH70</f>
        <v>17063</v>
      </c>
      <c r="AI70" s="49">
        <f>AI69+Gompertz_model!AI70</f>
        <v>27778</v>
      </c>
      <c r="AJ70" s="17"/>
      <c r="AK70" s="43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x14ac:dyDescent="0.25">
      <c r="A71" s="3">
        <v>185</v>
      </c>
      <c r="B71" s="49">
        <f>B70+Gompertz_model!B71</f>
        <v>16460</v>
      </c>
      <c r="C71" s="49">
        <f>C70+Gompertz_model!C71</f>
        <v>43104</v>
      </c>
      <c r="D71" s="49">
        <f>D70+Gompertz_model!D71</f>
        <v>27885</v>
      </c>
      <c r="E71" s="49">
        <f>E70+Gompertz_model!E71</f>
        <v>32116</v>
      </c>
      <c r="F71" s="49">
        <f>F70+Gompertz_model!F71</f>
        <v>22708</v>
      </c>
      <c r="G71" s="49">
        <f>G70+Gompertz_model!G71</f>
        <v>25913</v>
      </c>
      <c r="H71" s="49">
        <f>H70+Gompertz_model!H71</f>
        <v>22350</v>
      </c>
      <c r="I71" s="49">
        <f>I70+Gompertz_model!I71</f>
        <v>18357</v>
      </c>
      <c r="J71" s="49">
        <f>J70+Gompertz_model!J71</f>
        <v>22168</v>
      </c>
      <c r="K71" s="49">
        <f>K70+Gompertz_model!K71</f>
        <v>17033</v>
      </c>
      <c r="L71" s="49">
        <f>L70+Gompertz_model!L71</f>
        <v>12419</v>
      </c>
      <c r="M71" s="49">
        <f>M70+Gompertz_model!M71</f>
        <v>21358</v>
      </c>
      <c r="N71" s="49">
        <f>N70+Gompertz_model!N71</f>
        <v>19500</v>
      </c>
      <c r="O71" s="49">
        <f>O70+Gompertz_model!O71</f>
        <v>22866</v>
      </c>
      <c r="P71" s="49">
        <f>P70+Gompertz_model!P71</f>
        <v>26540</v>
      </c>
      <c r="Q71" s="49">
        <f>Q70+Gompertz_model!Q71</f>
        <v>32855</v>
      </c>
      <c r="R71" s="49">
        <f>R70+Gompertz_model!R71</f>
        <v>16870</v>
      </c>
      <c r="S71" s="49">
        <f>S70+Gompertz_model!S71</f>
        <v>39909</v>
      </c>
      <c r="T71" s="49">
        <f>T70+Gompertz_model!T71</f>
        <v>22287</v>
      </c>
      <c r="U71" s="49">
        <f>U70+Gompertz_model!U71</f>
        <v>11640</v>
      </c>
      <c r="V71" s="49">
        <f>V70+Gompertz_model!V71</f>
        <v>9592</v>
      </c>
      <c r="W71" s="49">
        <f>W70+Gompertz_model!W71</f>
        <v>34383</v>
      </c>
      <c r="X71" s="49">
        <f>X70+Gompertz_model!X71</f>
        <v>27783</v>
      </c>
      <c r="Y71" s="49">
        <f>Y70+Gompertz_model!Y71</f>
        <v>34414</v>
      </c>
      <c r="Z71" s="49">
        <f>Z70+Gompertz_model!Z71</f>
        <v>15616</v>
      </c>
      <c r="AA71" s="49">
        <f>AA70+Gompertz_model!AA71</f>
        <v>66758</v>
      </c>
      <c r="AB71" s="49">
        <f>AB70+Gompertz_model!AB71</f>
        <v>27082</v>
      </c>
      <c r="AC71" s="49">
        <f>AC70+Gompertz_model!AC71</f>
        <v>20359</v>
      </c>
      <c r="AD71" s="49">
        <f>AD70+Gompertz_model!AD71</f>
        <v>16112</v>
      </c>
      <c r="AE71" s="49">
        <f>AE70+Gompertz_model!AE71</f>
        <v>43832</v>
      </c>
      <c r="AF71" s="49">
        <f>AF70+Gompertz_model!AF71</f>
        <v>4851</v>
      </c>
      <c r="AG71" s="49">
        <f>AG70+Gompertz_model!AG71</f>
        <v>16308</v>
      </c>
      <c r="AH71" s="49">
        <f>AH70+Gompertz_model!AH71</f>
        <v>18750</v>
      </c>
      <c r="AI71" s="49">
        <f>AI70+Gompertz_model!AI71</f>
        <v>30561</v>
      </c>
      <c r="AJ71" s="17"/>
      <c r="AK71" s="43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x14ac:dyDescent="0.25">
      <c r="A72" s="3">
        <v>186</v>
      </c>
      <c r="B72" s="49">
        <f>B71+Gompertz_model!B72</f>
        <v>16554</v>
      </c>
      <c r="C72" s="49">
        <f>C71+Gompertz_model!C72</f>
        <v>44478</v>
      </c>
      <c r="D72" s="49">
        <f>D71+Gompertz_model!D72</f>
        <v>27955</v>
      </c>
      <c r="E72" s="49">
        <f>E71+Gompertz_model!E72</f>
        <v>32248</v>
      </c>
      <c r="F72" s="49">
        <f>F71+Gompertz_model!F72</f>
        <v>23066</v>
      </c>
      <c r="G72" s="49">
        <f>G71+Gompertz_model!G72</f>
        <v>26537</v>
      </c>
      <c r="H72" s="49">
        <f>H71+Gompertz_model!H72</f>
        <v>26988</v>
      </c>
      <c r="I72" s="49">
        <f>I71+Gompertz_model!I72</f>
        <v>19535</v>
      </c>
      <c r="J72" s="49">
        <f>J71+Gompertz_model!J72</f>
        <v>23029</v>
      </c>
      <c r="K72" s="49">
        <f>K71+Gompertz_model!K72</f>
        <v>18536</v>
      </c>
      <c r="L72" s="49">
        <f>L71+Gompertz_model!L72</f>
        <v>12445</v>
      </c>
      <c r="M72" s="49">
        <f>M71+Gompertz_model!M72</f>
        <v>23374</v>
      </c>
      <c r="N72" s="49">
        <f>N71+Gompertz_model!N72</f>
        <v>20283</v>
      </c>
      <c r="O72" s="49">
        <f>O71+Gompertz_model!O72</f>
        <v>23168</v>
      </c>
      <c r="P72" s="49">
        <f>P71+Gompertz_model!P72</f>
        <v>27408</v>
      </c>
      <c r="Q72" s="49">
        <f>Q71+Gompertz_model!Q72</f>
        <v>35291</v>
      </c>
      <c r="R72" s="49">
        <f>R71+Gompertz_model!R72</f>
        <v>17638</v>
      </c>
      <c r="S72" s="49">
        <f>S71+Gompertz_model!S72</f>
        <v>40305</v>
      </c>
      <c r="T72" s="49">
        <f>T71+Gompertz_model!T72</f>
        <v>22709</v>
      </c>
      <c r="U72" s="49">
        <f>U71+Gompertz_model!U72</f>
        <v>12484</v>
      </c>
      <c r="V72" s="49">
        <f>V71+Gompertz_model!V72</f>
        <v>11765</v>
      </c>
      <c r="W72" s="49">
        <f>W71+Gompertz_model!W72</f>
        <v>37211</v>
      </c>
      <c r="X72" s="49">
        <f>X71+Gompertz_model!X72</f>
        <v>29639</v>
      </c>
      <c r="Y72" s="49">
        <f>Y71+Gompertz_model!Y72</f>
        <v>34491</v>
      </c>
      <c r="Z72" s="49">
        <f>Z71+Gompertz_model!Z72</f>
        <v>16995</v>
      </c>
      <c r="AA72" s="49">
        <f>AA71+Gompertz_model!AA72</f>
        <v>69194</v>
      </c>
      <c r="AB72" s="49">
        <f>AB71+Gompertz_model!AB72</f>
        <v>33444</v>
      </c>
      <c r="AC72" s="49">
        <f>AC71+Gompertz_model!AC72</f>
        <v>24492</v>
      </c>
      <c r="AD72" s="49">
        <f>AD71+Gompertz_model!AD72</f>
        <v>18029</v>
      </c>
      <c r="AE72" s="49">
        <f>AE71+Gompertz_model!AE72</f>
        <v>44090</v>
      </c>
      <c r="AF72" s="49">
        <f>AF71+Gompertz_model!AF72</f>
        <v>4924</v>
      </c>
      <c r="AG72" s="49">
        <f>AG71+Gompertz_model!AG72</f>
        <v>18062</v>
      </c>
      <c r="AH72" s="49">
        <f>AH71+Gompertz_model!AH72</f>
        <v>20310</v>
      </c>
      <c r="AI72" s="49">
        <f>AI71+Gompertz_model!AI72</f>
        <v>35006</v>
      </c>
      <c r="AJ72" s="17"/>
      <c r="AK72" s="43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x14ac:dyDescent="0.25">
      <c r="A73" s="3">
        <v>187</v>
      </c>
      <c r="B73" s="49">
        <f>B72+Gompertz_model!B73</f>
        <v>16807</v>
      </c>
      <c r="C73" s="49">
        <f>C72+Gompertz_model!C73</f>
        <v>44554</v>
      </c>
      <c r="D73" s="49">
        <f>D72+Gompertz_model!D73</f>
        <v>27965</v>
      </c>
      <c r="E73" s="49">
        <f>E72+Gompertz_model!E73</f>
        <v>33419</v>
      </c>
      <c r="F73" s="49">
        <f>F72+Gompertz_model!F73</f>
        <v>23517</v>
      </c>
      <c r="G73" s="49">
        <f>G72+Gompertz_model!G73</f>
        <v>28466</v>
      </c>
      <c r="H73" s="49">
        <f>H72+Gompertz_model!H73</f>
        <v>27633</v>
      </c>
      <c r="I73" s="49">
        <f>I72+Gompertz_model!I73</f>
        <v>20326</v>
      </c>
      <c r="J73" s="49">
        <f>J72+Gompertz_model!J73</f>
        <v>24850</v>
      </c>
      <c r="K73" s="49">
        <f>K72+Gompertz_model!K73</f>
        <v>18991</v>
      </c>
      <c r="L73" s="49">
        <f>L72+Gompertz_model!L73</f>
        <v>16160</v>
      </c>
      <c r="M73" s="49">
        <f>M72+Gompertz_model!M73</f>
        <v>24093</v>
      </c>
      <c r="N73" s="49">
        <f>N72+Gompertz_model!N73</f>
        <v>20284</v>
      </c>
      <c r="O73" s="49">
        <f>O72+Gompertz_model!O73</f>
        <v>24547</v>
      </c>
      <c r="P73" s="49">
        <f>P72+Gompertz_model!P73</f>
        <v>29285</v>
      </c>
      <c r="Q73" s="49">
        <f>Q72+Gompertz_model!Q73</f>
        <v>40537</v>
      </c>
      <c r="R73" s="49">
        <f>R72+Gompertz_model!R73</f>
        <v>18543</v>
      </c>
      <c r="S73" s="49">
        <f>S72+Gompertz_model!S73</f>
        <v>41556</v>
      </c>
      <c r="T73" s="49">
        <f>T72+Gompertz_model!T73</f>
        <v>23462</v>
      </c>
      <c r="U73" s="49">
        <f>U72+Gompertz_model!U73</f>
        <v>13694</v>
      </c>
      <c r="V73" s="49">
        <f>V72+Gompertz_model!V73</f>
        <v>12797</v>
      </c>
      <c r="W73" s="49">
        <f>W72+Gompertz_model!W73</f>
        <v>37915</v>
      </c>
      <c r="X73" s="49">
        <f>X72+Gompertz_model!X73</f>
        <v>31596</v>
      </c>
      <c r="Y73" s="49">
        <f>Y72+Gompertz_model!Y73</f>
        <v>34885</v>
      </c>
      <c r="Z73" s="49">
        <f>Z72+Gompertz_model!Z73</f>
        <v>18173</v>
      </c>
      <c r="AA73" s="49">
        <f>AA72+Gompertz_model!AA73</f>
        <v>73718</v>
      </c>
      <c r="AB73" s="49">
        <f>AB72+Gompertz_model!AB73</f>
        <v>34080</v>
      </c>
      <c r="AC73" s="49">
        <f>AC72+Gompertz_model!AC73</f>
        <v>28647</v>
      </c>
      <c r="AD73" s="49">
        <f>AD72+Gompertz_model!AD73</f>
        <v>20168</v>
      </c>
      <c r="AE73" s="49">
        <f>AE72+Gompertz_model!AE73</f>
        <v>44301</v>
      </c>
      <c r="AF73" s="49">
        <f>AF72+Gompertz_model!AF73</f>
        <v>5023</v>
      </c>
      <c r="AG73" s="49">
        <f>AG72+Gompertz_model!AG73</f>
        <v>19077</v>
      </c>
      <c r="AH73" s="49">
        <f>AH72+Gompertz_model!AH73</f>
        <v>20355</v>
      </c>
      <c r="AI73" s="49">
        <f>AI72+Gompertz_model!AI73</f>
        <v>38407</v>
      </c>
      <c r="AJ73" s="17"/>
      <c r="AK73" s="43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x14ac:dyDescent="0.25">
      <c r="A74" s="3">
        <v>188</v>
      </c>
      <c r="B74" s="49">
        <f>B73+Gompertz_model!B74</f>
        <v>17297</v>
      </c>
      <c r="C74" s="49">
        <f>C73+Gompertz_model!C74</f>
        <v>46238</v>
      </c>
      <c r="D74" s="49">
        <f>D73+Gompertz_model!D74</f>
        <v>28961</v>
      </c>
      <c r="E74" s="49">
        <f>E73+Gompertz_model!E74</f>
        <v>34753</v>
      </c>
      <c r="F74" s="49">
        <f>F73+Gompertz_model!F74</f>
        <v>23881</v>
      </c>
      <c r="G74" s="49">
        <f>G73+Gompertz_model!G74</f>
        <v>29430</v>
      </c>
      <c r="H74" s="49">
        <f>H73+Gompertz_model!H74</f>
        <v>28650</v>
      </c>
      <c r="I74" s="49">
        <f>I73+Gompertz_model!I74</f>
        <v>21869</v>
      </c>
      <c r="J74" s="49">
        <f>J73+Gompertz_model!J74</f>
        <v>26371</v>
      </c>
      <c r="K74" s="49">
        <f>K73+Gompertz_model!K74</f>
        <v>20359</v>
      </c>
      <c r="L74" s="49">
        <f>L73+Gompertz_model!L74</f>
        <v>18655</v>
      </c>
      <c r="M74" s="49">
        <f>M73+Gompertz_model!M74</f>
        <v>26377</v>
      </c>
      <c r="N74" s="49">
        <f>N73+Gompertz_model!N74</f>
        <v>20740</v>
      </c>
      <c r="O74" s="49">
        <f>O73+Gompertz_model!O74</f>
        <v>25195</v>
      </c>
      <c r="P74" s="49">
        <f>P73+Gompertz_model!P74</f>
        <v>36928</v>
      </c>
      <c r="Q74" s="49">
        <f>Q73+Gompertz_model!Q74</f>
        <v>45454</v>
      </c>
      <c r="R74" s="49">
        <f>R73+Gompertz_model!R74</f>
        <v>19057</v>
      </c>
      <c r="S74" s="49">
        <f>S73+Gompertz_model!S74</f>
        <v>44348</v>
      </c>
      <c r="T74" s="49">
        <f>T73+Gompertz_model!T74</f>
        <v>26510</v>
      </c>
      <c r="U74" s="49">
        <f>U73+Gompertz_model!U74</f>
        <v>15007</v>
      </c>
      <c r="V74" s="49">
        <f>V73+Gompertz_model!V74</f>
        <v>13208</v>
      </c>
      <c r="W74" s="49">
        <f>W73+Gompertz_model!W74</f>
        <v>39095</v>
      </c>
      <c r="X74" s="49">
        <f>X73+Gompertz_model!X74</f>
        <v>33070</v>
      </c>
      <c r="Y74" s="49">
        <f>Y73+Gompertz_model!Y74</f>
        <v>35103</v>
      </c>
      <c r="Z74" s="49">
        <f>Z73+Gompertz_model!Z74</f>
        <v>21473</v>
      </c>
      <c r="AA74" s="49">
        <f>AA73+Gompertz_model!AA74</f>
        <v>74582</v>
      </c>
      <c r="AB74" s="49">
        <f>AB73+Gompertz_model!AB74</f>
        <v>35803</v>
      </c>
      <c r="AC74" s="49">
        <f>AC73+Gompertz_model!AC74</f>
        <v>29295</v>
      </c>
      <c r="AD74" s="49">
        <f>AD73+Gompertz_model!AD74</f>
        <v>22021</v>
      </c>
      <c r="AE74" s="49">
        <f>AE73+Gompertz_model!AE74</f>
        <v>45657</v>
      </c>
      <c r="AF74" s="49">
        <f>AF73+Gompertz_model!AF74</f>
        <v>5030</v>
      </c>
      <c r="AG74" s="49">
        <f>AG73+Gompertz_model!AG74</f>
        <v>21140</v>
      </c>
      <c r="AH74" s="49">
        <f>AH73+Gompertz_model!AH74</f>
        <v>22317</v>
      </c>
      <c r="AI74" s="49">
        <f>AI73+Gompertz_model!AI74</f>
        <v>39724</v>
      </c>
      <c r="AJ74" s="17"/>
      <c r="AK74" s="43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x14ac:dyDescent="0.25">
      <c r="A75" s="3">
        <v>189</v>
      </c>
      <c r="B75" s="49">
        <f>B74+Gompertz_model!B75</f>
        <v>20976</v>
      </c>
      <c r="C75" s="49">
        <f>C74+Gompertz_model!C75</f>
        <v>47168</v>
      </c>
      <c r="D75" s="49">
        <f>D74+Gompertz_model!D75</f>
        <v>29670</v>
      </c>
      <c r="E75" s="49">
        <f>E74+Gompertz_model!E75</f>
        <v>35586</v>
      </c>
      <c r="F75" s="49">
        <f>F74+Gompertz_model!F75</f>
        <v>27059</v>
      </c>
      <c r="G75" s="49">
        <f>G74+Gompertz_model!G75</f>
        <v>31812</v>
      </c>
      <c r="H75" s="49">
        <f>H74+Gompertz_model!H75</f>
        <v>29306</v>
      </c>
      <c r="I75" s="49">
        <f>I74+Gompertz_model!I75</f>
        <v>22467</v>
      </c>
      <c r="J75" s="49">
        <f>J74+Gompertz_model!J75</f>
        <v>28694</v>
      </c>
      <c r="K75" s="49">
        <f>K74+Gompertz_model!K75</f>
        <v>20650</v>
      </c>
      <c r="L75" s="49">
        <f>L74+Gompertz_model!L75</f>
        <v>20715</v>
      </c>
      <c r="M75" s="49">
        <f>M74+Gompertz_model!M75</f>
        <v>26508</v>
      </c>
      <c r="N75" s="49">
        <f>N74+Gompertz_model!N75</f>
        <v>20937</v>
      </c>
      <c r="O75" s="49">
        <f>O74+Gompertz_model!O75</f>
        <v>26659</v>
      </c>
      <c r="P75" s="49">
        <f>P74+Gompertz_model!P75</f>
        <v>39685</v>
      </c>
      <c r="Q75" s="49">
        <f>Q74+Gompertz_model!Q75</f>
        <v>46458</v>
      </c>
      <c r="R75" s="49">
        <f>R74+Gompertz_model!R75</f>
        <v>20123</v>
      </c>
      <c r="S75" s="49">
        <f>S74+Gompertz_model!S75</f>
        <v>45980</v>
      </c>
      <c r="T75" s="49">
        <f>T74+Gompertz_model!T75</f>
        <v>28216</v>
      </c>
      <c r="U75" s="49">
        <f>U74+Gompertz_model!U75</f>
        <v>15848</v>
      </c>
      <c r="V75" s="49">
        <f>V74+Gompertz_model!V75</f>
        <v>13908</v>
      </c>
      <c r="W75" s="49">
        <f>W74+Gompertz_model!W75</f>
        <v>39100</v>
      </c>
      <c r="X75" s="49">
        <f>X74+Gompertz_model!X75</f>
        <v>34060</v>
      </c>
      <c r="Y75" s="49">
        <f>Y74+Gompertz_model!Y75</f>
        <v>40450</v>
      </c>
      <c r="Z75" s="49">
        <f>Z74+Gompertz_model!Z75</f>
        <v>23200</v>
      </c>
      <c r="AA75" s="49">
        <f>AA74+Gompertz_model!AA75</f>
        <v>75021</v>
      </c>
      <c r="AB75" s="49">
        <f>AB74+Gompertz_model!AB75</f>
        <v>40182</v>
      </c>
      <c r="AC75" s="49">
        <f>AC74+Gompertz_model!AC75</f>
        <v>32577</v>
      </c>
      <c r="AD75" s="49">
        <f>AD74+Gompertz_model!AD75</f>
        <v>25372</v>
      </c>
      <c r="AE75" s="49">
        <f>AE74+Gompertz_model!AE75</f>
        <v>46173</v>
      </c>
      <c r="AF75" s="49">
        <f>AF74+Gompertz_model!AF75</f>
        <v>5031</v>
      </c>
      <c r="AG75" s="49">
        <f>AG74+Gompertz_model!AG75</f>
        <v>22906</v>
      </c>
      <c r="AH75" s="49">
        <f>AH74+Gompertz_model!AH75</f>
        <v>23402</v>
      </c>
      <c r="AI75" s="49">
        <f>AI74+Gompertz_model!AI75</f>
        <v>44018</v>
      </c>
      <c r="AJ75" s="17"/>
      <c r="AK75" s="43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x14ac:dyDescent="0.25">
      <c r="A76" s="3">
        <v>190</v>
      </c>
      <c r="B76" s="49">
        <f>B75+Gompertz_model!B76</f>
        <v>21257</v>
      </c>
      <c r="C76" s="49">
        <f>C75+Gompertz_model!C76</f>
        <v>50781</v>
      </c>
      <c r="D76" s="49">
        <f>D75+Gompertz_model!D76</f>
        <v>31779</v>
      </c>
      <c r="E76" s="49">
        <f>E75+Gompertz_model!E76</f>
        <v>41164</v>
      </c>
      <c r="F76" s="49">
        <f>F75+Gompertz_model!F76</f>
        <v>28517</v>
      </c>
      <c r="G76" s="49">
        <f>G75+Gompertz_model!G76</f>
        <v>33373</v>
      </c>
      <c r="H76" s="49">
        <f>H75+Gompertz_model!H76</f>
        <v>29470</v>
      </c>
      <c r="I76" s="49">
        <f>I75+Gompertz_model!I76</f>
        <v>24174</v>
      </c>
      <c r="J76" s="49">
        <f>J75+Gompertz_model!J76</f>
        <v>29102</v>
      </c>
      <c r="K76" s="49">
        <f>K75+Gompertz_model!K76</f>
        <v>20708</v>
      </c>
      <c r="L76" s="49">
        <f>L75+Gompertz_model!L76</f>
        <v>22545</v>
      </c>
      <c r="M76" s="49">
        <f>M75+Gompertz_model!M76</f>
        <v>27019</v>
      </c>
      <c r="N76" s="49">
        <f>N75+Gompertz_model!N76</f>
        <v>22647</v>
      </c>
      <c r="O76" s="49">
        <f>O75+Gompertz_model!O76</f>
        <v>27466</v>
      </c>
      <c r="P76" s="49">
        <f>P75+Gompertz_model!P76</f>
        <v>41268</v>
      </c>
      <c r="Q76" s="49">
        <f>Q75+Gompertz_model!Q76</f>
        <v>46492</v>
      </c>
      <c r="R76" s="49">
        <f>R75+Gompertz_model!R76</f>
        <v>21320</v>
      </c>
      <c r="S76" s="49">
        <f>S75+Gompertz_model!S76</f>
        <v>50155</v>
      </c>
      <c r="T76" s="49">
        <f>T75+Gompertz_model!T76</f>
        <v>30974</v>
      </c>
      <c r="U76" s="49">
        <f>U75+Gompertz_model!U76</f>
        <v>17835</v>
      </c>
      <c r="V76" s="49">
        <f>V75+Gompertz_model!V76</f>
        <v>14202</v>
      </c>
      <c r="W76" s="49">
        <f>W75+Gompertz_model!W76</f>
        <v>40424</v>
      </c>
      <c r="X76" s="49">
        <f>X75+Gompertz_model!X76</f>
        <v>35072</v>
      </c>
      <c r="Y76" s="49">
        <f>Y75+Gompertz_model!Y76</f>
        <v>43371</v>
      </c>
      <c r="Z76" s="49">
        <f>Z75+Gompertz_model!Z76</f>
        <v>24082</v>
      </c>
      <c r="AA76" s="49">
        <f>AA75+Gompertz_model!AA76</f>
        <v>75353</v>
      </c>
      <c r="AB76" s="49">
        <f>AB75+Gompertz_model!AB76</f>
        <v>41917</v>
      </c>
      <c r="AC76" s="49">
        <f>AC75+Gompertz_model!AC76</f>
        <v>34349</v>
      </c>
      <c r="AD76" s="49">
        <f>AD75+Gompertz_model!AD76</f>
        <v>26692</v>
      </c>
      <c r="AE76" s="49">
        <f>AE75+Gompertz_model!AE76</f>
        <v>47685</v>
      </c>
      <c r="AF76" s="49">
        <f>AF75+Gompertz_model!AF76</f>
        <v>5264</v>
      </c>
      <c r="AG76" s="49">
        <f>AG75+Gompertz_model!AG76</f>
        <v>23336</v>
      </c>
      <c r="AH76" s="49">
        <f>AH75+Gompertz_model!AH76</f>
        <v>27115</v>
      </c>
      <c r="AI76" s="49">
        <f>AI75+Gompertz_model!AI76</f>
        <v>51725</v>
      </c>
      <c r="AJ76" s="17"/>
      <c r="AK76" s="43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x14ac:dyDescent="0.25">
      <c r="A77" s="3">
        <v>191</v>
      </c>
      <c r="B77" s="49">
        <f>B76+Gompertz_model!B77</f>
        <v>21277</v>
      </c>
      <c r="C77" s="49">
        <f>C76+Gompertz_model!C77</f>
        <v>54965</v>
      </c>
      <c r="D77" s="49">
        <f>D76+Gompertz_model!D77</f>
        <v>33261</v>
      </c>
      <c r="E77" s="49">
        <f>E76+Gompertz_model!E77</f>
        <v>44846</v>
      </c>
      <c r="F77" s="49">
        <f>F76+Gompertz_model!F77</f>
        <v>29079</v>
      </c>
      <c r="G77" s="49">
        <f>G76+Gompertz_model!G77</f>
        <v>34234</v>
      </c>
      <c r="H77" s="49">
        <f>H76+Gompertz_model!H77</f>
        <v>31083</v>
      </c>
      <c r="I77" s="49">
        <f>I76+Gompertz_model!I77</f>
        <v>24501</v>
      </c>
      <c r="J77" s="49">
        <f>J76+Gompertz_model!J77</f>
        <v>33661</v>
      </c>
      <c r="K77" s="49">
        <f>K76+Gompertz_model!K77</f>
        <v>21260</v>
      </c>
      <c r="L77" s="49">
        <f>L76+Gompertz_model!L77</f>
        <v>23159</v>
      </c>
      <c r="M77" s="49">
        <f>M76+Gompertz_model!M77</f>
        <v>29575</v>
      </c>
      <c r="N77" s="49">
        <f>N76+Gompertz_model!N77</f>
        <v>23675</v>
      </c>
      <c r="O77" s="49">
        <f>O76+Gompertz_model!O77</f>
        <v>27773</v>
      </c>
      <c r="P77" s="49">
        <f>P76+Gompertz_model!P77</f>
        <v>41326</v>
      </c>
      <c r="Q77" s="49">
        <f>Q76+Gompertz_model!Q77</f>
        <v>46740</v>
      </c>
      <c r="R77" s="49">
        <f>R76+Gompertz_model!R77</f>
        <v>21657</v>
      </c>
      <c r="S77" s="49">
        <f>S76+Gompertz_model!S77</f>
        <v>50605</v>
      </c>
      <c r="T77" s="49">
        <f>T76+Gompertz_model!T77</f>
        <v>32197</v>
      </c>
      <c r="U77" s="49">
        <f>U76+Gompertz_model!U77</f>
        <v>18256</v>
      </c>
      <c r="V77" s="49">
        <f>V76+Gompertz_model!V77</f>
        <v>14770</v>
      </c>
      <c r="W77" s="49">
        <f>W76+Gompertz_model!W77</f>
        <v>46974</v>
      </c>
      <c r="X77" s="49">
        <f>X76+Gompertz_model!X77</f>
        <v>36212</v>
      </c>
      <c r="Y77" s="49">
        <f>Y76+Gompertz_model!Y77</f>
        <v>47372</v>
      </c>
      <c r="Z77" s="49">
        <f>Z76+Gompertz_model!Z77</f>
        <v>25053</v>
      </c>
      <c r="AA77" s="49">
        <f>AA76+Gompertz_model!AA77</f>
        <v>75658</v>
      </c>
      <c r="AB77" s="49">
        <f>AB76+Gompertz_model!AB77</f>
        <v>43253</v>
      </c>
      <c r="AC77" s="49">
        <f>AC76+Gompertz_model!AC77</f>
        <v>35958</v>
      </c>
      <c r="AD77" s="49">
        <f>AD76+Gompertz_model!AD77</f>
        <v>27995</v>
      </c>
      <c r="AE77" s="49">
        <f>AE76+Gompertz_model!AE77</f>
        <v>51727</v>
      </c>
      <c r="AF77" s="49">
        <f>AF76+Gompertz_model!AF77</f>
        <v>9489</v>
      </c>
      <c r="AG77" s="49">
        <f>AG76+Gompertz_model!AG77</f>
        <v>23641</v>
      </c>
      <c r="AH77" s="49">
        <f>AH76+Gompertz_model!AH77</f>
        <v>28475</v>
      </c>
      <c r="AI77" s="49">
        <f>AI76+Gompertz_model!AI77</f>
        <v>53212</v>
      </c>
      <c r="AJ77" s="17"/>
      <c r="AK77" s="43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x14ac:dyDescent="0.25">
      <c r="A78" s="3">
        <v>192</v>
      </c>
      <c r="B78" s="49">
        <f>B77+Gompertz_model!B78</f>
        <v>22606</v>
      </c>
      <c r="C78" s="49">
        <f>C77+Gompertz_model!C78</f>
        <v>57388</v>
      </c>
      <c r="D78" s="49">
        <f>D77+Gompertz_model!D78</f>
        <v>33477</v>
      </c>
      <c r="E78" s="49">
        <f>E77+Gompertz_model!E78</f>
        <v>47601</v>
      </c>
      <c r="F78" s="49">
        <f>F77+Gompertz_model!F78</f>
        <v>29712</v>
      </c>
      <c r="G78" s="49">
        <f>G77+Gompertz_model!G78</f>
        <v>36218</v>
      </c>
      <c r="H78" s="49">
        <f>H77+Gompertz_model!H78</f>
        <v>33803</v>
      </c>
      <c r="I78" s="49">
        <f>I77+Gompertz_model!I78</f>
        <v>24571</v>
      </c>
      <c r="J78" s="49">
        <f>J77+Gompertz_model!J78</f>
        <v>35195</v>
      </c>
      <c r="K78" s="49">
        <f>K77+Gompertz_model!K78</f>
        <v>22313</v>
      </c>
      <c r="L78" s="49">
        <f>L77+Gompertz_model!L78</f>
        <v>24551</v>
      </c>
      <c r="M78" s="49">
        <f>M77+Gompertz_model!M78</f>
        <v>29857</v>
      </c>
      <c r="N78" s="49">
        <f>N77+Gompertz_model!N78</f>
        <v>25860</v>
      </c>
      <c r="O78" s="49">
        <f>O77+Gompertz_model!O78</f>
        <v>27911</v>
      </c>
      <c r="P78" s="49">
        <f>P77+Gompertz_model!P78</f>
        <v>44073</v>
      </c>
      <c r="Q78" s="49">
        <f>Q77+Gompertz_model!Q78</f>
        <v>48441</v>
      </c>
      <c r="R78" s="49">
        <f>R77+Gompertz_model!R78</f>
        <v>22212</v>
      </c>
      <c r="S78" s="49">
        <f>S77+Gompertz_model!S78</f>
        <v>52610</v>
      </c>
      <c r="T78" s="49">
        <f>T77+Gompertz_model!T78</f>
        <v>32387</v>
      </c>
      <c r="U78" s="49">
        <f>U77+Gompertz_model!U78</f>
        <v>19826</v>
      </c>
      <c r="V78" s="49">
        <f>V77+Gompertz_model!V78</f>
        <v>15027</v>
      </c>
      <c r="W78" s="49">
        <f>W77+Gompertz_model!W78</f>
        <v>49765</v>
      </c>
      <c r="X78" s="49">
        <f>X77+Gompertz_model!X78</f>
        <v>37144</v>
      </c>
      <c r="Y78" s="49">
        <f>Y77+Gompertz_model!Y78</f>
        <v>50665</v>
      </c>
      <c r="Z78" s="49">
        <f>Z77+Gompertz_model!Z78</f>
        <v>26357</v>
      </c>
      <c r="AA78" s="49">
        <f>AA77+Gompertz_model!AA78</f>
        <v>76739</v>
      </c>
      <c r="AB78" s="49">
        <f>AB77+Gompertz_model!AB78</f>
        <v>46775</v>
      </c>
      <c r="AC78" s="49">
        <f>AC77+Gompertz_model!AC78</f>
        <v>38666</v>
      </c>
      <c r="AD78" s="49">
        <f>AD77+Gompertz_model!AD78</f>
        <v>29441</v>
      </c>
      <c r="AE78" s="49">
        <f>AE77+Gompertz_model!AE78</f>
        <v>52640</v>
      </c>
      <c r="AF78" s="49">
        <f>AF77+Gompertz_model!AF78</f>
        <v>10873</v>
      </c>
      <c r="AG78" s="49">
        <f>AG77+Gompertz_model!AG78</f>
        <v>25321</v>
      </c>
      <c r="AH78" s="49">
        <f>AH77+Gompertz_model!AH78</f>
        <v>30431</v>
      </c>
      <c r="AI78" s="49">
        <f>AI77+Gompertz_model!AI78</f>
        <v>56423</v>
      </c>
      <c r="AJ78" s="17"/>
      <c r="AK78" s="43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x14ac:dyDescent="0.25">
      <c r="A79" s="3">
        <v>193</v>
      </c>
      <c r="B79" s="49">
        <f>B78+Gompertz_model!B79</f>
        <v>24289</v>
      </c>
      <c r="C79" s="49">
        <f>C78+Gompertz_model!C79</f>
        <v>58887</v>
      </c>
      <c r="D79" s="49">
        <f>D78+Gompertz_model!D79</f>
        <v>33699</v>
      </c>
      <c r="E79" s="49">
        <f>E78+Gompertz_model!E79</f>
        <v>48834</v>
      </c>
      <c r="F79" s="49">
        <f>F78+Gompertz_model!F79</f>
        <v>30314</v>
      </c>
      <c r="G79" s="49">
        <f>G78+Gompertz_model!G79</f>
        <v>38826</v>
      </c>
      <c r="H79" s="49">
        <f>H78+Gompertz_model!H79</f>
        <v>37225</v>
      </c>
      <c r="I79" s="49">
        <f>I78+Gompertz_model!I79</f>
        <v>25425</v>
      </c>
      <c r="J79" s="49">
        <f>J78+Gompertz_model!J79</f>
        <v>36367</v>
      </c>
      <c r="K79" s="49">
        <f>K78+Gompertz_model!K79</f>
        <v>24698</v>
      </c>
      <c r="L79" s="49">
        <f>L78+Gompertz_model!L79</f>
        <v>26768</v>
      </c>
      <c r="M79" s="49">
        <f>M78+Gompertz_model!M79</f>
        <v>29919</v>
      </c>
      <c r="N79" s="49">
        <f>N78+Gompertz_model!N79</f>
        <v>25963</v>
      </c>
      <c r="O79" s="49">
        <f>O78+Gompertz_model!O79</f>
        <v>27955</v>
      </c>
      <c r="P79" s="49">
        <f>P78+Gompertz_model!P79</f>
        <v>44796</v>
      </c>
      <c r="Q79" s="49">
        <f>Q78+Gompertz_model!Q79</f>
        <v>48872</v>
      </c>
      <c r="R79" s="49">
        <f>R78+Gompertz_model!R79</f>
        <v>23014</v>
      </c>
      <c r="S79" s="49">
        <f>S78+Gompertz_model!S79</f>
        <v>54485</v>
      </c>
      <c r="T79" s="49">
        <f>T78+Gompertz_model!T79</f>
        <v>34412</v>
      </c>
      <c r="U79" s="49">
        <f>U78+Gompertz_model!U79</f>
        <v>20264</v>
      </c>
      <c r="V79" s="49">
        <f>V78+Gompertz_model!V79</f>
        <v>15299</v>
      </c>
      <c r="W79" s="49">
        <f>W78+Gompertz_model!W79</f>
        <v>55507</v>
      </c>
      <c r="X79" s="49">
        <f>X78+Gompertz_model!X79</f>
        <v>37931</v>
      </c>
      <c r="Y79" s="49">
        <f>Y78+Gompertz_model!Y79</f>
        <v>52843</v>
      </c>
      <c r="Z79" s="49">
        <f>Z78+Gompertz_model!Z79</f>
        <v>27809</v>
      </c>
      <c r="AA79" s="49">
        <f>AA78+Gompertz_model!AA79</f>
        <v>79459</v>
      </c>
      <c r="AB79" s="49">
        <f>AB78+Gompertz_model!AB79</f>
        <v>48342</v>
      </c>
      <c r="AC79" s="49">
        <f>AC78+Gompertz_model!AC79</f>
        <v>44316</v>
      </c>
      <c r="AD79" s="49">
        <f>AD78+Gompertz_model!AD79</f>
        <v>31111</v>
      </c>
      <c r="AE79" s="49">
        <f>AE78+Gompertz_model!AE79</f>
        <v>52990</v>
      </c>
      <c r="AF79" s="49">
        <f>AF78+Gompertz_model!AF79</f>
        <v>11575</v>
      </c>
      <c r="AG79" s="49">
        <f>AG78+Gompertz_model!AG79</f>
        <v>26186</v>
      </c>
      <c r="AH79" s="49">
        <f>AH78+Gompertz_model!AH79</f>
        <v>32493</v>
      </c>
      <c r="AI79" s="49">
        <f>AI78+Gompertz_model!AI79</f>
        <v>58942</v>
      </c>
      <c r="AJ79" s="17"/>
      <c r="AK79" s="43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x14ac:dyDescent="0.25">
      <c r="A80" s="3">
        <v>194</v>
      </c>
      <c r="B80" s="49">
        <f>B79+Gompertz_model!B80</f>
        <v>25310</v>
      </c>
      <c r="C80" s="49">
        <f>C79+Gompertz_model!C80</f>
        <v>60077</v>
      </c>
      <c r="D80" s="49">
        <f>D79+Gompertz_model!D80</f>
        <v>34538</v>
      </c>
      <c r="E80" s="49">
        <f>E79+Gompertz_model!E80</f>
        <v>51741</v>
      </c>
      <c r="F80" s="49">
        <f>F79+Gompertz_model!F80</f>
        <v>32359</v>
      </c>
      <c r="G80" s="49">
        <f>G79+Gompertz_model!G80</f>
        <v>39113</v>
      </c>
      <c r="H80" s="49">
        <f>H79+Gompertz_model!H80</f>
        <v>38532</v>
      </c>
      <c r="I80" s="49">
        <f>I79+Gompertz_model!I80</f>
        <v>26352</v>
      </c>
      <c r="J80" s="49">
        <f>J79+Gompertz_model!J80</f>
        <v>36785</v>
      </c>
      <c r="K80" s="49">
        <f>K79+Gompertz_model!K80</f>
        <v>25669</v>
      </c>
      <c r="L80" s="49">
        <f>L79+Gompertz_model!L80</f>
        <v>30624</v>
      </c>
      <c r="M80" s="49">
        <f>M79+Gompertz_model!M80</f>
        <v>31275</v>
      </c>
      <c r="N80" s="49">
        <f>N79+Gompertz_model!N80</f>
        <v>26717</v>
      </c>
      <c r="O80" s="49">
        <f>O79+Gompertz_model!O80</f>
        <v>28891</v>
      </c>
      <c r="P80" s="49">
        <f>P79+Gompertz_model!P80</f>
        <v>50329</v>
      </c>
      <c r="Q80" s="49">
        <f>Q79+Gompertz_model!Q80</f>
        <v>50059</v>
      </c>
      <c r="R80" s="49">
        <f>R79+Gompertz_model!R80</f>
        <v>24746</v>
      </c>
      <c r="S80" s="49">
        <f>S79+Gompertz_model!S80</f>
        <v>54644</v>
      </c>
      <c r="T80" s="49">
        <f>T79+Gompertz_model!T80</f>
        <v>36146</v>
      </c>
      <c r="U80" s="49">
        <f>U79+Gompertz_model!U80</f>
        <v>22254</v>
      </c>
      <c r="V80" s="49">
        <f>V79+Gompertz_model!V80</f>
        <v>16716</v>
      </c>
      <c r="W80" s="49">
        <f>W79+Gompertz_model!W80</f>
        <v>58118</v>
      </c>
      <c r="X80" s="49">
        <f>X79+Gompertz_model!X80</f>
        <v>38574</v>
      </c>
      <c r="Y80" s="49">
        <f>Y79+Gompertz_model!Y80</f>
        <v>53774</v>
      </c>
      <c r="Z80" s="49">
        <f>Z79+Gompertz_model!Z80</f>
        <v>29524</v>
      </c>
      <c r="AA80" s="49">
        <f>AA79+Gompertz_model!AA80</f>
        <v>84041</v>
      </c>
      <c r="AB80" s="49">
        <f>AB79+Gompertz_model!AB80</f>
        <v>50840</v>
      </c>
      <c r="AC80" s="49">
        <f>AC79+Gompertz_model!AC80</f>
        <v>47223</v>
      </c>
      <c r="AD80" s="49">
        <f>AD79+Gompertz_model!AD80</f>
        <v>32421</v>
      </c>
      <c r="AE80" s="49">
        <f>AE79+Gompertz_model!AE80</f>
        <v>54017</v>
      </c>
      <c r="AF80" s="49">
        <f>AF79+Gompertz_model!AF80</f>
        <v>11948</v>
      </c>
      <c r="AG80" s="49">
        <f>AG79+Gompertz_model!AG80</f>
        <v>27307</v>
      </c>
      <c r="AH80" s="49">
        <f>AH79+Gompertz_model!AH80</f>
        <v>34567</v>
      </c>
      <c r="AI80" s="49">
        <f>AI79+Gompertz_model!AI80</f>
        <v>60067</v>
      </c>
      <c r="AJ80" s="17"/>
      <c r="AK80" s="43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x14ac:dyDescent="0.25">
      <c r="A81" s="3">
        <v>195</v>
      </c>
      <c r="B81" s="49">
        <f>B80+Gompertz_model!B81</f>
        <v>29520</v>
      </c>
      <c r="C81" s="49">
        <f>C80+Gompertz_model!C81</f>
        <v>60625</v>
      </c>
      <c r="D81" s="49">
        <f>D80+Gompertz_model!D81</f>
        <v>35098</v>
      </c>
      <c r="E81" s="49">
        <f>E80+Gompertz_model!E81</f>
        <v>53720</v>
      </c>
      <c r="F81" s="49">
        <f>F80+Gompertz_model!F81</f>
        <v>33911</v>
      </c>
      <c r="G81" s="49">
        <f>G80+Gompertz_model!G81</f>
        <v>40044</v>
      </c>
      <c r="H81" s="49">
        <f>H80+Gompertz_model!H81</f>
        <v>40000</v>
      </c>
      <c r="I81" s="49">
        <f>I80+Gompertz_model!I81</f>
        <v>26829</v>
      </c>
      <c r="J81" s="49">
        <f>J80+Gompertz_model!J81</f>
        <v>37099</v>
      </c>
      <c r="K81" s="49">
        <f>K80+Gompertz_model!K81</f>
        <v>25836</v>
      </c>
      <c r="L81" s="49">
        <f>L80+Gompertz_model!L81</f>
        <v>34270</v>
      </c>
      <c r="M81" s="49">
        <f>M80+Gompertz_model!M81</f>
        <v>32477</v>
      </c>
      <c r="N81" s="49">
        <f>N80+Gompertz_model!N81</f>
        <v>26922</v>
      </c>
      <c r="O81" s="49">
        <f>O80+Gompertz_model!O81</f>
        <v>32108</v>
      </c>
      <c r="P81" s="49">
        <f>P80+Gompertz_model!P81</f>
        <v>52707</v>
      </c>
      <c r="Q81" s="49">
        <f>Q80+Gompertz_model!Q81</f>
        <v>51664</v>
      </c>
      <c r="R81" s="49">
        <f>R80+Gompertz_model!R81</f>
        <v>25051</v>
      </c>
      <c r="S81" s="49">
        <f>S80+Gompertz_model!S81</f>
        <v>54962</v>
      </c>
      <c r="T81" s="49">
        <f>T80+Gompertz_model!T81</f>
        <v>40806</v>
      </c>
      <c r="U81" s="49">
        <f>U80+Gompertz_model!U81</f>
        <v>25559</v>
      </c>
      <c r="V81" s="49">
        <f>V80+Gompertz_model!V81</f>
        <v>16742</v>
      </c>
      <c r="W81" s="49">
        <f>W80+Gompertz_model!W81</f>
        <v>60431</v>
      </c>
      <c r="X81" s="49">
        <f>X80+Gompertz_model!X81</f>
        <v>39316</v>
      </c>
      <c r="Y81" s="49">
        <f>Y80+Gompertz_model!Y81</f>
        <v>56286</v>
      </c>
      <c r="Z81" s="49">
        <f>Z80+Gompertz_model!Z81</f>
        <v>30461</v>
      </c>
      <c r="AA81" s="49">
        <f>AA80+Gompertz_model!AA81</f>
        <v>89142</v>
      </c>
      <c r="AB81" s="49">
        <f>AB80+Gompertz_model!AB81</f>
        <v>52873</v>
      </c>
      <c r="AC81" s="49">
        <f>AC80+Gompertz_model!AC81</f>
        <v>50639</v>
      </c>
      <c r="AD81" s="49">
        <f>AD80+Gompertz_model!AD81</f>
        <v>32655</v>
      </c>
      <c r="AE81" s="49">
        <f>AE80+Gompertz_model!AE81</f>
        <v>55446</v>
      </c>
      <c r="AF81" s="49">
        <f>AF80+Gompertz_model!AF81</f>
        <v>12202</v>
      </c>
      <c r="AG81" s="49">
        <f>AG80+Gompertz_model!AG81</f>
        <v>28736</v>
      </c>
      <c r="AH81" s="49">
        <f>AH80+Gompertz_model!AH81</f>
        <v>35067</v>
      </c>
      <c r="AI81" s="49">
        <f>AI80+Gompertz_model!AI81</f>
        <v>60817</v>
      </c>
      <c r="AJ81" s="17"/>
      <c r="AK81" s="43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x14ac:dyDescent="0.25">
      <c r="A82" s="3">
        <v>196</v>
      </c>
      <c r="B82" s="49">
        <f>B81+Gompertz_model!B82</f>
        <v>29775</v>
      </c>
      <c r="C82" s="49">
        <f>C81+Gompertz_model!C82</f>
        <v>60719</v>
      </c>
      <c r="D82" s="49">
        <f>D81+Gompertz_model!D82</f>
        <v>38654</v>
      </c>
      <c r="E82" s="49">
        <f>E81+Gompertz_model!E82</f>
        <v>56315</v>
      </c>
      <c r="F82" s="49">
        <f>F81+Gompertz_model!F82</f>
        <v>35546</v>
      </c>
      <c r="G82" s="49">
        <f>G81+Gompertz_model!G82</f>
        <v>40886</v>
      </c>
      <c r="H82" s="49">
        <f>H81+Gompertz_model!H82</f>
        <v>41806</v>
      </c>
      <c r="I82" s="49">
        <f>I81+Gompertz_model!I82</f>
        <v>27490</v>
      </c>
      <c r="J82" s="49">
        <f>J81+Gompertz_model!J82</f>
        <v>37826</v>
      </c>
      <c r="K82" s="49">
        <f>K81+Gompertz_model!K82</f>
        <v>26185</v>
      </c>
      <c r="L82" s="49">
        <f>L81+Gompertz_model!L82</f>
        <v>34901</v>
      </c>
      <c r="M82" s="49">
        <f>M81+Gompertz_model!M82</f>
        <v>33846</v>
      </c>
      <c r="N82" s="49">
        <f>N81+Gompertz_model!N82</f>
        <v>27326</v>
      </c>
      <c r="O82" s="49">
        <f>O81+Gompertz_model!O82</f>
        <v>34242</v>
      </c>
      <c r="P82" s="49">
        <f>P81+Gompertz_model!P82</f>
        <v>53235</v>
      </c>
      <c r="Q82" s="49">
        <f>Q81+Gompertz_model!Q82</f>
        <v>52812</v>
      </c>
      <c r="R82" s="49">
        <f>R81+Gompertz_model!R82</f>
        <v>25100</v>
      </c>
      <c r="S82" s="49">
        <f>S81+Gompertz_model!S82</f>
        <v>55237</v>
      </c>
      <c r="T82" s="49">
        <f>T81+Gompertz_model!T82</f>
        <v>42562</v>
      </c>
      <c r="U82" s="49">
        <f>U81+Gompertz_model!U82</f>
        <v>27383</v>
      </c>
      <c r="V82" s="49">
        <f>V81+Gompertz_model!V82</f>
        <v>17873</v>
      </c>
      <c r="W82" s="49">
        <f>W81+Gompertz_model!W82</f>
        <v>60607</v>
      </c>
      <c r="X82" s="49">
        <f>X81+Gompertz_model!X82</f>
        <v>39571</v>
      </c>
      <c r="Y82" s="49">
        <f>Y81+Gompertz_model!Y82</f>
        <v>57102</v>
      </c>
      <c r="Z82" s="49">
        <f>Z81+Gompertz_model!Z82</f>
        <v>31140</v>
      </c>
      <c r="AA82" s="49">
        <f>AA81+Gompertz_model!AA82</f>
        <v>92546</v>
      </c>
      <c r="AB82" s="49">
        <f>AB81+Gompertz_model!AB82</f>
        <v>54011</v>
      </c>
      <c r="AC82" s="49">
        <f>AC81+Gompertz_model!AC82</f>
        <v>52961</v>
      </c>
      <c r="AD82" s="49">
        <f>AD81+Gompertz_model!AD82</f>
        <v>33629</v>
      </c>
      <c r="AE82" s="49">
        <f>AE81+Gompertz_model!AE82</f>
        <v>56230</v>
      </c>
      <c r="AF82" s="49">
        <f>AF81+Gompertz_model!AF82</f>
        <v>14414</v>
      </c>
      <c r="AG82" s="49">
        <f>AG81+Gompertz_model!AG82</f>
        <v>29613</v>
      </c>
      <c r="AH82" s="49">
        <f>AH81+Gompertz_model!AH82</f>
        <v>36800</v>
      </c>
      <c r="AI82" s="49">
        <f>AI81+Gompertz_model!AI82</f>
        <v>61678</v>
      </c>
      <c r="AJ82" s="17"/>
      <c r="AK82" s="43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x14ac:dyDescent="0.25">
      <c r="A83" s="3">
        <v>197</v>
      </c>
      <c r="B83" s="49">
        <f>B82+Gompertz_model!B83</f>
        <v>29847</v>
      </c>
      <c r="C83" s="49">
        <f>C82+Gompertz_model!C83</f>
        <v>61320</v>
      </c>
      <c r="D83" s="49">
        <f>D82+Gompertz_model!D83</f>
        <v>43577</v>
      </c>
      <c r="E83" s="49">
        <f>E82+Gompertz_model!E83</f>
        <v>57877</v>
      </c>
      <c r="F83" s="49">
        <f>F82+Gompertz_model!F83</f>
        <v>36878</v>
      </c>
      <c r="G83" s="49">
        <f>G82+Gompertz_model!G83</f>
        <v>41700</v>
      </c>
      <c r="H83" s="49">
        <f>H82+Gompertz_model!H83</f>
        <v>42537</v>
      </c>
      <c r="I83" s="49">
        <f>I82+Gompertz_model!I83</f>
        <v>27731</v>
      </c>
      <c r="J83" s="49">
        <f>J82+Gompertz_model!J83</f>
        <v>38957</v>
      </c>
      <c r="K83" s="49">
        <f>K82+Gompertz_model!K83</f>
        <v>26970</v>
      </c>
      <c r="L83" s="49">
        <f>L82+Gompertz_model!L83</f>
        <v>36836</v>
      </c>
      <c r="M83" s="49">
        <f>M82+Gompertz_model!M83</f>
        <v>36271</v>
      </c>
      <c r="N83" s="49">
        <f>N82+Gompertz_model!N83</f>
        <v>27729</v>
      </c>
      <c r="O83" s="49">
        <f>O82+Gompertz_model!O83</f>
        <v>36958</v>
      </c>
      <c r="P83" s="49">
        <f>P82+Gompertz_model!P83</f>
        <v>58550</v>
      </c>
      <c r="Q83" s="49">
        <f>Q82+Gompertz_model!Q83</f>
        <v>53051</v>
      </c>
      <c r="R83" s="49">
        <f>R82+Gompertz_model!R83</f>
        <v>27729</v>
      </c>
      <c r="S83" s="49">
        <f>S82+Gompertz_model!S83</f>
        <v>56206</v>
      </c>
      <c r="T83" s="49">
        <f>T82+Gompertz_model!T83</f>
        <v>44534</v>
      </c>
      <c r="U83" s="49">
        <f>U82+Gompertz_model!U83</f>
        <v>28638</v>
      </c>
      <c r="V83" s="49">
        <f>V82+Gompertz_model!V83</f>
        <v>19655</v>
      </c>
      <c r="W83" s="49">
        <f>W82+Gompertz_model!W83</f>
        <v>60732</v>
      </c>
      <c r="X83" s="49">
        <f>X82+Gompertz_model!X83</f>
        <v>40541</v>
      </c>
      <c r="Y83" s="49">
        <f>Y82+Gompertz_model!Y83</f>
        <v>60824</v>
      </c>
      <c r="Z83" s="49">
        <f>Z82+Gompertz_model!Z83</f>
        <v>31217</v>
      </c>
      <c r="AA83" s="49">
        <f>AA82+Gompertz_model!AA83</f>
        <v>94182</v>
      </c>
      <c r="AB83" s="49">
        <f>AB82+Gompertz_model!AB83</f>
        <v>56001</v>
      </c>
      <c r="AC83" s="49">
        <f>AC82+Gompertz_model!AC83</f>
        <v>54216</v>
      </c>
      <c r="AD83" s="49">
        <f>AD82+Gompertz_model!AD83</f>
        <v>33676</v>
      </c>
      <c r="AE83" s="49">
        <f>AE82+Gompertz_model!AE83</f>
        <v>58776</v>
      </c>
      <c r="AF83" s="49">
        <f>AF82+Gompertz_model!AF83</f>
        <v>15945</v>
      </c>
      <c r="AG83" s="49">
        <f>AG82+Gompertz_model!AG83</f>
        <v>34518</v>
      </c>
      <c r="AH83" s="49">
        <f>AH82+Gompertz_model!AH83</f>
        <v>38826</v>
      </c>
      <c r="AI83" s="49">
        <f>AI82+Gompertz_model!AI83</f>
        <v>67200</v>
      </c>
      <c r="AJ83" s="17"/>
      <c r="AK83" s="43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x14ac:dyDescent="0.25">
      <c r="A84" s="3">
        <v>198</v>
      </c>
      <c r="B84" s="49">
        <f>B83+Gompertz_model!B84</f>
        <v>30022</v>
      </c>
      <c r="C84" s="49">
        <f>C83+Gompertz_model!C84</f>
        <v>61792</v>
      </c>
      <c r="D84" s="49">
        <f>D83+Gompertz_model!D84</f>
        <v>45328</v>
      </c>
      <c r="E84" s="49">
        <f>E83+Gompertz_model!E84</f>
        <v>60515</v>
      </c>
      <c r="F84" s="49">
        <f>F83+Gompertz_model!F84</f>
        <v>37906</v>
      </c>
      <c r="G84" s="49">
        <f>G83+Gompertz_model!G84</f>
        <v>41846</v>
      </c>
      <c r="H84" s="49">
        <f>H83+Gompertz_model!H84</f>
        <v>42998</v>
      </c>
      <c r="I84" s="49">
        <f>I83+Gompertz_model!I84</f>
        <v>28800</v>
      </c>
      <c r="J84" s="49">
        <f>J83+Gompertz_model!J84</f>
        <v>40010</v>
      </c>
      <c r="K84" s="49">
        <f>K83+Gompertz_model!K84</f>
        <v>27565</v>
      </c>
      <c r="L84" s="49">
        <f>L83+Gompertz_model!L84</f>
        <v>37442</v>
      </c>
      <c r="M84" s="49">
        <f>M83+Gompertz_model!M84</f>
        <v>37000</v>
      </c>
      <c r="N84" s="49">
        <f>N83+Gompertz_model!N84</f>
        <v>27754</v>
      </c>
      <c r="O84" s="49">
        <f>O83+Gompertz_model!O84</f>
        <v>39568</v>
      </c>
      <c r="P84" s="49">
        <f>P83+Gompertz_model!P84</f>
        <v>58662</v>
      </c>
      <c r="Q84" s="49">
        <f>Q83+Gompertz_model!Q84</f>
        <v>54306</v>
      </c>
      <c r="R84" s="49">
        <f>R83+Gompertz_model!R84</f>
        <v>29312</v>
      </c>
      <c r="S84" s="49">
        <f>S83+Gompertz_model!S84</f>
        <v>56656</v>
      </c>
      <c r="T84" s="49">
        <f>T83+Gompertz_model!T84</f>
        <v>44807</v>
      </c>
      <c r="U84" s="49">
        <f>U83+Gompertz_model!U84</f>
        <v>29261</v>
      </c>
      <c r="V84" s="49">
        <f>V83+Gompertz_model!V84</f>
        <v>19794</v>
      </c>
      <c r="W84" s="49">
        <f>W83+Gompertz_model!W84</f>
        <v>61420</v>
      </c>
      <c r="X84" s="49">
        <f>X83+Gompertz_model!X84</f>
        <v>42554</v>
      </c>
      <c r="Y84" s="49">
        <f>Y83+Gompertz_model!Y84</f>
        <v>63181</v>
      </c>
      <c r="Z84" s="49">
        <f>Z83+Gompertz_model!Z84</f>
        <v>31769</v>
      </c>
      <c r="AA84" s="49">
        <f>AA83+Gompertz_model!AA84</f>
        <v>96097</v>
      </c>
      <c r="AB84" s="49">
        <f>AB83+Gompertz_model!AB84</f>
        <v>59348</v>
      </c>
      <c r="AC84" s="49">
        <f>AC83+Gompertz_model!AC84</f>
        <v>59277</v>
      </c>
      <c r="AD84" s="49">
        <f>AD83+Gompertz_model!AD84</f>
        <v>35062</v>
      </c>
      <c r="AE84" s="49">
        <f>AE83+Gompertz_model!AE84</f>
        <v>60983</v>
      </c>
      <c r="AF84" s="49">
        <f>AF83+Gompertz_model!AF84</f>
        <v>16142</v>
      </c>
      <c r="AG84" s="49">
        <f>AG83+Gompertz_model!AG84</f>
        <v>36068</v>
      </c>
      <c r="AH84" s="49">
        <f>AH83+Gompertz_model!AH84</f>
        <v>39444</v>
      </c>
      <c r="AI84" s="49">
        <f>AI83+Gompertz_model!AI84</f>
        <v>70353</v>
      </c>
      <c r="AJ84" s="17"/>
      <c r="AK84" s="43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x14ac:dyDescent="0.25">
      <c r="A85" s="3">
        <v>199</v>
      </c>
      <c r="B85" s="49">
        <f>B84+Gompertz_model!B85</f>
        <v>30212</v>
      </c>
      <c r="C85" s="49">
        <f>C84+Gompertz_model!C85</f>
        <v>62729</v>
      </c>
      <c r="D85" s="49">
        <f>D84+Gompertz_model!D85</f>
        <v>46268</v>
      </c>
      <c r="E85" s="49">
        <f>E84+Gompertz_model!E85</f>
        <v>61996</v>
      </c>
      <c r="F85" s="49">
        <f>F84+Gompertz_model!F85</f>
        <v>40725</v>
      </c>
      <c r="G85" s="49">
        <f>G84+Gompertz_model!G85</f>
        <v>42067</v>
      </c>
      <c r="H85" s="49">
        <f>H84+Gompertz_model!H85</f>
        <v>45826</v>
      </c>
      <c r="I85" s="49">
        <f>I84+Gompertz_model!I85</f>
        <v>29966</v>
      </c>
      <c r="J85" s="49">
        <f>J84+Gompertz_model!J85</f>
        <v>41923</v>
      </c>
      <c r="K85" s="49">
        <f>K84+Gompertz_model!K85</f>
        <v>29053</v>
      </c>
      <c r="L85" s="49">
        <f>L84+Gompertz_model!L85</f>
        <v>39658</v>
      </c>
      <c r="M85" s="49">
        <f>M84+Gompertz_model!M85</f>
        <v>37183</v>
      </c>
      <c r="N85" s="49">
        <f>N84+Gompertz_model!N85</f>
        <v>29107</v>
      </c>
      <c r="O85" s="49">
        <f>O84+Gompertz_model!O85</f>
        <v>40552</v>
      </c>
      <c r="P85" s="49">
        <f>P84+Gompertz_model!P85</f>
        <v>61186</v>
      </c>
      <c r="Q85" s="49">
        <f>Q84+Gompertz_model!Q85</f>
        <v>56405</v>
      </c>
      <c r="R85" s="49">
        <f>R84+Gompertz_model!R85</f>
        <v>30313</v>
      </c>
      <c r="S85" s="49">
        <f>S84+Gompertz_model!S85</f>
        <v>57324</v>
      </c>
      <c r="T85" s="49">
        <f>T84+Gompertz_model!T85</f>
        <v>46872</v>
      </c>
      <c r="U85" s="49">
        <f>U84+Gompertz_model!U85</f>
        <v>30562</v>
      </c>
      <c r="V85" s="49">
        <f>V84+Gompertz_model!V85</f>
        <v>19937</v>
      </c>
      <c r="W85" s="49">
        <f>W84+Gompertz_model!W85</f>
        <v>65815</v>
      </c>
      <c r="X85" s="49">
        <f>X84+Gompertz_model!X85</f>
        <v>42589</v>
      </c>
      <c r="Y85" s="49">
        <f>Y84+Gompertz_model!Y85</f>
        <v>64848</v>
      </c>
      <c r="Z85" s="49">
        <f>Z84+Gompertz_model!Z85</f>
        <v>32588</v>
      </c>
      <c r="AA85" s="49">
        <f>AA84+Gompertz_model!AA85</f>
        <v>96760</v>
      </c>
      <c r="AB85" s="49">
        <f>AB84+Gompertz_model!AB85</f>
        <v>65445</v>
      </c>
      <c r="AC85" s="49">
        <f>AC84+Gompertz_model!AC85</f>
        <v>60071</v>
      </c>
      <c r="AD85" s="49">
        <f>AD84+Gompertz_model!AD85</f>
        <v>39039</v>
      </c>
      <c r="AE85" s="49">
        <f>AE84+Gompertz_model!AE85</f>
        <v>62260</v>
      </c>
      <c r="AF85" s="49">
        <f>AF84+Gompertz_model!AF85</f>
        <v>16317</v>
      </c>
      <c r="AG85" s="49">
        <f>AG84+Gompertz_model!AG85</f>
        <v>38866</v>
      </c>
      <c r="AH85" s="49">
        <f>AH84+Gompertz_model!AH85</f>
        <v>39688</v>
      </c>
      <c r="AI85" s="49">
        <f>AI84+Gompertz_model!AI85</f>
        <v>72685</v>
      </c>
      <c r="AJ85" s="17"/>
      <c r="AK85" s="43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x14ac:dyDescent="0.25">
      <c r="A86" s="3">
        <v>200</v>
      </c>
      <c r="B86" s="49">
        <f>B85+Gompertz_model!B86</f>
        <v>30731</v>
      </c>
      <c r="C86" s="49">
        <f>C85+Gompertz_model!C86</f>
        <v>63885</v>
      </c>
      <c r="D86" s="49">
        <f>D85+Gompertz_model!D86</f>
        <v>47666</v>
      </c>
      <c r="E86" s="49">
        <f>E85+Gompertz_model!E86</f>
        <v>63890</v>
      </c>
      <c r="F86" s="49">
        <f>F85+Gompertz_model!F86</f>
        <v>53581</v>
      </c>
      <c r="G86" s="49">
        <f>G85+Gompertz_model!G86</f>
        <v>43694</v>
      </c>
      <c r="H86" s="49">
        <f>H85+Gompertz_model!H86</f>
        <v>48034</v>
      </c>
      <c r="I86" s="49">
        <f>I85+Gompertz_model!I86</f>
        <v>30305</v>
      </c>
      <c r="J86" s="49">
        <f>J85+Gompertz_model!J86</f>
        <v>45185</v>
      </c>
      <c r="K86" s="49">
        <f>K85+Gompertz_model!K86</f>
        <v>29884</v>
      </c>
      <c r="L86" s="49">
        <f>L85+Gompertz_model!L86</f>
        <v>40219</v>
      </c>
      <c r="M86" s="49">
        <f>M85+Gompertz_model!M86</f>
        <v>40872</v>
      </c>
      <c r="N86" s="49">
        <f>N85+Gompertz_model!N86</f>
        <v>29883</v>
      </c>
      <c r="O86" s="49">
        <f>O85+Gompertz_model!O86</f>
        <v>42984</v>
      </c>
      <c r="P86" s="49">
        <f>P85+Gompertz_model!P86</f>
        <v>61186</v>
      </c>
      <c r="Q86" s="49">
        <f>Q85+Gompertz_model!Q86</f>
        <v>58608</v>
      </c>
      <c r="R86" s="49">
        <f>R85+Gompertz_model!R86</f>
        <v>31486</v>
      </c>
      <c r="S86" s="49">
        <f>S85+Gompertz_model!S86</f>
        <v>59873</v>
      </c>
      <c r="T86" s="49">
        <f>T85+Gompertz_model!T86</f>
        <v>49071</v>
      </c>
      <c r="U86" s="49">
        <f>U85+Gompertz_model!U86</f>
        <v>31703</v>
      </c>
      <c r="V86" s="49">
        <f>V85+Gompertz_model!V86</f>
        <v>21392</v>
      </c>
      <c r="W86" s="49">
        <f>W85+Gompertz_model!W86</f>
        <v>67314</v>
      </c>
      <c r="X86" s="49">
        <f>X85+Gompertz_model!X86</f>
        <v>43054</v>
      </c>
      <c r="Y86" s="49">
        <f>Y85+Gompertz_model!Y86</f>
        <v>70674</v>
      </c>
      <c r="Z86" s="49">
        <f>Z85+Gompertz_model!Z86</f>
        <v>33563</v>
      </c>
      <c r="AA86" s="49">
        <f>AA85+Gompertz_model!AA86</f>
        <v>97914</v>
      </c>
      <c r="AB86" s="49">
        <f>AB85+Gompertz_model!AB86</f>
        <v>67756</v>
      </c>
      <c r="AC86" s="49">
        <f>AC85+Gompertz_model!AC86</f>
        <v>62593</v>
      </c>
      <c r="AD86" s="49">
        <f>AD85+Gompertz_model!AD86</f>
        <v>41258</v>
      </c>
      <c r="AE86" s="49">
        <f>AE85+Gompertz_model!AE86</f>
        <v>64089</v>
      </c>
      <c r="AF86" s="49">
        <f>AF85+Gompertz_model!AF86</f>
        <v>16794</v>
      </c>
      <c r="AG86" s="49">
        <f>AG85+Gompertz_model!AG86</f>
        <v>41369</v>
      </c>
      <c r="AH86" s="49">
        <f>AH85+Gompertz_model!AH86</f>
        <v>43245</v>
      </c>
      <c r="AI86" s="49">
        <f>AI85+Gompertz_model!AI86</f>
        <v>77896</v>
      </c>
      <c r="AJ86" s="17"/>
      <c r="AK86" s="43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x14ac:dyDescent="0.25">
      <c r="A87" s="3">
        <v>201</v>
      </c>
      <c r="B87" s="49">
        <f>B86+Gompertz_model!B87</f>
        <v>32445</v>
      </c>
      <c r="C87" s="49">
        <f>C86+Gompertz_model!C87</f>
        <v>64902</v>
      </c>
      <c r="D87" s="49">
        <f>D86+Gompertz_model!D87</f>
        <v>51179</v>
      </c>
      <c r="E87" s="49">
        <f>E86+Gompertz_model!E87</f>
        <v>64801</v>
      </c>
      <c r="F87" s="49">
        <f>F86+Gompertz_model!F87</f>
        <v>54458</v>
      </c>
      <c r="G87" s="49">
        <f>G86+Gompertz_model!G87</f>
        <v>44660</v>
      </c>
      <c r="H87" s="49">
        <f>H86+Gompertz_model!H87</f>
        <v>51208</v>
      </c>
      <c r="I87" s="49">
        <f>I86+Gompertz_model!I87</f>
        <v>31955</v>
      </c>
      <c r="J87" s="49">
        <f>J86+Gompertz_model!J87</f>
        <v>45628</v>
      </c>
      <c r="K87" s="49">
        <f>K86+Gompertz_model!K87</f>
        <v>30522</v>
      </c>
      <c r="L87" s="49">
        <f>L86+Gompertz_model!L87</f>
        <v>40527</v>
      </c>
      <c r="M87" s="49">
        <f>M86+Gompertz_model!M87</f>
        <v>44759</v>
      </c>
      <c r="N87" s="49">
        <f>N86+Gompertz_model!N87</f>
        <v>30143</v>
      </c>
      <c r="O87" s="49">
        <f>O86+Gompertz_model!O87</f>
        <v>45349</v>
      </c>
      <c r="P87" s="49">
        <f>P86+Gompertz_model!P87</f>
        <v>61795</v>
      </c>
      <c r="Q87" s="49">
        <f>Q86+Gompertz_model!Q87</f>
        <v>60100</v>
      </c>
      <c r="R87" s="49">
        <f>R86+Gompertz_model!R87</f>
        <v>31527</v>
      </c>
      <c r="S87" s="49">
        <f>S86+Gompertz_model!S87</f>
        <v>60500</v>
      </c>
      <c r="T87" s="49">
        <f>T86+Gompertz_model!T87</f>
        <v>49273</v>
      </c>
      <c r="U87" s="49">
        <f>U86+Gompertz_model!U87</f>
        <v>32146</v>
      </c>
      <c r="V87" s="49">
        <f>V86+Gompertz_model!V87</f>
        <v>22002</v>
      </c>
      <c r="W87" s="49">
        <f>W86+Gompertz_model!W87</f>
        <v>69127</v>
      </c>
      <c r="X87" s="49">
        <f>X86+Gompertz_model!X87</f>
        <v>43058</v>
      </c>
      <c r="Y87" s="49">
        <f>Y86+Gompertz_model!Y87</f>
        <v>72812</v>
      </c>
      <c r="Z87" s="49">
        <f>Z86+Gompertz_model!Z87</f>
        <v>36469</v>
      </c>
      <c r="AA87" s="49">
        <f>AA86+Gompertz_model!AA87</f>
        <v>99999</v>
      </c>
      <c r="AB87" s="49">
        <f>AB86+Gompertz_model!AB87</f>
        <v>74185</v>
      </c>
      <c r="AC87" s="49">
        <f>AC86+Gompertz_model!AC87</f>
        <v>65832</v>
      </c>
      <c r="AD87" s="49">
        <f>AD86+Gompertz_model!AD87</f>
        <v>42732</v>
      </c>
      <c r="AE87" s="49">
        <f>AE86+Gompertz_model!AE87</f>
        <v>64823</v>
      </c>
      <c r="AF87" s="49">
        <f>AF86+Gompertz_model!AF87</f>
        <v>17146</v>
      </c>
      <c r="AG87" s="49">
        <f>AG86+Gompertz_model!AG87</f>
        <v>41390</v>
      </c>
      <c r="AH87" s="49">
        <f>AH86+Gompertz_model!AH87</f>
        <v>43422</v>
      </c>
      <c r="AI87" s="49">
        <f>AI86+Gompertz_model!AI87</f>
        <v>81929</v>
      </c>
      <c r="AJ87" s="17"/>
      <c r="AK87" s="43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x14ac:dyDescent="0.25">
      <c r="A88" s="3">
        <v>202</v>
      </c>
      <c r="B88" s="49">
        <f>B87+Gompertz_model!B88</f>
        <v>33162</v>
      </c>
      <c r="C88" s="49">
        <f>C87+Gompertz_model!C88</f>
        <v>65799</v>
      </c>
      <c r="D88" s="49">
        <f>D87+Gompertz_model!D88</f>
        <v>53785</v>
      </c>
      <c r="E88" s="49">
        <f>E87+Gompertz_model!E88</f>
        <v>67388</v>
      </c>
      <c r="F88" s="49">
        <f>F87+Gompertz_model!F88</f>
        <v>59271</v>
      </c>
      <c r="G88" s="49">
        <f>G87+Gompertz_model!G88</f>
        <v>45836</v>
      </c>
      <c r="H88" s="49">
        <f>H87+Gompertz_model!H88</f>
        <v>51695</v>
      </c>
      <c r="I88" s="49">
        <f>I87+Gompertz_model!I88</f>
        <v>32013</v>
      </c>
      <c r="J88" s="49">
        <f>J87+Gompertz_model!J88</f>
        <v>45972</v>
      </c>
      <c r="K88" s="49">
        <f>K87+Gompertz_model!K88</f>
        <v>31647</v>
      </c>
      <c r="L88" s="49">
        <f>L87+Gompertz_model!L88</f>
        <v>40596</v>
      </c>
      <c r="M88" s="49">
        <f>M87+Gompertz_model!M88</f>
        <v>45070</v>
      </c>
      <c r="N88" s="49">
        <f>N87+Gompertz_model!N88</f>
        <v>30297</v>
      </c>
      <c r="O88" s="49">
        <f>O87+Gompertz_model!O88</f>
        <v>46960</v>
      </c>
      <c r="P88" s="49">
        <f>P87+Gompertz_model!P88</f>
        <v>61967</v>
      </c>
      <c r="Q88" s="49">
        <f>Q87+Gompertz_model!Q88</f>
        <v>61604</v>
      </c>
      <c r="R88" s="49">
        <f>R87+Gompertz_model!R88</f>
        <v>32536</v>
      </c>
      <c r="S88" s="49">
        <f>S87+Gompertz_model!S88</f>
        <v>61200</v>
      </c>
      <c r="T88" s="49">
        <f>T87+Gompertz_model!T88</f>
        <v>51769</v>
      </c>
      <c r="U88" s="49">
        <f>U87+Gompertz_model!U88</f>
        <v>34001</v>
      </c>
      <c r="V88" s="49">
        <f>V87+Gompertz_model!V88</f>
        <v>22412</v>
      </c>
      <c r="W88" s="49">
        <f>W87+Gompertz_model!W88</f>
        <v>69871</v>
      </c>
      <c r="X88" s="49">
        <f>X87+Gompertz_model!X88</f>
        <v>44662</v>
      </c>
      <c r="Y88" s="49">
        <f>Y87+Gompertz_model!Y88</f>
        <v>74903</v>
      </c>
      <c r="Z88" s="49">
        <f>Z87+Gompertz_model!Z88</f>
        <v>37653</v>
      </c>
      <c r="AA88" s="49">
        <f>AA87+Gompertz_model!AA88</f>
        <v>102323</v>
      </c>
      <c r="AB88" s="49">
        <f>AB87+Gompertz_model!AB88</f>
        <v>77268</v>
      </c>
      <c r="AC88" s="49">
        <f>AC87+Gompertz_model!AC88</f>
        <v>68997</v>
      </c>
      <c r="AD88" s="49">
        <f>AD87+Gompertz_model!AD88</f>
        <v>43304</v>
      </c>
      <c r="AE88" s="49">
        <f>AE87+Gompertz_model!AE88</f>
        <v>66239</v>
      </c>
      <c r="AF88" s="49">
        <f>AF87+Gompertz_model!AF88</f>
        <v>19353</v>
      </c>
      <c r="AG88" s="49">
        <f>AG87+Gompertz_model!AG88</f>
        <v>42750</v>
      </c>
      <c r="AH88" s="49">
        <f>AH87+Gompertz_model!AH88</f>
        <v>45047</v>
      </c>
      <c r="AI88" s="49">
        <f>AI87+Gompertz_model!AI88</f>
        <v>83335</v>
      </c>
      <c r="AJ88" s="17"/>
      <c r="AK88" s="43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x14ac:dyDescent="0.25">
      <c r="A89" s="3">
        <v>203</v>
      </c>
      <c r="B89" s="49">
        <f>B88+Gompertz_model!B89</f>
        <v>33226</v>
      </c>
      <c r="C89" s="49">
        <f>C88+Gompertz_model!C89</f>
        <v>65909</v>
      </c>
      <c r="D89" s="49">
        <f>D88+Gompertz_model!D89</f>
        <v>57498</v>
      </c>
      <c r="E89" s="49">
        <f>E88+Gompertz_model!E89</f>
        <v>68029</v>
      </c>
      <c r="F89" s="49">
        <f>F88+Gompertz_model!F89</f>
        <v>62941</v>
      </c>
      <c r="G89" s="49">
        <f>G88+Gompertz_model!G89</f>
        <v>47205</v>
      </c>
      <c r="H89" s="49">
        <f>H88+Gompertz_model!H89</f>
        <v>52770</v>
      </c>
      <c r="I89" s="49">
        <f>I88+Gompertz_model!I89</f>
        <v>32882</v>
      </c>
      <c r="J89" s="49">
        <f>J88+Gompertz_model!J89</f>
        <v>48374</v>
      </c>
      <c r="K89" s="49">
        <f>K88+Gompertz_model!K89</f>
        <v>32213</v>
      </c>
      <c r="L89" s="49">
        <f>L88+Gompertz_model!L89</f>
        <v>42276</v>
      </c>
      <c r="M89" s="49">
        <f>M88+Gompertz_model!M89</f>
        <v>46839</v>
      </c>
      <c r="N89" s="49">
        <f>N88+Gompertz_model!N89</f>
        <v>30532</v>
      </c>
      <c r="O89" s="49">
        <f>O88+Gompertz_model!O89</f>
        <v>49077</v>
      </c>
      <c r="P89" s="49">
        <f>P88+Gompertz_model!P89</f>
        <v>61986</v>
      </c>
      <c r="Q89" s="49">
        <f>Q88+Gompertz_model!Q89</f>
        <v>64073</v>
      </c>
      <c r="R89" s="49">
        <f>R88+Gompertz_model!R89</f>
        <v>34454</v>
      </c>
      <c r="S89" s="49">
        <f>S88+Gompertz_model!S89</f>
        <v>62008</v>
      </c>
      <c r="T89" s="49">
        <f>T88+Gompertz_model!T89</f>
        <v>53802</v>
      </c>
      <c r="U89" s="49">
        <f>U88+Gompertz_model!U89</f>
        <v>35207</v>
      </c>
      <c r="V89" s="49">
        <f>V88+Gompertz_model!V89</f>
        <v>22414</v>
      </c>
      <c r="W89" s="49">
        <f>W88+Gompertz_model!W89</f>
        <v>71752</v>
      </c>
      <c r="X89" s="49">
        <f>X88+Gompertz_model!X89</f>
        <v>45821</v>
      </c>
      <c r="Y89" s="49">
        <f>Y88+Gompertz_model!Y89</f>
        <v>76250</v>
      </c>
      <c r="Z89" s="49">
        <f>Z88+Gompertz_model!Z89</f>
        <v>38161</v>
      </c>
      <c r="AA89" s="49">
        <f>AA88+Gompertz_model!AA89</f>
        <v>103977</v>
      </c>
      <c r="AB89" s="49">
        <f>AB88+Gompertz_model!AB89</f>
        <v>78855</v>
      </c>
      <c r="AC89" s="49">
        <f>AC88+Gompertz_model!AC89</f>
        <v>69680</v>
      </c>
      <c r="AD89" s="49">
        <f>AD88+Gompertz_model!AD89</f>
        <v>43438</v>
      </c>
      <c r="AE89" s="49">
        <f>AE88+Gompertz_model!AE89</f>
        <v>66538</v>
      </c>
      <c r="AF89" s="49">
        <f>AF88+Gompertz_model!AF89</f>
        <v>19421</v>
      </c>
      <c r="AG89" s="49">
        <f>AG88+Gompertz_model!AG89</f>
        <v>47729</v>
      </c>
      <c r="AH89" s="49">
        <f>AH88+Gompertz_model!AH89</f>
        <v>45981</v>
      </c>
      <c r="AI89" s="49">
        <f>AI88+Gompertz_model!AI89</f>
        <v>85865</v>
      </c>
      <c r="AJ89" s="17"/>
      <c r="AK89" s="43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x14ac:dyDescent="0.25">
      <c r="A90" s="3">
        <v>204</v>
      </c>
      <c r="B90" s="49">
        <f>B89+Gompertz_model!B90</f>
        <v>33226</v>
      </c>
      <c r="C90" s="49">
        <f>C89+Gompertz_model!C90</f>
        <v>66860</v>
      </c>
      <c r="D90" s="49">
        <f>D89+Gompertz_model!D90</f>
        <v>58117</v>
      </c>
      <c r="E90" s="49">
        <f>E89+Gompertz_model!E90</f>
        <v>68258</v>
      </c>
      <c r="F90" s="49">
        <f>F89+Gompertz_model!F90</f>
        <v>63499</v>
      </c>
      <c r="G90" s="49">
        <f>G89+Gompertz_model!G90</f>
        <v>47469</v>
      </c>
      <c r="H90" s="49">
        <f>H89+Gompertz_model!H90</f>
        <v>54227</v>
      </c>
      <c r="I90" s="49">
        <f>I89+Gompertz_model!I90</f>
        <v>33107</v>
      </c>
      <c r="J90" s="49">
        <f>J89+Gompertz_model!J90</f>
        <v>49596</v>
      </c>
      <c r="K90" s="49">
        <f>K89+Gompertz_model!K90</f>
        <v>32978</v>
      </c>
      <c r="L90" s="49">
        <f>L89+Gompertz_model!L90</f>
        <v>42484</v>
      </c>
      <c r="M90" s="49">
        <f>M89+Gompertz_model!M90</f>
        <v>49332</v>
      </c>
      <c r="N90" s="49">
        <f>N89+Gompertz_model!N90</f>
        <v>31867</v>
      </c>
      <c r="O90" s="49">
        <f>O89+Gompertz_model!O90</f>
        <v>49680</v>
      </c>
      <c r="P90" s="49">
        <f>P89+Gompertz_model!P90</f>
        <v>62807</v>
      </c>
      <c r="Q90" s="49">
        <f>Q89+Gompertz_model!Q90</f>
        <v>67336</v>
      </c>
      <c r="R90" s="49">
        <f>R89+Gompertz_model!R90</f>
        <v>34728</v>
      </c>
      <c r="S90" s="49">
        <f>S89+Gompertz_model!S90</f>
        <v>62938</v>
      </c>
      <c r="T90" s="49">
        <f>T89+Gompertz_model!T90</f>
        <v>57078</v>
      </c>
      <c r="U90" s="49">
        <f>U89+Gompertz_model!U90</f>
        <v>39886</v>
      </c>
      <c r="V90" s="49">
        <f>V89+Gompertz_model!V90</f>
        <v>22494</v>
      </c>
      <c r="W90" s="49">
        <f>W89+Gompertz_model!W90</f>
        <v>73468</v>
      </c>
      <c r="X90" s="49">
        <f>X89+Gompertz_model!X90</f>
        <v>46192</v>
      </c>
      <c r="Y90" s="49">
        <f>Y89+Gompertz_model!Y90</f>
        <v>79634</v>
      </c>
      <c r="Z90" s="49">
        <f>Z89+Gompertz_model!Z90</f>
        <v>38713</v>
      </c>
      <c r="AA90" s="49">
        <f>AA89+Gompertz_model!AA90</f>
        <v>106025</v>
      </c>
      <c r="AB90" s="49">
        <f>AB89+Gompertz_model!AB90</f>
        <v>79959</v>
      </c>
      <c r="AC90" s="49">
        <f>AC89+Gompertz_model!AC90</f>
        <v>70387</v>
      </c>
      <c r="AD90" s="49">
        <f>AD89+Gompertz_model!AD90</f>
        <v>44498</v>
      </c>
      <c r="AE90" s="49">
        <f>AE89+Gompertz_model!AE90</f>
        <v>66839</v>
      </c>
      <c r="AF90" s="49">
        <f>AF89+Gompertz_model!AF90</f>
        <v>19646</v>
      </c>
      <c r="AG90" s="49">
        <f>AG89+Gompertz_model!AG90</f>
        <v>50201</v>
      </c>
      <c r="AH90" s="49">
        <f>AH89+Gompertz_model!AH90</f>
        <v>46948</v>
      </c>
      <c r="AI90" s="49">
        <f>AI89+Gompertz_model!AI90</f>
        <v>88454</v>
      </c>
      <c r="AJ90" s="17"/>
      <c r="AK90" s="43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x14ac:dyDescent="0.25">
      <c r="A91" s="3">
        <v>205</v>
      </c>
      <c r="B91" s="49">
        <f>B90+Gompertz_model!B91</f>
        <v>35501</v>
      </c>
      <c r="C91" s="49">
        <f>C90+Gompertz_model!C91</f>
        <v>66930</v>
      </c>
      <c r="D91" s="49">
        <f>D90+Gompertz_model!D91</f>
        <v>59483</v>
      </c>
      <c r="E91" s="49">
        <f>E90+Gompertz_model!E91</f>
        <v>68758</v>
      </c>
      <c r="F91" s="49">
        <f>F90+Gompertz_model!F91</f>
        <v>67096</v>
      </c>
      <c r="G91" s="49">
        <f>G90+Gompertz_model!G91</f>
        <v>48831</v>
      </c>
      <c r="H91" s="49">
        <f>H90+Gompertz_model!H91</f>
        <v>56671</v>
      </c>
      <c r="I91" s="49">
        <f>I90+Gompertz_model!I91</f>
        <v>33539</v>
      </c>
      <c r="J91" s="49">
        <f>J90+Gompertz_model!J91</f>
        <v>49993</v>
      </c>
      <c r="K91" s="49">
        <f>K90+Gompertz_model!K91</f>
        <v>33615</v>
      </c>
      <c r="L91" s="49">
        <f>L90+Gompertz_model!L91</f>
        <v>42708</v>
      </c>
      <c r="M91" s="49">
        <f>M90+Gompertz_model!M91</f>
        <v>49546</v>
      </c>
      <c r="N91" s="49">
        <f>N90+Gompertz_model!N91</f>
        <v>32241</v>
      </c>
      <c r="O91" s="49">
        <f>O90+Gompertz_model!O91</f>
        <v>50011</v>
      </c>
      <c r="P91" s="49">
        <f>P90+Gompertz_model!P91</f>
        <v>63310</v>
      </c>
      <c r="Q91" s="49">
        <f>Q90+Gompertz_model!Q91</f>
        <v>69719</v>
      </c>
      <c r="R91" s="49">
        <f>R90+Gompertz_model!R91</f>
        <v>35276</v>
      </c>
      <c r="S91" s="49">
        <f>S90+Gompertz_model!S91</f>
        <v>63664</v>
      </c>
      <c r="T91" s="49">
        <f>T90+Gompertz_model!T91</f>
        <v>57505</v>
      </c>
      <c r="U91" s="49">
        <f>U90+Gompertz_model!U91</f>
        <v>40556</v>
      </c>
      <c r="V91" s="49">
        <f>V90+Gompertz_model!V91</f>
        <v>22520</v>
      </c>
      <c r="W91" s="49">
        <f>W90+Gompertz_model!W91</f>
        <v>74796</v>
      </c>
      <c r="X91" s="49">
        <f>X90+Gompertz_model!X91</f>
        <v>46913</v>
      </c>
      <c r="Y91" s="49">
        <f>Y90+Gompertz_model!Y91</f>
        <v>80255</v>
      </c>
      <c r="Z91" s="49">
        <f>Z90+Gompertz_model!Z91</f>
        <v>38912</v>
      </c>
      <c r="AA91" s="49">
        <f>AA90+Gompertz_model!AA91</f>
        <v>107805</v>
      </c>
      <c r="AB91" s="49">
        <f>AB90+Gompertz_model!AB91</f>
        <v>82175</v>
      </c>
      <c r="AC91" s="49">
        <f>AC90+Gompertz_model!AC91</f>
        <v>72537</v>
      </c>
      <c r="AD91" s="49">
        <f>AD90+Gompertz_model!AD91</f>
        <v>47231</v>
      </c>
      <c r="AE91" s="49">
        <f>AE90+Gompertz_model!AE91</f>
        <v>67015</v>
      </c>
      <c r="AF91" s="49">
        <f>AF90+Gompertz_model!AF91</f>
        <v>19955</v>
      </c>
      <c r="AG91" s="49">
        <f>AG90+Gompertz_model!AG91</f>
        <v>50956</v>
      </c>
      <c r="AH91" s="49">
        <f>AH90+Gompertz_model!AH91</f>
        <v>47519</v>
      </c>
      <c r="AI91" s="49">
        <f>AI90+Gompertz_model!AI91</f>
        <v>89993</v>
      </c>
      <c r="AJ91" s="17"/>
      <c r="AK91" s="43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x14ac:dyDescent="0.25">
      <c r="A92" s="3">
        <v>206</v>
      </c>
      <c r="B92" s="49">
        <f>B91+Gompertz_model!B92</f>
        <v>35505</v>
      </c>
      <c r="C92" s="49">
        <f>C91+Gompertz_model!C92</f>
        <v>69688</v>
      </c>
      <c r="D92" s="49">
        <f>D91+Gompertz_model!D92</f>
        <v>59824</v>
      </c>
      <c r="E92" s="49">
        <f>E91+Gompertz_model!E92</f>
        <v>68859</v>
      </c>
      <c r="F92" s="49">
        <f>F91+Gompertz_model!F92</f>
        <v>67850</v>
      </c>
      <c r="G92" s="49">
        <f>G91+Gompertz_model!G92</f>
        <v>49732</v>
      </c>
      <c r="H92" s="49">
        <f>H91+Gompertz_model!H92</f>
        <v>58519</v>
      </c>
      <c r="I92" s="49">
        <f>I91+Gompertz_model!I92</f>
        <v>35477</v>
      </c>
      <c r="J92" s="49">
        <f>J91+Gompertz_model!J92</f>
        <v>50811</v>
      </c>
      <c r="K92" s="49">
        <f>K91+Gompertz_model!K92</f>
        <v>34314</v>
      </c>
      <c r="L92" s="49">
        <f>L91+Gompertz_model!L92</f>
        <v>42820</v>
      </c>
      <c r="M92" s="49">
        <f>M91+Gompertz_model!M92</f>
        <v>49613</v>
      </c>
      <c r="N92" s="49">
        <f>N91+Gompertz_model!N92</f>
        <v>32260</v>
      </c>
      <c r="O92" s="49">
        <f>O91+Gompertz_model!O92</f>
        <v>51421</v>
      </c>
      <c r="P92" s="49">
        <f>P91+Gompertz_model!P92</f>
        <v>63325</v>
      </c>
      <c r="Q92" s="49">
        <f>Q91+Gompertz_model!Q92</f>
        <v>71840</v>
      </c>
      <c r="R92" s="49">
        <f>R91+Gompertz_model!R92</f>
        <v>37626</v>
      </c>
      <c r="S92" s="49">
        <f>S91+Gompertz_model!S92</f>
        <v>63852</v>
      </c>
      <c r="T92" s="49">
        <f>T91+Gompertz_model!T92</f>
        <v>61790</v>
      </c>
      <c r="U92" s="49">
        <f>U91+Gompertz_model!U92</f>
        <v>41926</v>
      </c>
      <c r="V92" s="49">
        <f>V91+Gompertz_model!V92</f>
        <v>22820</v>
      </c>
      <c r="W92" s="49">
        <f>W91+Gompertz_model!W92</f>
        <v>76008</v>
      </c>
      <c r="X92" s="49">
        <f>X91+Gompertz_model!X92</f>
        <v>50382</v>
      </c>
      <c r="Y92" s="49">
        <f>Y91+Gompertz_model!Y92</f>
        <v>81044</v>
      </c>
      <c r="Z92" s="49">
        <f>Z91+Gompertz_model!Z92</f>
        <v>39569</v>
      </c>
      <c r="AA92" s="49">
        <f>AA91+Gompertz_model!AA92</f>
        <v>108505</v>
      </c>
      <c r="AB92" s="49">
        <f>AB91+Gompertz_model!AB92</f>
        <v>84385</v>
      </c>
      <c r="AC92" s="49">
        <f>AC91+Gompertz_model!AC92</f>
        <v>74567</v>
      </c>
      <c r="AD92" s="49">
        <f>AD91+Gompertz_model!AD92</f>
        <v>47627</v>
      </c>
      <c r="AE92" s="49">
        <f>AE91+Gompertz_model!AE92</f>
        <v>68479</v>
      </c>
      <c r="AF92" s="49">
        <f>AF91+Gompertz_model!AF92</f>
        <v>20688</v>
      </c>
      <c r="AG92" s="49">
        <f>AG91+Gompertz_model!AG92</f>
        <v>51943</v>
      </c>
      <c r="AH92" s="49">
        <f>AH91+Gompertz_model!AH92</f>
        <v>48949</v>
      </c>
      <c r="AI92" s="49">
        <f>AI91+Gompertz_model!AI92</f>
        <v>92437</v>
      </c>
      <c r="AJ92" s="17"/>
      <c r="AK92" s="43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x14ac:dyDescent="0.25">
      <c r="A93" s="3">
        <v>207</v>
      </c>
      <c r="B93" s="49">
        <f>B92+Gompertz_model!B93</f>
        <v>38883</v>
      </c>
      <c r="C93" s="49">
        <f>C92+Gompertz_model!C93</f>
        <v>71337</v>
      </c>
      <c r="D93" s="49">
        <f>D92+Gompertz_model!D93</f>
        <v>60104</v>
      </c>
      <c r="E93" s="49">
        <f>E92+Gompertz_model!E93</f>
        <v>69437</v>
      </c>
      <c r="F93" s="49">
        <f>F92+Gompertz_model!F93</f>
        <v>68259</v>
      </c>
      <c r="G93" s="49">
        <f>G92+Gompertz_model!G93</f>
        <v>51106</v>
      </c>
      <c r="H93" s="49">
        <f>H92+Gompertz_model!H93</f>
        <v>60832</v>
      </c>
      <c r="I93" s="49">
        <f>I92+Gompertz_model!I93</f>
        <v>35599</v>
      </c>
      <c r="J93" s="49">
        <f>J92+Gompertz_model!J93</f>
        <v>51115</v>
      </c>
      <c r="K93" s="49">
        <f>K92+Gompertz_model!K93</f>
        <v>35161</v>
      </c>
      <c r="L93" s="49">
        <f>L92+Gompertz_model!L93</f>
        <v>43040</v>
      </c>
      <c r="M93" s="49">
        <f>M92+Gompertz_model!M93</f>
        <v>50397</v>
      </c>
      <c r="N93" s="49">
        <f>N92+Gompertz_model!N93</f>
        <v>32694</v>
      </c>
      <c r="O93" s="49">
        <f>O92+Gompertz_model!O93</f>
        <v>52951</v>
      </c>
      <c r="P93" s="49">
        <f>P92+Gompertz_model!P93</f>
        <v>63528</v>
      </c>
      <c r="Q93" s="49">
        <f>Q92+Gompertz_model!Q93</f>
        <v>74126</v>
      </c>
      <c r="R93" s="49">
        <f>R92+Gompertz_model!R93</f>
        <v>38195</v>
      </c>
      <c r="S93" s="49">
        <f>S92+Gompertz_model!S93</f>
        <v>64068</v>
      </c>
      <c r="T93" s="49">
        <f>T92+Gompertz_model!T93</f>
        <v>64448</v>
      </c>
      <c r="U93" s="49">
        <f>U92+Gompertz_model!U93</f>
        <v>42356</v>
      </c>
      <c r="V93" s="49">
        <f>V92+Gompertz_model!V93</f>
        <v>23094</v>
      </c>
      <c r="W93" s="49">
        <f>W92+Gompertz_model!W93</f>
        <v>78741</v>
      </c>
      <c r="X93" s="49">
        <f>X92+Gompertz_model!X93</f>
        <v>51530</v>
      </c>
      <c r="Y93" s="49">
        <f>Y92+Gompertz_model!Y93</f>
        <v>81832</v>
      </c>
      <c r="Z93" s="49">
        <f>Z92+Gompertz_model!Z93</f>
        <v>42643</v>
      </c>
      <c r="AA93" s="49">
        <f>AA92+Gompertz_model!AA93</f>
        <v>111615</v>
      </c>
      <c r="AB93" s="49">
        <f>AB92+Gompertz_model!AB93</f>
        <v>87912</v>
      </c>
      <c r="AC93" s="49">
        <f>AC92+Gompertz_model!AC93</f>
        <v>75859</v>
      </c>
      <c r="AD93" s="49">
        <f>AD92+Gompertz_model!AD93</f>
        <v>48088</v>
      </c>
      <c r="AE93" s="49">
        <f>AE92+Gompertz_model!AE93</f>
        <v>69548</v>
      </c>
      <c r="AF93" s="49">
        <f>AF92+Gompertz_model!AF93</f>
        <v>21332</v>
      </c>
      <c r="AG93" s="49">
        <f>AG92+Gompertz_model!AG93</f>
        <v>53531</v>
      </c>
      <c r="AH93" s="49">
        <f>AH92+Gompertz_model!AH93</f>
        <v>51831</v>
      </c>
      <c r="AI93" s="49">
        <f>AI92+Gompertz_model!AI93</f>
        <v>93495</v>
      </c>
      <c r="AJ93" s="17"/>
      <c r="AK93" s="43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x14ac:dyDescent="0.25">
      <c r="A94" s="3">
        <v>208</v>
      </c>
      <c r="B94" s="49">
        <f>B93+Gompertz_model!B94</f>
        <v>39367</v>
      </c>
      <c r="C94" s="49">
        <f>C93+Gompertz_model!C94</f>
        <v>72473</v>
      </c>
      <c r="D94" s="49">
        <f>D93+Gompertz_model!D94</f>
        <v>61222</v>
      </c>
      <c r="E94" s="49">
        <f>E93+Gompertz_model!E94</f>
        <v>69737</v>
      </c>
      <c r="F94" s="49">
        <f>F93+Gompertz_model!F94</f>
        <v>68756</v>
      </c>
      <c r="G94" s="49">
        <f>G93+Gompertz_model!G94</f>
        <v>52365</v>
      </c>
      <c r="H94" s="49">
        <f>H93+Gompertz_model!H94</f>
        <v>63275</v>
      </c>
      <c r="I94" s="49">
        <f>I93+Gompertz_model!I94</f>
        <v>36153</v>
      </c>
      <c r="J94" s="49">
        <f>J93+Gompertz_model!J94</f>
        <v>51899</v>
      </c>
      <c r="K94" s="49">
        <f>K93+Gompertz_model!K94</f>
        <v>36134</v>
      </c>
      <c r="L94" s="49">
        <f>L93+Gompertz_model!L94</f>
        <v>43750</v>
      </c>
      <c r="M94" s="49">
        <f>M93+Gompertz_model!M94</f>
        <v>52374</v>
      </c>
      <c r="N94" s="49">
        <f>N93+Gompertz_model!N94</f>
        <v>34072</v>
      </c>
      <c r="O94" s="49">
        <f>O93+Gompertz_model!O94</f>
        <v>54404</v>
      </c>
      <c r="P94" s="49">
        <f>P93+Gompertz_model!P94</f>
        <v>63625</v>
      </c>
      <c r="Q94" s="49">
        <f>Q93+Gompertz_model!Q94</f>
        <v>74856</v>
      </c>
      <c r="R94" s="49">
        <f>R93+Gompertz_model!R94</f>
        <v>38851</v>
      </c>
      <c r="S94" s="49">
        <f>S93+Gompertz_model!S94</f>
        <v>65218</v>
      </c>
      <c r="T94" s="49">
        <f>T93+Gompertz_model!T94</f>
        <v>64650</v>
      </c>
      <c r="U94" s="49">
        <f>U93+Gompertz_model!U94</f>
        <v>42491</v>
      </c>
      <c r="V94" s="49">
        <f>V93+Gompertz_model!V94</f>
        <v>23344</v>
      </c>
      <c r="W94" s="49">
        <f>W93+Gompertz_model!W94</f>
        <v>79032</v>
      </c>
      <c r="X94" s="49">
        <f>X93+Gompertz_model!X94</f>
        <v>51601</v>
      </c>
      <c r="Y94" s="49">
        <f>Y93+Gompertz_model!Y94</f>
        <v>82441</v>
      </c>
      <c r="Z94" s="49">
        <f>Z93+Gompertz_model!Z94</f>
        <v>46963</v>
      </c>
      <c r="AA94" s="49">
        <f>AA93+Gompertz_model!AA94</f>
        <v>112857</v>
      </c>
      <c r="AB94" s="49">
        <f>AB93+Gompertz_model!AB94</f>
        <v>92832</v>
      </c>
      <c r="AC94" s="49">
        <f>AC93+Gompertz_model!AC94</f>
        <v>78474</v>
      </c>
      <c r="AD94" s="49">
        <f>AD93+Gompertz_model!AD94</f>
        <v>48318</v>
      </c>
      <c r="AE94" s="49">
        <f>AE93+Gompertz_model!AE94</f>
        <v>70992</v>
      </c>
      <c r="AF94" s="49">
        <f>AF93+Gompertz_model!AF94</f>
        <v>21901</v>
      </c>
      <c r="AG94" s="49">
        <f>AG93+Gompertz_model!AG94</f>
        <v>54621</v>
      </c>
      <c r="AH94" s="49">
        <f>AH93+Gompertz_model!AH94</f>
        <v>53743</v>
      </c>
      <c r="AI94" s="49">
        <f>AI93+Gompertz_model!AI94</f>
        <v>96077</v>
      </c>
      <c r="AJ94" s="17"/>
      <c r="AK94" s="43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x14ac:dyDescent="0.25">
      <c r="A95" s="3">
        <v>209</v>
      </c>
      <c r="B95" s="49">
        <f>B94+Gompertz_model!B95</f>
        <v>39586</v>
      </c>
      <c r="C95" s="49">
        <f>C94+Gompertz_model!C95</f>
        <v>74740</v>
      </c>
      <c r="D95" s="49">
        <f>D94+Gompertz_model!D95</f>
        <v>61375</v>
      </c>
      <c r="E95" s="49">
        <f>E94+Gompertz_model!E95</f>
        <v>70583</v>
      </c>
      <c r="F95" s="49">
        <f>F94+Gompertz_model!F95</f>
        <v>69384</v>
      </c>
      <c r="G95" s="49">
        <f>G94+Gompertz_model!G95</f>
        <v>54828</v>
      </c>
      <c r="H95" s="49">
        <f>H94+Gompertz_model!H95</f>
        <v>66059</v>
      </c>
      <c r="I95" s="49">
        <f>I94+Gompertz_model!I95</f>
        <v>36927</v>
      </c>
      <c r="J95" s="49">
        <f>J94+Gompertz_model!J95</f>
        <v>52528</v>
      </c>
      <c r="K95" s="49">
        <f>K94+Gompertz_model!K95</f>
        <v>37311</v>
      </c>
      <c r="L95" s="49">
        <f>L94+Gompertz_model!L95</f>
        <v>44834</v>
      </c>
      <c r="M95" s="49">
        <f>M94+Gompertz_model!M95</f>
        <v>53888</v>
      </c>
      <c r="N95" s="49">
        <f>N94+Gompertz_model!N95</f>
        <v>35698</v>
      </c>
      <c r="O95" s="49">
        <f>O94+Gompertz_model!O95</f>
        <v>54959</v>
      </c>
      <c r="P95" s="49">
        <f>P94+Gompertz_model!P95</f>
        <v>63694</v>
      </c>
      <c r="Q95" s="49">
        <f>Q94+Gompertz_model!Q95</f>
        <v>76000</v>
      </c>
      <c r="R95" s="49">
        <f>R94+Gompertz_model!R95</f>
        <v>39795</v>
      </c>
      <c r="S95" s="49">
        <f>S94+Gompertz_model!S95</f>
        <v>65711</v>
      </c>
      <c r="T95" s="49">
        <f>T94+Gompertz_model!T95</f>
        <v>65569</v>
      </c>
      <c r="U95" s="49">
        <f>U94+Gompertz_model!U95</f>
        <v>44534</v>
      </c>
      <c r="V95" s="49">
        <f>V94+Gompertz_model!V95</f>
        <v>23572</v>
      </c>
      <c r="W95" s="49">
        <f>W94+Gompertz_model!W95</f>
        <v>79435</v>
      </c>
      <c r="X95" s="49">
        <f>X94+Gompertz_model!X95</f>
        <v>52089</v>
      </c>
      <c r="Y95" s="49">
        <f>Y94+Gompertz_model!Y95</f>
        <v>82808</v>
      </c>
      <c r="Z95" s="49">
        <f>Z94+Gompertz_model!Z95</f>
        <v>49280</v>
      </c>
      <c r="AA95" s="49">
        <f>AA94+Gompertz_model!AA95</f>
        <v>115080</v>
      </c>
      <c r="AB95" s="49">
        <f>AB94+Gompertz_model!AB95</f>
        <v>93179</v>
      </c>
      <c r="AC95" s="49">
        <f>AC94+Gompertz_model!AC95</f>
        <v>79972</v>
      </c>
      <c r="AD95" s="49">
        <f>AD94+Gompertz_model!AD95</f>
        <v>48822</v>
      </c>
      <c r="AE95" s="49">
        <f>AE94+Gompertz_model!AE95</f>
        <v>72618</v>
      </c>
      <c r="AF95" s="49">
        <f>AF94+Gompertz_model!AF95</f>
        <v>23528</v>
      </c>
      <c r="AG95" s="49">
        <f>AG94+Gompertz_model!AG95</f>
        <v>56170</v>
      </c>
      <c r="AH95" s="49">
        <f>AH94+Gompertz_model!AH95</f>
        <v>55445</v>
      </c>
      <c r="AI95" s="49">
        <f>AI94+Gompertz_model!AI95</f>
        <v>98117</v>
      </c>
      <c r="AJ95" s="17"/>
      <c r="AK95" s="43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x14ac:dyDescent="0.25">
      <c r="A96" s="3">
        <v>210</v>
      </c>
      <c r="B96" s="49">
        <f>B95+Gompertz_model!B96</f>
        <v>40699</v>
      </c>
      <c r="C96" s="49">
        <f>C95+Gompertz_model!C96</f>
        <v>76394</v>
      </c>
      <c r="D96" s="49">
        <f>D95+Gompertz_model!D96</f>
        <v>62730</v>
      </c>
      <c r="E96" s="49">
        <f>E95+Gompertz_model!E96</f>
        <v>71368</v>
      </c>
      <c r="F96" s="49">
        <f>F95+Gompertz_model!F96</f>
        <v>69880</v>
      </c>
      <c r="G96" s="49">
        <f>G95+Gompertz_model!G96</f>
        <v>55372</v>
      </c>
      <c r="H96" s="49">
        <f>H95+Gompertz_model!H96</f>
        <v>66551</v>
      </c>
      <c r="I96" s="49">
        <f>I95+Gompertz_model!I96</f>
        <v>37733</v>
      </c>
      <c r="J96" s="49">
        <f>J95+Gompertz_model!J96</f>
        <v>53268</v>
      </c>
      <c r="K96" s="49">
        <f>K95+Gompertz_model!K96</f>
        <v>37950</v>
      </c>
      <c r="L96" s="49">
        <f>L95+Gompertz_model!L96</f>
        <v>45839</v>
      </c>
      <c r="M96" s="49">
        <f>M95+Gompertz_model!M96</f>
        <v>54432</v>
      </c>
      <c r="N96" s="49">
        <f>N95+Gompertz_model!N96</f>
        <v>37269</v>
      </c>
      <c r="O96" s="49">
        <f>O95+Gompertz_model!O96</f>
        <v>55682</v>
      </c>
      <c r="P96" s="49">
        <f>P95+Gompertz_model!P96</f>
        <v>63930</v>
      </c>
      <c r="Q96" s="49">
        <f>Q95+Gompertz_model!Q96</f>
        <v>76824</v>
      </c>
      <c r="R96" s="49">
        <f>R95+Gompertz_model!R96</f>
        <v>39885</v>
      </c>
      <c r="S96" s="49">
        <f>S95+Gompertz_model!S96</f>
        <v>65887</v>
      </c>
      <c r="T96" s="49">
        <f>T95+Gompertz_model!T96</f>
        <v>67827</v>
      </c>
      <c r="U96" s="49">
        <f>U95+Gompertz_model!U96</f>
        <v>45045</v>
      </c>
      <c r="V96" s="49">
        <f>V95+Gompertz_model!V96</f>
        <v>23780</v>
      </c>
      <c r="W96" s="49">
        <f>W95+Gompertz_model!W96</f>
        <v>80087</v>
      </c>
      <c r="X96" s="49">
        <f>X95+Gompertz_model!X96</f>
        <v>52607</v>
      </c>
      <c r="Y96" s="49">
        <f>Y95+Gompertz_model!Y96</f>
        <v>84203</v>
      </c>
      <c r="Z96" s="49">
        <f>Z95+Gompertz_model!Z96</f>
        <v>51545</v>
      </c>
      <c r="AA96" s="49">
        <f>AA95+Gompertz_model!AA96</f>
        <v>116303</v>
      </c>
      <c r="AB96" s="49">
        <f>AB95+Gompertz_model!AB96</f>
        <v>95583</v>
      </c>
      <c r="AC96" s="49">
        <f>AC95+Gompertz_model!AC96</f>
        <v>81970</v>
      </c>
      <c r="AD96" s="49">
        <f>AD95+Gompertz_model!AD96</f>
        <v>49169</v>
      </c>
      <c r="AE96" s="49">
        <f>AE95+Gompertz_model!AE96</f>
        <v>74661</v>
      </c>
      <c r="AF96" s="49">
        <f>AF95+Gompertz_model!AF96</f>
        <v>24018</v>
      </c>
      <c r="AG96" s="49">
        <f>AG95+Gompertz_model!AG96</f>
        <v>57233</v>
      </c>
      <c r="AH96" s="49">
        <f>AH95+Gompertz_model!AH96</f>
        <v>56919</v>
      </c>
      <c r="AI96" s="49">
        <f>AI95+Gompertz_model!AI96</f>
        <v>98990</v>
      </c>
      <c r="AJ96" s="17"/>
      <c r="AK96" s="43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x14ac:dyDescent="0.25">
      <c r="A97" s="3">
        <v>211</v>
      </c>
      <c r="B97" s="49">
        <f>B96+Gompertz_model!B97</f>
        <v>41647</v>
      </c>
      <c r="C97" s="49">
        <f>C96+Gompertz_model!C97</f>
        <v>76867</v>
      </c>
      <c r="D97" s="49">
        <f>D96+Gompertz_model!D97</f>
        <v>64052</v>
      </c>
      <c r="E97" s="49">
        <f>E96+Gompertz_model!E97</f>
        <v>72096</v>
      </c>
      <c r="F97" s="49">
        <f>F96+Gompertz_model!F97</f>
        <v>70837</v>
      </c>
      <c r="G97" s="49">
        <f>G96+Gompertz_model!G97</f>
        <v>55570</v>
      </c>
      <c r="H97" s="49">
        <f>H96+Gompertz_model!H97</f>
        <v>68949</v>
      </c>
      <c r="I97" s="49">
        <f>I96+Gompertz_model!I97</f>
        <v>39580</v>
      </c>
      <c r="J97" s="49">
        <f>J96+Gompertz_model!J97</f>
        <v>53853</v>
      </c>
      <c r="K97" s="49">
        <f>K96+Gompertz_model!K97</f>
        <v>38809</v>
      </c>
      <c r="L97" s="49">
        <f>L96+Gompertz_model!L97</f>
        <v>46388</v>
      </c>
      <c r="M97" s="49">
        <f>M96+Gompertz_model!M97</f>
        <v>54651</v>
      </c>
      <c r="N97" s="49">
        <f>N96+Gompertz_model!N97</f>
        <v>37852</v>
      </c>
      <c r="O97" s="49">
        <f>O96+Gompertz_model!O97</f>
        <v>56999</v>
      </c>
      <c r="P97" s="49">
        <f>P96+Gompertz_model!P97</f>
        <v>65038</v>
      </c>
      <c r="Q97" s="49">
        <f>Q96+Gompertz_model!Q97</f>
        <v>77463</v>
      </c>
      <c r="R97" s="49">
        <f>R96+Gompertz_model!R97</f>
        <v>40667</v>
      </c>
      <c r="S97" s="49">
        <f>S96+Gompertz_model!S97</f>
        <v>66019</v>
      </c>
      <c r="T97" s="49">
        <f>T96+Gompertz_model!T97</f>
        <v>70045</v>
      </c>
      <c r="U97" s="49">
        <f>U96+Gompertz_model!U97</f>
        <v>47800</v>
      </c>
      <c r="V97" s="49">
        <f>V96+Gompertz_model!V97</f>
        <v>23969</v>
      </c>
      <c r="W97" s="49">
        <f>W96+Gompertz_model!W97</f>
        <v>80350</v>
      </c>
      <c r="X97" s="49">
        <f>X96+Gompertz_model!X97</f>
        <v>53033</v>
      </c>
      <c r="Y97" s="49">
        <f>Y96+Gompertz_model!Y97</f>
        <v>84942</v>
      </c>
      <c r="Z97" s="49">
        <f>Z96+Gompertz_model!Z97</f>
        <v>54093</v>
      </c>
      <c r="AA97" s="49">
        <f>AA96+Gompertz_model!AA97</f>
        <v>116746</v>
      </c>
      <c r="AB97" s="49">
        <f>AB96+Gompertz_model!AB97</f>
        <v>95624</v>
      </c>
      <c r="AC97" s="49">
        <f>AC96+Gompertz_model!AC97</f>
        <v>84125</v>
      </c>
      <c r="AD97" s="49">
        <f>AD96+Gompertz_model!AD97</f>
        <v>49497</v>
      </c>
      <c r="AE97" s="49">
        <f>AE96+Gompertz_model!AE97</f>
        <v>77203</v>
      </c>
      <c r="AF97" s="49">
        <f>AF96+Gompertz_model!AF97</f>
        <v>24660</v>
      </c>
      <c r="AG97" s="49">
        <f>AG96+Gompertz_model!AG97</f>
        <v>58040</v>
      </c>
      <c r="AH97" s="49">
        <f>AH96+Gompertz_model!AH97</f>
        <v>58166</v>
      </c>
      <c r="AI97" s="49">
        <f>AI96+Gompertz_model!AI97</f>
        <v>102351</v>
      </c>
      <c r="AJ97" s="17"/>
      <c r="AK97" s="43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x14ac:dyDescent="0.25">
      <c r="A98" s="3">
        <v>212</v>
      </c>
      <c r="B98" s="49">
        <f>B97+Gompertz_model!B98</f>
        <v>42721</v>
      </c>
      <c r="C98" s="49">
        <f>C97+Gompertz_model!C98</f>
        <v>77325</v>
      </c>
      <c r="D98" s="49">
        <f>D97+Gompertz_model!D98</f>
        <v>65340</v>
      </c>
      <c r="E98" s="49">
        <f>E97+Gompertz_model!E98</f>
        <v>72770</v>
      </c>
      <c r="F98" s="49">
        <f>F97+Gompertz_model!F98</f>
        <v>71146</v>
      </c>
      <c r="G98" s="49">
        <f>G97+Gompertz_model!G98</f>
        <v>56725</v>
      </c>
      <c r="H98" s="49">
        <f>H97+Gompertz_model!H98</f>
        <v>69327</v>
      </c>
      <c r="I98" s="49">
        <f>I97+Gompertz_model!I98</f>
        <v>40880</v>
      </c>
      <c r="J98" s="49">
        <f>J97+Gompertz_model!J98</f>
        <v>53930</v>
      </c>
      <c r="K98" s="49">
        <f>K97+Gompertz_model!K98</f>
        <v>39298</v>
      </c>
      <c r="L98" s="49">
        <f>L97+Gompertz_model!L98</f>
        <v>47040</v>
      </c>
      <c r="M98" s="49">
        <f>M97+Gompertz_model!M98</f>
        <v>55020</v>
      </c>
      <c r="N98" s="49">
        <f>N97+Gompertz_model!N98</f>
        <v>38883</v>
      </c>
      <c r="O98" s="49">
        <f>O97+Gompertz_model!O98</f>
        <v>57336</v>
      </c>
      <c r="P98" s="49">
        <f>P97+Gompertz_model!P98</f>
        <v>65253</v>
      </c>
      <c r="Q98" s="49">
        <f>Q97+Gompertz_model!Q98</f>
        <v>80455</v>
      </c>
      <c r="R98" s="49">
        <f>R97+Gompertz_model!R98</f>
        <v>40744</v>
      </c>
      <c r="S98" s="49">
        <f>S97+Gompertz_model!S98</f>
        <v>66476</v>
      </c>
      <c r="T98" s="49">
        <f>T97+Gompertz_model!T98</f>
        <v>71196</v>
      </c>
      <c r="U98" s="49">
        <f>U97+Gompertz_model!U98</f>
        <v>49042</v>
      </c>
      <c r="V98" s="49">
        <f>V97+Gompertz_model!V98</f>
        <v>24141</v>
      </c>
      <c r="W98" s="49">
        <f>W97+Gompertz_model!W98</f>
        <v>80444</v>
      </c>
      <c r="X98" s="49">
        <f>X97+Gompertz_model!X98</f>
        <v>53069</v>
      </c>
      <c r="Y98" s="49">
        <f>Y97+Gompertz_model!Y98</f>
        <v>85455</v>
      </c>
      <c r="Z98" s="49">
        <f>Z97+Gompertz_model!Z98</f>
        <v>54736</v>
      </c>
      <c r="AA98" s="49">
        <f>AA97+Gompertz_model!AA98</f>
        <v>117964</v>
      </c>
      <c r="AB98" s="49">
        <f>AB97+Gompertz_model!AB98</f>
        <v>96403</v>
      </c>
      <c r="AC98" s="49">
        <f>AC97+Gompertz_model!AC98</f>
        <v>88039</v>
      </c>
      <c r="AD98" s="49">
        <f>AD97+Gompertz_model!AD98</f>
        <v>49805</v>
      </c>
      <c r="AE98" s="49">
        <f>AE97+Gompertz_model!AE98</f>
        <v>78706</v>
      </c>
      <c r="AF98" s="49">
        <f>AF97+Gompertz_model!AF98</f>
        <v>25283</v>
      </c>
      <c r="AG98" s="49">
        <f>AG97+Gompertz_model!AG98</f>
        <v>58266</v>
      </c>
      <c r="AH98" s="49">
        <f>AH97+Gompertz_model!AH98</f>
        <v>59328</v>
      </c>
      <c r="AI98" s="49">
        <f>AI97+Gompertz_model!AI98</f>
        <v>103140</v>
      </c>
      <c r="AJ98" s="17"/>
      <c r="AK98" s="43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x14ac:dyDescent="0.25">
      <c r="A99" s="3">
        <v>213</v>
      </c>
      <c r="B99" s="49">
        <f>B98+Gompertz_model!B99</f>
        <v>43098</v>
      </c>
      <c r="C99" s="49">
        <f>C98+Gompertz_model!C99</f>
        <v>78062</v>
      </c>
      <c r="D99" s="49">
        <f>D98+Gompertz_model!D99</f>
        <v>66594</v>
      </c>
      <c r="E99" s="49">
        <f>E98+Gompertz_model!E99</f>
        <v>73394</v>
      </c>
      <c r="F99" s="49">
        <f>F98+Gompertz_model!F99</f>
        <v>73005</v>
      </c>
      <c r="G99" s="49">
        <f>G98+Gompertz_model!G99</f>
        <v>57458</v>
      </c>
      <c r="H99" s="49">
        <f>H98+Gompertz_model!H99</f>
        <v>70219</v>
      </c>
      <c r="I99" s="49">
        <f>I98+Gompertz_model!I99</f>
        <v>41581</v>
      </c>
      <c r="J99" s="49">
        <f>J98+Gompertz_model!J99</f>
        <v>54811</v>
      </c>
      <c r="K99" s="49">
        <f>K98+Gompertz_model!K99</f>
        <v>39698</v>
      </c>
      <c r="L99" s="49">
        <f>L98+Gompertz_model!L99</f>
        <v>47947</v>
      </c>
      <c r="M99" s="49">
        <f>M98+Gompertz_model!M99</f>
        <v>55589</v>
      </c>
      <c r="N99" s="49">
        <f>N98+Gompertz_model!N99</f>
        <v>39053</v>
      </c>
      <c r="O99" s="49">
        <f>O98+Gompertz_model!O99</f>
        <v>57790</v>
      </c>
      <c r="P99" s="49">
        <f>P98+Gompertz_model!P99</f>
        <v>65770</v>
      </c>
      <c r="Q99" s="49">
        <f>Q98+Gompertz_model!Q99</f>
        <v>82929</v>
      </c>
      <c r="R99" s="49">
        <f>R98+Gompertz_model!R99</f>
        <v>40836</v>
      </c>
      <c r="S99" s="49">
        <f>S98+Gompertz_model!S99</f>
        <v>67210</v>
      </c>
      <c r="T99" s="49">
        <f>T98+Gompertz_model!T99</f>
        <v>71623</v>
      </c>
      <c r="U99" s="49">
        <f>U98+Gompertz_model!U99</f>
        <v>50725</v>
      </c>
      <c r="V99" s="49">
        <f>V98+Gompertz_model!V99</f>
        <v>24297</v>
      </c>
      <c r="W99" s="49">
        <f>W98+Gompertz_model!W99</f>
        <v>80903</v>
      </c>
      <c r="X99" s="49">
        <f>X98+Gompertz_model!X99</f>
        <v>53079</v>
      </c>
      <c r="Y99" s="49">
        <f>Y98+Gompertz_model!Y99</f>
        <v>85787</v>
      </c>
      <c r="Z99" s="49">
        <f>Z98+Gompertz_model!Z99</f>
        <v>55888</v>
      </c>
      <c r="AA99" s="49">
        <f>AA98+Gompertz_model!AA99</f>
        <v>118291</v>
      </c>
      <c r="AB99" s="49">
        <f>AB98+Gompertz_model!AB99</f>
        <v>98028</v>
      </c>
      <c r="AC99" s="49">
        <f>AC98+Gompertz_model!AC99</f>
        <v>90764</v>
      </c>
      <c r="AD99" s="49">
        <f>AD98+Gompertz_model!AD99</f>
        <v>50093</v>
      </c>
      <c r="AE99" s="49">
        <f>AE98+Gompertz_model!AE99</f>
        <v>80540</v>
      </c>
      <c r="AF99" s="49">
        <f>AF98+Gompertz_model!AF99</f>
        <v>25715</v>
      </c>
      <c r="AG99" s="49">
        <f>AG98+Gompertz_model!AG99</f>
        <v>59142</v>
      </c>
      <c r="AH99" s="49">
        <f>AH98+Gompertz_model!AH99</f>
        <v>60038</v>
      </c>
      <c r="AI99" s="49">
        <f>AI98+Gompertz_model!AI99</f>
        <v>105962</v>
      </c>
      <c r="AJ99" s="17"/>
      <c r="AK99" s="43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x14ac:dyDescent="0.25">
      <c r="A100" s="3">
        <v>214</v>
      </c>
      <c r="B100" s="49">
        <f>B99+Gompertz_model!B100</f>
        <v>43199</v>
      </c>
      <c r="C100" s="49">
        <f>C99+Gompertz_model!C100</f>
        <v>79250</v>
      </c>
      <c r="D100" s="49">
        <f>D99+Gompertz_model!D100</f>
        <v>67813</v>
      </c>
      <c r="E100" s="49">
        <f>E99+Gompertz_model!E100</f>
        <v>73971</v>
      </c>
      <c r="F100" s="49">
        <f>F99+Gompertz_model!F100</f>
        <v>74351</v>
      </c>
      <c r="G100" s="49">
        <f>G99+Gompertz_model!G100</f>
        <v>59433</v>
      </c>
      <c r="H100" s="49">
        <f>H99+Gompertz_model!H100</f>
        <v>70648</v>
      </c>
      <c r="I100" s="49">
        <f>I99+Gompertz_model!I100</f>
        <v>42234</v>
      </c>
      <c r="J100" s="49">
        <f>J99+Gompertz_model!J100</f>
        <v>55121</v>
      </c>
      <c r="K100" s="49">
        <f>K99+Gompertz_model!K100</f>
        <v>40020</v>
      </c>
      <c r="L100" s="49">
        <f>L99+Gompertz_model!L100</f>
        <v>48620</v>
      </c>
      <c r="M100" s="49">
        <f>M99+Gompertz_model!M100</f>
        <v>56522</v>
      </c>
      <c r="N100" s="49">
        <f>N99+Gompertz_model!N100</f>
        <v>39123</v>
      </c>
      <c r="O100" s="49">
        <f>O99+Gompertz_model!O100</f>
        <v>58153</v>
      </c>
      <c r="P100" s="49">
        <f>P99+Gompertz_model!P100</f>
        <v>66121</v>
      </c>
      <c r="Q100" s="49">
        <f>Q99+Gompertz_model!Q100</f>
        <v>83884</v>
      </c>
      <c r="R100" s="49">
        <f>R99+Gompertz_model!R100</f>
        <v>41433</v>
      </c>
      <c r="S100" s="49">
        <f>S99+Gompertz_model!S100</f>
        <v>67922</v>
      </c>
      <c r="T100" s="49">
        <f>T99+Gompertz_model!T100</f>
        <v>74568</v>
      </c>
      <c r="U100" s="49">
        <f>U99+Gompertz_model!U100</f>
        <v>51570</v>
      </c>
      <c r="V100" s="49">
        <f>V99+Gompertz_model!V100</f>
        <v>24439</v>
      </c>
      <c r="W100" s="49">
        <f>W99+Gompertz_model!W100</f>
        <v>81333</v>
      </c>
      <c r="X100" s="49">
        <f>X99+Gompertz_model!X100</f>
        <v>53214</v>
      </c>
      <c r="Y100" s="49">
        <f>Y99+Gompertz_model!Y100</f>
        <v>86305</v>
      </c>
      <c r="Z100" s="49">
        <f>Z99+Gompertz_model!Z100</f>
        <v>56479</v>
      </c>
      <c r="AA100" s="49">
        <f>AA99+Gompertz_model!AA100</f>
        <v>118541</v>
      </c>
      <c r="AB100" s="49">
        <f>AB99+Gompertz_model!AB100</f>
        <v>99708</v>
      </c>
      <c r="AC100" s="49">
        <f>AC99+Gompertz_model!AC100</f>
        <v>91999</v>
      </c>
      <c r="AD100" s="49">
        <f>AD99+Gompertz_model!AD100</f>
        <v>50341</v>
      </c>
      <c r="AE100" s="49">
        <f>AE99+Gompertz_model!AE100</f>
        <v>82267</v>
      </c>
      <c r="AF100" s="49">
        <f>AF99+Gompertz_model!AF100</f>
        <v>25763</v>
      </c>
      <c r="AG100" s="49">
        <f>AG99+Gompertz_model!AG100</f>
        <v>60837</v>
      </c>
      <c r="AH100" s="49">
        <f>AH99+Gompertz_model!AH100</f>
        <v>61174</v>
      </c>
      <c r="AI100" s="49">
        <f>AI99+Gompertz_model!AI100</f>
        <v>107530</v>
      </c>
      <c r="AJ100" s="17"/>
      <c r="AK100" s="43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x14ac:dyDescent="0.25">
      <c r="A101" s="3">
        <v>215</v>
      </c>
      <c r="B101" s="49">
        <f>B100+Gompertz_model!B101</f>
        <v>44518</v>
      </c>
      <c r="C101" s="49">
        <f>C100+Gompertz_model!C101</f>
        <v>80263</v>
      </c>
      <c r="D101" s="49">
        <f>D100+Gompertz_model!D101</f>
        <v>68998</v>
      </c>
      <c r="E101" s="49">
        <f>E100+Gompertz_model!E101</f>
        <v>74504</v>
      </c>
      <c r="F101" s="49">
        <f>F100+Gompertz_model!F101</f>
        <v>75259</v>
      </c>
      <c r="G101" s="49">
        <f>G100+Gompertz_model!G101</f>
        <v>61572</v>
      </c>
      <c r="H101" s="49">
        <f>H100+Gompertz_model!H101</f>
        <v>71592</v>
      </c>
      <c r="I101" s="49">
        <f>I100+Gompertz_model!I101</f>
        <v>42463</v>
      </c>
      <c r="J101" s="49">
        <f>J100+Gompertz_model!J101</f>
        <v>56834</v>
      </c>
      <c r="K101" s="49">
        <f>K100+Gompertz_model!K101</f>
        <v>40429</v>
      </c>
      <c r="L101" s="49">
        <f>L100+Gompertz_model!L101</f>
        <v>49797</v>
      </c>
      <c r="M101" s="49">
        <f>M100+Gompertz_model!M101</f>
        <v>59657</v>
      </c>
      <c r="N101" s="49">
        <f>N100+Gompertz_model!N101</f>
        <v>39588</v>
      </c>
      <c r="O101" s="49">
        <f>O100+Gompertz_model!O101</f>
        <v>59008</v>
      </c>
      <c r="P101" s="49">
        <f>P100+Gompertz_model!P101</f>
        <v>66919</v>
      </c>
      <c r="Q101" s="49">
        <f>Q100+Gompertz_model!Q101</f>
        <v>85643</v>
      </c>
      <c r="R101" s="49">
        <f>R100+Gompertz_model!R101</f>
        <v>41986</v>
      </c>
      <c r="S101" s="49">
        <f>S100+Gompertz_model!S101</f>
        <v>68613</v>
      </c>
      <c r="T101" s="49">
        <f>T100+Gompertz_model!T101</f>
        <v>75922</v>
      </c>
      <c r="U101" s="49">
        <f>U100+Gompertz_model!U101</f>
        <v>52006</v>
      </c>
      <c r="V101" s="49">
        <f>V100+Gompertz_model!V101</f>
        <v>24568</v>
      </c>
      <c r="W101" s="49">
        <f>W100+Gompertz_model!W101</f>
        <v>82457</v>
      </c>
      <c r="X101" s="49">
        <f>X100+Gompertz_model!X101</f>
        <v>53349</v>
      </c>
      <c r="Y101" s="49">
        <f>Y100+Gompertz_model!Y101</f>
        <v>86534</v>
      </c>
      <c r="Z101" s="49">
        <f>Z100+Gompertz_model!Z101</f>
        <v>58170</v>
      </c>
      <c r="AA101" s="49">
        <f>AA100+Gompertz_model!AA101</f>
        <v>118722</v>
      </c>
      <c r="AB101" s="49">
        <f>AB100+Gompertz_model!AB101</f>
        <v>101271</v>
      </c>
      <c r="AC101" s="49">
        <f>AC100+Gompertz_model!AC101</f>
        <v>93615</v>
      </c>
      <c r="AD101" s="49">
        <f>AD100+Gompertz_model!AD101</f>
        <v>50580</v>
      </c>
      <c r="AE101" s="49">
        <f>AE100+Gompertz_model!AE101</f>
        <v>83783</v>
      </c>
      <c r="AF101" s="49">
        <f>AF100+Gompertz_model!AF101</f>
        <v>25876</v>
      </c>
      <c r="AG101" s="49">
        <f>AG100+Gompertz_model!AG101</f>
        <v>61158</v>
      </c>
      <c r="AH101" s="49">
        <f>AH100+Gompertz_model!AH101</f>
        <v>61918</v>
      </c>
      <c r="AI101" s="49">
        <f>AI100+Gompertz_model!AI101</f>
        <v>108652</v>
      </c>
      <c r="AJ101" s="17"/>
      <c r="AK101" s="43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x14ac:dyDescent="0.25">
      <c r="A102" s="3">
        <v>216</v>
      </c>
      <c r="B102" s="49">
        <f>B101+Gompertz_model!B102</f>
        <v>44575</v>
      </c>
      <c r="C102" s="49">
        <f>C101+Gompertz_model!C102</f>
        <v>81308</v>
      </c>
      <c r="D102" s="49">
        <f>D101+Gompertz_model!D102</f>
        <v>70149</v>
      </c>
      <c r="E102" s="49">
        <f>E101+Gompertz_model!E102</f>
        <v>74996</v>
      </c>
      <c r="F102" s="49">
        <f>F101+Gompertz_model!F102</f>
        <v>76075</v>
      </c>
      <c r="G102" s="49">
        <f>G101+Gompertz_model!G102</f>
        <v>62971</v>
      </c>
      <c r="H102" s="49">
        <f>H101+Gompertz_model!H102</f>
        <v>72474</v>
      </c>
      <c r="I102" s="49">
        <f>I101+Gompertz_model!I102</f>
        <v>42818</v>
      </c>
      <c r="J102" s="49">
        <f>J101+Gompertz_model!J102</f>
        <v>57825</v>
      </c>
      <c r="K102" s="49">
        <f>K101+Gompertz_model!K102</f>
        <v>40760</v>
      </c>
      <c r="L102" s="49">
        <f>L101+Gompertz_model!L102</f>
        <v>50082</v>
      </c>
      <c r="M102" s="49">
        <f>M101+Gompertz_model!M102</f>
        <v>60592</v>
      </c>
      <c r="N102" s="49">
        <f>N101+Gompertz_model!N102</f>
        <v>39864</v>
      </c>
      <c r="O102" s="49">
        <f>O101+Gompertz_model!O102</f>
        <v>59515</v>
      </c>
      <c r="P102" s="49">
        <f>P101+Gompertz_model!P102</f>
        <v>67787</v>
      </c>
      <c r="Q102" s="49">
        <f>Q101+Gompertz_model!Q102</f>
        <v>86865</v>
      </c>
      <c r="R102" s="49">
        <f>R101+Gompertz_model!R102</f>
        <v>42195</v>
      </c>
      <c r="S102" s="49">
        <f>S101+Gompertz_model!S102</f>
        <v>69283</v>
      </c>
      <c r="T102" s="49">
        <f>T101+Gompertz_model!T102</f>
        <v>76453</v>
      </c>
      <c r="U102" s="49">
        <f>U101+Gompertz_model!U102</f>
        <v>52662</v>
      </c>
      <c r="V102" s="49">
        <f>V101+Gompertz_model!V102</f>
        <v>24685</v>
      </c>
      <c r="W102" s="49">
        <f>W101+Gompertz_model!W102</f>
        <v>83365</v>
      </c>
      <c r="X102" s="49">
        <f>X101+Gompertz_model!X102</f>
        <v>53499</v>
      </c>
      <c r="Y102" s="49">
        <f>Y101+Gompertz_model!Y102</f>
        <v>88447</v>
      </c>
      <c r="Z102" s="49">
        <f>Z101+Gompertz_model!Z102</f>
        <v>59041</v>
      </c>
      <c r="AA102" s="49">
        <f>AA101+Gompertz_model!AA102</f>
        <v>118809</v>
      </c>
      <c r="AB102" s="49">
        <f>AB101+Gompertz_model!AB102</f>
        <v>101952</v>
      </c>
      <c r="AC102" s="49">
        <f>AC101+Gompertz_model!AC102</f>
        <v>94276</v>
      </c>
      <c r="AD102" s="49">
        <f>AD101+Gompertz_model!AD102</f>
        <v>51097</v>
      </c>
      <c r="AE102" s="49">
        <f>AE101+Gompertz_model!AE102</f>
        <v>85462</v>
      </c>
      <c r="AF102" s="49">
        <f>AF101+Gompertz_model!AF102</f>
        <v>26001</v>
      </c>
      <c r="AG102" s="49">
        <f>AG101+Gompertz_model!AG102</f>
        <v>62530</v>
      </c>
      <c r="AH102" s="49">
        <f>AH101+Gompertz_model!AH102</f>
        <v>62483</v>
      </c>
      <c r="AI102" s="49">
        <f>AI101+Gompertz_model!AI102</f>
        <v>110333</v>
      </c>
      <c r="AJ102" s="17"/>
      <c r="AK102" s="44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x14ac:dyDescent="0.25">
      <c r="A103" s="3">
        <v>217</v>
      </c>
      <c r="B103" s="49">
        <f>B102+Gompertz_model!B103</f>
        <v>45020</v>
      </c>
      <c r="C103" s="49">
        <f>C102+Gompertz_model!C103</f>
        <v>81558</v>
      </c>
      <c r="D103" s="49">
        <f>D102+Gompertz_model!D103</f>
        <v>71265</v>
      </c>
      <c r="E103" s="49">
        <f>E102+Gompertz_model!E103</f>
        <v>75451</v>
      </c>
      <c r="F103" s="49">
        <f>F102+Gompertz_model!F103</f>
        <v>76516</v>
      </c>
      <c r="G103" s="49">
        <f>G102+Gompertz_model!G103</f>
        <v>63658</v>
      </c>
      <c r="H103" s="49">
        <f>H102+Gompertz_model!H103</f>
        <v>73713</v>
      </c>
      <c r="I103" s="49">
        <f>I102+Gompertz_model!I103</f>
        <v>43154</v>
      </c>
      <c r="J103" s="49">
        <f>J102+Gompertz_model!J103</f>
        <v>58533</v>
      </c>
      <c r="K103" s="49">
        <f>K102+Gompertz_model!K103</f>
        <v>40912</v>
      </c>
      <c r="L103" s="49">
        <f>L102+Gompertz_model!L103</f>
        <v>50546</v>
      </c>
      <c r="M103" s="49">
        <f>M102+Gompertz_model!M103</f>
        <v>61051</v>
      </c>
      <c r="N103" s="49">
        <f>N102+Gompertz_model!N103</f>
        <v>40359</v>
      </c>
      <c r="O103" s="49">
        <f>O102+Gompertz_model!O103</f>
        <v>60130</v>
      </c>
      <c r="P103" s="49">
        <f>P102+Gompertz_model!P103</f>
        <v>68615</v>
      </c>
      <c r="Q103" s="49">
        <f>Q102+Gompertz_model!Q103</f>
        <v>87516</v>
      </c>
      <c r="R103" s="49">
        <f>R102+Gompertz_model!R103</f>
        <v>42307</v>
      </c>
      <c r="S103" s="49">
        <f>S102+Gompertz_model!S103</f>
        <v>69933</v>
      </c>
      <c r="T103" s="49">
        <f>T102+Gompertz_model!T103</f>
        <v>77202</v>
      </c>
      <c r="U103" s="49">
        <f>U102+Gompertz_model!U103</f>
        <v>54090</v>
      </c>
      <c r="V103" s="49">
        <f>V102+Gompertz_model!V103</f>
        <v>24791</v>
      </c>
      <c r="W103" s="49">
        <f>W102+Gompertz_model!W103</f>
        <v>83959</v>
      </c>
      <c r="X103" s="49">
        <f>X102+Gompertz_model!X103</f>
        <v>53798</v>
      </c>
      <c r="Y103" s="49">
        <f>Y102+Gompertz_model!Y103</f>
        <v>88712</v>
      </c>
      <c r="Z103" s="49">
        <f>Z102+Gompertz_model!Z103</f>
        <v>61434</v>
      </c>
      <c r="AA103" s="49">
        <f>AA102+Gompertz_model!AA103</f>
        <v>119754</v>
      </c>
      <c r="AB103" s="49">
        <f>AB102+Gompertz_model!AB103</f>
        <v>102994</v>
      </c>
      <c r="AC103" s="49">
        <f>AC102+Gompertz_model!AC103</f>
        <v>94531</v>
      </c>
      <c r="AD103" s="49">
        <f>AD102+Gompertz_model!AD103</f>
        <v>51561</v>
      </c>
      <c r="AE103" s="49">
        <f>AE102+Gompertz_model!AE103</f>
        <v>86044</v>
      </c>
      <c r="AF103" s="49">
        <f>AF102+Gompertz_model!AF103</f>
        <v>26214</v>
      </c>
      <c r="AG103" s="49">
        <f>AG102+Gompertz_model!AG103</f>
        <v>63991</v>
      </c>
      <c r="AH103" s="49">
        <f>AH102+Gompertz_model!AH103</f>
        <v>62869</v>
      </c>
      <c r="AI103" s="49">
        <f>AI102+Gompertz_model!AI103</f>
        <v>111583</v>
      </c>
      <c r="AJ103" s="17"/>
      <c r="AK103" s="44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x14ac:dyDescent="0.25">
      <c r="A104" s="3">
        <v>218</v>
      </c>
      <c r="B104" s="49">
        <f>B103+Gompertz_model!B104</f>
        <v>45343</v>
      </c>
      <c r="C104" s="49">
        <f>C103+Gompertz_model!C104</f>
        <v>82120</v>
      </c>
      <c r="D104" s="49">
        <f>D103+Gompertz_model!D104</f>
        <v>72348</v>
      </c>
      <c r="E104" s="49">
        <f>E103+Gompertz_model!E104</f>
        <v>75870</v>
      </c>
      <c r="F104" s="49">
        <f>F103+Gompertz_model!F104</f>
        <v>76733</v>
      </c>
      <c r="G104" s="49">
        <f>G103+Gompertz_model!G104</f>
        <v>64308</v>
      </c>
      <c r="H104" s="49">
        <f>H103+Gompertz_model!H104</f>
        <v>74914</v>
      </c>
      <c r="I104" s="49">
        <f>I103+Gompertz_model!I104</f>
        <v>43472</v>
      </c>
      <c r="J104" s="49">
        <f>J103+Gompertz_model!J104</f>
        <v>59438</v>
      </c>
      <c r="K104" s="49">
        <f>K103+Gompertz_model!K104</f>
        <v>41540</v>
      </c>
      <c r="L104" s="49">
        <f>L103+Gompertz_model!L104</f>
        <v>50998</v>
      </c>
      <c r="M104" s="49">
        <f>M103+Gompertz_model!M104</f>
        <v>61544</v>
      </c>
      <c r="N104" s="49">
        <f>N103+Gompertz_model!N104</f>
        <v>40735</v>
      </c>
      <c r="O104" s="49">
        <f>O103+Gompertz_model!O104</f>
        <v>60247</v>
      </c>
      <c r="P104" s="49">
        <f>P103+Gompertz_model!P104</f>
        <v>68742</v>
      </c>
      <c r="Q104" s="49">
        <f>Q103+Gompertz_model!Q104</f>
        <v>88046</v>
      </c>
      <c r="R104" s="49">
        <f>R103+Gompertz_model!R104</f>
        <v>42897</v>
      </c>
      <c r="S104" s="49">
        <f>S103+Gompertz_model!S104</f>
        <v>70563</v>
      </c>
      <c r="T104" s="49">
        <f>T103+Gompertz_model!T104</f>
        <v>78387</v>
      </c>
      <c r="U104" s="49">
        <f>U103+Gompertz_model!U104</f>
        <v>56212</v>
      </c>
      <c r="V104" s="49">
        <f>V103+Gompertz_model!V104</f>
        <v>24887</v>
      </c>
      <c r="W104" s="49">
        <f>W103+Gompertz_model!W104</f>
        <v>84894</v>
      </c>
      <c r="X104" s="49">
        <f>X103+Gompertz_model!X104</f>
        <v>54078</v>
      </c>
      <c r="Y104" s="49">
        <f>Y103+Gompertz_model!Y104</f>
        <v>89807</v>
      </c>
      <c r="Z104" s="49">
        <f>Z103+Gompertz_model!Z104</f>
        <v>62136</v>
      </c>
      <c r="AA104" s="49">
        <f>AA103+Gompertz_model!AA104</f>
        <v>120656</v>
      </c>
      <c r="AB104" s="49">
        <f>AB103+Gompertz_model!AB104</f>
        <v>104955</v>
      </c>
      <c r="AC104" s="49">
        <f>AC103+Gompertz_model!AC104</f>
        <v>95034</v>
      </c>
      <c r="AD104" s="49">
        <f>AD103+Gompertz_model!AD104</f>
        <v>52756</v>
      </c>
      <c r="AE104" s="49">
        <f>AE103+Gompertz_model!AE104</f>
        <v>87283</v>
      </c>
      <c r="AF104" s="49">
        <f>AF103+Gompertz_model!AF104</f>
        <v>26650</v>
      </c>
      <c r="AG104" s="49">
        <f>AG103+Gompertz_model!AG104</f>
        <v>66347</v>
      </c>
      <c r="AH104" s="49">
        <f>AH103+Gompertz_model!AH104</f>
        <v>63062</v>
      </c>
      <c r="AI104" s="49">
        <f>AI103+Gompertz_model!AI104</f>
        <v>113763</v>
      </c>
      <c r="AJ104" s="17"/>
      <c r="AK104" s="44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x14ac:dyDescent="0.25">
      <c r="A105" s="3">
        <v>219</v>
      </c>
      <c r="B105" s="49">
        <f>B104+Gompertz_model!B105</f>
        <v>45666</v>
      </c>
      <c r="C105" s="49">
        <f>C104+Gompertz_model!C105</f>
        <v>82315</v>
      </c>
      <c r="D105" s="49">
        <f>D104+Gompertz_model!D105</f>
        <v>73397</v>
      </c>
      <c r="E105" s="49">
        <f>E104+Gompertz_model!E105</f>
        <v>76257</v>
      </c>
      <c r="F105" s="49">
        <f>F104+Gompertz_model!F105</f>
        <v>78044</v>
      </c>
      <c r="G105" s="49">
        <f>G104+Gompertz_model!G105</f>
        <v>64933</v>
      </c>
      <c r="H105" s="49">
        <f>H104+Gompertz_model!H105</f>
        <v>76077</v>
      </c>
      <c r="I105" s="49">
        <f>I104+Gompertz_model!I105</f>
        <v>43773</v>
      </c>
      <c r="J105" s="49">
        <f>J104+Gompertz_model!J105</f>
        <v>61269</v>
      </c>
      <c r="K105" s="49">
        <f>K104+Gompertz_model!K105</f>
        <v>42050</v>
      </c>
      <c r="L105" s="49">
        <f>L104+Gompertz_model!L105</f>
        <v>51422</v>
      </c>
      <c r="M105" s="49">
        <f>M104+Gompertz_model!M105</f>
        <v>62248</v>
      </c>
      <c r="N105" s="49">
        <f>N104+Gompertz_model!N105</f>
        <v>41000</v>
      </c>
      <c r="O105" s="49">
        <f>O104+Gompertz_model!O105</f>
        <v>60274</v>
      </c>
      <c r="P105" s="49">
        <f>P104+Gompertz_model!P105</f>
        <v>68773</v>
      </c>
      <c r="Q105" s="49">
        <f>Q104+Gompertz_model!Q105</f>
        <v>88853</v>
      </c>
      <c r="R105" s="49">
        <f>R104+Gompertz_model!R105</f>
        <v>42998</v>
      </c>
      <c r="S105" s="49">
        <f>S104+Gompertz_model!S105</f>
        <v>71173</v>
      </c>
      <c r="T105" s="49">
        <f>T104+Gompertz_model!T105</f>
        <v>79845</v>
      </c>
      <c r="U105" s="49">
        <f>U104+Gompertz_model!U105</f>
        <v>57261</v>
      </c>
      <c r="V105" s="49">
        <f>V104+Gompertz_model!V105</f>
        <v>24974</v>
      </c>
      <c r="W105" s="49">
        <f>W104+Gompertz_model!W105</f>
        <v>85792</v>
      </c>
      <c r="X105" s="49">
        <f>X104+Gompertz_model!X105</f>
        <v>54340</v>
      </c>
      <c r="Y105" s="49">
        <f>Y104+Gompertz_model!Y105</f>
        <v>89943</v>
      </c>
      <c r="Z105" s="49">
        <f>Z104+Gompertz_model!Z105</f>
        <v>62300</v>
      </c>
      <c r="AA105" s="49">
        <f>AA104+Gompertz_model!AA105</f>
        <v>121517</v>
      </c>
      <c r="AB105" s="49">
        <f>AB104+Gompertz_model!AB105</f>
        <v>106869</v>
      </c>
      <c r="AC105" s="49">
        <f>AC104+Gompertz_model!AC105</f>
        <v>95093</v>
      </c>
      <c r="AD105" s="49">
        <f>AD104+Gompertz_model!AD105</f>
        <v>54464</v>
      </c>
      <c r="AE105" s="49">
        <f>AE104+Gompertz_model!AE105</f>
        <v>89320</v>
      </c>
      <c r="AF105" s="49">
        <f>AF104+Gompertz_model!AF105</f>
        <v>26704</v>
      </c>
      <c r="AG105" s="49">
        <f>AG104+Gompertz_model!AG105</f>
        <v>69248</v>
      </c>
      <c r="AH105" s="49">
        <f>AH104+Gompertz_model!AH105</f>
        <v>63282</v>
      </c>
      <c r="AI105" s="49">
        <f>AI104+Gompertz_model!AI105</f>
        <v>116233</v>
      </c>
      <c r="AJ105" s="17"/>
      <c r="AK105" s="44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x14ac:dyDescent="0.25">
      <c r="A106" s="3">
        <v>220</v>
      </c>
      <c r="B106" s="49">
        <f>B105+Gompertz_model!B106</f>
        <v>45673</v>
      </c>
      <c r="C106" s="49">
        <f>C105+Gompertz_model!C106</f>
        <v>82628</v>
      </c>
      <c r="D106" s="49">
        <f>D105+Gompertz_model!D106</f>
        <v>74413</v>
      </c>
      <c r="E106" s="49">
        <f>E105+Gompertz_model!E106</f>
        <v>76614</v>
      </c>
      <c r="F106" s="49">
        <f>F105+Gompertz_model!F106</f>
        <v>79309</v>
      </c>
      <c r="G106" s="49">
        <f>G105+Gompertz_model!G106</f>
        <v>65533</v>
      </c>
      <c r="H106" s="49">
        <f>H105+Gompertz_model!H106</f>
        <v>77203</v>
      </c>
      <c r="I106" s="49">
        <f>I105+Gompertz_model!I106</f>
        <v>44058</v>
      </c>
      <c r="J106" s="49">
        <f>J105+Gompertz_model!J106</f>
        <v>61671</v>
      </c>
      <c r="K106" s="49">
        <f>K105+Gompertz_model!K106</f>
        <v>42562</v>
      </c>
      <c r="L106" s="49">
        <f>L105+Gompertz_model!L106</f>
        <v>51819</v>
      </c>
      <c r="M106" s="49">
        <f>M105+Gompertz_model!M106</f>
        <v>62920</v>
      </c>
      <c r="N106" s="49">
        <f>N105+Gompertz_model!N106</f>
        <v>41361</v>
      </c>
      <c r="O106" s="49">
        <f>O105+Gompertz_model!O106</f>
        <v>60334</v>
      </c>
      <c r="P106" s="49">
        <f>P105+Gompertz_model!P106</f>
        <v>69128</v>
      </c>
      <c r="Q106" s="49">
        <f>Q105+Gompertz_model!Q106</f>
        <v>89720</v>
      </c>
      <c r="R106" s="49">
        <f>R105+Gompertz_model!R106</f>
        <v>43096</v>
      </c>
      <c r="S106" s="49">
        <f>S105+Gompertz_model!S106</f>
        <v>71764</v>
      </c>
      <c r="T106" s="49">
        <f>T105+Gompertz_model!T106</f>
        <v>81737</v>
      </c>
      <c r="U106" s="49">
        <f>U105+Gompertz_model!U106</f>
        <v>58279</v>
      </c>
      <c r="V106" s="49">
        <f>V105+Gompertz_model!V106</f>
        <v>25053</v>
      </c>
      <c r="W106" s="49">
        <f>W105+Gompertz_model!W106</f>
        <v>86654</v>
      </c>
      <c r="X106" s="49">
        <f>X105+Gompertz_model!X106</f>
        <v>54585</v>
      </c>
      <c r="Y106" s="49">
        <f>Y105+Gompertz_model!Y106</f>
        <v>90583</v>
      </c>
      <c r="Z106" s="49">
        <f>Z105+Gompertz_model!Z106</f>
        <v>62459</v>
      </c>
      <c r="AA106" s="49">
        <f>AA105+Gompertz_model!AA106</f>
        <v>122338</v>
      </c>
      <c r="AB106" s="49">
        <f>AB105+Gompertz_model!AB106</f>
        <v>108735</v>
      </c>
      <c r="AC106" s="49">
        <f>AC105+Gompertz_model!AC106</f>
        <v>96151</v>
      </c>
      <c r="AD106" s="49">
        <f>AD105+Gompertz_model!AD106</f>
        <v>55181</v>
      </c>
      <c r="AE106" s="49">
        <f>AE105+Gompertz_model!AE106</f>
        <v>89630</v>
      </c>
      <c r="AF106" s="49">
        <f>AF105+Gompertz_model!AF106</f>
        <v>26977</v>
      </c>
      <c r="AG106" s="49">
        <f>AG105+Gompertz_model!AG106</f>
        <v>70748</v>
      </c>
      <c r="AH106" s="49">
        <f>AH105+Gompertz_model!AH106</f>
        <v>63343</v>
      </c>
      <c r="AI106" s="49">
        <f>AI105+Gompertz_model!AI106</f>
        <v>117836</v>
      </c>
      <c r="AJ106" s="17"/>
      <c r="AK106" s="44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x14ac:dyDescent="0.25">
      <c r="A107" s="3">
        <v>221</v>
      </c>
      <c r="B107" s="49">
        <f>B106+Gompertz_model!B107</f>
        <v>45749</v>
      </c>
      <c r="C107" s="49">
        <f>C106+Gompertz_model!C107</f>
        <v>82883</v>
      </c>
      <c r="D107" s="49">
        <f>D106+Gompertz_model!D107</f>
        <v>75396</v>
      </c>
      <c r="E107" s="49">
        <f>E106+Gompertz_model!E107</f>
        <v>76943</v>
      </c>
      <c r="F107" s="49">
        <f>F106+Gompertz_model!F107</f>
        <v>80530</v>
      </c>
      <c r="G107" s="49">
        <f>G106+Gompertz_model!G107</f>
        <v>66110</v>
      </c>
      <c r="H107" s="49">
        <f>H106+Gompertz_model!H107</f>
        <v>78292</v>
      </c>
      <c r="I107" s="49">
        <f>I106+Gompertz_model!I107</f>
        <v>44328</v>
      </c>
      <c r="J107" s="49">
        <f>J106+Gompertz_model!J107</f>
        <v>62048</v>
      </c>
      <c r="K107" s="49">
        <f>K106+Gompertz_model!K107</f>
        <v>43059</v>
      </c>
      <c r="L107" s="49">
        <f>L106+Gompertz_model!L107</f>
        <v>52191</v>
      </c>
      <c r="M107" s="49">
        <f>M106+Gompertz_model!M107</f>
        <v>63561</v>
      </c>
      <c r="N107" s="49">
        <f>N106+Gompertz_model!N107</f>
        <v>41554</v>
      </c>
      <c r="O107" s="49">
        <f>O106+Gompertz_model!O107</f>
        <v>61235</v>
      </c>
      <c r="P107" s="49">
        <f>P106+Gompertz_model!P107</f>
        <v>69460</v>
      </c>
      <c r="Q107" s="49">
        <f>Q106+Gompertz_model!Q107</f>
        <v>90775</v>
      </c>
      <c r="R107" s="49">
        <f>R106+Gompertz_model!R107</f>
        <v>43278</v>
      </c>
      <c r="S107" s="49">
        <f>S106+Gompertz_model!S107</f>
        <v>72336</v>
      </c>
      <c r="T107" s="49">
        <f>T106+Gompertz_model!T107</f>
        <v>82229</v>
      </c>
      <c r="U107" s="49">
        <f>U106+Gompertz_model!U107</f>
        <v>59164</v>
      </c>
      <c r="V107" s="49">
        <f>V106+Gompertz_model!V107</f>
        <v>25124</v>
      </c>
      <c r="W107" s="49">
        <f>W106+Gompertz_model!W107</f>
        <v>87482</v>
      </c>
      <c r="X107" s="49">
        <f>X106+Gompertz_model!X107</f>
        <v>54814</v>
      </c>
      <c r="Y107" s="49">
        <f>Y106+Gompertz_model!Y107</f>
        <v>91182</v>
      </c>
      <c r="Z107" s="49">
        <f>Z106+Gompertz_model!Z107</f>
        <v>63570</v>
      </c>
      <c r="AA107" s="49">
        <f>AA106+Gompertz_model!AA107</f>
        <v>123121</v>
      </c>
      <c r="AB107" s="49">
        <f>AB106+Gompertz_model!AB107</f>
        <v>110553</v>
      </c>
      <c r="AC107" s="49">
        <f>AC106+Gompertz_model!AC107</f>
        <v>97150</v>
      </c>
      <c r="AD107" s="49">
        <f>AD106+Gompertz_model!AD107</f>
        <v>55614</v>
      </c>
      <c r="AE107" s="49">
        <f>AE106+Gompertz_model!AE107</f>
        <v>90594</v>
      </c>
      <c r="AF107" s="49">
        <f>AF106+Gompertz_model!AF107</f>
        <v>27232</v>
      </c>
      <c r="AG107" s="49">
        <f>AG106+Gompertz_model!AG107</f>
        <v>71954</v>
      </c>
      <c r="AH107" s="49">
        <f>AH106+Gompertz_model!AH107</f>
        <v>63940</v>
      </c>
      <c r="AI107" s="49">
        <f>AI106+Gompertz_model!AI107</f>
        <v>120189</v>
      </c>
      <c r="AJ107" s="17"/>
      <c r="AK107" s="44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x14ac:dyDescent="0.25">
      <c r="A108" s="3">
        <v>222</v>
      </c>
      <c r="B108" s="49">
        <f>B107+Gompertz_model!B108</f>
        <v>45764</v>
      </c>
      <c r="C108" s="49">
        <f>C107+Gompertz_model!C108</f>
        <v>83125</v>
      </c>
      <c r="D108" s="49">
        <f>D107+Gompertz_model!D108</f>
        <v>76347</v>
      </c>
      <c r="E108" s="49">
        <f>E107+Gompertz_model!E108</f>
        <v>77246</v>
      </c>
      <c r="F108" s="49">
        <f>F107+Gompertz_model!F108</f>
        <v>81707</v>
      </c>
      <c r="G108" s="49">
        <f>G107+Gompertz_model!G108</f>
        <v>66664</v>
      </c>
      <c r="H108" s="49">
        <f>H107+Gompertz_model!H108</f>
        <v>79345</v>
      </c>
      <c r="I108" s="49">
        <f>I107+Gompertz_model!I108</f>
        <v>44583</v>
      </c>
      <c r="J108" s="49">
        <f>J107+Gompertz_model!J108</f>
        <v>62402</v>
      </c>
      <c r="K108" s="49">
        <f>K107+Gompertz_model!K108</f>
        <v>43541</v>
      </c>
      <c r="L108" s="49">
        <f>L107+Gompertz_model!L108</f>
        <v>52539</v>
      </c>
      <c r="M108" s="49">
        <f>M107+Gompertz_model!M108</f>
        <v>64171</v>
      </c>
      <c r="N108" s="49">
        <f>N107+Gompertz_model!N108</f>
        <v>41875</v>
      </c>
      <c r="O108" s="49">
        <f>O107+Gompertz_model!O108</f>
        <v>62114</v>
      </c>
      <c r="P108" s="49">
        <f>P107+Gompertz_model!P108</f>
        <v>69769</v>
      </c>
      <c r="Q108" s="49">
        <f>Q107+Gompertz_model!Q108</f>
        <v>91795</v>
      </c>
      <c r="R108" s="49">
        <f>R107+Gompertz_model!R108</f>
        <v>43718</v>
      </c>
      <c r="S108" s="49">
        <f>S107+Gompertz_model!S108</f>
        <v>72889</v>
      </c>
      <c r="T108" s="49">
        <f>T107+Gompertz_model!T108</f>
        <v>82639</v>
      </c>
      <c r="U108" s="49">
        <f>U107+Gompertz_model!U108</f>
        <v>60181</v>
      </c>
      <c r="V108" s="49">
        <f>V107+Gompertz_model!V108</f>
        <v>25188</v>
      </c>
      <c r="W108" s="49">
        <f>W107+Gompertz_model!W108</f>
        <v>88276</v>
      </c>
      <c r="X108" s="49">
        <f>X107+Gompertz_model!X108</f>
        <v>55028</v>
      </c>
      <c r="Y108" s="49">
        <f>Y107+Gompertz_model!Y108</f>
        <v>91743</v>
      </c>
      <c r="Z108" s="49">
        <f>Z107+Gompertz_model!Z108</f>
        <v>64654</v>
      </c>
      <c r="AA108" s="49">
        <f>AA107+Gompertz_model!AA108</f>
        <v>123867</v>
      </c>
      <c r="AB108" s="49">
        <f>AB107+Gompertz_model!AB108</f>
        <v>112323</v>
      </c>
      <c r="AC108" s="49">
        <f>AC107+Gompertz_model!AC108</f>
        <v>98093</v>
      </c>
      <c r="AD108" s="49">
        <f>AD107+Gompertz_model!AD108</f>
        <v>56007</v>
      </c>
      <c r="AE108" s="49">
        <f>AE107+Gompertz_model!AE108</f>
        <v>91442</v>
      </c>
      <c r="AF108" s="49">
        <f>AF107+Gompertz_model!AF108</f>
        <v>27469</v>
      </c>
      <c r="AG108" s="49">
        <f>AG107+Gompertz_model!AG108</f>
        <v>72530</v>
      </c>
      <c r="AH108" s="49">
        <f>AH107+Gompertz_model!AH108</f>
        <v>64504</v>
      </c>
      <c r="AI108" s="49">
        <f>AI107+Gompertz_model!AI108</f>
        <v>121477</v>
      </c>
      <c r="AJ108" s="17"/>
      <c r="AK108" s="44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x14ac:dyDescent="0.25">
      <c r="A109" s="3">
        <v>223</v>
      </c>
      <c r="B109" s="49">
        <f>B108+Gompertz_model!B109</f>
        <v>45808</v>
      </c>
      <c r="C109" s="49">
        <f>C108+Gompertz_model!C109</f>
        <v>83338</v>
      </c>
      <c r="D109" s="49">
        <f>D108+Gompertz_model!D109</f>
        <v>77266</v>
      </c>
      <c r="E109" s="49">
        <f>E108+Gompertz_model!E109</f>
        <v>77525</v>
      </c>
      <c r="F109" s="49">
        <f>F108+Gompertz_model!F109</f>
        <v>82841</v>
      </c>
      <c r="G109" s="49">
        <f>G108+Gompertz_model!G109</f>
        <v>67195</v>
      </c>
      <c r="H109" s="49">
        <f>H108+Gompertz_model!H109</f>
        <v>80362</v>
      </c>
      <c r="I109" s="49">
        <f>I108+Gompertz_model!I109</f>
        <v>44824</v>
      </c>
      <c r="J109" s="49">
        <f>J108+Gompertz_model!J109</f>
        <v>62734</v>
      </c>
      <c r="K109" s="49">
        <f>K108+Gompertz_model!K109</f>
        <v>44008</v>
      </c>
      <c r="L109" s="49">
        <f>L108+Gompertz_model!L109</f>
        <v>52865</v>
      </c>
      <c r="M109" s="49">
        <f>M108+Gompertz_model!M109</f>
        <v>64752</v>
      </c>
      <c r="N109" s="49">
        <f>N108+Gompertz_model!N109</f>
        <v>42181</v>
      </c>
      <c r="O109" s="49">
        <f>O108+Gompertz_model!O109</f>
        <v>62971</v>
      </c>
      <c r="P109" s="49">
        <f>P108+Gompertz_model!P109</f>
        <v>70058</v>
      </c>
      <c r="Q109" s="49">
        <f>Q108+Gompertz_model!Q109</f>
        <v>92781</v>
      </c>
      <c r="R109" s="49">
        <f>R108+Gompertz_model!R109</f>
        <v>44140</v>
      </c>
      <c r="S109" s="49">
        <f>S108+Gompertz_model!S109</f>
        <v>73424</v>
      </c>
      <c r="T109" s="49">
        <f>T108+Gompertz_model!T109</f>
        <v>83144</v>
      </c>
      <c r="U109" s="49">
        <f>U108+Gompertz_model!U109</f>
        <v>60511</v>
      </c>
      <c r="V109" s="49">
        <f>V108+Gompertz_model!V109</f>
        <v>25246</v>
      </c>
      <c r="W109" s="49">
        <f>W108+Gompertz_model!W109</f>
        <v>89037</v>
      </c>
      <c r="X109" s="49">
        <f>X108+Gompertz_model!X109</f>
        <v>55228</v>
      </c>
      <c r="Y109" s="49">
        <f>Y108+Gompertz_model!Y109</f>
        <v>92268</v>
      </c>
      <c r="Z109" s="49">
        <f>Z108+Gompertz_model!Z109</f>
        <v>65711</v>
      </c>
      <c r="AA109" s="49">
        <f>AA108+Gompertz_model!AA109</f>
        <v>124578</v>
      </c>
      <c r="AB109" s="49">
        <f>AB108+Gompertz_model!AB109</f>
        <v>114046</v>
      </c>
      <c r="AC109" s="49">
        <f>AC108+Gompertz_model!AC109</f>
        <v>98982</v>
      </c>
      <c r="AD109" s="49">
        <f>AD108+Gompertz_model!AD109</f>
        <v>56466</v>
      </c>
      <c r="AE109" s="49">
        <f>AE108+Gompertz_model!AE109</f>
        <v>92336</v>
      </c>
      <c r="AF109" s="49">
        <f>AF108+Gompertz_model!AF109</f>
        <v>27689</v>
      </c>
      <c r="AG109" s="49">
        <f>AG108+Gompertz_model!AG109</f>
        <v>73687</v>
      </c>
      <c r="AH109" s="49">
        <f>AH108+Gompertz_model!AH109</f>
        <v>65036</v>
      </c>
      <c r="AI109" s="49">
        <f>AI108+Gompertz_model!AI109</f>
        <v>122708</v>
      </c>
      <c r="AJ109" s="17"/>
      <c r="AK109" s="44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x14ac:dyDescent="0.25">
      <c r="A110" s="3">
        <v>224</v>
      </c>
      <c r="B110" s="49">
        <f>B109+Gompertz_model!B110</f>
        <v>45872</v>
      </c>
      <c r="C110" s="49">
        <f>C109+Gompertz_model!C110</f>
        <v>83405</v>
      </c>
      <c r="D110" s="49">
        <f>D109+Gompertz_model!D110</f>
        <v>78154</v>
      </c>
      <c r="E110" s="49">
        <f>E109+Gompertz_model!E110</f>
        <v>77782</v>
      </c>
      <c r="F110" s="49">
        <f>F109+Gompertz_model!F110</f>
        <v>83933</v>
      </c>
      <c r="G110" s="49">
        <f>G109+Gompertz_model!G110</f>
        <v>67705</v>
      </c>
      <c r="H110" s="49">
        <f>H109+Gompertz_model!H110</f>
        <v>81344</v>
      </c>
      <c r="I110" s="49">
        <f>I109+Gompertz_model!I110</f>
        <v>45051</v>
      </c>
      <c r="J110" s="49">
        <f>J109+Gompertz_model!J110</f>
        <v>63045</v>
      </c>
      <c r="K110" s="49">
        <f>K109+Gompertz_model!K110</f>
        <v>44460</v>
      </c>
      <c r="L110" s="49">
        <f>L109+Gompertz_model!L110</f>
        <v>53169</v>
      </c>
      <c r="M110" s="49">
        <f>M109+Gompertz_model!M110</f>
        <v>65305</v>
      </c>
      <c r="N110" s="49">
        <f>N109+Gompertz_model!N110</f>
        <v>42474</v>
      </c>
      <c r="O110" s="49">
        <f>O109+Gompertz_model!O110</f>
        <v>63806</v>
      </c>
      <c r="P110" s="49">
        <f>P109+Gompertz_model!P110</f>
        <v>70327</v>
      </c>
      <c r="Q110" s="49">
        <f>Q109+Gompertz_model!Q110</f>
        <v>93733</v>
      </c>
      <c r="R110" s="49">
        <f>R109+Gompertz_model!R110</f>
        <v>44545</v>
      </c>
      <c r="S110" s="49">
        <f>S109+Gompertz_model!S110</f>
        <v>73942</v>
      </c>
      <c r="T110" s="49">
        <f>T109+Gompertz_model!T110</f>
        <v>85258</v>
      </c>
      <c r="U110" s="49">
        <f>U109+Gompertz_model!U110</f>
        <v>61543</v>
      </c>
      <c r="V110" s="49">
        <f>V109+Gompertz_model!V110</f>
        <v>25299</v>
      </c>
      <c r="W110" s="49">
        <f>W109+Gompertz_model!W110</f>
        <v>89766</v>
      </c>
      <c r="X110" s="49">
        <f>X109+Gompertz_model!X110</f>
        <v>55415</v>
      </c>
      <c r="Y110" s="49">
        <f>Y109+Gompertz_model!Y110</f>
        <v>92760</v>
      </c>
      <c r="Z110" s="49">
        <f>Z109+Gompertz_model!Z110</f>
        <v>66741</v>
      </c>
      <c r="AA110" s="49">
        <f>AA109+Gompertz_model!AA110</f>
        <v>125255</v>
      </c>
      <c r="AB110" s="49">
        <f>AB109+Gompertz_model!AB110</f>
        <v>115721</v>
      </c>
      <c r="AC110" s="49">
        <f>AC109+Gompertz_model!AC110</f>
        <v>99820</v>
      </c>
      <c r="AD110" s="49">
        <f>AD109+Gompertz_model!AD110</f>
        <v>56738</v>
      </c>
      <c r="AE110" s="49">
        <f>AE109+Gompertz_model!AE110</f>
        <v>93213</v>
      </c>
      <c r="AF110" s="49">
        <f>AF109+Gompertz_model!AF110</f>
        <v>27894</v>
      </c>
      <c r="AG110" s="49">
        <f>AG109+Gompertz_model!AG110</f>
        <v>74812</v>
      </c>
      <c r="AH110" s="49">
        <f>AH109+Gompertz_model!AH110</f>
        <v>65538</v>
      </c>
      <c r="AI110" s="49">
        <f>AI109+Gompertz_model!AI110</f>
        <v>123884</v>
      </c>
      <c r="AJ110" s="17"/>
      <c r="AK110" s="44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x14ac:dyDescent="0.25">
      <c r="A111" s="3">
        <v>225</v>
      </c>
      <c r="B111" s="49">
        <f>B110+Gompertz_model!B111</f>
        <v>45953</v>
      </c>
      <c r="C111" s="49">
        <f>C110+Gompertz_model!C111</f>
        <v>83737</v>
      </c>
      <c r="D111" s="49">
        <f>D110+Gompertz_model!D111</f>
        <v>79011</v>
      </c>
      <c r="E111" s="49">
        <f>E110+Gompertz_model!E111</f>
        <v>78018</v>
      </c>
      <c r="F111" s="49">
        <f>F110+Gompertz_model!F111</f>
        <v>84983</v>
      </c>
      <c r="G111" s="49">
        <f>G110+Gompertz_model!G111</f>
        <v>68194</v>
      </c>
      <c r="H111" s="49">
        <f>H110+Gompertz_model!H111</f>
        <v>82291</v>
      </c>
      <c r="I111" s="49">
        <f>I110+Gompertz_model!I111</f>
        <v>45266</v>
      </c>
      <c r="J111" s="49">
        <f>J110+Gompertz_model!J111</f>
        <v>63336</v>
      </c>
      <c r="K111" s="49">
        <f>K110+Gompertz_model!K111</f>
        <v>44897</v>
      </c>
      <c r="L111" s="49">
        <f>L110+Gompertz_model!L111</f>
        <v>53454</v>
      </c>
      <c r="M111" s="49">
        <f>M110+Gompertz_model!M111</f>
        <v>65831</v>
      </c>
      <c r="N111" s="49">
        <f>N110+Gompertz_model!N111</f>
        <v>42753</v>
      </c>
      <c r="O111" s="49">
        <f>O110+Gompertz_model!O111</f>
        <v>64619</v>
      </c>
      <c r="P111" s="49">
        <f>P110+Gompertz_model!P111</f>
        <v>70578</v>
      </c>
      <c r="Q111" s="49">
        <f>Q110+Gompertz_model!Q111</f>
        <v>94652</v>
      </c>
      <c r="R111" s="49">
        <f>R110+Gompertz_model!R111</f>
        <v>44933</v>
      </c>
      <c r="S111" s="49">
        <f>S110+Gompertz_model!S111</f>
        <v>74443</v>
      </c>
      <c r="T111" s="49">
        <f>T110+Gompertz_model!T111</f>
        <v>89059</v>
      </c>
      <c r="U111" s="49">
        <f>U110+Gompertz_model!U111</f>
        <v>61799</v>
      </c>
      <c r="V111" s="49">
        <f>V110+Gompertz_model!V111</f>
        <v>25347</v>
      </c>
      <c r="W111" s="49">
        <f>W110+Gompertz_model!W111</f>
        <v>90464</v>
      </c>
      <c r="X111" s="49">
        <f>X110+Gompertz_model!X111</f>
        <v>55590</v>
      </c>
      <c r="Y111" s="49">
        <f>Y110+Gompertz_model!Y111</f>
        <v>93220</v>
      </c>
      <c r="Z111" s="49">
        <f>Z110+Gompertz_model!Z111</f>
        <v>67744</v>
      </c>
      <c r="AA111" s="49">
        <f>AA110+Gompertz_model!AA111</f>
        <v>125900</v>
      </c>
      <c r="AB111" s="49">
        <f>AB110+Gompertz_model!AB111</f>
        <v>117349</v>
      </c>
      <c r="AC111" s="49">
        <f>AC110+Gompertz_model!AC111</f>
        <v>100610</v>
      </c>
      <c r="AD111" s="49">
        <f>AD110+Gompertz_model!AD111</f>
        <v>56964</v>
      </c>
      <c r="AE111" s="49">
        <f>AE110+Gompertz_model!AE111</f>
        <v>94074</v>
      </c>
      <c r="AF111" s="49">
        <f>AF110+Gompertz_model!AF111</f>
        <v>28084</v>
      </c>
      <c r="AG111" s="49">
        <f>AG110+Gompertz_model!AG111</f>
        <v>75905</v>
      </c>
      <c r="AH111" s="49">
        <f>AH110+Gompertz_model!AH111</f>
        <v>66011</v>
      </c>
      <c r="AI111" s="49">
        <f>AI110+Gompertz_model!AI111</f>
        <v>125007</v>
      </c>
      <c r="AJ111" s="17"/>
      <c r="AK111" s="44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x14ac:dyDescent="0.25">
      <c r="A112" s="3">
        <v>226</v>
      </c>
      <c r="B112" s="49">
        <f>B111+Gompertz_model!B112</f>
        <v>46009</v>
      </c>
      <c r="C112" s="49">
        <f>C111+Gompertz_model!C112</f>
        <v>83911</v>
      </c>
      <c r="D112" s="49">
        <f>D111+Gompertz_model!D112</f>
        <v>79838</v>
      </c>
      <c r="E112" s="49">
        <f>E111+Gompertz_model!E112</f>
        <v>78235</v>
      </c>
      <c r="F112" s="49">
        <f>F111+Gompertz_model!F112</f>
        <v>85993</v>
      </c>
      <c r="G112" s="49">
        <f>G111+Gompertz_model!G112</f>
        <v>68662</v>
      </c>
      <c r="H112" s="49">
        <f>H111+Gompertz_model!H112</f>
        <v>83204</v>
      </c>
      <c r="I112" s="49">
        <f>I111+Gompertz_model!I112</f>
        <v>45469</v>
      </c>
      <c r="J112" s="49">
        <f>J111+Gompertz_model!J112</f>
        <v>63609</v>
      </c>
      <c r="K112" s="49">
        <f>K111+Gompertz_model!K112</f>
        <v>45320</v>
      </c>
      <c r="L112" s="49">
        <f>L111+Gompertz_model!L112</f>
        <v>53720</v>
      </c>
      <c r="M112" s="49">
        <f>M111+Gompertz_model!M112</f>
        <v>66332</v>
      </c>
      <c r="N112" s="49">
        <f>N111+Gompertz_model!N112</f>
        <v>43020</v>
      </c>
      <c r="O112" s="49">
        <f>O111+Gompertz_model!O112</f>
        <v>65411</v>
      </c>
      <c r="P112" s="49">
        <f>P111+Gompertz_model!P112</f>
        <v>70812</v>
      </c>
      <c r="Q112" s="49">
        <f>Q111+Gompertz_model!Q112</f>
        <v>95539</v>
      </c>
      <c r="R112" s="49">
        <f>R111+Gompertz_model!R112</f>
        <v>45305</v>
      </c>
      <c r="S112" s="49">
        <f>S111+Gompertz_model!S112</f>
        <v>74927</v>
      </c>
      <c r="T112" s="49">
        <f>T111+Gompertz_model!T112</f>
        <v>89673</v>
      </c>
      <c r="U112" s="49">
        <f>U111+Gompertz_model!U112</f>
        <v>62760</v>
      </c>
      <c r="V112" s="49">
        <f>V111+Gompertz_model!V112</f>
        <v>25390</v>
      </c>
      <c r="W112" s="49">
        <f>W111+Gompertz_model!W112</f>
        <v>91133</v>
      </c>
      <c r="X112" s="49">
        <f>X111+Gompertz_model!X112</f>
        <v>55753</v>
      </c>
      <c r="Y112" s="49">
        <f>Y111+Gompertz_model!Y112</f>
        <v>93650</v>
      </c>
      <c r="Z112" s="49">
        <f>Z111+Gompertz_model!Z112</f>
        <v>68720</v>
      </c>
      <c r="AA112" s="49">
        <f>AA111+Gompertz_model!AA112</f>
        <v>126514</v>
      </c>
      <c r="AB112" s="49">
        <f>AB111+Gompertz_model!AB112</f>
        <v>118930</v>
      </c>
      <c r="AC112" s="49">
        <f>AC111+Gompertz_model!AC112</f>
        <v>101353</v>
      </c>
      <c r="AD112" s="49">
        <f>AD111+Gompertz_model!AD112</f>
        <v>57173</v>
      </c>
      <c r="AE112" s="49">
        <f>AE111+Gompertz_model!AE112</f>
        <v>94918</v>
      </c>
      <c r="AF112" s="49">
        <f>AF111+Gompertz_model!AF112</f>
        <v>28261</v>
      </c>
      <c r="AG112" s="49">
        <f>AG111+Gompertz_model!AG112</f>
        <v>76967</v>
      </c>
      <c r="AH112" s="49">
        <f>AH111+Gompertz_model!AH112</f>
        <v>66457</v>
      </c>
      <c r="AI112" s="49">
        <f>AI111+Gompertz_model!AI112</f>
        <v>126079</v>
      </c>
      <c r="AJ112" s="17"/>
      <c r="AK112" s="44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x14ac:dyDescent="0.25">
      <c r="A113" s="3">
        <v>227</v>
      </c>
      <c r="B113" s="49">
        <f>B112+Gompertz_model!B113</f>
        <v>46132</v>
      </c>
      <c r="C113" s="49">
        <f>C112+Gompertz_model!C113</f>
        <v>84138</v>
      </c>
      <c r="D113" s="49">
        <f>D112+Gompertz_model!D113</f>
        <v>80636</v>
      </c>
      <c r="E113" s="49">
        <f>E112+Gompertz_model!E113</f>
        <v>78435</v>
      </c>
      <c r="F113" s="49">
        <f>F112+Gompertz_model!F113</f>
        <v>86963</v>
      </c>
      <c r="G113" s="49">
        <f>G112+Gompertz_model!G113</f>
        <v>69111</v>
      </c>
      <c r="H113" s="49">
        <f>H112+Gompertz_model!H113</f>
        <v>84084</v>
      </c>
      <c r="I113" s="49">
        <f>I112+Gompertz_model!I113</f>
        <v>45660</v>
      </c>
      <c r="J113" s="49">
        <f>J112+Gompertz_model!J113</f>
        <v>63864</v>
      </c>
      <c r="K113" s="49">
        <f>K112+Gompertz_model!K113</f>
        <v>45729</v>
      </c>
      <c r="L113" s="49">
        <f>L112+Gompertz_model!L113</f>
        <v>53968</v>
      </c>
      <c r="M113" s="49">
        <f>M112+Gompertz_model!M113</f>
        <v>66808</v>
      </c>
      <c r="N113" s="49">
        <f>N112+Gompertz_model!N113</f>
        <v>43275</v>
      </c>
      <c r="O113" s="49">
        <f>O112+Gompertz_model!O113</f>
        <v>66182</v>
      </c>
      <c r="P113" s="49">
        <f>P112+Gompertz_model!P113</f>
        <v>71030</v>
      </c>
      <c r="Q113" s="49">
        <f>Q112+Gompertz_model!Q113</f>
        <v>96394</v>
      </c>
      <c r="R113" s="49">
        <f>R112+Gompertz_model!R113</f>
        <v>45662</v>
      </c>
      <c r="S113" s="49">
        <f>S112+Gompertz_model!S113</f>
        <v>75395</v>
      </c>
      <c r="T113" s="49">
        <f>T112+Gompertz_model!T113</f>
        <v>90351</v>
      </c>
      <c r="U113" s="49">
        <f>U112+Gompertz_model!U113</f>
        <v>63695</v>
      </c>
      <c r="V113" s="49">
        <f>V112+Gompertz_model!V113</f>
        <v>25429</v>
      </c>
      <c r="W113" s="49">
        <f>W112+Gompertz_model!W113</f>
        <v>91773</v>
      </c>
      <c r="X113" s="49">
        <f>X112+Gompertz_model!X113</f>
        <v>55905</v>
      </c>
      <c r="Y113" s="49">
        <f>Y112+Gompertz_model!Y113</f>
        <v>94052</v>
      </c>
      <c r="Z113" s="49">
        <f>Z112+Gompertz_model!Z113</f>
        <v>69670</v>
      </c>
      <c r="AA113" s="49">
        <f>AA112+Gompertz_model!AA113</f>
        <v>127098</v>
      </c>
      <c r="AB113" s="49">
        <f>AB112+Gompertz_model!AB113</f>
        <v>120465</v>
      </c>
      <c r="AC113" s="49">
        <f>AC112+Gompertz_model!AC113</f>
        <v>102053</v>
      </c>
      <c r="AD113" s="49">
        <f>AD112+Gompertz_model!AD113</f>
        <v>57366</v>
      </c>
      <c r="AE113" s="49">
        <f>AE112+Gompertz_model!AE113</f>
        <v>95745</v>
      </c>
      <c r="AF113" s="49">
        <f>AF112+Gompertz_model!AF113</f>
        <v>28425</v>
      </c>
      <c r="AG113" s="49">
        <f>AG112+Gompertz_model!AG113</f>
        <v>77998</v>
      </c>
      <c r="AH113" s="49">
        <f>AH112+Gompertz_model!AH113</f>
        <v>66877</v>
      </c>
      <c r="AI113" s="49">
        <f>AI112+Gompertz_model!AI113</f>
        <v>127101</v>
      </c>
      <c r="AJ113" s="17"/>
      <c r="AK113" s="44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x14ac:dyDescent="0.25">
      <c r="A114" s="3">
        <v>228</v>
      </c>
      <c r="B114" s="49">
        <f>B113+Gompertz_model!B114</f>
        <v>46230</v>
      </c>
      <c r="C114" s="49">
        <f>C113+Gompertz_model!C114</f>
        <v>84372</v>
      </c>
      <c r="D114" s="49">
        <f>D113+Gompertz_model!D114</f>
        <v>81406</v>
      </c>
      <c r="E114" s="49">
        <f>E113+Gompertz_model!E114</f>
        <v>78619</v>
      </c>
      <c r="F114" s="49">
        <f>F113+Gompertz_model!F114</f>
        <v>87895</v>
      </c>
      <c r="G114" s="49">
        <f>G113+Gompertz_model!G114</f>
        <v>69541</v>
      </c>
      <c r="H114" s="49">
        <f>H113+Gompertz_model!H114</f>
        <v>84932</v>
      </c>
      <c r="I114" s="49">
        <f>I113+Gompertz_model!I114</f>
        <v>45840</v>
      </c>
      <c r="J114" s="49">
        <f>J113+Gompertz_model!J114</f>
        <v>64103</v>
      </c>
      <c r="K114" s="49">
        <f>K113+Gompertz_model!K114</f>
        <v>46125</v>
      </c>
      <c r="L114" s="49">
        <f>L113+Gompertz_model!L114</f>
        <v>54200</v>
      </c>
      <c r="M114" s="49">
        <f>M113+Gompertz_model!M114</f>
        <v>67260</v>
      </c>
      <c r="N114" s="49">
        <f>N113+Gompertz_model!N114</f>
        <v>43518</v>
      </c>
      <c r="O114" s="49">
        <f>O113+Gompertz_model!O114</f>
        <v>66932</v>
      </c>
      <c r="P114" s="49">
        <f>P113+Gompertz_model!P114</f>
        <v>71233</v>
      </c>
      <c r="Q114" s="49">
        <f>Q113+Gompertz_model!Q114</f>
        <v>97219</v>
      </c>
      <c r="R114" s="49">
        <f>R113+Gompertz_model!R114</f>
        <v>46004</v>
      </c>
      <c r="S114" s="49">
        <f>S113+Gompertz_model!S114</f>
        <v>75847</v>
      </c>
      <c r="T114" s="49">
        <f>T113+Gompertz_model!T114</f>
        <v>91231</v>
      </c>
      <c r="U114" s="49">
        <f>U113+Gompertz_model!U114</f>
        <v>64604</v>
      </c>
      <c r="V114" s="49">
        <f>V113+Gompertz_model!V114</f>
        <v>25464</v>
      </c>
      <c r="W114" s="49">
        <f>W113+Gompertz_model!W114</f>
        <v>92385</v>
      </c>
      <c r="X114" s="49">
        <f>X113+Gompertz_model!X114</f>
        <v>56047</v>
      </c>
      <c r="Y114" s="49">
        <f>Y113+Gompertz_model!Y114</f>
        <v>94427</v>
      </c>
      <c r="Z114" s="49">
        <f>Z113+Gompertz_model!Z114</f>
        <v>70593</v>
      </c>
      <c r="AA114" s="49">
        <f>AA113+Gompertz_model!AA114</f>
        <v>127654</v>
      </c>
      <c r="AB114" s="49">
        <f>AB113+Gompertz_model!AB114</f>
        <v>121955</v>
      </c>
      <c r="AC114" s="49">
        <f>AC113+Gompertz_model!AC114</f>
        <v>102711</v>
      </c>
      <c r="AD114" s="49">
        <f>AD113+Gompertz_model!AD114</f>
        <v>57545</v>
      </c>
      <c r="AE114" s="49">
        <f>AE113+Gompertz_model!AE114</f>
        <v>96556</v>
      </c>
      <c r="AF114" s="49">
        <f>AF113+Gompertz_model!AF114</f>
        <v>28577</v>
      </c>
      <c r="AG114" s="49">
        <f>AG113+Gompertz_model!AG114</f>
        <v>78998</v>
      </c>
      <c r="AH114" s="49">
        <f>AH113+Gompertz_model!AH114</f>
        <v>67273</v>
      </c>
      <c r="AI114" s="49">
        <f>AI113+Gompertz_model!AI114</f>
        <v>128076</v>
      </c>
      <c r="AJ114" s="17"/>
      <c r="AK114" s="44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x14ac:dyDescent="0.25">
      <c r="A115" s="3">
        <v>229</v>
      </c>
      <c r="B115" s="49">
        <f>B114+Gompertz_model!B115</f>
        <v>46280</v>
      </c>
      <c r="C115" s="49">
        <f>C114+Gompertz_model!C115</f>
        <v>84383</v>
      </c>
      <c r="D115" s="49">
        <f>D114+Gompertz_model!D115</f>
        <v>82148</v>
      </c>
      <c r="E115" s="49">
        <f>E114+Gompertz_model!E115</f>
        <v>78788</v>
      </c>
      <c r="F115" s="49">
        <f>F114+Gompertz_model!F115</f>
        <v>88790</v>
      </c>
      <c r="G115" s="49">
        <f>G114+Gompertz_model!G115</f>
        <v>69952</v>
      </c>
      <c r="H115" s="49">
        <f>H114+Gompertz_model!H115</f>
        <v>85749</v>
      </c>
      <c r="I115" s="49">
        <f>I114+Gompertz_model!I115</f>
        <v>46010</v>
      </c>
      <c r="J115" s="49">
        <f>J114+Gompertz_model!J115</f>
        <v>64327</v>
      </c>
      <c r="K115" s="49">
        <f>K114+Gompertz_model!K115</f>
        <v>46507</v>
      </c>
      <c r="L115" s="49">
        <f>L114+Gompertz_model!L115</f>
        <v>54416</v>
      </c>
      <c r="M115" s="49">
        <f>M114+Gompertz_model!M115</f>
        <v>67689</v>
      </c>
      <c r="N115" s="49">
        <f>N114+Gompertz_model!N115</f>
        <v>43750</v>
      </c>
      <c r="O115" s="49">
        <f>O114+Gompertz_model!O115</f>
        <v>67661</v>
      </c>
      <c r="P115" s="49">
        <f>P114+Gompertz_model!P115</f>
        <v>71422</v>
      </c>
      <c r="Q115" s="49">
        <f>Q114+Gompertz_model!Q115</f>
        <v>98014</v>
      </c>
      <c r="R115" s="49">
        <f>R114+Gompertz_model!R115</f>
        <v>46331</v>
      </c>
      <c r="S115" s="49">
        <f>S114+Gompertz_model!S115</f>
        <v>76284</v>
      </c>
      <c r="T115" s="49">
        <f>T114+Gompertz_model!T115</f>
        <v>92076</v>
      </c>
      <c r="U115" s="49">
        <f>U114+Gompertz_model!U115</f>
        <v>65487</v>
      </c>
      <c r="V115" s="49">
        <f>V114+Gompertz_model!V115</f>
        <v>25496</v>
      </c>
      <c r="W115" s="49">
        <f>W114+Gompertz_model!W115</f>
        <v>92971</v>
      </c>
      <c r="X115" s="49">
        <f>X114+Gompertz_model!X115</f>
        <v>56180</v>
      </c>
      <c r="Y115" s="49">
        <f>Y114+Gompertz_model!Y115</f>
        <v>94778</v>
      </c>
      <c r="Z115" s="49">
        <f>Z114+Gompertz_model!Z115</f>
        <v>71490</v>
      </c>
      <c r="AA115" s="49">
        <f>AA114+Gompertz_model!AA115</f>
        <v>128183</v>
      </c>
      <c r="AB115" s="49">
        <f>AB114+Gompertz_model!AB115</f>
        <v>123400</v>
      </c>
      <c r="AC115" s="49">
        <f>AC114+Gompertz_model!AC115</f>
        <v>103330</v>
      </c>
      <c r="AD115" s="49">
        <f>AD114+Gompertz_model!AD115</f>
        <v>57710</v>
      </c>
      <c r="AE115" s="49">
        <f>AE114+Gompertz_model!AE115</f>
        <v>97351</v>
      </c>
      <c r="AF115" s="49">
        <f>AF114+Gompertz_model!AF115</f>
        <v>28718</v>
      </c>
      <c r="AG115" s="49">
        <f>AG114+Gompertz_model!AG115</f>
        <v>79967</v>
      </c>
      <c r="AH115" s="49">
        <f>AH114+Gompertz_model!AH115</f>
        <v>67645</v>
      </c>
      <c r="AI115" s="49">
        <f>AI114+Gompertz_model!AI115</f>
        <v>129005</v>
      </c>
      <c r="AJ115" s="17"/>
      <c r="AK115" s="44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x14ac:dyDescent="0.25">
      <c r="A116" s="3">
        <v>230</v>
      </c>
      <c r="B116" s="49">
        <f>B115+Gompertz_model!B116</f>
        <v>46318</v>
      </c>
      <c r="C116" s="49">
        <f>C115+Gompertz_model!C116</f>
        <v>84586</v>
      </c>
      <c r="D116" s="49">
        <f>D115+Gompertz_model!D116</f>
        <v>82863</v>
      </c>
      <c r="E116" s="49">
        <f>E115+Gompertz_model!E116</f>
        <v>78943</v>
      </c>
      <c r="F116" s="49">
        <f>F115+Gompertz_model!F116</f>
        <v>89649</v>
      </c>
      <c r="G116" s="49">
        <f>G115+Gompertz_model!G116</f>
        <v>70346</v>
      </c>
      <c r="H116" s="49">
        <f>H115+Gompertz_model!H116</f>
        <v>86535</v>
      </c>
      <c r="I116" s="49">
        <f>I115+Gompertz_model!I116</f>
        <v>46170</v>
      </c>
      <c r="J116" s="49">
        <f>J115+Gompertz_model!J116</f>
        <v>64536</v>
      </c>
      <c r="K116" s="49">
        <f>K115+Gompertz_model!K116</f>
        <v>46876</v>
      </c>
      <c r="L116" s="49">
        <f>L115+Gompertz_model!L116</f>
        <v>54618</v>
      </c>
      <c r="M116" s="49">
        <f>M115+Gompertz_model!M116</f>
        <v>68096</v>
      </c>
      <c r="N116" s="49">
        <f>N115+Gompertz_model!N116</f>
        <v>43971</v>
      </c>
      <c r="O116" s="49">
        <f>O115+Gompertz_model!O116</f>
        <v>68370</v>
      </c>
      <c r="P116" s="49">
        <f>P115+Gompertz_model!P116</f>
        <v>71599</v>
      </c>
      <c r="Q116" s="49">
        <f>Q115+Gompertz_model!Q116</f>
        <v>98780</v>
      </c>
      <c r="R116" s="49">
        <f>R115+Gompertz_model!R116</f>
        <v>46644</v>
      </c>
      <c r="S116" s="49">
        <f>S115+Gompertz_model!S116</f>
        <v>76706</v>
      </c>
      <c r="T116" s="49">
        <f>T115+Gompertz_model!T116</f>
        <v>92886</v>
      </c>
      <c r="U116" s="49">
        <f>U115+Gompertz_model!U116</f>
        <v>66345</v>
      </c>
      <c r="V116" s="49">
        <f>V115+Gompertz_model!V116</f>
        <v>25525</v>
      </c>
      <c r="W116" s="49">
        <f>W115+Gompertz_model!W116</f>
        <v>93531</v>
      </c>
      <c r="X116" s="49">
        <f>X115+Gompertz_model!X116</f>
        <v>56304</v>
      </c>
      <c r="Y116" s="49">
        <f>Y115+Gompertz_model!Y116</f>
        <v>95105</v>
      </c>
      <c r="Z116" s="49">
        <f>Z115+Gompertz_model!Z116</f>
        <v>72361</v>
      </c>
      <c r="AA116" s="49">
        <f>AA115+Gompertz_model!AA116</f>
        <v>128686</v>
      </c>
      <c r="AB116" s="49">
        <f>AB115+Gompertz_model!AB116</f>
        <v>124800</v>
      </c>
      <c r="AC116" s="49">
        <f>AC115+Gompertz_model!AC116</f>
        <v>103912</v>
      </c>
      <c r="AD116" s="49">
        <f>AD115+Gompertz_model!AD116</f>
        <v>57862</v>
      </c>
      <c r="AE116" s="49">
        <f>AE115+Gompertz_model!AE116</f>
        <v>98129</v>
      </c>
      <c r="AF116" s="49">
        <f>AF115+Gompertz_model!AF116</f>
        <v>28849</v>
      </c>
      <c r="AG116" s="49">
        <f>AG115+Gompertz_model!AG116</f>
        <v>80906</v>
      </c>
      <c r="AH116" s="49">
        <f>AH115+Gompertz_model!AH116</f>
        <v>67995</v>
      </c>
      <c r="AI116" s="49">
        <f>AI115+Gompertz_model!AI116</f>
        <v>129890</v>
      </c>
      <c r="AJ116" s="17"/>
      <c r="AK116" s="44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x14ac:dyDescent="0.25">
      <c r="A117" s="3">
        <v>231</v>
      </c>
      <c r="B117" s="49">
        <f>B116+Gompertz_model!B117</f>
        <v>46348</v>
      </c>
      <c r="C117" s="49">
        <f>C116+Gompertz_model!C117</f>
        <v>84776</v>
      </c>
      <c r="D117" s="49">
        <f>D116+Gompertz_model!D117</f>
        <v>83551</v>
      </c>
      <c r="E117" s="49">
        <f>E116+Gompertz_model!E117</f>
        <v>79086</v>
      </c>
      <c r="F117" s="49">
        <f>F116+Gompertz_model!F117</f>
        <v>90472</v>
      </c>
      <c r="G117" s="49">
        <f>G116+Gompertz_model!G117</f>
        <v>70723</v>
      </c>
      <c r="H117" s="49">
        <f>H116+Gompertz_model!H117</f>
        <v>87291</v>
      </c>
      <c r="I117" s="49">
        <f>I116+Gompertz_model!I117</f>
        <v>46321</v>
      </c>
      <c r="J117" s="49">
        <f>J116+Gompertz_model!J117</f>
        <v>64732</v>
      </c>
      <c r="K117" s="49">
        <f>K116+Gompertz_model!K117</f>
        <v>47233</v>
      </c>
      <c r="L117" s="49">
        <f>L116+Gompertz_model!L117</f>
        <v>54806</v>
      </c>
      <c r="M117" s="49">
        <f>M116+Gompertz_model!M117</f>
        <v>68483</v>
      </c>
      <c r="N117" s="49">
        <f>N116+Gompertz_model!N117</f>
        <v>44181</v>
      </c>
      <c r="O117" s="49">
        <f>O116+Gompertz_model!O117</f>
        <v>69059</v>
      </c>
      <c r="P117" s="49">
        <f>P116+Gompertz_model!P117</f>
        <v>71763</v>
      </c>
      <c r="Q117" s="49">
        <f>Q116+Gompertz_model!Q117</f>
        <v>99518</v>
      </c>
      <c r="R117" s="49">
        <f>R116+Gompertz_model!R117</f>
        <v>46944</v>
      </c>
      <c r="S117" s="49">
        <f>S116+Gompertz_model!S117</f>
        <v>77113</v>
      </c>
      <c r="T117" s="49">
        <f>T116+Gompertz_model!T117</f>
        <v>93663</v>
      </c>
      <c r="U117" s="49">
        <f>U116+Gompertz_model!U117</f>
        <v>67177</v>
      </c>
      <c r="V117" s="49">
        <f>V116+Gompertz_model!V117</f>
        <v>25551</v>
      </c>
      <c r="W117" s="49">
        <f>W116+Gompertz_model!W117</f>
        <v>94067</v>
      </c>
      <c r="X117" s="49">
        <f>X116+Gompertz_model!X117</f>
        <v>56419</v>
      </c>
      <c r="Y117" s="49">
        <f>Y116+Gompertz_model!Y117</f>
        <v>95411</v>
      </c>
      <c r="Z117" s="49">
        <f>Z116+Gompertz_model!Z117</f>
        <v>73207</v>
      </c>
      <c r="AA117" s="49">
        <f>AA116+Gompertz_model!AA117</f>
        <v>129164</v>
      </c>
      <c r="AB117" s="49">
        <f>AB116+Gompertz_model!AB117</f>
        <v>126157</v>
      </c>
      <c r="AC117" s="49">
        <f>AC116+Gompertz_model!AC117</f>
        <v>104458</v>
      </c>
      <c r="AD117" s="49">
        <f>AD116+Gompertz_model!AD117</f>
        <v>58003</v>
      </c>
      <c r="AE117" s="49">
        <f>AE116+Gompertz_model!AE117</f>
        <v>98891</v>
      </c>
      <c r="AF117" s="49">
        <f>AF116+Gompertz_model!AF117</f>
        <v>28970</v>
      </c>
      <c r="AG117" s="49">
        <f>AG116+Gompertz_model!AG117</f>
        <v>81816</v>
      </c>
      <c r="AH117" s="49">
        <f>AH116+Gompertz_model!AH117</f>
        <v>68325</v>
      </c>
      <c r="AI117" s="49">
        <f>AI116+Gompertz_model!AI117</f>
        <v>130733</v>
      </c>
      <c r="AJ117" s="17"/>
      <c r="AK117" s="44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x14ac:dyDescent="0.25">
      <c r="A118" s="3">
        <v>232</v>
      </c>
      <c r="B118" s="49">
        <f>B117+Gompertz_model!B118</f>
        <v>46367</v>
      </c>
      <c r="C118" s="49">
        <f>C117+Gompertz_model!C118</f>
        <v>84954</v>
      </c>
      <c r="D118" s="49">
        <f>D117+Gompertz_model!D118</f>
        <v>84213</v>
      </c>
      <c r="E118" s="49">
        <f>E117+Gompertz_model!E118</f>
        <v>79217</v>
      </c>
      <c r="F118" s="49">
        <f>F117+Gompertz_model!F118</f>
        <v>91261</v>
      </c>
      <c r="G118" s="49">
        <f>G117+Gompertz_model!G118</f>
        <v>71084</v>
      </c>
      <c r="H118" s="49">
        <f>H117+Gompertz_model!H118</f>
        <v>88018</v>
      </c>
      <c r="I118" s="49">
        <f>I117+Gompertz_model!I118</f>
        <v>46463</v>
      </c>
      <c r="J118" s="49">
        <f>J117+Gompertz_model!J118</f>
        <v>64915</v>
      </c>
      <c r="K118" s="49">
        <f>K117+Gompertz_model!K118</f>
        <v>47577</v>
      </c>
      <c r="L118" s="49">
        <f>L117+Gompertz_model!L118</f>
        <v>54982</v>
      </c>
      <c r="M118" s="49">
        <f>M117+Gompertz_model!M118</f>
        <v>68850</v>
      </c>
      <c r="N118" s="49">
        <f>N117+Gompertz_model!N118</f>
        <v>44382</v>
      </c>
      <c r="O118" s="49">
        <f>O117+Gompertz_model!O118</f>
        <v>69728</v>
      </c>
      <c r="P118" s="49">
        <f>P117+Gompertz_model!P118</f>
        <v>71916</v>
      </c>
      <c r="Q118" s="49">
        <f>Q117+Gompertz_model!Q118</f>
        <v>100228</v>
      </c>
      <c r="R118" s="49">
        <f>R117+Gompertz_model!R118</f>
        <v>47231</v>
      </c>
      <c r="S118" s="49">
        <f>S117+Gompertz_model!S118</f>
        <v>77506</v>
      </c>
      <c r="T118" s="49">
        <f>T117+Gompertz_model!T118</f>
        <v>94407</v>
      </c>
      <c r="U118" s="49">
        <f>U117+Gompertz_model!U118</f>
        <v>67984</v>
      </c>
      <c r="V118" s="49">
        <f>V117+Gompertz_model!V118</f>
        <v>25574</v>
      </c>
      <c r="W118" s="49">
        <f>W117+Gompertz_model!W118</f>
        <v>94579</v>
      </c>
      <c r="X118" s="49">
        <f>X117+Gompertz_model!X118</f>
        <v>56527</v>
      </c>
      <c r="Y118" s="49">
        <f>Y117+Gompertz_model!Y118</f>
        <v>95696</v>
      </c>
      <c r="Z118" s="49">
        <f>Z117+Gompertz_model!Z118</f>
        <v>74028</v>
      </c>
      <c r="AA118" s="49">
        <f>AA117+Gompertz_model!AA118</f>
        <v>129619</v>
      </c>
      <c r="AB118" s="49">
        <f>AB117+Gompertz_model!AB118</f>
        <v>127471</v>
      </c>
      <c r="AC118" s="49">
        <f>AC117+Gompertz_model!AC118</f>
        <v>104971</v>
      </c>
      <c r="AD118" s="49">
        <f>AD117+Gompertz_model!AD118</f>
        <v>58133</v>
      </c>
      <c r="AE118" s="49">
        <f>AE117+Gompertz_model!AE118</f>
        <v>99637</v>
      </c>
      <c r="AF118" s="49">
        <f>AF117+Gompertz_model!AF118</f>
        <v>29082</v>
      </c>
      <c r="AG118" s="49">
        <f>AG117+Gompertz_model!AG118</f>
        <v>82697</v>
      </c>
      <c r="AH118" s="49">
        <f>AH117+Gompertz_model!AH118</f>
        <v>68635</v>
      </c>
      <c r="AI118" s="49">
        <f>AI117+Gompertz_model!AI118</f>
        <v>131535</v>
      </c>
      <c r="AJ118" s="17"/>
      <c r="AK118" s="44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x14ac:dyDescent="0.25">
      <c r="A119" s="3">
        <v>233</v>
      </c>
      <c r="B119" s="49">
        <f>B118+Gompertz_model!B119</f>
        <v>46395</v>
      </c>
      <c r="C119" s="49">
        <f>C118+Gompertz_model!C119</f>
        <v>85120</v>
      </c>
      <c r="D119" s="49">
        <f>D118+Gompertz_model!D119</f>
        <v>84850</v>
      </c>
      <c r="E119" s="49">
        <f>E118+Gompertz_model!E119</f>
        <v>79338</v>
      </c>
      <c r="F119" s="49">
        <f>F118+Gompertz_model!F119</f>
        <v>92017</v>
      </c>
      <c r="G119" s="49">
        <f>G118+Gompertz_model!G119</f>
        <v>71429</v>
      </c>
      <c r="H119" s="49">
        <f>H118+Gompertz_model!H119</f>
        <v>88717</v>
      </c>
      <c r="I119" s="49">
        <f>I118+Gompertz_model!I119</f>
        <v>46597</v>
      </c>
      <c r="J119" s="49">
        <f>J118+Gompertz_model!J119</f>
        <v>65086</v>
      </c>
      <c r="K119" s="49">
        <f>K118+Gompertz_model!K119</f>
        <v>47909</v>
      </c>
      <c r="L119" s="49">
        <f>L118+Gompertz_model!L119</f>
        <v>55146</v>
      </c>
      <c r="M119" s="49">
        <f>M118+Gompertz_model!M119</f>
        <v>69198</v>
      </c>
      <c r="N119" s="49">
        <f>N118+Gompertz_model!N119</f>
        <v>44573</v>
      </c>
      <c r="O119" s="49">
        <f>O118+Gompertz_model!O119</f>
        <v>70378</v>
      </c>
      <c r="P119" s="49">
        <f>P118+Gompertz_model!P119</f>
        <v>72059</v>
      </c>
      <c r="Q119" s="49">
        <f>Q118+Gompertz_model!Q119</f>
        <v>100912</v>
      </c>
      <c r="R119" s="49">
        <f>R118+Gompertz_model!R119</f>
        <v>47506</v>
      </c>
      <c r="S119" s="49">
        <f>S118+Gompertz_model!S119</f>
        <v>77886</v>
      </c>
      <c r="T119" s="49">
        <f>T118+Gompertz_model!T119</f>
        <v>95120</v>
      </c>
      <c r="U119" s="49">
        <f>U118+Gompertz_model!U119</f>
        <v>68767</v>
      </c>
      <c r="V119" s="49">
        <f>V118+Gompertz_model!V119</f>
        <v>25595</v>
      </c>
      <c r="W119" s="49">
        <f>W118+Gompertz_model!W119</f>
        <v>95068</v>
      </c>
      <c r="X119" s="49">
        <f>X118+Gompertz_model!X119</f>
        <v>56627</v>
      </c>
      <c r="Y119" s="49">
        <f>Y118+Gompertz_model!Y119</f>
        <v>95962</v>
      </c>
      <c r="Z119" s="49">
        <f>Z118+Gompertz_model!Z119</f>
        <v>74824</v>
      </c>
      <c r="AA119" s="49">
        <f>AA118+Gompertz_model!AA119</f>
        <v>130051</v>
      </c>
      <c r="AB119" s="49">
        <f>AB118+Gompertz_model!AB119</f>
        <v>128743</v>
      </c>
      <c r="AC119" s="49">
        <f>AC118+Gompertz_model!AC119</f>
        <v>105453</v>
      </c>
      <c r="AD119" s="49">
        <f>AD118+Gompertz_model!AD119</f>
        <v>58253</v>
      </c>
      <c r="AE119" s="49">
        <f>AE118+Gompertz_model!AE119</f>
        <v>100368</v>
      </c>
      <c r="AF119" s="49">
        <f>AF118+Gompertz_model!AF119</f>
        <v>29186</v>
      </c>
      <c r="AG119" s="49">
        <f>AG118+Gompertz_model!AG119</f>
        <v>83549</v>
      </c>
      <c r="AH119" s="49">
        <f>AH118+Gompertz_model!AH119</f>
        <v>68926</v>
      </c>
      <c r="AI119" s="49">
        <f>AI118+Gompertz_model!AI119</f>
        <v>132298</v>
      </c>
      <c r="AJ119" s="17"/>
      <c r="AK119" s="44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x14ac:dyDescent="0.25">
      <c r="A120" s="3">
        <v>234</v>
      </c>
      <c r="B120" s="49">
        <f>B119+Gompertz_model!B120</f>
        <v>46404</v>
      </c>
      <c r="C120" s="49">
        <f>C119+Gompertz_model!C120</f>
        <v>85276</v>
      </c>
      <c r="D120" s="49">
        <f>D119+Gompertz_model!D120</f>
        <v>85463</v>
      </c>
      <c r="E120" s="49">
        <f>E119+Gompertz_model!E120</f>
        <v>79449</v>
      </c>
      <c r="F120" s="49">
        <f>F119+Gompertz_model!F120</f>
        <v>92742</v>
      </c>
      <c r="G120" s="49">
        <f>G119+Gompertz_model!G120</f>
        <v>71759</v>
      </c>
      <c r="H120" s="49">
        <f>H119+Gompertz_model!H120</f>
        <v>89389</v>
      </c>
      <c r="I120" s="49">
        <f>I119+Gompertz_model!I120</f>
        <v>46723</v>
      </c>
      <c r="J120" s="49">
        <f>J119+Gompertz_model!J120</f>
        <v>65246</v>
      </c>
      <c r="K120" s="49">
        <f>K119+Gompertz_model!K120</f>
        <v>48230</v>
      </c>
      <c r="L120" s="49">
        <f>L119+Gompertz_model!L120</f>
        <v>55299</v>
      </c>
      <c r="M120" s="49">
        <f>M119+Gompertz_model!M120</f>
        <v>69528</v>
      </c>
      <c r="N120" s="49">
        <f>N119+Gompertz_model!N120</f>
        <v>44755</v>
      </c>
      <c r="O120" s="49">
        <f>O119+Gompertz_model!O120</f>
        <v>71009</v>
      </c>
      <c r="P120" s="49">
        <f>P119+Gompertz_model!P120</f>
        <v>72192</v>
      </c>
      <c r="Q120" s="49">
        <f>Q119+Gompertz_model!Q120</f>
        <v>101570</v>
      </c>
      <c r="R120" s="49">
        <f>R119+Gompertz_model!R120</f>
        <v>47768</v>
      </c>
      <c r="S120" s="49">
        <f>S119+Gompertz_model!S120</f>
        <v>78252</v>
      </c>
      <c r="T120" s="49">
        <f>T119+Gompertz_model!T120</f>
        <v>95803</v>
      </c>
      <c r="U120" s="49">
        <f>U119+Gompertz_model!U120</f>
        <v>69526</v>
      </c>
      <c r="V120" s="49">
        <f>V119+Gompertz_model!V120</f>
        <v>25614</v>
      </c>
      <c r="W120" s="49">
        <f>W119+Gompertz_model!W120</f>
        <v>95535</v>
      </c>
      <c r="X120" s="49">
        <f>X119+Gompertz_model!X120</f>
        <v>56721</v>
      </c>
      <c r="Y120" s="49">
        <f>Y119+Gompertz_model!Y120</f>
        <v>96210</v>
      </c>
      <c r="Z120" s="49">
        <f>Z119+Gompertz_model!Z120</f>
        <v>75595</v>
      </c>
      <c r="AA120" s="49">
        <f>AA119+Gompertz_model!AA120</f>
        <v>130462</v>
      </c>
      <c r="AB120" s="49">
        <f>AB119+Gompertz_model!AB120</f>
        <v>129974</v>
      </c>
      <c r="AC120" s="49">
        <f>AC119+Gompertz_model!AC120</f>
        <v>105905</v>
      </c>
      <c r="AD120" s="49">
        <f>AD119+Gompertz_model!AD120</f>
        <v>58364</v>
      </c>
      <c r="AE120" s="49">
        <f>AE119+Gompertz_model!AE120</f>
        <v>101083</v>
      </c>
      <c r="AF120" s="49">
        <f>AF119+Gompertz_model!AF120</f>
        <v>29282</v>
      </c>
      <c r="AG120" s="49">
        <f>AG119+Gompertz_model!AG120</f>
        <v>84373</v>
      </c>
      <c r="AH120" s="49">
        <f>AH119+Gompertz_model!AH120</f>
        <v>69200</v>
      </c>
      <c r="AI120" s="49">
        <f>AI119+Gompertz_model!AI120</f>
        <v>133024</v>
      </c>
      <c r="AJ120" s="17"/>
      <c r="AK120" s="44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x14ac:dyDescent="0.25">
      <c r="AJ121" s="8"/>
    </row>
    <row r="122" spans="1:52" x14ac:dyDescent="0.25">
      <c r="A122" t="s">
        <v>13</v>
      </c>
      <c r="AJ122" s="8"/>
    </row>
    <row r="123" spans="1:52" x14ac:dyDescent="0.25">
      <c r="A123" t="s">
        <v>1</v>
      </c>
      <c r="B123">
        <v>1988</v>
      </c>
      <c r="C123">
        <v>1989</v>
      </c>
      <c r="D123">
        <v>1990</v>
      </c>
      <c r="E123">
        <v>1991</v>
      </c>
      <c r="F123">
        <v>1992</v>
      </c>
      <c r="G123">
        <v>1993</v>
      </c>
      <c r="H123">
        <v>1994</v>
      </c>
      <c r="I123">
        <v>1995</v>
      </c>
      <c r="J123">
        <v>1996</v>
      </c>
      <c r="K123">
        <v>1997</v>
      </c>
      <c r="L123">
        <v>1998</v>
      </c>
      <c r="M123">
        <v>1999</v>
      </c>
      <c r="N123">
        <v>2000</v>
      </c>
      <c r="O123">
        <v>2001</v>
      </c>
      <c r="P123">
        <v>2002</v>
      </c>
      <c r="Q123">
        <v>2003</v>
      </c>
      <c r="R123">
        <v>2004</v>
      </c>
      <c r="S123">
        <v>2005</v>
      </c>
      <c r="T123">
        <v>2006</v>
      </c>
      <c r="U123">
        <v>2007</v>
      </c>
      <c r="V123">
        <v>2008</v>
      </c>
      <c r="W123">
        <v>2009</v>
      </c>
      <c r="X123">
        <v>2010</v>
      </c>
      <c r="Y123">
        <v>2011</v>
      </c>
      <c r="Z123">
        <v>2012</v>
      </c>
      <c r="AA123">
        <v>2013</v>
      </c>
      <c r="AB123">
        <v>2014</v>
      </c>
      <c r="AC123">
        <v>2015</v>
      </c>
      <c r="AD123">
        <v>2016</v>
      </c>
      <c r="AE123">
        <v>2017</v>
      </c>
      <c r="AF123">
        <v>2018</v>
      </c>
      <c r="AG123">
        <v>2019</v>
      </c>
      <c r="AH123">
        <v>2020</v>
      </c>
      <c r="AI123">
        <v>2021</v>
      </c>
      <c r="AJ123" t="s">
        <v>12</v>
      </c>
      <c r="AK123" s="43"/>
    </row>
    <row r="124" spans="1:52" x14ac:dyDescent="0.25">
      <c r="A124" s="3">
        <v>121</v>
      </c>
      <c r="B124" s="15">
        <f>SUM(Gompertz_model!B$7:B7)/Gompertz_model!B$123</f>
        <v>0</v>
      </c>
      <c r="C124" s="15">
        <f>SUM(Gompertz_model!C$7:C7)/Gompertz_model!C$123</f>
        <v>0</v>
      </c>
      <c r="D124" s="15">
        <f>SUM(Gompertz_model!D$7:D7)/Gompertz_model!D$123</f>
        <v>0</v>
      </c>
      <c r="E124" s="15">
        <f>SUM(Gompertz_model!E$7:E7)/Gompertz_model!E$123</f>
        <v>0</v>
      </c>
      <c r="F124" s="15">
        <f>SUM(Gompertz_model!F$7:F7)/Gompertz_model!F$123</f>
        <v>0</v>
      </c>
      <c r="G124" s="15">
        <f>SUM(Gompertz_model!G$7:G7)/Gompertz_model!G$123</f>
        <v>0</v>
      </c>
      <c r="H124" s="15">
        <f>SUM(Gompertz_model!H$7:H7)/Gompertz_model!H$123</f>
        <v>0</v>
      </c>
      <c r="I124" s="15">
        <f>SUM(Gompertz_model!I$7:I7)/Gompertz_model!I$123</f>
        <v>0</v>
      </c>
      <c r="J124" s="15">
        <f>SUM(Gompertz_model!J$7:J7)/Gompertz_model!J$123</f>
        <v>0</v>
      </c>
      <c r="K124" s="15">
        <f>SUM(Gompertz_model!K$7:K7)/Gompertz_model!K$123</f>
        <v>0</v>
      </c>
      <c r="L124" s="15">
        <f>SUM(Gompertz_model!L$7:L7)/Gompertz_model!L$123</f>
        <v>0</v>
      </c>
      <c r="M124" s="15">
        <f>SUM(Gompertz_model!M$7:M7)/Gompertz_model!M$123</f>
        <v>0</v>
      </c>
      <c r="N124" s="15">
        <f>SUM(Gompertz_model!N$7:N7)/Gompertz_model!N$123</f>
        <v>0</v>
      </c>
      <c r="O124" s="15">
        <f>SUM(Gompertz_model!O$7:O7)/Gompertz_model!O$123</f>
        <v>0</v>
      </c>
      <c r="P124" s="15">
        <f>SUM(Gompertz_model!P$7:P7)/Gompertz_model!P$123</f>
        <v>0</v>
      </c>
      <c r="Q124" s="15">
        <f>SUM(Gompertz_model!Q$7:Q7)/Gompertz_model!Q$123</f>
        <v>0</v>
      </c>
      <c r="R124" s="15">
        <f>SUM(Gompertz_model!R$7:R7)/Gompertz_model!R$123</f>
        <v>0</v>
      </c>
      <c r="S124" s="15">
        <f>SUM(Gompertz_model!S$7:S7)/Gompertz_model!S$123</f>
        <v>0</v>
      </c>
      <c r="T124" s="15">
        <f>SUM(Gompertz_model!T$7:T7)/Gompertz_model!T$123</f>
        <v>0</v>
      </c>
      <c r="U124" s="15">
        <f>SUM(Gompertz_model!U$7:U7)/Gompertz_model!U$123</f>
        <v>0</v>
      </c>
      <c r="V124" s="15">
        <f>SUM(Gompertz_model!V$7:V7)/Gompertz_model!V$123</f>
        <v>0</v>
      </c>
      <c r="W124" s="15">
        <f>SUM(Gompertz_model!W$7:W7)/Gompertz_model!W$123</f>
        <v>0</v>
      </c>
      <c r="X124" s="15">
        <f>SUM(Gompertz_model!X$7:X7)/Gompertz_model!X$123</f>
        <v>0</v>
      </c>
      <c r="Y124" s="15">
        <f>SUM(Gompertz_model!Y$7:Y7)/Gompertz_model!Y$123</f>
        <v>0</v>
      </c>
      <c r="Z124" s="15">
        <f>SUM(Gompertz_model!Z$7:Z7)/Gompertz_model!Z$123</f>
        <v>0</v>
      </c>
      <c r="AA124" s="15">
        <f>SUM(Gompertz_model!AA$7:AA7)/Gompertz_model!AA$123</f>
        <v>0</v>
      </c>
      <c r="AB124" s="15">
        <f>SUM(Gompertz_model!AB$7:AB7)/Gompertz_model!AB$123</f>
        <v>0</v>
      </c>
      <c r="AC124" s="15">
        <f>SUM(Gompertz_model!AC$7:AC7)/Gompertz_model!AC$123</f>
        <v>0</v>
      </c>
      <c r="AD124" s="15">
        <f>SUM(Gompertz_model!AD$7:AD7)/Gompertz_model!AD$123</f>
        <v>0</v>
      </c>
      <c r="AE124" s="15">
        <f>SUM(Gompertz_model!AE$7:AE7)/Gompertz_model!AE$123</f>
        <v>1.6817862548598676E-3</v>
      </c>
      <c r="AF124" s="15">
        <f>SUM(Gompertz_model!AF$7:AF7)/Gompertz_model!AF$123</f>
        <v>0</v>
      </c>
      <c r="AG124" s="15">
        <f>SUM(Gompertz_model!AG$7:AG7)/Gompertz_model!AG$123</f>
        <v>0</v>
      </c>
      <c r="AH124" s="15">
        <f>SUM(Gompertz_model!AH$7:AH7)/Gompertz_model!AH$123</f>
        <v>0</v>
      </c>
      <c r="AI124" s="15">
        <f>SUM(Gompertz_model!AI$7:AI7)/Gompertz_model!AI$123</f>
        <v>0</v>
      </c>
      <c r="AJ124" s="5">
        <f t="shared" ref="AJ124:AJ155" si="0">AVERAGE(B124:AI124)</f>
        <v>4.9464301613525516E-5</v>
      </c>
      <c r="AK124" s="45"/>
    </row>
    <row r="125" spans="1:52" x14ac:dyDescent="0.25">
      <c r="A125" s="3">
        <v>122</v>
      </c>
      <c r="B125" s="15">
        <f>SUM(Gompertz_model!B$7:B8)/Gompertz_model!B$123</f>
        <v>0</v>
      </c>
      <c r="C125" s="15">
        <f>SUM(Gompertz_model!C$7:C8)/Gompertz_model!C$123</f>
        <v>0</v>
      </c>
      <c r="D125" s="15">
        <f>SUM(Gompertz_model!D$7:D8)/Gompertz_model!D$123</f>
        <v>0</v>
      </c>
      <c r="E125" s="15">
        <f>SUM(Gompertz_model!E$7:E8)/Gompertz_model!E$123</f>
        <v>0</v>
      </c>
      <c r="F125" s="15">
        <f>SUM(Gompertz_model!F$7:F8)/Gompertz_model!F$123</f>
        <v>0</v>
      </c>
      <c r="G125" s="15">
        <f>SUM(Gompertz_model!G$7:G8)/Gompertz_model!G$123</f>
        <v>0</v>
      </c>
      <c r="H125" s="15">
        <f>SUM(Gompertz_model!H$7:H8)/Gompertz_model!H$123</f>
        <v>0</v>
      </c>
      <c r="I125" s="15">
        <f>SUM(Gompertz_model!I$7:I8)/Gompertz_model!I$123</f>
        <v>0</v>
      </c>
      <c r="J125" s="15">
        <f>SUM(Gompertz_model!J$7:J8)/Gompertz_model!J$123</f>
        <v>0</v>
      </c>
      <c r="K125" s="15">
        <f>SUM(Gompertz_model!K$7:K8)/Gompertz_model!K$123</f>
        <v>0</v>
      </c>
      <c r="L125" s="15">
        <f>SUM(Gompertz_model!L$7:L8)/Gompertz_model!L$123</f>
        <v>0</v>
      </c>
      <c r="M125" s="15">
        <f>SUM(Gompertz_model!M$7:M8)/Gompertz_model!M$123</f>
        <v>0</v>
      </c>
      <c r="N125" s="15">
        <f>SUM(Gompertz_model!N$7:N8)/Gompertz_model!N$123</f>
        <v>0</v>
      </c>
      <c r="O125" s="15">
        <f>SUM(Gompertz_model!O$7:O8)/Gompertz_model!O$123</f>
        <v>0</v>
      </c>
      <c r="P125" s="15">
        <f>SUM(Gompertz_model!P$7:P8)/Gompertz_model!P$123</f>
        <v>0</v>
      </c>
      <c r="Q125" s="15">
        <f>SUM(Gompertz_model!Q$7:Q8)/Gompertz_model!Q$123</f>
        <v>0</v>
      </c>
      <c r="R125" s="15">
        <f>SUM(Gompertz_model!R$7:R8)/Gompertz_model!R$123</f>
        <v>0</v>
      </c>
      <c r="S125" s="15">
        <f>SUM(Gompertz_model!S$7:S8)/Gompertz_model!S$123</f>
        <v>0</v>
      </c>
      <c r="T125" s="15">
        <f>SUM(Gompertz_model!T$7:T8)/Gompertz_model!T$123</f>
        <v>0</v>
      </c>
      <c r="U125" s="15">
        <f>SUM(Gompertz_model!U$7:U8)/Gompertz_model!U$123</f>
        <v>0</v>
      </c>
      <c r="V125" s="15">
        <f>SUM(Gompertz_model!V$7:V8)/Gompertz_model!V$123</f>
        <v>0</v>
      </c>
      <c r="W125" s="15">
        <f>SUM(Gompertz_model!W$7:W8)/Gompertz_model!W$123</f>
        <v>0</v>
      </c>
      <c r="X125" s="15">
        <f>SUM(Gompertz_model!X$7:X8)/Gompertz_model!X$123</f>
        <v>0</v>
      </c>
      <c r="Y125" s="15">
        <f>SUM(Gompertz_model!Y$7:Y8)/Gompertz_model!Y$123</f>
        <v>0</v>
      </c>
      <c r="Z125" s="15">
        <f>SUM(Gompertz_model!Z$7:Z8)/Gompertz_model!Z$123</f>
        <v>0</v>
      </c>
      <c r="AA125" s="15">
        <f>SUM(Gompertz_model!AA$7:AA8)/Gompertz_model!AA$123</f>
        <v>0</v>
      </c>
      <c r="AB125" s="15">
        <f>SUM(Gompertz_model!AB$7:AB8)/Gompertz_model!AB$123</f>
        <v>0</v>
      </c>
      <c r="AC125" s="15">
        <f>SUM(Gompertz_model!AC$7:AC8)/Gompertz_model!AC$123</f>
        <v>0</v>
      </c>
      <c r="AD125" s="15">
        <f>SUM(Gompertz_model!AD$7:AD8)/Gompertz_model!AD$123</f>
        <v>0</v>
      </c>
      <c r="AE125" s="15">
        <f>SUM(Gompertz_model!AE$7:AE8)/Gompertz_model!AE$123</f>
        <v>2.0280363661545463E-3</v>
      </c>
      <c r="AF125" s="15">
        <f>SUM(Gompertz_model!AF$7:AF8)/Gompertz_model!AF$123</f>
        <v>0</v>
      </c>
      <c r="AG125" s="15">
        <f>SUM(Gompertz_model!AG$7:AG8)/Gompertz_model!AG$123</f>
        <v>0</v>
      </c>
      <c r="AH125" s="15">
        <f>SUM(Gompertz_model!AH$7:AH8)/Gompertz_model!AH$123</f>
        <v>0</v>
      </c>
      <c r="AI125" s="15">
        <f>SUM(Gompertz_model!AI$7:AI8)/Gompertz_model!AI$123</f>
        <v>0</v>
      </c>
      <c r="AJ125" s="5">
        <f t="shared" si="0"/>
        <v>5.9648128416310187E-5</v>
      </c>
      <c r="AK125" s="45"/>
    </row>
    <row r="126" spans="1:52" x14ac:dyDescent="0.25">
      <c r="A126" s="3">
        <v>123</v>
      </c>
      <c r="B126" s="15">
        <f>SUM(Gompertz_model!B$7:B9)/Gompertz_model!B$123</f>
        <v>0</v>
      </c>
      <c r="C126" s="15">
        <f>SUM(Gompertz_model!C$7:C9)/Gompertz_model!C$123</f>
        <v>0</v>
      </c>
      <c r="D126" s="15">
        <f>SUM(Gompertz_model!D$7:D9)/Gompertz_model!D$123</f>
        <v>0</v>
      </c>
      <c r="E126" s="15">
        <f>SUM(Gompertz_model!E$7:E9)/Gompertz_model!E$123</f>
        <v>0</v>
      </c>
      <c r="F126" s="15">
        <f>SUM(Gompertz_model!F$7:F9)/Gompertz_model!F$123</f>
        <v>0</v>
      </c>
      <c r="G126" s="15">
        <f>SUM(Gompertz_model!G$7:G9)/Gompertz_model!G$123</f>
        <v>0</v>
      </c>
      <c r="H126" s="15">
        <f>SUM(Gompertz_model!H$7:H9)/Gompertz_model!H$123</f>
        <v>0</v>
      </c>
      <c r="I126" s="15">
        <f>SUM(Gompertz_model!I$7:I9)/Gompertz_model!I$123</f>
        <v>0</v>
      </c>
      <c r="J126" s="15">
        <f>SUM(Gompertz_model!J$7:J9)/Gompertz_model!J$123</f>
        <v>0</v>
      </c>
      <c r="K126" s="15">
        <f>SUM(Gompertz_model!K$7:K9)/Gompertz_model!K$123</f>
        <v>0</v>
      </c>
      <c r="L126" s="15">
        <f>SUM(Gompertz_model!L$7:L9)/Gompertz_model!L$123</f>
        <v>0</v>
      </c>
      <c r="M126" s="15">
        <f>SUM(Gompertz_model!M$7:M9)/Gompertz_model!M$123</f>
        <v>0</v>
      </c>
      <c r="N126" s="15">
        <f>SUM(Gompertz_model!N$7:N9)/Gompertz_model!N$123</f>
        <v>0</v>
      </c>
      <c r="O126" s="15">
        <f>SUM(Gompertz_model!O$7:O9)/Gompertz_model!O$123</f>
        <v>0</v>
      </c>
      <c r="P126" s="15">
        <f>SUM(Gompertz_model!P$7:P9)/Gompertz_model!P$123</f>
        <v>0</v>
      </c>
      <c r="Q126" s="15">
        <f>SUM(Gompertz_model!Q$7:Q9)/Gompertz_model!Q$123</f>
        <v>0</v>
      </c>
      <c r="R126" s="15">
        <f>SUM(Gompertz_model!R$7:R9)/Gompertz_model!R$123</f>
        <v>0</v>
      </c>
      <c r="S126" s="15">
        <f>SUM(Gompertz_model!S$7:S9)/Gompertz_model!S$123</f>
        <v>0</v>
      </c>
      <c r="T126" s="15">
        <f>SUM(Gompertz_model!T$7:T9)/Gompertz_model!T$123</f>
        <v>0</v>
      </c>
      <c r="U126" s="15">
        <f>SUM(Gompertz_model!U$7:U9)/Gompertz_model!U$123</f>
        <v>0</v>
      </c>
      <c r="V126" s="15">
        <f>SUM(Gompertz_model!V$7:V9)/Gompertz_model!V$123</f>
        <v>0</v>
      </c>
      <c r="W126" s="15">
        <f>SUM(Gompertz_model!W$7:W9)/Gompertz_model!W$123</f>
        <v>0</v>
      </c>
      <c r="X126" s="15">
        <f>SUM(Gompertz_model!X$7:X9)/Gompertz_model!X$123</f>
        <v>0</v>
      </c>
      <c r="Y126" s="15">
        <f>SUM(Gompertz_model!Y$7:Y9)/Gompertz_model!Y$123</f>
        <v>0</v>
      </c>
      <c r="Z126" s="15">
        <f>SUM(Gompertz_model!Z$7:Z9)/Gompertz_model!Z$123</f>
        <v>0</v>
      </c>
      <c r="AA126" s="15">
        <f>SUM(Gompertz_model!AA$7:AA9)/Gompertz_model!AA$123</f>
        <v>0</v>
      </c>
      <c r="AB126" s="15">
        <f>SUM(Gompertz_model!AB$7:AB9)/Gompertz_model!AB$123</f>
        <v>0</v>
      </c>
      <c r="AC126" s="15">
        <f>SUM(Gompertz_model!AC$7:AC9)/Gompertz_model!AC$123</f>
        <v>0</v>
      </c>
      <c r="AD126" s="15">
        <f>SUM(Gompertz_model!AD$7:AD9)/Gompertz_model!AD$123</f>
        <v>0</v>
      </c>
      <c r="AE126" s="15">
        <f>SUM(Gompertz_model!AE$7:AE9)/Gompertz_model!AE$123</f>
        <v>2.4336436393854557E-3</v>
      </c>
      <c r="AF126" s="15">
        <f>SUM(Gompertz_model!AF$7:AF9)/Gompertz_model!AF$123</f>
        <v>0</v>
      </c>
      <c r="AG126" s="15">
        <f>SUM(Gompertz_model!AG$7:AG9)/Gompertz_model!AG$123</f>
        <v>0</v>
      </c>
      <c r="AH126" s="15">
        <f>SUM(Gompertz_model!AH$7:AH9)/Gompertz_model!AH$123</f>
        <v>0</v>
      </c>
      <c r="AI126" s="15">
        <f>SUM(Gompertz_model!AI$7:AI9)/Gompertz_model!AI$123</f>
        <v>0</v>
      </c>
      <c r="AJ126" s="5">
        <f t="shared" si="0"/>
        <v>7.1577754099572225E-5</v>
      </c>
      <c r="AK126" s="45"/>
    </row>
    <row r="127" spans="1:52" x14ac:dyDescent="0.25">
      <c r="A127" s="3">
        <v>124</v>
      </c>
      <c r="B127" s="15">
        <f>SUM(Gompertz_model!B$7:B10)/Gompertz_model!B$123</f>
        <v>0</v>
      </c>
      <c r="C127" s="15">
        <f>SUM(Gompertz_model!C$7:C10)/Gompertz_model!C$123</f>
        <v>0</v>
      </c>
      <c r="D127" s="15">
        <f>SUM(Gompertz_model!D$7:D10)/Gompertz_model!D$123</f>
        <v>0</v>
      </c>
      <c r="E127" s="15">
        <f>SUM(Gompertz_model!E$7:E10)/Gompertz_model!E$123</f>
        <v>0</v>
      </c>
      <c r="F127" s="15">
        <f>SUM(Gompertz_model!F$7:F10)/Gompertz_model!F$123</f>
        <v>0</v>
      </c>
      <c r="G127" s="15">
        <f>SUM(Gompertz_model!G$7:G10)/Gompertz_model!G$123</f>
        <v>0</v>
      </c>
      <c r="H127" s="15">
        <f>SUM(Gompertz_model!H$7:H10)/Gompertz_model!H$123</f>
        <v>0</v>
      </c>
      <c r="I127" s="15">
        <f>SUM(Gompertz_model!I$7:I10)/Gompertz_model!I$123</f>
        <v>0</v>
      </c>
      <c r="J127" s="15">
        <f>SUM(Gompertz_model!J$7:J10)/Gompertz_model!J$123</f>
        <v>0</v>
      </c>
      <c r="K127" s="15">
        <f>SUM(Gompertz_model!K$7:K10)/Gompertz_model!K$123</f>
        <v>0</v>
      </c>
      <c r="L127" s="15">
        <f>SUM(Gompertz_model!L$7:L10)/Gompertz_model!L$123</f>
        <v>0</v>
      </c>
      <c r="M127" s="15">
        <f>SUM(Gompertz_model!M$7:M10)/Gompertz_model!M$123</f>
        <v>0</v>
      </c>
      <c r="N127" s="15">
        <f>SUM(Gompertz_model!N$7:N10)/Gompertz_model!N$123</f>
        <v>0</v>
      </c>
      <c r="O127" s="15">
        <f>SUM(Gompertz_model!O$7:O10)/Gompertz_model!O$123</f>
        <v>0</v>
      </c>
      <c r="P127" s="15">
        <f>SUM(Gompertz_model!P$7:P10)/Gompertz_model!P$123</f>
        <v>0</v>
      </c>
      <c r="Q127" s="15">
        <f>SUM(Gompertz_model!Q$7:Q10)/Gompertz_model!Q$123</f>
        <v>0</v>
      </c>
      <c r="R127" s="15">
        <f>SUM(Gompertz_model!R$7:R10)/Gompertz_model!R$123</f>
        <v>0</v>
      </c>
      <c r="S127" s="15">
        <f>SUM(Gompertz_model!S$7:S10)/Gompertz_model!S$123</f>
        <v>0</v>
      </c>
      <c r="T127" s="15">
        <f>SUM(Gompertz_model!T$7:T10)/Gompertz_model!T$123</f>
        <v>0</v>
      </c>
      <c r="U127" s="15">
        <f>SUM(Gompertz_model!U$7:U10)/Gompertz_model!U$123</f>
        <v>0</v>
      </c>
      <c r="V127" s="15">
        <f>SUM(Gompertz_model!V$7:V10)/Gompertz_model!V$123</f>
        <v>0</v>
      </c>
      <c r="W127" s="15">
        <f>SUM(Gompertz_model!W$7:W10)/Gompertz_model!W$123</f>
        <v>0</v>
      </c>
      <c r="X127" s="15">
        <f>SUM(Gompertz_model!X$7:X10)/Gompertz_model!X$123</f>
        <v>0</v>
      </c>
      <c r="Y127" s="15">
        <f>SUM(Gompertz_model!Y$7:Y10)/Gompertz_model!Y$123</f>
        <v>0</v>
      </c>
      <c r="Z127" s="15">
        <f>SUM(Gompertz_model!Z$7:Z10)/Gompertz_model!Z$123</f>
        <v>0</v>
      </c>
      <c r="AA127" s="15">
        <f>SUM(Gompertz_model!AA$7:AA10)/Gompertz_model!AA$123</f>
        <v>0</v>
      </c>
      <c r="AB127" s="15">
        <f>SUM(Gompertz_model!AB$7:AB10)/Gompertz_model!AB$123</f>
        <v>0</v>
      </c>
      <c r="AC127" s="15">
        <f>SUM(Gompertz_model!AC$7:AC10)/Gompertz_model!AC$123</f>
        <v>0</v>
      </c>
      <c r="AD127" s="15">
        <f>SUM(Gompertz_model!AD$7:AD10)/Gompertz_model!AD$123</f>
        <v>0</v>
      </c>
      <c r="AE127" s="15">
        <f>SUM(Gompertz_model!AE$7:AE10)/Gompertz_model!AE$123</f>
        <v>2.9085009348753005E-3</v>
      </c>
      <c r="AF127" s="15">
        <f>SUM(Gompertz_model!AF$7:AF10)/Gompertz_model!AF$123</f>
        <v>0</v>
      </c>
      <c r="AG127" s="15">
        <f>SUM(Gompertz_model!AG$7:AG10)/Gompertz_model!AG$123</f>
        <v>0</v>
      </c>
      <c r="AH127" s="15">
        <f>SUM(Gompertz_model!AH$7:AH10)/Gompertz_model!AH$123</f>
        <v>0</v>
      </c>
      <c r="AI127" s="15">
        <f>SUM(Gompertz_model!AI$7:AI10)/Gompertz_model!AI$123</f>
        <v>0</v>
      </c>
      <c r="AJ127" s="5">
        <f t="shared" si="0"/>
        <v>8.5544145143391195E-5</v>
      </c>
      <c r="AK127" s="45"/>
    </row>
    <row r="128" spans="1:52" x14ac:dyDescent="0.25">
      <c r="A128" s="3">
        <v>125</v>
      </c>
      <c r="B128" s="15">
        <f>SUM(Gompertz_model!B$7:B11)/Gompertz_model!B$123</f>
        <v>0</v>
      </c>
      <c r="C128" s="15">
        <f>SUM(Gompertz_model!C$7:C11)/Gompertz_model!C$123</f>
        <v>0</v>
      </c>
      <c r="D128" s="15">
        <f>SUM(Gompertz_model!D$7:D11)/Gompertz_model!D$123</f>
        <v>0</v>
      </c>
      <c r="E128" s="15">
        <f>SUM(Gompertz_model!E$7:E11)/Gompertz_model!E$123</f>
        <v>0</v>
      </c>
      <c r="F128" s="15">
        <f>SUM(Gompertz_model!F$7:F11)/Gompertz_model!F$123</f>
        <v>0</v>
      </c>
      <c r="G128" s="15">
        <f>SUM(Gompertz_model!G$7:G11)/Gompertz_model!G$123</f>
        <v>0</v>
      </c>
      <c r="H128" s="15">
        <f>SUM(Gompertz_model!H$7:H11)/Gompertz_model!H$123</f>
        <v>0</v>
      </c>
      <c r="I128" s="15">
        <f>SUM(Gompertz_model!I$7:I11)/Gompertz_model!I$123</f>
        <v>0</v>
      </c>
      <c r="J128" s="15">
        <f>SUM(Gompertz_model!J$7:J11)/Gompertz_model!J$123</f>
        <v>0</v>
      </c>
      <c r="K128" s="15">
        <f>SUM(Gompertz_model!K$7:K11)/Gompertz_model!K$123</f>
        <v>0</v>
      </c>
      <c r="L128" s="15">
        <f>SUM(Gompertz_model!L$7:L11)/Gompertz_model!L$123</f>
        <v>0</v>
      </c>
      <c r="M128" s="15">
        <f>SUM(Gompertz_model!M$7:M11)/Gompertz_model!M$123</f>
        <v>0</v>
      </c>
      <c r="N128" s="15">
        <f>SUM(Gompertz_model!N$7:N11)/Gompertz_model!N$123</f>
        <v>0</v>
      </c>
      <c r="O128" s="15">
        <f>SUM(Gompertz_model!O$7:O11)/Gompertz_model!O$123</f>
        <v>0</v>
      </c>
      <c r="P128" s="15">
        <f>SUM(Gompertz_model!P$7:P11)/Gompertz_model!P$123</f>
        <v>0</v>
      </c>
      <c r="Q128" s="15">
        <f>SUM(Gompertz_model!Q$7:Q11)/Gompertz_model!Q$123</f>
        <v>0</v>
      </c>
      <c r="R128" s="15">
        <f>SUM(Gompertz_model!R$7:R11)/Gompertz_model!R$123</f>
        <v>0</v>
      </c>
      <c r="S128" s="15">
        <f>SUM(Gompertz_model!S$7:S11)/Gompertz_model!S$123</f>
        <v>0</v>
      </c>
      <c r="T128" s="15">
        <f>SUM(Gompertz_model!T$7:T11)/Gompertz_model!T$123</f>
        <v>0</v>
      </c>
      <c r="U128" s="15">
        <f>SUM(Gompertz_model!U$7:U11)/Gompertz_model!U$123</f>
        <v>0</v>
      </c>
      <c r="V128" s="15">
        <f>SUM(Gompertz_model!V$7:V11)/Gompertz_model!V$123</f>
        <v>0</v>
      </c>
      <c r="W128" s="15">
        <f>SUM(Gompertz_model!W$7:W11)/Gompertz_model!W$123</f>
        <v>0</v>
      </c>
      <c r="X128" s="15">
        <f>SUM(Gompertz_model!X$7:X11)/Gompertz_model!X$123</f>
        <v>0</v>
      </c>
      <c r="Y128" s="15">
        <f>SUM(Gompertz_model!Y$7:Y11)/Gompertz_model!Y$123</f>
        <v>0</v>
      </c>
      <c r="Z128" s="15">
        <f>SUM(Gompertz_model!Z$7:Z11)/Gompertz_model!Z$123</f>
        <v>0</v>
      </c>
      <c r="AA128" s="15">
        <f>SUM(Gompertz_model!AA$7:AA11)/Gompertz_model!AA$123</f>
        <v>0</v>
      </c>
      <c r="AB128" s="15">
        <f>SUM(Gompertz_model!AB$7:AB11)/Gompertz_model!AB$123</f>
        <v>0</v>
      </c>
      <c r="AC128" s="15">
        <f>SUM(Gompertz_model!AC$7:AC11)/Gompertz_model!AC$123</f>
        <v>0</v>
      </c>
      <c r="AD128" s="15">
        <f>SUM(Gompertz_model!AD$7:AD11)/Gompertz_model!AD$123</f>
        <v>0</v>
      </c>
      <c r="AE128" s="15">
        <f>SUM(Gompertz_model!AE$7:AE11)/Gompertz_model!AE$123</f>
        <v>3.4625011129467862E-3</v>
      </c>
      <c r="AF128" s="15">
        <f>SUM(Gompertz_model!AF$7:AF11)/Gompertz_model!AF$123</f>
        <v>0</v>
      </c>
      <c r="AG128" s="15">
        <f>SUM(Gompertz_model!AG$7:AG11)/Gompertz_model!AG$123</f>
        <v>0</v>
      </c>
      <c r="AH128" s="15">
        <f>SUM(Gompertz_model!AH$7:AH11)/Gompertz_model!AH$123</f>
        <v>0</v>
      </c>
      <c r="AI128" s="15">
        <f>SUM(Gompertz_model!AI$7:AI11)/Gompertz_model!AI$123</f>
        <v>0</v>
      </c>
      <c r="AJ128" s="5">
        <f t="shared" si="0"/>
        <v>1.0183826802784666E-4</v>
      </c>
      <c r="AK128" s="45"/>
    </row>
    <row r="129" spans="1:37" x14ac:dyDescent="0.25">
      <c r="A129" s="3">
        <v>126</v>
      </c>
      <c r="B129" s="15">
        <f>SUM(Gompertz_model!B$7:B12)/Gompertz_model!B$123</f>
        <v>0</v>
      </c>
      <c r="C129" s="15">
        <f>SUM(Gompertz_model!C$7:C12)/Gompertz_model!C$123</f>
        <v>0</v>
      </c>
      <c r="D129" s="15">
        <f>SUM(Gompertz_model!D$7:D12)/Gompertz_model!D$123</f>
        <v>0</v>
      </c>
      <c r="E129" s="15">
        <f>SUM(Gompertz_model!E$7:E12)/Gompertz_model!E$123</f>
        <v>0</v>
      </c>
      <c r="F129" s="15">
        <f>SUM(Gompertz_model!F$7:F12)/Gompertz_model!F$123</f>
        <v>0</v>
      </c>
      <c r="G129" s="15">
        <f>SUM(Gompertz_model!G$7:G12)/Gompertz_model!G$123</f>
        <v>0</v>
      </c>
      <c r="H129" s="15">
        <f>SUM(Gompertz_model!H$7:H12)/Gompertz_model!H$123</f>
        <v>0</v>
      </c>
      <c r="I129" s="15">
        <f>SUM(Gompertz_model!I$7:I12)/Gompertz_model!I$123</f>
        <v>0</v>
      </c>
      <c r="J129" s="15">
        <f>SUM(Gompertz_model!J$7:J12)/Gompertz_model!J$123</f>
        <v>0</v>
      </c>
      <c r="K129" s="15">
        <f>SUM(Gompertz_model!K$7:K12)/Gompertz_model!K$123</f>
        <v>0</v>
      </c>
      <c r="L129" s="15">
        <f>SUM(Gompertz_model!L$7:L12)/Gompertz_model!L$123</f>
        <v>0</v>
      </c>
      <c r="M129" s="15">
        <f>SUM(Gompertz_model!M$7:M12)/Gompertz_model!M$123</f>
        <v>0</v>
      </c>
      <c r="N129" s="15">
        <f>SUM(Gompertz_model!N$7:N12)/Gompertz_model!N$123</f>
        <v>0</v>
      </c>
      <c r="O129" s="15">
        <f>SUM(Gompertz_model!O$7:O12)/Gompertz_model!O$123</f>
        <v>0</v>
      </c>
      <c r="P129" s="15">
        <f>SUM(Gompertz_model!P$7:P12)/Gompertz_model!P$123</f>
        <v>0</v>
      </c>
      <c r="Q129" s="15">
        <f>SUM(Gompertz_model!Q$7:Q12)/Gompertz_model!Q$123</f>
        <v>0</v>
      </c>
      <c r="R129" s="15">
        <f>SUM(Gompertz_model!R$7:R12)/Gompertz_model!R$123</f>
        <v>0</v>
      </c>
      <c r="S129" s="15">
        <f>SUM(Gompertz_model!S$7:S12)/Gompertz_model!S$123</f>
        <v>0</v>
      </c>
      <c r="T129" s="15">
        <f>SUM(Gompertz_model!T$7:T12)/Gompertz_model!T$123</f>
        <v>0</v>
      </c>
      <c r="U129" s="15">
        <f>SUM(Gompertz_model!U$7:U12)/Gompertz_model!U$123</f>
        <v>0</v>
      </c>
      <c r="V129" s="15">
        <f>SUM(Gompertz_model!V$7:V12)/Gompertz_model!V$123</f>
        <v>0</v>
      </c>
      <c r="W129" s="15">
        <f>SUM(Gompertz_model!W$7:W12)/Gompertz_model!W$123</f>
        <v>0</v>
      </c>
      <c r="X129" s="15">
        <f>SUM(Gompertz_model!X$7:X12)/Gompertz_model!X$123</f>
        <v>0</v>
      </c>
      <c r="Y129" s="15">
        <f>SUM(Gompertz_model!Y$7:Y12)/Gompertz_model!Y$123</f>
        <v>0</v>
      </c>
      <c r="Z129" s="15">
        <f>SUM(Gompertz_model!Z$7:Z12)/Gompertz_model!Z$123</f>
        <v>0</v>
      </c>
      <c r="AA129" s="15">
        <f>SUM(Gompertz_model!AA$7:AA12)/Gompertz_model!AA$123</f>
        <v>0</v>
      </c>
      <c r="AB129" s="15">
        <f>SUM(Gompertz_model!AB$7:AB12)/Gompertz_model!AB$123</f>
        <v>0</v>
      </c>
      <c r="AC129" s="15">
        <f>SUM(Gompertz_model!AC$7:AC12)/Gompertz_model!AC$123</f>
        <v>0</v>
      </c>
      <c r="AD129" s="15">
        <f>SUM(Gompertz_model!AD$7:AD12)/Gompertz_model!AD$123</f>
        <v>0</v>
      </c>
      <c r="AE129" s="15">
        <f>SUM(Gompertz_model!AE$7:AE12)/Gompertz_model!AE$123</f>
        <v>3.4625011129467862E-3</v>
      </c>
      <c r="AF129" s="15">
        <f>SUM(Gompertz_model!AF$7:AF12)/Gompertz_model!AF$123</f>
        <v>0</v>
      </c>
      <c r="AG129" s="15">
        <f>SUM(Gompertz_model!AG$7:AG12)/Gompertz_model!AG$123</f>
        <v>0</v>
      </c>
      <c r="AH129" s="15">
        <f>SUM(Gompertz_model!AH$7:AH12)/Gompertz_model!AH$123</f>
        <v>0</v>
      </c>
      <c r="AI129" s="15">
        <f>SUM(Gompertz_model!AI$7:AI12)/Gompertz_model!AI$123</f>
        <v>0</v>
      </c>
      <c r="AJ129" s="5">
        <f t="shared" si="0"/>
        <v>1.0183826802784666E-4</v>
      </c>
      <c r="AK129" s="45"/>
    </row>
    <row r="130" spans="1:37" x14ac:dyDescent="0.25">
      <c r="A130" s="3">
        <v>127</v>
      </c>
      <c r="B130" s="15">
        <f>SUM(Gompertz_model!B$7:B13)/Gompertz_model!B$123</f>
        <v>0</v>
      </c>
      <c r="C130" s="15">
        <f>SUM(Gompertz_model!C$7:C13)/Gompertz_model!C$123</f>
        <v>0</v>
      </c>
      <c r="D130" s="15">
        <f>SUM(Gompertz_model!D$7:D13)/Gompertz_model!D$123</f>
        <v>0</v>
      </c>
      <c r="E130" s="15">
        <f>SUM(Gompertz_model!E$7:E13)/Gompertz_model!E$123</f>
        <v>0</v>
      </c>
      <c r="F130" s="15">
        <f>SUM(Gompertz_model!F$7:F13)/Gompertz_model!F$123</f>
        <v>0</v>
      </c>
      <c r="G130" s="15">
        <f>SUM(Gompertz_model!G$7:G13)/Gompertz_model!G$123</f>
        <v>0</v>
      </c>
      <c r="H130" s="15">
        <f>SUM(Gompertz_model!H$7:H13)/Gompertz_model!H$123</f>
        <v>0</v>
      </c>
      <c r="I130" s="15">
        <f>SUM(Gompertz_model!I$7:I13)/Gompertz_model!I$123</f>
        <v>0</v>
      </c>
      <c r="J130" s="15">
        <f>SUM(Gompertz_model!J$7:J13)/Gompertz_model!J$123</f>
        <v>0</v>
      </c>
      <c r="K130" s="15">
        <f>SUM(Gompertz_model!K$7:K13)/Gompertz_model!K$123</f>
        <v>0</v>
      </c>
      <c r="L130" s="15">
        <f>SUM(Gompertz_model!L$7:L13)/Gompertz_model!L$123</f>
        <v>0</v>
      </c>
      <c r="M130" s="15">
        <f>SUM(Gompertz_model!M$7:M13)/Gompertz_model!M$123</f>
        <v>0</v>
      </c>
      <c r="N130" s="15">
        <f>SUM(Gompertz_model!N$7:N13)/Gompertz_model!N$123</f>
        <v>0</v>
      </c>
      <c r="O130" s="15">
        <f>SUM(Gompertz_model!O$7:O13)/Gompertz_model!O$123</f>
        <v>0</v>
      </c>
      <c r="P130" s="15">
        <f>SUM(Gompertz_model!P$7:P13)/Gompertz_model!P$123</f>
        <v>0</v>
      </c>
      <c r="Q130" s="15">
        <f>SUM(Gompertz_model!Q$7:Q13)/Gompertz_model!Q$123</f>
        <v>0</v>
      </c>
      <c r="R130" s="15">
        <f>SUM(Gompertz_model!R$7:R13)/Gompertz_model!R$123</f>
        <v>0</v>
      </c>
      <c r="S130" s="15">
        <f>SUM(Gompertz_model!S$7:S13)/Gompertz_model!S$123</f>
        <v>0</v>
      </c>
      <c r="T130" s="15">
        <f>SUM(Gompertz_model!T$7:T13)/Gompertz_model!T$123</f>
        <v>0</v>
      </c>
      <c r="U130" s="15">
        <f>SUM(Gompertz_model!U$7:U13)/Gompertz_model!U$123</f>
        <v>0</v>
      </c>
      <c r="V130" s="15">
        <f>SUM(Gompertz_model!V$7:V13)/Gompertz_model!V$123</f>
        <v>0</v>
      </c>
      <c r="W130" s="15">
        <f>SUM(Gompertz_model!W$7:W13)/Gompertz_model!W$123</f>
        <v>0</v>
      </c>
      <c r="X130" s="15">
        <f>SUM(Gompertz_model!X$7:X13)/Gompertz_model!X$123</f>
        <v>0</v>
      </c>
      <c r="Y130" s="15">
        <f>SUM(Gompertz_model!Y$7:Y13)/Gompertz_model!Y$123</f>
        <v>0</v>
      </c>
      <c r="Z130" s="15">
        <f>SUM(Gompertz_model!Z$7:Z13)/Gompertz_model!Z$123</f>
        <v>0</v>
      </c>
      <c r="AA130" s="15">
        <f>SUM(Gompertz_model!AA$7:AA13)/Gompertz_model!AA$123</f>
        <v>0</v>
      </c>
      <c r="AB130" s="15">
        <f>SUM(Gompertz_model!AB$7:AB13)/Gompertz_model!AB$123</f>
        <v>0</v>
      </c>
      <c r="AC130" s="15">
        <f>SUM(Gompertz_model!AC$7:AC13)/Gompertz_model!AC$123</f>
        <v>0</v>
      </c>
      <c r="AD130" s="15">
        <f>SUM(Gompertz_model!AD$7:AD13)/Gompertz_model!AD$123</f>
        <v>0</v>
      </c>
      <c r="AE130" s="15">
        <f>SUM(Gompertz_model!AE$7:AE13)/Gompertz_model!AE$123</f>
        <v>3.4625011129467862E-3</v>
      </c>
      <c r="AF130" s="15">
        <f>SUM(Gompertz_model!AF$7:AF13)/Gompertz_model!AF$123</f>
        <v>0</v>
      </c>
      <c r="AG130" s="15">
        <f>SUM(Gompertz_model!AG$7:AG13)/Gompertz_model!AG$123</f>
        <v>0</v>
      </c>
      <c r="AH130" s="15">
        <f>SUM(Gompertz_model!AH$7:AH13)/Gompertz_model!AH$123</f>
        <v>0</v>
      </c>
      <c r="AI130" s="15">
        <f>SUM(Gompertz_model!AI$7:AI13)/Gompertz_model!AI$123</f>
        <v>0</v>
      </c>
      <c r="AJ130" s="5">
        <f t="shared" si="0"/>
        <v>1.0183826802784666E-4</v>
      </c>
      <c r="AK130" s="45"/>
    </row>
    <row r="131" spans="1:37" x14ac:dyDescent="0.25">
      <c r="A131" s="3">
        <v>128</v>
      </c>
      <c r="B131" s="15">
        <f>SUM(Gompertz_model!B$7:B14)/Gompertz_model!B$123</f>
        <v>0</v>
      </c>
      <c r="C131" s="15">
        <f>SUM(Gompertz_model!C$7:C14)/Gompertz_model!C$123</f>
        <v>0</v>
      </c>
      <c r="D131" s="15">
        <f>SUM(Gompertz_model!D$7:D14)/Gompertz_model!D$123</f>
        <v>0</v>
      </c>
      <c r="E131" s="15">
        <f>SUM(Gompertz_model!E$7:E14)/Gompertz_model!E$123</f>
        <v>0</v>
      </c>
      <c r="F131" s="15">
        <f>SUM(Gompertz_model!F$7:F14)/Gompertz_model!F$123</f>
        <v>0</v>
      </c>
      <c r="G131" s="15">
        <f>SUM(Gompertz_model!G$7:G14)/Gompertz_model!G$123</f>
        <v>0</v>
      </c>
      <c r="H131" s="15">
        <f>SUM(Gompertz_model!H$7:H14)/Gompertz_model!H$123</f>
        <v>0</v>
      </c>
      <c r="I131" s="15">
        <f>SUM(Gompertz_model!I$7:I14)/Gompertz_model!I$123</f>
        <v>0</v>
      </c>
      <c r="J131" s="15">
        <f>SUM(Gompertz_model!J$7:J14)/Gompertz_model!J$123</f>
        <v>0</v>
      </c>
      <c r="K131" s="15">
        <f>SUM(Gompertz_model!K$7:K14)/Gompertz_model!K$123</f>
        <v>0</v>
      </c>
      <c r="L131" s="15">
        <f>SUM(Gompertz_model!L$7:L14)/Gompertz_model!L$123</f>
        <v>0</v>
      </c>
      <c r="M131" s="15">
        <f>SUM(Gompertz_model!M$7:M14)/Gompertz_model!M$123</f>
        <v>0</v>
      </c>
      <c r="N131" s="15">
        <f>SUM(Gompertz_model!N$7:N14)/Gompertz_model!N$123</f>
        <v>0</v>
      </c>
      <c r="O131" s="15">
        <f>SUM(Gompertz_model!O$7:O14)/Gompertz_model!O$123</f>
        <v>0</v>
      </c>
      <c r="P131" s="15">
        <f>SUM(Gompertz_model!P$7:P14)/Gompertz_model!P$123</f>
        <v>0</v>
      </c>
      <c r="Q131" s="15">
        <f>SUM(Gompertz_model!Q$7:Q14)/Gompertz_model!Q$123</f>
        <v>0</v>
      </c>
      <c r="R131" s="15">
        <f>SUM(Gompertz_model!R$7:R14)/Gompertz_model!R$123</f>
        <v>0</v>
      </c>
      <c r="S131" s="15">
        <f>SUM(Gompertz_model!S$7:S14)/Gompertz_model!S$123</f>
        <v>0</v>
      </c>
      <c r="T131" s="15">
        <f>SUM(Gompertz_model!T$7:T14)/Gompertz_model!T$123</f>
        <v>0</v>
      </c>
      <c r="U131" s="15">
        <f>SUM(Gompertz_model!U$7:U14)/Gompertz_model!U$123</f>
        <v>0</v>
      </c>
      <c r="V131" s="15">
        <f>SUM(Gompertz_model!V$7:V14)/Gompertz_model!V$123</f>
        <v>0</v>
      </c>
      <c r="W131" s="15">
        <f>SUM(Gompertz_model!W$7:W14)/Gompertz_model!W$123</f>
        <v>0</v>
      </c>
      <c r="X131" s="15">
        <f>SUM(Gompertz_model!X$7:X14)/Gompertz_model!X$123</f>
        <v>0</v>
      </c>
      <c r="Y131" s="15">
        <f>SUM(Gompertz_model!Y$7:Y14)/Gompertz_model!Y$123</f>
        <v>0</v>
      </c>
      <c r="Z131" s="15">
        <f>SUM(Gompertz_model!Z$7:Z14)/Gompertz_model!Z$123</f>
        <v>0</v>
      </c>
      <c r="AA131" s="15">
        <f>SUM(Gompertz_model!AA$7:AA14)/Gompertz_model!AA$123</f>
        <v>0</v>
      </c>
      <c r="AB131" s="15">
        <f>SUM(Gompertz_model!AB$7:AB14)/Gompertz_model!AB$123</f>
        <v>0</v>
      </c>
      <c r="AC131" s="15">
        <f>SUM(Gompertz_model!AC$7:AC14)/Gompertz_model!AC$123</f>
        <v>0</v>
      </c>
      <c r="AD131" s="15">
        <f>SUM(Gompertz_model!AD$7:AD14)/Gompertz_model!AD$123</f>
        <v>0</v>
      </c>
      <c r="AE131" s="15">
        <f>SUM(Gompertz_model!AE$7:AE14)/Gompertz_model!AE$123</f>
        <v>3.4625011129467862E-3</v>
      </c>
      <c r="AF131" s="15">
        <f>SUM(Gompertz_model!AF$7:AF14)/Gompertz_model!AF$123</f>
        <v>0</v>
      </c>
      <c r="AG131" s="15">
        <f>SUM(Gompertz_model!AG$7:AG14)/Gompertz_model!AG$123</f>
        <v>0</v>
      </c>
      <c r="AH131" s="15">
        <f>SUM(Gompertz_model!AH$7:AH14)/Gompertz_model!AH$123</f>
        <v>0</v>
      </c>
      <c r="AI131" s="15">
        <f>SUM(Gompertz_model!AI$7:AI14)/Gompertz_model!AI$123</f>
        <v>0</v>
      </c>
      <c r="AJ131" s="5">
        <f t="shared" si="0"/>
        <v>1.0183826802784666E-4</v>
      </c>
      <c r="AK131" s="45"/>
    </row>
    <row r="132" spans="1:37" x14ac:dyDescent="0.25">
      <c r="A132" s="3">
        <v>129</v>
      </c>
      <c r="B132" s="15">
        <f>SUM(Gompertz_model!B$7:B15)/Gompertz_model!B$123</f>
        <v>0</v>
      </c>
      <c r="C132" s="15">
        <f>SUM(Gompertz_model!C$7:C15)/Gompertz_model!C$123</f>
        <v>0</v>
      </c>
      <c r="D132" s="15">
        <f>SUM(Gompertz_model!D$7:D15)/Gompertz_model!D$123</f>
        <v>0</v>
      </c>
      <c r="E132" s="15">
        <f>SUM(Gompertz_model!E$7:E15)/Gompertz_model!E$123</f>
        <v>0</v>
      </c>
      <c r="F132" s="15">
        <f>SUM(Gompertz_model!F$7:F15)/Gompertz_model!F$123</f>
        <v>0</v>
      </c>
      <c r="G132" s="15">
        <f>SUM(Gompertz_model!G$7:G15)/Gompertz_model!G$123</f>
        <v>0</v>
      </c>
      <c r="H132" s="15">
        <f>SUM(Gompertz_model!H$7:H15)/Gompertz_model!H$123</f>
        <v>0</v>
      </c>
      <c r="I132" s="15">
        <f>SUM(Gompertz_model!I$7:I15)/Gompertz_model!I$123</f>
        <v>0</v>
      </c>
      <c r="J132" s="15">
        <f>SUM(Gompertz_model!J$7:J15)/Gompertz_model!J$123</f>
        <v>0</v>
      </c>
      <c r="K132" s="15">
        <f>SUM(Gompertz_model!K$7:K15)/Gompertz_model!K$123</f>
        <v>0</v>
      </c>
      <c r="L132" s="15">
        <f>SUM(Gompertz_model!L$7:L15)/Gompertz_model!L$123</f>
        <v>0</v>
      </c>
      <c r="M132" s="15">
        <f>SUM(Gompertz_model!M$7:M15)/Gompertz_model!M$123</f>
        <v>0</v>
      </c>
      <c r="N132" s="15">
        <f>SUM(Gompertz_model!N$7:N15)/Gompertz_model!N$123</f>
        <v>0</v>
      </c>
      <c r="O132" s="15">
        <f>SUM(Gompertz_model!O$7:O15)/Gompertz_model!O$123</f>
        <v>0</v>
      </c>
      <c r="P132" s="15">
        <f>SUM(Gompertz_model!P$7:P15)/Gompertz_model!P$123</f>
        <v>0</v>
      </c>
      <c r="Q132" s="15">
        <f>SUM(Gompertz_model!Q$7:Q15)/Gompertz_model!Q$123</f>
        <v>0</v>
      </c>
      <c r="R132" s="15">
        <f>SUM(Gompertz_model!R$7:R15)/Gompertz_model!R$123</f>
        <v>0</v>
      </c>
      <c r="S132" s="15">
        <f>SUM(Gompertz_model!S$7:S15)/Gompertz_model!S$123</f>
        <v>0</v>
      </c>
      <c r="T132" s="15">
        <f>SUM(Gompertz_model!T$7:T15)/Gompertz_model!T$123</f>
        <v>0</v>
      </c>
      <c r="U132" s="15">
        <f>SUM(Gompertz_model!U$7:U15)/Gompertz_model!U$123</f>
        <v>0</v>
      </c>
      <c r="V132" s="15">
        <f>SUM(Gompertz_model!V$7:V15)/Gompertz_model!V$123</f>
        <v>0</v>
      </c>
      <c r="W132" s="15">
        <f>SUM(Gompertz_model!W$7:W15)/Gompertz_model!W$123</f>
        <v>0</v>
      </c>
      <c r="X132" s="15">
        <f>SUM(Gompertz_model!X$7:X15)/Gompertz_model!X$123</f>
        <v>0</v>
      </c>
      <c r="Y132" s="15">
        <f>SUM(Gompertz_model!Y$7:Y15)/Gompertz_model!Y$123</f>
        <v>0</v>
      </c>
      <c r="Z132" s="15">
        <f>SUM(Gompertz_model!Z$7:Z15)/Gompertz_model!Z$123</f>
        <v>0</v>
      </c>
      <c r="AA132" s="15">
        <f>SUM(Gompertz_model!AA$7:AA15)/Gompertz_model!AA$123</f>
        <v>0</v>
      </c>
      <c r="AB132" s="15">
        <f>SUM(Gompertz_model!AB$7:AB15)/Gompertz_model!AB$123</f>
        <v>0</v>
      </c>
      <c r="AC132" s="15">
        <f>SUM(Gompertz_model!AC$7:AC15)/Gompertz_model!AC$123</f>
        <v>0</v>
      </c>
      <c r="AD132" s="15">
        <f>SUM(Gompertz_model!AD$7:AD15)/Gompertz_model!AD$123</f>
        <v>0</v>
      </c>
      <c r="AE132" s="15">
        <f>SUM(Gompertz_model!AE$7:AE15)/Gompertz_model!AE$123</f>
        <v>3.4625011129467862E-3</v>
      </c>
      <c r="AF132" s="15">
        <f>SUM(Gompertz_model!AF$7:AF15)/Gompertz_model!AF$123</f>
        <v>0</v>
      </c>
      <c r="AG132" s="15">
        <f>SUM(Gompertz_model!AG$7:AG15)/Gompertz_model!AG$123</f>
        <v>0</v>
      </c>
      <c r="AH132" s="15">
        <f>SUM(Gompertz_model!AH$7:AH15)/Gompertz_model!AH$123</f>
        <v>0</v>
      </c>
      <c r="AI132" s="15">
        <f>SUM(Gompertz_model!AI$7:AI15)/Gompertz_model!AI$123</f>
        <v>0</v>
      </c>
      <c r="AJ132" s="5">
        <f t="shared" si="0"/>
        <v>1.0183826802784666E-4</v>
      </c>
      <c r="AK132" s="45"/>
    </row>
    <row r="133" spans="1:37" x14ac:dyDescent="0.25">
      <c r="A133" s="3">
        <v>130</v>
      </c>
      <c r="B133" s="15">
        <f>SUM(Gompertz_model!B$7:B16)/Gompertz_model!B$123</f>
        <v>0</v>
      </c>
      <c r="C133" s="15">
        <f>SUM(Gompertz_model!C$7:C16)/Gompertz_model!C$123</f>
        <v>0</v>
      </c>
      <c r="D133" s="15">
        <f>SUM(Gompertz_model!D$7:D16)/Gompertz_model!D$123</f>
        <v>0</v>
      </c>
      <c r="E133" s="15">
        <f>SUM(Gompertz_model!E$7:E16)/Gompertz_model!E$123</f>
        <v>0</v>
      </c>
      <c r="F133" s="15">
        <f>SUM(Gompertz_model!F$7:F16)/Gompertz_model!F$123</f>
        <v>0</v>
      </c>
      <c r="G133" s="15">
        <f>SUM(Gompertz_model!G$7:G16)/Gompertz_model!G$123</f>
        <v>0</v>
      </c>
      <c r="H133" s="15">
        <f>SUM(Gompertz_model!H$7:H16)/Gompertz_model!H$123</f>
        <v>0</v>
      </c>
      <c r="I133" s="15">
        <f>SUM(Gompertz_model!I$7:I16)/Gompertz_model!I$123</f>
        <v>0</v>
      </c>
      <c r="J133" s="15">
        <f>SUM(Gompertz_model!J$7:J16)/Gompertz_model!J$123</f>
        <v>0</v>
      </c>
      <c r="K133" s="15">
        <f>SUM(Gompertz_model!K$7:K16)/Gompertz_model!K$123</f>
        <v>0</v>
      </c>
      <c r="L133" s="15">
        <f>SUM(Gompertz_model!L$7:L16)/Gompertz_model!L$123</f>
        <v>0</v>
      </c>
      <c r="M133" s="15">
        <f>SUM(Gompertz_model!M$7:M16)/Gompertz_model!M$123</f>
        <v>0</v>
      </c>
      <c r="N133" s="15">
        <f>SUM(Gompertz_model!N$7:N16)/Gompertz_model!N$123</f>
        <v>0</v>
      </c>
      <c r="O133" s="15">
        <f>SUM(Gompertz_model!O$7:O16)/Gompertz_model!O$123</f>
        <v>0</v>
      </c>
      <c r="P133" s="15">
        <f>SUM(Gompertz_model!P$7:P16)/Gompertz_model!P$123</f>
        <v>0</v>
      </c>
      <c r="Q133" s="15">
        <f>SUM(Gompertz_model!Q$7:Q16)/Gompertz_model!Q$123</f>
        <v>0</v>
      </c>
      <c r="R133" s="15">
        <f>SUM(Gompertz_model!R$7:R16)/Gompertz_model!R$123</f>
        <v>0</v>
      </c>
      <c r="S133" s="15">
        <f>SUM(Gompertz_model!S$7:S16)/Gompertz_model!S$123</f>
        <v>0</v>
      </c>
      <c r="T133" s="15">
        <f>SUM(Gompertz_model!T$7:T16)/Gompertz_model!T$123</f>
        <v>0</v>
      </c>
      <c r="U133" s="15">
        <f>SUM(Gompertz_model!U$7:U16)/Gompertz_model!U$123</f>
        <v>0</v>
      </c>
      <c r="V133" s="15">
        <f>SUM(Gompertz_model!V$7:V16)/Gompertz_model!V$123</f>
        <v>0</v>
      </c>
      <c r="W133" s="15">
        <f>SUM(Gompertz_model!W$7:W16)/Gompertz_model!W$123</f>
        <v>0</v>
      </c>
      <c r="X133" s="15">
        <f>SUM(Gompertz_model!X$7:X16)/Gompertz_model!X$123</f>
        <v>0</v>
      </c>
      <c r="Y133" s="15">
        <f>SUM(Gompertz_model!Y$7:Y16)/Gompertz_model!Y$123</f>
        <v>0</v>
      </c>
      <c r="Z133" s="15">
        <f>SUM(Gompertz_model!Z$7:Z16)/Gompertz_model!Z$123</f>
        <v>0</v>
      </c>
      <c r="AA133" s="15">
        <f>SUM(Gompertz_model!AA$7:AA16)/Gompertz_model!AA$123</f>
        <v>0</v>
      </c>
      <c r="AB133" s="15">
        <f>SUM(Gompertz_model!AB$7:AB16)/Gompertz_model!AB$123</f>
        <v>7.6938464616000117E-6</v>
      </c>
      <c r="AC133" s="15">
        <f>SUM(Gompertz_model!AC$7:AC16)/Gompertz_model!AC$123</f>
        <v>0</v>
      </c>
      <c r="AD133" s="15">
        <f>SUM(Gompertz_model!AD$7:AD16)/Gompertz_model!AD$123</f>
        <v>0</v>
      </c>
      <c r="AE133" s="15">
        <f>SUM(Gompertz_model!AE$7:AE16)/Gompertz_model!AE$123</f>
        <v>3.4625011129467862E-3</v>
      </c>
      <c r="AF133" s="15">
        <f>SUM(Gompertz_model!AF$7:AF16)/Gompertz_model!AF$123</f>
        <v>0</v>
      </c>
      <c r="AG133" s="15">
        <f>SUM(Gompertz_model!AG$7:AG16)/Gompertz_model!AG$123</f>
        <v>0</v>
      </c>
      <c r="AH133" s="15">
        <f>SUM(Gompertz_model!AH$7:AH16)/Gompertz_model!AH$123</f>
        <v>0</v>
      </c>
      <c r="AI133" s="15">
        <f>SUM(Gompertz_model!AI$7:AI16)/Gompertz_model!AI$123</f>
        <v>0</v>
      </c>
      <c r="AJ133" s="5">
        <f t="shared" si="0"/>
        <v>1.0206455762965842E-4</v>
      </c>
      <c r="AK133" s="45"/>
    </row>
    <row r="134" spans="1:37" x14ac:dyDescent="0.25">
      <c r="A134" s="3">
        <v>131</v>
      </c>
      <c r="B134" s="15">
        <f>SUM(Gompertz_model!B$7:B17)/Gompertz_model!B$123</f>
        <v>0</v>
      </c>
      <c r="C134" s="15">
        <f>SUM(Gompertz_model!C$7:C17)/Gompertz_model!C$123</f>
        <v>0</v>
      </c>
      <c r="D134" s="15">
        <f>SUM(Gompertz_model!D$7:D17)/Gompertz_model!D$123</f>
        <v>0</v>
      </c>
      <c r="E134" s="15">
        <f>SUM(Gompertz_model!E$7:E17)/Gompertz_model!E$123</f>
        <v>0</v>
      </c>
      <c r="F134" s="15">
        <f>SUM(Gompertz_model!F$7:F17)/Gompertz_model!F$123</f>
        <v>0</v>
      </c>
      <c r="G134" s="15">
        <f>SUM(Gompertz_model!G$7:G17)/Gompertz_model!G$123</f>
        <v>0</v>
      </c>
      <c r="H134" s="15">
        <f>SUM(Gompertz_model!H$7:H17)/Gompertz_model!H$123</f>
        <v>0</v>
      </c>
      <c r="I134" s="15">
        <f>SUM(Gompertz_model!I$7:I17)/Gompertz_model!I$123</f>
        <v>0</v>
      </c>
      <c r="J134" s="15">
        <f>SUM(Gompertz_model!J$7:J17)/Gompertz_model!J$123</f>
        <v>0</v>
      </c>
      <c r="K134" s="15">
        <f>SUM(Gompertz_model!K$7:K17)/Gompertz_model!K$123</f>
        <v>0</v>
      </c>
      <c r="L134" s="15">
        <f>SUM(Gompertz_model!L$7:L17)/Gompertz_model!L$123</f>
        <v>0</v>
      </c>
      <c r="M134" s="15">
        <f>SUM(Gompertz_model!M$7:M17)/Gompertz_model!M$123</f>
        <v>0</v>
      </c>
      <c r="N134" s="15">
        <f>SUM(Gompertz_model!N$7:N17)/Gompertz_model!N$123</f>
        <v>0</v>
      </c>
      <c r="O134" s="15">
        <f>SUM(Gompertz_model!O$7:O17)/Gompertz_model!O$123</f>
        <v>0</v>
      </c>
      <c r="P134" s="15">
        <f>SUM(Gompertz_model!P$7:P17)/Gompertz_model!P$123</f>
        <v>0</v>
      </c>
      <c r="Q134" s="15">
        <f>SUM(Gompertz_model!Q$7:Q17)/Gompertz_model!Q$123</f>
        <v>0</v>
      </c>
      <c r="R134" s="15">
        <f>SUM(Gompertz_model!R$7:R17)/Gompertz_model!R$123</f>
        <v>0</v>
      </c>
      <c r="S134" s="15">
        <f>SUM(Gompertz_model!S$7:S17)/Gompertz_model!S$123</f>
        <v>0</v>
      </c>
      <c r="T134" s="15">
        <f>SUM(Gompertz_model!T$7:T17)/Gompertz_model!T$123</f>
        <v>0</v>
      </c>
      <c r="U134" s="15">
        <f>SUM(Gompertz_model!U$7:U17)/Gompertz_model!U$123</f>
        <v>0</v>
      </c>
      <c r="V134" s="15">
        <f>SUM(Gompertz_model!V$7:V17)/Gompertz_model!V$123</f>
        <v>0</v>
      </c>
      <c r="W134" s="15">
        <f>SUM(Gompertz_model!W$7:W17)/Gompertz_model!W$123</f>
        <v>0</v>
      </c>
      <c r="X134" s="15">
        <f>SUM(Gompertz_model!X$7:X17)/Gompertz_model!X$123</f>
        <v>0</v>
      </c>
      <c r="Y134" s="15">
        <f>SUM(Gompertz_model!Y$7:Y17)/Gompertz_model!Y$123</f>
        <v>0</v>
      </c>
      <c r="Z134" s="15">
        <f>SUM(Gompertz_model!Z$7:Z17)/Gompertz_model!Z$123</f>
        <v>0</v>
      </c>
      <c r="AA134" s="15">
        <f>SUM(Gompertz_model!AA$7:AA17)/Gompertz_model!AA$123</f>
        <v>0</v>
      </c>
      <c r="AB134" s="15">
        <f>SUM(Gompertz_model!AB$7:AB17)/Gompertz_model!AB$123</f>
        <v>2.3081539384800037E-5</v>
      </c>
      <c r="AC134" s="15">
        <f>SUM(Gompertz_model!AC$7:AC17)/Gompertz_model!AC$123</f>
        <v>0</v>
      </c>
      <c r="AD134" s="15">
        <f>SUM(Gompertz_model!AD$7:AD17)/Gompertz_model!AD$123</f>
        <v>0</v>
      </c>
      <c r="AE134" s="15">
        <f>SUM(Gompertz_model!AE$7:AE17)/Gompertz_model!AE$123</f>
        <v>3.4625011129467862E-3</v>
      </c>
      <c r="AF134" s="15">
        <f>SUM(Gompertz_model!AF$7:AF17)/Gompertz_model!AF$123</f>
        <v>0</v>
      </c>
      <c r="AG134" s="15">
        <f>SUM(Gompertz_model!AG$7:AG17)/Gompertz_model!AG$123</f>
        <v>0</v>
      </c>
      <c r="AH134" s="15">
        <f>SUM(Gompertz_model!AH$7:AH17)/Gompertz_model!AH$123</f>
        <v>0</v>
      </c>
      <c r="AI134" s="15">
        <f>SUM(Gompertz_model!AI$7:AI17)/Gompertz_model!AI$123</f>
        <v>0</v>
      </c>
      <c r="AJ134" s="5">
        <f t="shared" si="0"/>
        <v>1.0251713683328195E-4</v>
      </c>
      <c r="AK134" s="45"/>
    </row>
    <row r="135" spans="1:37" x14ac:dyDescent="0.25">
      <c r="A135" s="3">
        <v>132</v>
      </c>
      <c r="B135" s="15">
        <f>SUM(Gompertz_model!B$7:B18)/Gompertz_model!B$123</f>
        <v>0</v>
      </c>
      <c r="C135" s="15">
        <f>SUM(Gompertz_model!C$7:C18)/Gompertz_model!C$123</f>
        <v>0</v>
      </c>
      <c r="D135" s="15">
        <f>SUM(Gompertz_model!D$7:D18)/Gompertz_model!D$123</f>
        <v>0</v>
      </c>
      <c r="E135" s="15">
        <f>SUM(Gompertz_model!E$7:E18)/Gompertz_model!E$123</f>
        <v>0</v>
      </c>
      <c r="F135" s="15">
        <f>SUM(Gompertz_model!F$7:F18)/Gompertz_model!F$123</f>
        <v>0</v>
      </c>
      <c r="G135" s="15">
        <f>SUM(Gompertz_model!G$7:G18)/Gompertz_model!G$123</f>
        <v>0</v>
      </c>
      <c r="H135" s="15">
        <f>SUM(Gompertz_model!H$7:H18)/Gompertz_model!H$123</f>
        <v>0</v>
      </c>
      <c r="I135" s="15">
        <f>SUM(Gompertz_model!I$7:I18)/Gompertz_model!I$123</f>
        <v>0</v>
      </c>
      <c r="J135" s="15">
        <f>SUM(Gompertz_model!J$7:J18)/Gompertz_model!J$123</f>
        <v>0</v>
      </c>
      <c r="K135" s="15">
        <f>SUM(Gompertz_model!K$7:K18)/Gompertz_model!K$123</f>
        <v>0</v>
      </c>
      <c r="L135" s="15">
        <f>SUM(Gompertz_model!L$7:L18)/Gompertz_model!L$123</f>
        <v>0</v>
      </c>
      <c r="M135" s="15">
        <f>SUM(Gompertz_model!M$7:M18)/Gompertz_model!M$123</f>
        <v>0</v>
      </c>
      <c r="N135" s="15">
        <f>SUM(Gompertz_model!N$7:N18)/Gompertz_model!N$123</f>
        <v>0</v>
      </c>
      <c r="O135" s="15">
        <f>SUM(Gompertz_model!O$7:O18)/Gompertz_model!O$123</f>
        <v>0</v>
      </c>
      <c r="P135" s="15">
        <f>SUM(Gompertz_model!P$7:P18)/Gompertz_model!P$123</f>
        <v>0</v>
      </c>
      <c r="Q135" s="15">
        <f>SUM(Gompertz_model!Q$7:Q18)/Gompertz_model!Q$123</f>
        <v>0</v>
      </c>
      <c r="R135" s="15">
        <f>SUM(Gompertz_model!R$7:R18)/Gompertz_model!R$123</f>
        <v>0</v>
      </c>
      <c r="S135" s="15">
        <f>SUM(Gompertz_model!S$7:S18)/Gompertz_model!S$123</f>
        <v>0</v>
      </c>
      <c r="T135" s="15">
        <f>SUM(Gompertz_model!T$7:T18)/Gompertz_model!T$123</f>
        <v>0</v>
      </c>
      <c r="U135" s="15">
        <f>SUM(Gompertz_model!U$7:U18)/Gompertz_model!U$123</f>
        <v>0</v>
      </c>
      <c r="V135" s="15">
        <f>SUM(Gompertz_model!V$7:V18)/Gompertz_model!V$123</f>
        <v>0</v>
      </c>
      <c r="W135" s="15">
        <f>SUM(Gompertz_model!W$7:W18)/Gompertz_model!W$123</f>
        <v>0</v>
      </c>
      <c r="X135" s="15">
        <f>SUM(Gompertz_model!X$7:X18)/Gompertz_model!X$123</f>
        <v>0</v>
      </c>
      <c r="Y135" s="15">
        <f>SUM(Gompertz_model!Y$7:Y18)/Gompertz_model!Y$123</f>
        <v>0</v>
      </c>
      <c r="Z135" s="15">
        <f>SUM(Gompertz_model!Z$7:Z18)/Gompertz_model!Z$123</f>
        <v>0</v>
      </c>
      <c r="AA135" s="15">
        <f>SUM(Gompertz_model!AA$7:AA18)/Gompertz_model!AA$123</f>
        <v>0</v>
      </c>
      <c r="AB135" s="15">
        <f>SUM(Gompertz_model!AB$7:AB18)/Gompertz_model!AB$123</f>
        <v>3.0775385846400047E-5</v>
      </c>
      <c r="AC135" s="15">
        <f>SUM(Gompertz_model!AC$7:AC18)/Gompertz_model!AC$123</f>
        <v>0</v>
      </c>
      <c r="AD135" s="15">
        <f>SUM(Gompertz_model!AD$7:AD18)/Gompertz_model!AD$123</f>
        <v>0</v>
      </c>
      <c r="AE135" s="15">
        <f>SUM(Gompertz_model!AE$7:AE18)/Gompertz_model!AE$123</f>
        <v>3.4625011129467862E-3</v>
      </c>
      <c r="AF135" s="15">
        <f>SUM(Gompertz_model!AF$7:AF18)/Gompertz_model!AF$123</f>
        <v>0</v>
      </c>
      <c r="AG135" s="15">
        <f>SUM(Gompertz_model!AG$7:AG18)/Gompertz_model!AG$123</f>
        <v>0</v>
      </c>
      <c r="AH135" s="15">
        <f>SUM(Gompertz_model!AH$7:AH18)/Gompertz_model!AH$123</f>
        <v>0</v>
      </c>
      <c r="AI135" s="15">
        <f>SUM(Gompertz_model!AI$7:AI18)/Gompertz_model!AI$123</f>
        <v>0</v>
      </c>
      <c r="AJ135" s="5">
        <f t="shared" si="0"/>
        <v>1.0274342643509371E-4</v>
      </c>
      <c r="AK135" s="45"/>
    </row>
    <row r="136" spans="1:37" x14ac:dyDescent="0.25">
      <c r="A136" s="3">
        <v>133</v>
      </c>
      <c r="B136" s="15">
        <f>SUM(Gompertz_model!B$7:B19)/Gompertz_model!B$123</f>
        <v>0</v>
      </c>
      <c r="C136" s="15">
        <f>SUM(Gompertz_model!C$7:C19)/Gompertz_model!C$123</f>
        <v>0</v>
      </c>
      <c r="D136" s="15">
        <f>SUM(Gompertz_model!D$7:D19)/Gompertz_model!D$123</f>
        <v>0</v>
      </c>
      <c r="E136" s="15">
        <f>SUM(Gompertz_model!E$7:E19)/Gompertz_model!E$123</f>
        <v>0</v>
      </c>
      <c r="F136" s="15">
        <f>SUM(Gompertz_model!F$7:F19)/Gompertz_model!F$123</f>
        <v>0</v>
      </c>
      <c r="G136" s="15">
        <f>SUM(Gompertz_model!G$7:G19)/Gompertz_model!G$123</f>
        <v>0</v>
      </c>
      <c r="H136" s="15">
        <f>SUM(Gompertz_model!H$7:H19)/Gompertz_model!H$123</f>
        <v>0</v>
      </c>
      <c r="I136" s="15">
        <f>SUM(Gompertz_model!I$7:I19)/Gompertz_model!I$123</f>
        <v>0</v>
      </c>
      <c r="J136" s="15">
        <f>SUM(Gompertz_model!J$7:J19)/Gompertz_model!J$123</f>
        <v>0</v>
      </c>
      <c r="K136" s="15">
        <f>SUM(Gompertz_model!K$7:K19)/Gompertz_model!K$123</f>
        <v>0</v>
      </c>
      <c r="L136" s="15">
        <f>SUM(Gompertz_model!L$7:L19)/Gompertz_model!L$123</f>
        <v>0</v>
      </c>
      <c r="M136" s="15">
        <f>SUM(Gompertz_model!M$7:M19)/Gompertz_model!M$123</f>
        <v>0</v>
      </c>
      <c r="N136" s="15">
        <f>SUM(Gompertz_model!N$7:N19)/Gompertz_model!N$123</f>
        <v>0</v>
      </c>
      <c r="O136" s="15">
        <f>SUM(Gompertz_model!O$7:O19)/Gompertz_model!O$123</f>
        <v>0</v>
      </c>
      <c r="P136" s="15">
        <f>SUM(Gompertz_model!P$7:P19)/Gompertz_model!P$123</f>
        <v>0</v>
      </c>
      <c r="Q136" s="15">
        <f>SUM(Gompertz_model!Q$7:Q19)/Gompertz_model!Q$123</f>
        <v>0</v>
      </c>
      <c r="R136" s="15">
        <f>SUM(Gompertz_model!R$7:R19)/Gompertz_model!R$123</f>
        <v>0</v>
      </c>
      <c r="S136" s="15">
        <f>SUM(Gompertz_model!S$7:S19)/Gompertz_model!S$123</f>
        <v>0</v>
      </c>
      <c r="T136" s="15">
        <f>SUM(Gompertz_model!T$7:T19)/Gompertz_model!T$123</f>
        <v>0</v>
      </c>
      <c r="U136" s="15">
        <f>SUM(Gompertz_model!U$7:U19)/Gompertz_model!U$123</f>
        <v>0</v>
      </c>
      <c r="V136" s="15">
        <f>SUM(Gompertz_model!V$7:V19)/Gompertz_model!V$123</f>
        <v>0</v>
      </c>
      <c r="W136" s="15">
        <f>SUM(Gompertz_model!W$7:W19)/Gompertz_model!W$123</f>
        <v>0</v>
      </c>
      <c r="X136" s="15">
        <f>SUM(Gompertz_model!X$7:X19)/Gompertz_model!X$123</f>
        <v>0</v>
      </c>
      <c r="Y136" s="15">
        <f>SUM(Gompertz_model!Y$7:Y19)/Gompertz_model!Y$123</f>
        <v>0</v>
      </c>
      <c r="Z136" s="15">
        <f>SUM(Gompertz_model!Z$7:Z19)/Gompertz_model!Z$123</f>
        <v>0</v>
      </c>
      <c r="AA136" s="15">
        <f>SUM(Gompertz_model!AA$7:AA19)/Gompertz_model!AA$123</f>
        <v>0</v>
      </c>
      <c r="AB136" s="15">
        <f>SUM(Gompertz_model!AB$7:AB19)/Gompertz_model!AB$123</f>
        <v>3.0775385846400047E-5</v>
      </c>
      <c r="AC136" s="15">
        <f>SUM(Gompertz_model!AC$7:AC19)/Gompertz_model!AC$123</f>
        <v>0</v>
      </c>
      <c r="AD136" s="15">
        <f>SUM(Gompertz_model!AD$7:AD19)/Gompertz_model!AD$123</f>
        <v>0</v>
      </c>
      <c r="AE136" s="15">
        <f>SUM(Gompertz_model!AE$7:AE19)/Gompertz_model!AE$123</f>
        <v>3.4625011129467862E-3</v>
      </c>
      <c r="AF136" s="15">
        <f>SUM(Gompertz_model!AF$7:AF19)/Gompertz_model!AF$123</f>
        <v>0</v>
      </c>
      <c r="AG136" s="15">
        <f>SUM(Gompertz_model!AG$7:AG19)/Gompertz_model!AG$123</f>
        <v>0</v>
      </c>
      <c r="AH136" s="15">
        <f>SUM(Gompertz_model!AH$7:AH19)/Gompertz_model!AH$123</f>
        <v>0</v>
      </c>
      <c r="AI136" s="15">
        <f>SUM(Gompertz_model!AI$7:AI19)/Gompertz_model!AI$123</f>
        <v>0</v>
      </c>
      <c r="AJ136" s="5">
        <f t="shared" si="0"/>
        <v>1.0274342643509371E-4</v>
      </c>
      <c r="AK136" s="45"/>
    </row>
    <row r="137" spans="1:37" x14ac:dyDescent="0.25">
      <c r="A137" s="3">
        <v>134</v>
      </c>
      <c r="B137" s="15">
        <f>SUM(Gompertz_model!B$7:B20)/Gompertz_model!B$123</f>
        <v>0</v>
      </c>
      <c r="C137" s="15">
        <f>SUM(Gompertz_model!C$7:C20)/Gompertz_model!C$123</f>
        <v>0</v>
      </c>
      <c r="D137" s="15">
        <f>SUM(Gompertz_model!D$7:D20)/Gompertz_model!D$123</f>
        <v>0</v>
      </c>
      <c r="E137" s="15">
        <f>SUM(Gompertz_model!E$7:E20)/Gompertz_model!E$123</f>
        <v>0</v>
      </c>
      <c r="F137" s="15">
        <f>SUM(Gompertz_model!F$7:F20)/Gompertz_model!F$123</f>
        <v>0</v>
      </c>
      <c r="G137" s="15">
        <f>SUM(Gompertz_model!G$7:G20)/Gompertz_model!G$123</f>
        <v>0</v>
      </c>
      <c r="H137" s="15">
        <f>SUM(Gompertz_model!H$7:H20)/Gompertz_model!H$123</f>
        <v>0</v>
      </c>
      <c r="I137" s="15">
        <f>SUM(Gompertz_model!I$7:I20)/Gompertz_model!I$123</f>
        <v>0</v>
      </c>
      <c r="J137" s="15">
        <f>SUM(Gompertz_model!J$7:J20)/Gompertz_model!J$123</f>
        <v>0</v>
      </c>
      <c r="K137" s="15">
        <f>SUM(Gompertz_model!K$7:K20)/Gompertz_model!K$123</f>
        <v>0</v>
      </c>
      <c r="L137" s="15">
        <f>SUM(Gompertz_model!L$7:L20)/Gompertz_model!L$123</f>
        <v>0</v>
      </c>
      <c r="M137" s="15">
        <f>SUM(Gompertz_model!M$7:M20)/Gompertz_model!M$123</f>
        <v>0</v>
      </c>
      <c r="N137" s="15">
        <f>SUM(Gompertz_model!N$7:N20)/Gompertz_model!N$123</f>
        <v>0</v>
      </c>
      <c r="O137" s="15">
        <f>SUM(Gompertz_model!O$7:O20)/Gompertz_model!O$123</f>
        <v>0</v>
      </c>
      <c r="P137" s="15">
        <f>SUM(Gompertz_model!P$7:P20)/Gompertz_model!P$123</f>
        <v>0</v>
      </c>
      <c r="Q137" s="15">
        <f>SUM(Gompertz_model!Q$7:Q20)/Gompertz_model!Q$123</f>
        <v>0</v>
      </c>
      <c r="R137" s="15">
        <f>SUM(Gompertz_model!R$7:R20)/Gompertz_model!R$123</f>
        <v>0</v>
      </c>
      <c r="S137" s="15">
        <f>SUM(Gompertz_model!S$7:S20)/Gompertz_model!S$123</f>
        <v>0</v>
      </c>
      <c r="T137" s="15">
        <f>SUM(Gompertz_model!T$7:T20)/Gompertz_model!T$123</f>
        <v>0</v>
      </c>
      <c r="U137" s="15">
        <f>SUM(Gompertz_model!U$7:U20)/Gompertz_model!U$123</f>
        <v>0</v>
      </c>
      <c r="V137" s="15">
        <f>SUM(Gompertz_model!V$7:V20)/Gompertz_model!V$123</f>
        <v>0</v>
      </c>
      <c r="W137" s="15">
        <f>SUM(Gompertz_model!W$7:W20)/Gompertz_model!W$123</f>
        <v>0</v>
      </c>
      <c r="X137" s="15">
        <f>SUM(Gompertz_model!X$7:X20)/Gompertz_model!X$123</f>
        <v>0</v>
      </c>
      <c r="Y137" s="15">
        <f>SUM(Gompertz_model!Y$7:Y20)/Gompertz_model!Y$123</f>
        <v>0</v>
      </c>
      <c r="Z137" s="15">
        <f>SUM(Gompertz_model!Z$7:Z20)/Gompertz_model!Z$123</f>
        <v>0</v>
      </c>
      <c r="AA137" s="15">
        <f>SUM(Gompertz_model!AA$7:AA20)/Gompertz_model!AA$123</f>
        <v>0</v>
      </c>
      <c r="AB137" s="15">
        <f>SUM(Gompertz_model!AB$7:AB20)/Gompertz_model!AB$123</f>
        <v>3.846923230800006E-5</v>
      </c>
      <c r="AC137" s="15">
        <f>SUM(Gompertz_model!AC$7:AC20)/Gompertz_model!AC$123</f>
        <v>0</v>
      </c>
      <c r="AD137" s="15">
        <f>SUM(Gompertz_model!AD$7:AD20)/Gompertz_model!AD$123</f>
        <v>0</v>
      </c>
      <c r="AE137" s="15">
        <f>SUM(Gompertz_model!AE$7:AE20)/Gompertz_model!AE$123</f>
        <v>3.4625011129467862E-3</v>
      </c>
      <c r="AF137" s="15">
        <f>SUM(Gompertz_model!AF$7:AF20)/Gompertz_model!AF$123</f>
        <v>0</v>
      </c>
      <c r="AG137" s="15">
        <f>SUM(Gompertz_model!AG$7:AG20)/Gompertz_model!AG$123</f>
        <v>0</v>
      </c>
      <c r="AH137" s="15">
        <f>SUM(Gompertz_model!AH$7:AH20)/Gompertz_model!AH$123</f>
        <v>0</v>
      </c>
      <c r="AI137" s="15">
        <f>SUM(Gompertz_model!AI$7:AI20)/Gompertz_model!AI$123</f>
        <v>0</v>
      </c>
      <c r="AJ137" s="5">
        <f t="shared" si="0"/>
        <v>1.0296971603690549E-4</v>
      </c>
      <c r="AK137" s="45"/>
    </row>
    <row r="138" spans="1:37" x14ac:dyDescent="0.25">
      <c r="A138" s="3">
        <v>135</v>
      </c>
      <c r="B138" s="15">
        <f>SUM(Gompertz_model!B$7:B21)/Gompertz_model!B$123</f>
        <v>0</v>
      </c>
      <c r="C138" s="15">
        <f>SUM(Gompertz_model!C$7:C21)/Gompertz_model!C$123</f>
        <v>0</v>
      </c>
      <c r="D138" s="15">
        <f>SUM(Gompertz_model!D$7:D21)/Gompertz_model!D$123</f>
        <v>0</v>
      </c>
      <c r="E138" s="15">
        <f>SUM(Gompertz_model!E$7:E21)/Gompertz_model!E$123</f>
        <v>0</v>
      </c>
      <c r="F138" s="15">
        <f>SUM(Gompertz_model!F$7:F21)/Gompertz_model!F$123</f>
        <v>0</v>
      </c>
      <c r="G138" s="15">
        <f>SUM(Gompertz_model!G$7:G21)/Gompertz_model!G$123</f>
        <v>0</v>
      </c>
      <c r="H138" s="15">
        <f>SUM(Gompertz_model!H$7:H21)/Gompertz_model!H$123</f>
        <v>0</v>
      </c>
      <c r="I138" s="15">
        <f>SUM(Gompertz_model!I$7:I21)/Gompertz_model!I$123</f>
        <v>0</v>
      </c>
      <c r="J138" s="15">
        <f>SUM(Gompertz_model!J$7:J21)/Gompertz_model!J$123</f>
        <v>0</v>
      </c>
      <c r="K138" s="15">
        <f>SUM(Gompertz_model!K$7:K21)/Gompertz_model!K$123</f>
        <v>0</v>
      </c>
      <c r="L138" s="15">
        <f>SUM(Gompertz_model!L$7:L21)/Gompertz_model!L$123</f>
        <v>0</v>
      </c>
      <c r="M138" s="15">
        <f>SUM(Gompertz_model!M$7:M21)/Gompertz_model!M$123</f>
        <v>0</v>
      </c>
      <c r="N138" s="15">
        <f>SUM(Gompertz_model!N$7:N21)/Gompertz_model!N$123</f>
        <v>0</v>
      </c>
      <c r="O138" s="15">
        <f>SUM(Gompertz_model!O$7:O21)/Gompertz_model!O$123</f>
        <v>0</v>
      </c>
      <c r="P138" s="15">
        <f>SUM(Gompertz_model!P$7:P21)/Gompertz_model!P$123</f>
        <v>0</v>
      </c>
      <c r="Q138" s="15">
        <f>SUM(Gompertz_model!Q$7:Q21)/Gompertz_model!Q$123</f>
        <v>0</v>
      </c>
      <c r="R138" s="15">
        <f>SUM(Gompertz_model!R$7:R21)/Gompertz_model!R$123</f>
        <v>0</v>
      </c>
      <c r="S138" s="15">
        <f>SUM(Gompertz_model!S$7:S21)/Gompertz_model!S$123</f>
        <v>0</v>
      </c>
      <c r="T138" s="15">
        <f>SUM(Gompertz_model!T$7:T21)/Gompertz_model!T$123</f>
        <v>0</v>
      </c>
      <c r="U138" s="15">
        <f>SUM(Gompertz_model!U$7:U21)/Gompertz_model!U$123</f>
        <v>0</v>
      </c>
      <c r="V138" s="15">
        <f>SUM(Gompertz_model!V$7:V21)/Gompertz_model!V$123</f>
        <v>0</v>
      </c>
      <c r="W138" s="15">
        <f>SUM(Gompertz_model!W$7:W21)/Gompertz_model!W$123</f>
        <v>0</v>
      </c>
      <c r="X138" s="15">
        <f>SUM(Gompertz_model!X$7:X21)/Gompertz_model!X$123</f>
        <v>0</v>
      </c>
      <c r="Y138" s="15">
        <f>SUM(Gompertz_model!Y$7:Y21)/Gompertz_model!Y$123</f>
        <v>3.1181789834736512E-5</v>
      </c>
      <c r="Z138" s="15">
        <f>SUM(Gompertz_model!Z$7:Z21)/Gompertz_model!Z$123</f>
        <v>0</v>
      </c>
      <c r="AA138" s="15">
        <f>SUM(Gompertz_model!AA$7:AA21)/Gompertz_model!AA$123</f>
        <v>0</v>
      </c>
      <c r="AB138" s="15">
        <f>SUM(Gompertz_model!AB$7:AB21)/Gompertz_model!AB$123</f>
        <v>3.846923230800006E-5</v>
      </c>
      <c r="AC138" s="15">
        <f>SUM(Gompertz_model!AC$7:AC21)/Gompertz_model!AC$123</f>
        <v>0</v>
      </c>
      <c r="AD138" s="15">
        <f>SUM(Gompertz_model!AD$7:AD21)/Gompertz_model!AD$123</f>
        <v>0</v>
      </c>
      <c r="AE138" s="15">
        <f>SUM(Gompertz_model!AE$7:AE21)/Gompertz_model!AE$123</f>
        <v>3.4625011129467862E-3</v>
      </c>
      <c r="AF138" s="15">
        <f>SUM(Gompertz_model!AF$7:AF21)/Gompertz_model!AF$123</f>
        <v>0</v>
      </c>
      <c r="AG138" s="15">
        <f>SUM(Gompertz_model!AG$7:AG21)/Gompertz_model!AG$123</f>
        <v>0</v>
      </c>
      <c r="AH138" s="15">
        <f>SUM(Gompertz_model!AH$7:AH21)/Gompertz_model!AH$123</f>
        <v>0</v>
      </c>
      <c r="AI138" s="15">
        <f>SUM(Gompertz_model!AI$7:AI21)/Gompertz_model!AI$123</f>
        <v>0</v>
      </c>
      <c r="AJ138" s="5">
        <f t="shared" si="0"/>
        <v>1.0388682750263301E-4</v>
      </c>
      <c r="AK138" s="45"/>
    </row>
    <row r="139" spans="1:37" x14ac:dyDescent="0.25">
      <c r="A139" s="3">
        <v>136</v>
      </c>
      <c r="B139" s="15">
        <f>SUM(Gompertz_model!B$7:B22)/Gompertz_model!B$123</f>
        <v>0</v>
      </c>
      <c r="C139" s="15">
        <f>SUM(Gompertz_model!C$7:C22)/Gompertz_model!C$123</f>
        <v>0</v>
      </c>
      <c r="D139" s="15">
        <f>SUM(Gompertz_model!D$7:D22)/Gompertz_model!D$123</f>
        <v>0</v>
      </c>
      <c r="E139" s="15">
        <f>SUM(Gompertz_model!E$7:E22)/Gompertz_model!E$123</f>
        <v>0</v>
      </c>
      <c r="F139" s="15">
        <f>SUM(Gompertz_model!F$7:F22)/Gompertz_model!F$123</f>
        <v>0</v>
      </c>
      <c r="G139" s="15">
        <f>SUM(Gompertz_model!G$7:G22)/Gompertz_model!G$123</f>
        <v>0</v>
      </c>
      <c r="H139" s="15">
        <f>SUM(Gompertz_model!H$7:H22)/Gompertz_model!H$123</f>
        <v>0</v>
      </c>
      <c r="I139" s="15">
        <f>SUM(Gompertz_model!I$7:I22)/Gompertz_model!I$123</f>
        <v>0</v>
      </c>
      <c r="J139" s="15">
        <f>SUM(Gompertz_model!J$7:J22)/Gompertz_model!J$123</f>
        <v>0</v>
      </c>
      <c r="K139" s="15">
        <f>SUM(Gompertz_model!K$7:K22)/Gompertz_model!K$123</f>
        <v>0</v>
      </c>
      <c r="L139" s="15">
        <f>SUM(Gompertz_model!L$7:L22)/Gompertz_model!L$123</f>
        <v>0</v>
      </c>
      <c r="M139" s="15">
        <f>SUM(Gompertz_model!M$7:M22)/Gompertz_model!M$123</f>
        <v>0</v>
      </c>
      <c r="N139" s="15">
        <f>SUM(Gompertz_model!N$7:N22)/Gompertz_model!N$123</f>
        <v>0</v>
      </c>
      <c r="O139" s="15">
        <f>SUM(Gompertz_model!O$7:O22)/Gompertz_model!O$123</f>
        <v>0</v>
      </c>
      <c r="P139" s="15">
        <f>SUM(Gompertz_model!P$7:P22)/Gompertz_model!P$123</f>
        <v>0</v>
      </c>
      <c r="Q139" s="15">
        <f>SUM(Gompertz_model!Q$7:Q22)/Gompertz_model!Q$123</f>
        <v>0</v>
      </c>
      <c r="R139" s="15">
        <f>SUM(Gompertz_model!R$7:R22)/Gompertz_model!R$123</f>
        <v>0</v>
      </c>
      <c r="S139" s="15">
        <f>SUM(Gompertz_model!S$7:S22)/Gompertz_model!S$123</f>
        <v>0</v>
      </c>
      <c r="T139" s="15">
        <f>SUM(Gompertz_model!T$7:T22)/Gompertz_model!T$123</f>
        <v>0</v>
      </c>
      <c r="U139" s="15">
        <f>SUM(Gompertz_model!U$7:U22)/Gompertz_model!U$123</f>
        <v>0</v>
      </c>
      <c r="V139" s="15">
        <f>SUM(Gompertz_model!V$7:V22)/Gompertz_model!V$123</f>
        <v>0</v>
      </c>
      <c r="W139" s="15">
        <f>SUM(Gompertz_model!W$7:W22)/Gompertz_model!W$123</f>
        <v>5.2336839901606741E-5</v>
      </c>
      <c r="X139" s="15">
        <f>SUM(Gompertz_model!X$7:X22)/Gompertz_model!X$123</f>
        <v>0</v>
      </c>
      <c r="Y139" s="15">
        <f>SUM(Gompertz_model!Y$7:Y22)/Gompertz_model!Y$123</f>
        <v>3.1181789834736512E-5</v>
      </c>
      <c r="Z139" s="15">
        <f>SUM(Gompertz_model!Z$7:Z22)/Gompertz_model!Z$123</f>
        <v>0</v>
      </c>
      <c r="AA139" s="15">
        <f>SUM(Gompertz_model!AA$7:AA22)/Gompertz_model!AA$123</f>
        <v>7.6650672226395425E-6</v>
      </c>
      <c r="AB139" s="15">
        <f>SUM(Gompertz_model!AB$7:AB22)/Gompertz_model!AB$123</f>
        <v>3.846923230800006E-5</v>
      </c>
      <c r="AC139" s="15">
        <f>SUM(Gompertz_model!AC$7:AC22)/Gompertz_model!AC$123</f>
        <v>0</v>
      </c>
      <c r="AD139" s="15">
        <f>SUM(Gompertz_model!AD$7:AD22)/Gompertz_model!AD$123</f>
        <v>0</v>
      </c>
      <c r="AE139" s="15">
        <f>SUM(Gompertz_model!AE$7:AE22)/Gompertz_model!AE$123</f>
        <v>3.4625011129467862E-3</v>
      </c>
      <c r="AF139" s="15">
        <f>SUM(Gompertz_model!AF$7:AF22)/Gompertz_model!AF$123</f>
        <v>0</v>
      </c>
      <c r="AG139" s="15">
        <f>SUM(Gompertz_model!AG$7:AG22)/Gompertz_model!AG$123</f>
        <v>0</v>
      </c>
      <c r="AH139" s="15">
        <f>SUM(Gompertz_model!AH$7:AH22)/Gompertz_model!AH$123</f>
        <v>0</v>
      </c>
      <c r="AI139" s="15">
        <f>SUM(Gompertz_model!AI$7:AI22)/Gompertz_model!AI$123</f>
        <v>0</v>
      </c>
      <c r="AJ139" s="5">
        <f t="shared" si="0"/>
        <v>1.0565158947687556E-4</v>
      </c>
      <c r="AK139" s="45"/>
    </row>
    <row r="140" spans="1:37" x14ac:dyDescent="0.25">
      <c r="A140" s="3">
        <v>137</v>
      </c>
      <c r="B140" s="15">
        <f>SUM(Gompertz_model!B$7:B23)/Gompertz_model!B$123</f>
        <v>0</v>
      </c>
      <c r="C140" s="15">
        <f>SUM(Gompertz_model!C$7:C23)/Gompertz_model!C$123</f>
        <v>0</v>
      </c>
      <c r="D140" s="15">
        <f>SUM(Gompertz_model!D$7:D23)/Gompertz_model!D$123</f>
        <v>0</v>
      </c>
      <c r="E140" s="15">
        <f>SUM(Gompertz_model!E$7:E23)/Gompertz_model!E$123</f>
        <v>0</v>
      </c>
      <c r="F140" s="15">
        <f>SUM(Gompertz_model!F$7:F23)/Gompertz_model!F$123</f>
        <v>0</v>
      </c>
      <c r="G140" s="15">
        <f>SUM(Gompertz_model!G$7:G23)/Gompertz_model!G$123</f>
        <v>0</v>
      </c>
      <c r="H140" s="15">
        <f>SUM(Gompertz_model!H$7:H23)/Gompertz_model!H$123</f>
        <v>0</v>
      </c>
      <c r="I140" s="15">
        <f>SUM(Gompertz_model!I$7:I23)/Gompertz_model!I$123</f>
        <v>0</v>
      </c>
      <c r="J140" s="15">
        <f>SUM(Gompertz_model!J$7:J23)/Gompertz_model!J$123</f>
        <v>0</v>
      </c>
      <c r="K140" s="15">
        <f>SUM(Gompertz_model!K$7:K23)/Gompertz_model!K$123</f>
        <v>0</v>
      </c>
      <c r="L140" s="15">
        <f>SUM(Gompertz_model!L$7:L23)/Gompertz_model!L$123</f>
        <v>0</v>
      </c>
      <c r="M140" s="15">
        <f>SUM(Gompertz_model!M$7:M23)/Gompertz_model!M$123</f>
        <v>0</v>
      </c>
      <c r="N140" s="15">
        <f>SUM(Gompertz_model!N$7:N23)/Gompertz_model!N$123</f>
        <v>0</v>
      </c>
      <c r="O140" s="15">
        <f>SUM(Gompertz_model!O$7:O23)/Gompertz_model!O$123</f>
        <v>0</v>
      </c>
      <c r="P140" s="15">
        <f>SUM(Gompertz_model!P$7:P23)/Gompertz_model!P$123</f>
        <v>0</v>
      </c>
      <c r="Q140" s="15">
        <f>SUM(Gompertz_model!Q$7:Q23)/Gompertz_model!Q$123</f>
        <v>0</v>
      </c>
      <c r="R140" s="15">
        <f>SUM(Gompertz_model!R$7:R23)/Gompertz_model!R$123</f>
        <v>0</v>
      </c>
      <c r="S140" s="15">
        <f>SUM(Gompertz_model!S$7:S23)/Gompertz_model!S$123</f>
        <v>0</v>
      </c>
      <c r="T140" s="15">
        <f>SUM(Gompertz_model!T$7:T23)/Gompertz_model!T$123</f>
        <v>0</v>
      </c>
      <c r="U140" s="15">
        <f>SUM(Gompertz_model!U$7:U23)/Gompertz_model!U$123</f>
        <v>0</v>
      </c>
      <c r="V140" s="15">
        <f>SUM(Gompertz_model!V$7:V23)/Gompertz_model!V$123</f>
        <v>0</v>
      </c>
      <c r="W140" s="15">
        <f>SUM(Gompertz_model!W$7:W23)/Gompertz_model!W$123</f>
        <v>5.2336839901606741E-5</v>
      </c>
      <c r="X140" s="15">
        <f>SUM(Gompertz_model!X$7:X23)/Gompertz_model!X$123</f>
        <v>0</v>
      </c>
      <c r="Y140" s="15">
        <f>SUM(Gompertz_model!Y$7:Y23)/Gompertz_model!Y$123</f>
        <v>3.1181789834736512E-5</v>
      </c>
      <c r="Z140" s="15">
        <f>SUM(Gompertz_model!Z$7:Z23)/Gompertz_model!Z$123</f>
        <v>0</v>
      </c>
      <c r="AA140" s="15">
        <f>SUM(Gompertz_model!AA$7:AA23)/Gompertz_model!AA$123</f>
        <v>2.2995201667918627E-5</v>
      </c>
      <c r="AB140" s="15">
        <f>SUM(Gompertz_model!AB$7:AB23)/Gompertz_model!AB$123</f>
        <v>5.3856925231200087E-5</v>
      </c>
      <c r="AC140" s="15">
        <f>SUM(Gompertz_model!AC$7:AC23)/Gompertz_model!AC$123</f>
        <v>0</v>
      </c>
      <c r="AD140" s="15">
        <f>SUM(Gompertz_model!AD$7:AD23)/Gompertz_model!AD$123</f>
        <v>0</v>
      </c>
      <c r="AE140" s="15">
        <f>SUM(Gompertz_model!AE$7:AE23)/Gompertz_model!AE$123</f>
        <v>3.4625011129467862E-3</v>
      </c>
      <c r="AF140" s="15">
        <f>SUM(Gompertz_model!AF$7:AF23)/Gompertz_model!AF$123</f>
        <v>0</v>
      </c>
      <c r="AG140" s="15">
        <f>SUM(Gompertz_model!AG$7:AG23)/Gompertz_model!AG$123</f>
        <v>0</v>
      </c>
      <c r="AH140" s="15">
        <f>SUM(Gompertz_model!AH$7:AH23)/Gompertz_model!AH$123</f>
        <v>0</v>
      </c>
      <c r="AI140" s="15">
        <f>SUM(Gompertz_model!AI$7:AI23)/Gompertz_model!AI$123</f>
        <v>0</v>
      </c>
      <c r="AJ140" s="5">
        <f t="shared" si="0"/>
        <v>1.0655505498771319E-4</v>
      </c>
      <c r="AK140" s="45"/>
    </row>
    <row r="141" spans="1:37" x14ac:dyDescent="0.25">
      <c r="A141" s="3">
        <v>138</v>
      </c>
      <c r="B141" s="15">
        <f>SUM(Gompertz_model!B$7:B24)/Gompertz_model!B$123</f>
        <v>0</v>
      </c>
      <c r="C141" s="15">
        <f>SUM(Gompertz_model!C$7:C24)/Gompertz_model!C$123</f>
        <v>0</v>
      </c>
      <c r="D141" s="15">
        <f>SUM(Gompertz_model!D$7:D24)/Gompertz_model!D$123</f>
        <v>0</v>
      </c>
      <c r="E141" s="15">
        <f>SUM(Gompertz_model!E$7:E24)/Gompertz_model!E$123</f>
        <v>0</v>
      </c>
      <c r="F141" s="15">
        <f>SUM(Gompertz_model!F$7:F24)/Gompertz_model!F$123</f>
        <v>0</v>
      </c>
      <c r="G141" s="15">
        <f>SUM(Gompertz_model!G$7:G24)/Gompertz_model!G$123</f>
        <v>0</v>
      </c>
      <c r="H141" s="15">
        <f>SUM(Gompertz_model!H$7:H24)/Gompertz_model!H$123</f>
        <v>0</v>
      </c>
      <c r="I141" s="15">
        <f>SUM(Gompertz_model!I$7:I24)/Gompertz_model!I$123</f>
        <v>0</v>
      </c>
      <c r="J141" s="15">
        <f>SUM(Gompertz_model!J$7:J24)/Gompertz_model!J$123</f>
        <v>0</v>
      </c>
      <c r="K141" s="15">
        <f>SUM(Gompertz_model!K$7:K24)/Gompertz_model!K$123</f>
        <v>0</v>
      </c>
      <c r="L141" s="15">
        <f>SUM(Gompertz_model!L$7:L24)/Gompertz_model!L$123</f>
        <v>0</v>
      </c>
      <c r="M141" s="15">
        <f>SUM(Gompertz_model!M$7:M24)/Gompertz_model!M$123</f>
        <v>0</v>
      </c>
      <c r="N141" s="15">
        <f>SUM(Gompertz_model!N$7:N24)/Gompertz_model!N$123</f>
        <v>0</v>
      </c>
      <c r="O141" s="15">
        <f>SUM(Gompertz_model!O$7:O24)/Gompertz_model!O$123</f>
        <v>0</v>
      </c>
      <c r="P141" s="15">
        <f>SUM(Gompertz_model!P$7:P24)/Gompertz_model!P$123</f>
        <v>0</v>
      </c>
      <c r="Q141" s="15">
        <f>SUM(Gompertz_model!Q$7:Q24)/Gompertz_model!Q$123</f>
        <v>0</v>
      </c>
      <c r="R141" s="15">
        <f>SUM(Gompertz_model!R$7:R24)/Gompertz_model!R$123</f>
        <v>0</v>
      </c>
      <c r="S141" s="15">
        <f>SUM(Gompertz_model!S$7:S24)/Gompertz_model!S$123</f>
        <v>0</v>
      </c>
      <c r="T141" s="15">
        <f>SUM(Gompertz_model!T$7:T24)/Gompertz_model!T$123</f>
        <v>0</v>
      </c>
      <c r="U141" s="15">
        <f>SUM(Gompertz_model!U$7:U24)/Gompertz_model!U$123</f>
        <v>0</v>
      </c>
      <c r="V141" s="15">
        <f>SUM(Gompertz_model!V$7:V24)/Gompertz_model!V$123</f>
        <v>0</v>
      </c>
      <c r="W141" s="15">
        <f>SUM(Gompertz_model!W$7:W24)/Gompertz_model!W$123</f>
        <v>5.2336839901606741E-5</v>
      </c>
      <c r="X141" s="15">
        <f>SUM(Gompertz_model!X$7:X24)/Gompertz_model!X$123</f>
        <v>0</v>
      </c>
      <c r="Y141" s="15">
        <f>SUM(Gompertz_model!Y$7:Y24)/Gompertz_model!Y$123</f>
        <v>3.1181789834736512E-5</v>
      </c>
      <c r="Z141" s="15">
        <f>SUM(Gompertz_model!Z$7:Z24)/Gompertz_model!Z$123</f>
        <v>0</v>
      </c>
      <c r="AA141" s="15">
        <f>SUM(Gompertz_model!AA$7:AA24)/Gompertz_model!AA$123</f>
        <v>4.5990403335837255E-5</v>
      </c>
      <c r="AB141" s="15">
        <f>SUM(Gompertz_model!AB$7:AB24)/Gompertz_model!AB$123</f>
        <v>5.3856925231200087E-5</v>
      </c>
      <c r="AC141" s="15">
        <f>SUM(Gompertz_model!AC$7:AC24)/Gompertz_model!AC$123</f>
        <v>0</v>
      </c>
      <c r="AD141" s="15">
        <f>SUM(Gompertz_model!AD$7:AD24)/Gompertz_model!AD$123</f>
        <v>0</v>
      </c>
      <c r="AE141" s="15">
        <f>SUM(Gompertz_model!AE$7:AE24)/Gompertz_model!AE$123</f>
        <v>3.4625011129467862E-3</v>
      </c>
      <c r="AF141" s="15">
        <f>SUM(Gompertz_model!AF$7:AF24)/Gompertz_model!AF$123</f>
        <v>0</v>
      </c>
      <c r="AG141" s="15">
        <f>SUM(Gompertz_model!AG$7:AG24)/Gompertz_model!AG$123</f>
        <v>0</v>
      </c>
      <c r="AH141" s="15">
        <f>SUM(Gompertz_model!AH$7:AH24)/Gompertz_model!AH$123</f>
        <v>0</v>
      </c>
      <c r="AI141" s="15">
        <f>SUM(Gompertz_model!AI$7:AI24)/Gompertz_model!AI$123</f>
        <v>0</v>
      </c>
      <c r="AJ141" s="5">
        <f t="shared" si="0"/>
        <v>1.0723138444853432E-4</v>
      </c>
      <c r="AK141" s="45"/>
    </row>
    <row r="142" spans="1:37" x14ac:dyDescent="0.25">
      <c r="A142" s="3">
        <v>139</v>
      </c>
      <c r="B142" s="15">
        <f>SUM(Gompertz_model!B$7:B25)/Gompertz_model!B$123</f>
        <v>0</v>
      </c>
      <c r="C142" s="15">
        <f>SUM(Gompertz_model!C$7:C25)/Gompertz_model!C$123</f>
        <v>0</v>
      </c>
      <c r="D142" s="15">
        <f>SUM(Gompertz_model!D$7:D25)/Gompertz_model!D$123</f>
        <v>0</v>
      </c>
      <c r="E142" s="15">
        <f>SUM(Gompertz_model!E$7:E25)/Gompertz_model!E$123</f>
        <v>0</v>
      </c>
      <c r="F142" s="15">
        <f>SUM(Gompertz_model!F$7:F25)/Gompertz_model!F$123</f>
        <v>0</v>
      </c>
      <c r="G142" s="15">
        <f>SUM(Gompertz_model!G$7:G25)/Gompertz_model!G$123</f>
        <v>1.3935534218704273E-5</v>
      </c>
      <c r="H142" s="15">
        <f>SUM(Gompertz_model!H$7:H25)/Gompertz_model!H$123</f>
        <v>0</v>
      </c>
      <c r="I142" s="15">
        <f>SUM(Gompertz_model!I$7:I25)/Gompertz_model!I$123</f>
        <v>0</v>
      </c>
      <c r="J142" s="15">
        <f>SUM(Gompertz_model!J$7:J25)/Gompertz_model!J$123</f>
        <v>0</v>
      </c>
      <c r="K142" s="15">
        <f>SUM(Gompertz_model!K$7:K25)/Gompertz_model!K$123</f>
        <v>0</v>
      </c>
      <c r="L142" s="15">
        <f>SUM(Gompertz_model!L$7:L25)/Gompertz_model!L$123</f>
        <v>0</v>
      </c>
      <c r="M142" s="15">
        <f>SUM(Gompertz_model!M$7:M25)/Gompertz_model!M$123</f>
        <v>0</v>
      </c>
      <c r="N142" s="15">
        <f>SUM(Gompertz_model!N$7:N25)/Gompertz_model!N$123</f>
        <v>0</v>
      </c>
      <c r="O142" s="15">
        <f>SUM(Gompertz_model!O$7:O25)/Gompertz_model!O$123</f>
        <v>0</v>
      </c>
      <c r="P142" s="15">
        <f>SUM(Gompertz_model!P$7:P25)/Gompertz_model!P$123</f>
        <v>0</v>
      </c>
      <c r="Q142" s="15">
        <f>SUM(Gompertz_model!Q$7:Q25)/Gompertz_model!Q$123</f>
        <v>0</v>
      </c>
      <c r="R142" s="15">
        <f>SUM(Gompertz_model!R$7:R25)/Gompertz_model!R$123</f>
        <v>0</v>
      </c>
      <c r="S142" s="15">
        <f>SUM(Gompertz_model!S$7:S25)/Gompertz_model!S$123</f>
        <v>0</v>
      </c>
      <c r="T142" s="15">
        <f>SUM(Gompertz_model!T$7:T25)/Gompertz_model!T$123</f>
        <v>0</v>
      </c>
      <c r="U142" s="15">
        <f>SUM(Gompertz_model!U$7:U25)/Gompertz_model!U$123</f>
        <v>0</v>
      </c>
      <c r="V142" s="15">
        <f>SUM(Gompertz_model!V$7:V25)/Gompertz_model!V$123</f>
        <v>0</v>
      </c>
      <c r="W142" s="15">
        <f>SUM(Gompertz_model!W$7:W25)/Gompertz_model!W$123</f>
        <v>5.2336839901606741E-5</v>
      </c>
      <c r="X142" s="15">
        <f>SUM(Gompertz_model!X$7:X25)/Gompertz_model!X$123</f>
        <v>0</v>
      </c>
      <c r="Y142" s="15">
        <f>SUM(Gompertz_model!Y$7:Y25)/Gompertz_model!Y$123</f>
        <v>3.1181789834736512E-5</v>
      </c>
      <c r="Z142" s="15">
        <f>SUM(Gompertz_model!Z$7:Z25)/Gompertz_model!Z$123</f>
        <v>0</v>
      </c>
      <c r="AA142" s="15">
        <f>SUM(Gompertz_model!AA$7:AA25)/Gompertz_model!AA$123</f>
        <v>7.6650672226395432E-5</v>
      </c>
      <c r="AB142" s="15">
        <f>SUM(Gompertz_model!AB$7:AB25)/Gompertz_model!AB$123</f>
        <v>5.3856925231200087E-5</v>
      </c>
      <c r="AC142" s="15">
        <f>SUM(Gompertz_model!AC$7:AC25)/Gompertz_model!AC$123</f>
        <v>0</v>
      </c>
      <c r="AD142" s="15">
        <f>SUM(Gompertz_model!AD$7:AD25)/Gompertz_model!AD$123</f>
        <v>0</v>
      </c>
      <c r="AE142" s="15">
        <f>SUM(Gompertz_model!AE$7:AE25)/Gompertz_model!AE$123</f>
        <v>3.4625011129467862E-3</v>
      </c>
      <c r="AF142" s="15">
        <f>SUM(Gompertz_model!AF$7:AF25)/Gompertz_model!AF$123</f>
        <v>0</v>
      </c>
      <c r="AG142" s="15">
        <f>SUM(Gompertz_model!AG$7:AG25)/Gompertz_model!AG$123</f>
        <v>0</v>
      </c>
      <c r="AH142" s="15">
        <f>SUM(Gompertz_model!AH$7:AH25)/Gompertz_model!AH$123</f>
        <v>0</v>
      </c>
      <c r="AI142" s="15">
        <f>SUM(Gompertz_model!AI$7:AI25)/Gompertz_model!AI$123</f>
        <v>0</v>
      </c>
      <c r="AJ142" s="5">
        <f t="shared" si="0"/>
        <v>1.0854302571645381E-4</v>
      </c>
      <c r="AK142" s="45"/>
    </row>
    <row r="143" spans="1:37" x14ac:dyDescent="0.25">
      <c r="A143" s="3">
        <v>140</v>
      </c>
      <c r="B143" s="15">
        <f>SUM(Gompertz_model!B$7:B26)/Gompertz_model!B$123</f>
        <v>0</v>
      </c>
      <c r="C143" s="15">
        <f>SUM(Gompertz_model!C$7:C26)/Gompertz_model!C$123</f>
        <v>0</v>
      </c>
      <c r="D143" s="15">
        <f>SUM(Gompertz_model!D$7:D26)/Gompertz_model!D$123</f>
        <v>0</v>
      </c>
      <c r="E143" s="15">
        <f>SUM(Gompertz_model!E$7:E26)/Gompertz_model!E$123</f>
        <v>0</v>
      </c>
      <c r="F143" s="15">
        <f>SUM(Gompertz_model!F$7:F26)/Gompertz_model!F$123</f>
        <v>0</v>
      </c>
      <c r="G143" s="15">
        <f>SUM(Gompertz_model!G$7:G26)/Gompertz_model!G$123</f>
        <v>2.7871068437408546E-5</v>
      </c>
      <c r="H143" s="15">
        <f>SUM(Gompertz_model!H$7:H26)/Gompertz_model!H$123</f>
        <v>0</v>
      </c>
      <c r="I143" s="15">
        <f>SUM(Gompertz_model!I$7:I26)/Gompertz_model!I$123</f>
        <v>0</v>
      </c>
      <c r="J143" s="15">
        <f>SUM(Gompertz_model!J$7:J26)/Gompertz_model!J$123</f>
        <v>0</v>
      </c>
      <c r="K143" s="15">
        <f>SUM(Gompertz_model!K$7:K26)/Gompertz_model!K$123</f>
        <v>0</v>
      </c>
      <c r="L143" s="15">
        <f>SUM(Gompertz_model!L$7:L26)/Gompertz_model!L$123</f>
        <v>0</v>
      </c>
      <c r="M143" s="15">
        <f>SUM(Gompertz_model!M$7:M26)/Gompertz_model!M$123</f>
        <v>0</v>
      </c>
      <c r="N143" s="15">
        <f>SUM(Gompertz_model!N$7:N26)/Gompertz_model!N$123</f>
        <v>0</v>
      </c>
      <c r="O143" s="15">
        <f>SUM(Gompertz_model!O$7:O26)/Gompertz_model!O$123</f>
        <v>0</v>
      </c>
      <c r="P143" s="15">
        <f>SUM(Gompertz_model!P$7:P26)/Gompertz_model!P$123</f>
        <v>0</v>
      </c>
      <c r="Q143" s="15">
        <f>SUM(Gompertz_model!Q$7:Q26)/Gompertz_model!Q$123</f>
        <v>0</v>
      </c>
      <c r="R143" s="15">
        <f>SUM(Gompertz_model!R$7:R26)/Gompertz_model!R$123</f>
        <v>0</v>
      </c>
      <c r="S143" s="15">
        <f>SUM(Gompertz_model!S$7:S26)/Gompertz_model!S$123</f>
        <v>0</v>
      </c>
      <c r="T143" s="15">
        <f>SUM(Gompertz_model!T$7:T26)/Gompertz_model!T$123</f>
        <v>0</v>
      </c>
      <c r="U143" s="15">
        <f>SUM(Gompertz_model!U$7:U26)/Gompertz_model!U$123</f>
        <v>0</v>
      </c>
      <c r="V143" s="15">
        <f>SUM(Gompertz_model!V$7:V26)/Gompertz_model!V$123</f>
        <v>0</v>
      </c>
      <c r="W143" s="15">
        <f>SUM(Gompertz_model!W$7:W26)/Gompertz_model!W$123</f>
        <v>5.2336839901606741E-5</v>
      </c>
      <c r="X143" s="15">
        <f>SUM(Gompertz_model!X$7:X26)/Gompertz_model!X$123</f>
        <v>0</v>
      </c>
      <c r="Y143" s="15">
        <f>SUM(Gompertz_model!Y$7:Y26)/Gompertz_model!Y$123</f>
        <v>3.1181789834736512E-5</v>
      </c>
      <c r="Z143" s="15">
        <f>SUM(Gompertz_model!Z$7:Z26)/Gompertz_model!Z$123</f>
        <v>0</v>
      </c>
      <c r="AA143" s="15">
        <f>SUM(Gompertz_model!AA$7:AA26)/Gompertz_model!AA$123</f>
        <v>1.3030614278487223E-4</v>
      </c>
      <c r="AB143" s="15">
        <f>SUM(Gompertz_model!AB$7:AB26)/Gompertz_model!AB$123</f>
        <v>5.3856925231200087E-5</v>
      </c>
      <c r="AC143" s="15">
        <f>SUM(Gompertz_model!AC$7:AC26)/Gompertz_model!AC$123</f>
        <v>0</v>
      </c>
      <c r="AD143" s="15">
        <f>SUM(Gompertz_model!AD$7:AD26)/Gompertz_model!AD$123</f>
        <v>1.7133849633335617E-5</v>
      </c>
      <c r="AE143" s="15">
        <f>SUM(Gompertz_model!AE$7:AE26)/Gompertz_model!AE$123</f>
        <v>3.4625011129467862E-3</v>
      </c>
      <c r="AF143" s="15">
        <f>SUM(Gompertz_model!AF$7:AF26)/Gompertz_model!AF$123</f>
        <v>0</v>
      </c>
      <c r="AG143" s="15">
        <f>SUM(Gompertz_model!AG$7:AG26)/Gompertz_model!AG$123</f>
        <v>0</v>
      </c>
      <c r="AH143" s="15">
        <f>SUM(Gompertz_model!AH$7:AH26)/Gompertz_model!AH$123</f>
        <v>0</v>
      </c>
      <c r="AI143" s="15">
        <f>SUM(Gompertz_model!AI$7:AI26)/Gompertz_model!AI$123</f>
        <v>0</v>
      </c>
      <c r="AJ143" s="5">
        <f t="shared" si="0"/>
        <v>1.1103493319911605E-4</v>
      </c>
      <c r="AK143" s="45"/>
    </row>
    <row r="144" spans="1:37" x14ac:dyDescent="0.25">
      <c r="A144" s="3">
        <v>141</v>
      </c>
      <c r="B144" s="15">
        <f>SUM(Gompertz_model!B$7:B27)/Gompertz_model!B$123</f>
        <v>0</v>
      </c>
      <c r="C144" s="15">
        <f>SUM(Gompertz_model!C$7:C27)/Gompertz_model!C$123</f>
        <v>0</v>
      </c>
      <c r="D144" s="15">
        <f>SUM(Gompertz_model!D$7:D27)/Gompertz_model!D$123</f>
        <v>0</v>
      </c>
      <c r="E144" s="15">
        <f>SUM(Gompertz_model!E$7:E27)/Gompertz_model!E$123</f>
        <v>0</v>
      </c>
      <c r="F144" s="15">
        <f>SUM(Gompertz_model!F$7:F27)/Gompertz_model!F$123</f>
        <v>0</v>
      </c>
      <c r="G144" s="15">
        <f>SUM(Gompertz_model!G$7:G27)/Gompertz_model!G$123</f>
        <v>4.1806602656112825E-5</v>
      </c>
      <c r="H144" s="15">
        <f>SUM(Gompertz_model!H$7:H27)/Gompertz_model!H$123</f>
        <v>0</v>
      </c>
      <c r="I144" s="15">
        <f>SUM(Gompertz_model!I$7:I27)/Gompertz_model!I$123</f>
        <v>0</v>
      </c>
      <c r="J144" s="15">
        <f>SUM(Gompertz_model!J$7:J27)/Gompertz_model!J$123</f>
        <v>0</v>
      </c>
      <c r="K144" s="15">
        <f>SUM(Gompertz_model!K$7:K27)/Gompertz_model!K$123</f>
        <v>0</v>
      </c>
      <c r="L144" s="15">
        <f>SUM(Gompertz_model!L$7:L27)/Gompertz_model!L$123</f>
        <v>0</v>
      </c>
      <c r="M144" s="15">
        <f>SUM(Gompertz_model!M$7:M27)/Gompertz_model!M$123</f>
        <v>0</v>
      </c>
      <c r="N144" s="15">
        <f>SUM(Gompertz_model!N$7:N27)/Gompertz_model!N$123</f>
        <v>0</v>
      </c>
      <c r="O144" s="15">
        <f>SUM(Gompertz_model!O$7:O27)/Gompertz_model!O$123</f>
        <v>0</v>
      </c>
      <c r="P144" s="15">
        <f>SUM(Gompertz_model!P$7:P27)/Gompertz_model!P$123</f>
        <v>0</v>
      </c>
      <c r="Q144" s="15">
        <f>SUM(Gompertz_model!Q$7:Q27)/Gompertz_model!Q$123</f>
        <v>0</v>
      </c>
      <c r="R144" s="15">
        <f>SUM(Gompertz_model!R$7:R27)/Gompertz_model!R$123</f>
        <v>0</v>
      </c>
      <c r="S144" s="15">
        <f>SUM(Gompertz_model!S$7:S27)/Gompertz_model!S$123</f>
        <v>0</v>
      </c>
      <c r="T144" s="15">
        <f>SUM(Gompertz_model!T$7:T27)/Gompertz_model!T$123</f>
        <v>0</v>
      </c>
      <c r="U144" s="15">
        <f>SUM(Gompertz_model!U$7:U27)/Gompertz_model!U$123</f>
        <v>0</v>
      </c>
      <c r="V144" s="15">
        <f>SUM(Gompertz_model!V$7:V27)/Gompertz_model!V$123</f>
        <v>0</v>
      </c>
      <c r="W144" s="15">
        <f>SUM(Gompertz_model!W$7:W27)/Gompertz_model!W$123</f>
        <v>5.2336839901606741E-5</v>
      </c>
      <c r="X144" s="15">
        <f>SUM(Gompertz_model!X$7:X27)/Gompertz_model!X$123</f>
        <v>0</v>
      </c>
      <c r="Y144" s="15">
        <f>SUM(Gompertz_model!Y$7:Y27)/Gompertz_model!Y$123</f>
        <v>3.1181789834736512E-5</v>
      </c>
      <c r="Z144" s="15">
        <f>SUM(Gompertz_model!Z$7:Z27)/Gompertz_model!Z$123</f>
        <v>0</v>
      </c>
      <c r="AA144" s="15">
        <f>SUM(Gompertz_model!AA$7:AA27)/Gompertz_model!AA$123</f>
        <v>2.0695681501126765E-4</v>
      </c>
      <c r="AB144" s="15">
        <f>SUM(Gompertz_model!AB$7:AB27)/Gompertz_model!AB$123</f>
        <v>8.4632311077600134E-5</v>
      </c>
      <c r="AC144" s="15">
        <f>SUM(Gompertz_model!AC$7:AC27)/Gompertz_model!AC$123</f>
        <v>0</v>
      </c>
      <c r="AD144" s="15">
        <f>SUM(Gompertz_model!AD$7:AD27)/Gompertz_model!AD$123</f>
        <v>1.7133849633335617E-5</v>
      </c>
      <c r="AE144" s="15">
        <f>SUM(Gompertz_model!AE$7:AE27)/Gompertz_model!AE$123</f>
        <v>3.4625011129467862E-3</v>
      </c>
      <c r="AF144" s="15">
        <f>SUM(Gompertz_model!AF$7:AF27)/Gompertz_model!AF$123</f>
        <v>0</v>
      </c>
      <c r="AG144" s="15">
        <f>SUM(Gompertz_model!AG$7:AG27)/Gompertz_model!AG$123</f>
        <v>0</v>
      </c>
      <c r="AH144" s="15">
        <f>SUM(Gompertz_model!AH$7:AH27)/Gompertz_model!AH$123</f>
        <v>0</v>
      </c>
      <c r="AI144" s="15">
        <f>SUM(Gompertz_model!AI$7:AI27)/Gompertz_model!AI$123</f>
        <v>0</v>
      </c>
      <c r="AJ144" s="5">
        <f t="shared" si="0"/>
        <v>1.1460439179592488E-4</v>
      </c>
      <c r="AK144" s="45"/>
    </row>
    <row r="145" spans="1:37" x14ac:dyDescent="0.25">
      <c r="A145" s="3">
        <v>142</v>
      </c>
      <c r="B145" s="15">
        <f>SUM(Gompertz_model!B$7:B28)/Gompertz_model!B$123</f>
        <v>0</v>
      </c>
      <c r="C145" s="15">
        <f>SUM(Gompertz_model!C$7:C28)/Gompertz_model!C$123</f>
        <v>0</v>
      </c>
      <c r="D145" s="15">
        <f>SUM(Gompertz_model!D$7:D28)/Gompertz_model!D$123</f>
        <v>0</v>
      </c>
      <c r="E145" s="15">
        <f>SUM(Gompertz_model!E$7:E28)/Gompertz_model!E$123</f>
        <v>0</v>
      </c>
      <c r="F145" s="15">
        <f>SUM(Gompertz_model!F$7:F28)/Gompertz_model!F$123</f>
        <v>0</v>
      </c>
      <c r="G145" s="15">
        <f>SUM(Gompertz_model!G$7:G28)/Gompertz_model!G$123</f>
        <v>6.9677671093521375E-5</v>
      </c>
      <c r="H145" s="15">
        <f>SUM(Gompertz_model!H$7:H28)/Gompertz_model!H$123</f>
        <v>0</v>
      </c>
      <c r="I145" s="15">
        <f>SUM(Gompertz_model!I$7:I28)/Gompertz_model!I$123</f>
        <v>0</v>
      </c>
      <c r="J145" s="15">
        <f>SUM(Gompertz_model!J$7:J28)/Gompertz_model!J$123</f>
        <v>0</v>
      </c>
      <c r="K145" s="15">
        <f>SUM(Gompertz_model!K$7:K28)/Gompertz_model!K$123</f>
        <v>0</v>
      </c>
      <c r="L145" s="15">
        <f>SUM(Gompertz_model!L$7:L28)/Gompertz_model!L$123</f>
        <v>0</v>
      </c>
      <c r="M145" s="15">
        <f>SUM(Gompertz_model!M$7:M28)/Gompertz_model!M$123</f>
        <v>0</v>
      </c>
      <c r="N145" s="15">
        <f>SUM(Gompertz_model!N$7:N28)/Gompertz_model!N$123</f>
        <v>0</v>
      </c>
      <c r="O145" s="15">
        <f>SUM(Gompertz_model!O$7:O28)/Gompertz_model!O$123</f>
        <v>0</v>
      </c>
      <c r="P145" s="15">
        <f>SUM(Gompertz_model!P$7:P28)/Gompertz_model!P$123</f>
        <v>0</v>
      </c>
      <c r="Q145" s="15">
        <f>SUM(Gompertz_model!Q$7:Q28)/Gompertz_model!Q$123</f>
        <v>0</v>
      </c>
      <c r="R145" s="15">
        <f>SUM(Gompertz_model!R$7:R28)/Gompertz_model!R$123</f>
        <v>0</v>
      </c>
      <c r="S145" s="15">
        <f>SUM(Gompertz_model!S$7:S28)/Gompertz_model!S$123</f>
        <v>0</v>
      </c>
      <c r="T145" s="15">
        <f>SUM(Gompertz_model!T$7:T28)/Gompertz_model!T$123</f>
        <v>0</v>
      </c>
      <c r="U145" s="15">
        <f>SUM(Gompertz_model!U$7:U28)/Gompertz_model!U$123</f>
        <v>0</v>
      </c>
      <c r="V145" s="15">
        <f>SUM(Gompertz_model!V$7:V28)/Gompertz_model!V$123</f>
        <v>0</v>
      </c>
      <c r="W145" s="15">
        <f>SUM(Gompertz_model!W$7:W28)/Gompertz_model!W$123</f>
        <v>5.2336839901606741E-5</v>
      </c>
      <c r="X145" s="15">
        <f>SUM(Gompertz_model!X$7:X28)/Gompertz_model!X$123</f>
        <v>0</v>
      </c>
      <c r="Y145" s="15">
        <f>SUM(Gompertz_model!Y$7:Y28)/Gompertz_model!Y$123</f>
        <v>3.1181789834736512E-5</v>
      </c>
      <c r="Z145" s="15">
        <f>SUM(Gompertz_model!Z$7:Z28)/Gompertz_model!Z$123</f>
        <v>0</v>
      </c>
      <c r="AA145" s="15">
        <f>SUM(Gompertz_model!AA$7:AA28)/Gompertz_model!AA$123</f>
        <v>3.2193282335086078E-4</v>
      </c>
      <c r="AB145" s="15">
        <f>SUM(Gompertz_model!AB$7:AB28)/Gompertz_model!AB$123</f>
        <v>8.4632311077600134E-5</v>
      </c>
      <c r="AC145" s="15">
        <f>SUM(Gompertz_model!AC$7:AC28)/Gompertz_model!AC$123</f>
        <v>1.8884849629384826E-5</v>
      </c>
      <c r="AD145" s="15">
        <f>SUM(Gompertz_model!AD$7:AD28)/Gompertz_model!AD$123</f>
        <v>1.7133849633335617E-5</v>
      </c>
      <c r="AE145" s="15">
        <f>SUM(Gompertz_model!AE$7:AE28)/Gompertz_model!AE$123</f>
        <v>3.4625011129467862E-3</v>
      </c>
      <c r="AF145" s="15">
        <f>SUM(Gompertz_model!AF$7:AF28)/Gompertz_model!AF$123</f>
        <v>0</v>
      </c>
      <c r="AG145" s="15">
        <f>SUM(Gompertz_model!AG$7:AG28)/Gompertz_model!AG$123</f>
        <v>0</v>
      </c>
      <c r="AH145" s="15">
        <f>SUM(Gompertz_model!AH$7:AH28)/Gompertz_model!AH$123</f>
        <v>0</v>
      </c>
      <c r="AI145" s="15">
        <f>SUM(Gompertz_model!AI$7:AI28)/Gompertz_model!AI$123</f>
        <v>0</v>
      </c>
      <c r="AJ145" s="5">
        <f t="shared" si="0"/>
        <v>1.193612131608186E-4</v>
      </c>
      <c r="AK145" s="45"/>
    </row>
    <row r="146" spans="1:37" x14ac:dyDescent="0.25">
      <c r="A146" s="3">
        <v>143</v>
      </c>
      <c r="B146" s="15">
        <f>SUM(Gompertz_model!B$7:B29)/Gompertz_model!B$123</f>
        <v>0</v>
      </c>
      <c r="C146" s="15">
        <f>SUM(Gompertz_model!C$7:C29)/Gompertz_model!C$123</f>
        <v>0</v>
      </c>
      <c r="D146" s="15">
        <f>SUM(Gompertz_model!D$7:D29)/Gompertz_model!D$123</f>
        <v>0</v>
      </c>
      <c r="E146" s="15">
        <f>SUM(Gompertz_model!E$7:E29)/Gompertz_model!E$123</f>
        <v>0</v>
      </c>
      <c r="F146" s="15">
        <f>SUM(Gompertz_model!F$7:F29)/Gompertz_model!F$123</f>
        <v>0</v>
      </c>
      <c r="G146" s="15">
        <f>SUM(Gompertz_model!G$7:G29)/Gompertz_model!G$123</f>
        <v>1.1148427374963419E-4</v>
      </c>
      <c r="H146" s="15">
        <f>SUM(Gompertz_model!H$7:H29)/Gompertz_model!H$123</f>
        <v>0</v>
      </c>
      <c r="I146" s="15">
        <f>SUM(Gompertz_model!I$7:I29)/Gompertz_model!I$123</f>
        <v>0</v>
      </c>
      <c r="J146" s="15">
        <f>SUM(Gompertz_model!J$7:J29)/Gompertz_model!J$123</f>
        <v>0</v>
      </c>
      <c r="K146" s="15">
        <f>SUM(Gompertz_model!K$7:K29)/Gompertz_model!K$123</f>
        <v>0</v>
      </c>
      <c r="L146" s="15">
        <f>SUM(Gompertz_model!L$7:L29)/Gompertz_model!L$123</f>
        <v>0</v>
      </c>
      <c r="M146" s="15">
        <f>SUM(Gompertz_model!M$7:M29)/Gompertz_model!M$123</f>
        <v>0</v>
      </c>
      <c r="N146" s="15">
        <f>SUM(Gompertz_model!N$7:N29)/Gompertz_model!N$123</f>
        <v>0</v>
      </c>
      <c r="O146" s="15">
        <f>SUM(Gompertz_model!O$7:O29)/Gompertz_model!O$123</f>
        <v>0</v>
      </c>
      <c r="P146" s="15">
        <f>SUM(Gompertz_model!P$7:P29)/Gompertz_model!P$123</f>
        <v>0</v>
      </c>
      <c r="Q146" s="15">
        <f>SUM(Gompertz_model!Q$7:Q29)/Gompertz_model!Q$123</f>
        <v>0</v>
      </c>
      <c r="R146" s="15">
        <f>SUM(Gompertz_model!R$7:R29)/Gompertz_model!R$123</f>
        <v>0</v>
      </c>
      <c r="S146" s="15">
        <f>SUM(Gompertz_model!S$7:S29)/Gompertz_model!S$123</f>
        <v>0</v>
      </c>
      <c r="T146" s="15">
        <f>SUM(Gompertz_model!T$7:T29)/Gompertz_model!T$123</f>
        <v>0</v>
      </c>
      <c r="U146" s="15">
        <f>SUM(Gompertz_model!U$7:U29)/Gompertz_model!U$123</f>
        <v>0</v>
      </c>
      <c r="V146" s="15">
        <f>SUM(Gompertz_model!V$7:V29)/Gompertz_model!V$123</f>
        <v>0</v>
      </c>
      <c r="W146" s="15">
        <f>SUM(Gompertz_model!W$7:W29)/Gompertz_model!W$123</f>
        <v>5.2336839901606741E-5</v>
      </c>
      <c r="X146" s="15">
        <f>SUM(Gompertz_model!X$7:X29)/Gompertz_model!X$123</f>
        <v>0</v>
      </c>
      <c r="Y146" s="15">
        <f>SUM(Gompertz_model!Y$7:Y29)/Gompertz_model!Y$123</f>
        <v>3.1181789834736512E-5</v>
      </c>
      <c r="Z146" s="15">
        <f>SUM(Gompertz_model!Z$7:Z29)/Gompertz_model!Z$123</f>
        <v>0</v>
      </c>
      <c r="AA146" s="15">
        <f>SUM(Gompertz_model!AA$7:AA29)/Gompertz_model!AA$123</f>
        <v>3.2193282335086078E-4</v>
      </c>
      <c r="AB146" s="15">
        <f>SUM(Gompertz_model!AB$7:AB29)/Gompertz_model!AB$123</f>
        <v>8.4632311077600134E-5</v>
      </c>
      <c r="AC146" s="15">
        <f>SUM(Gompertz_model!AC$7:AC29)/Gompertz_model!AC$123</f>
        <v>1.8884849629384826E-5</v>
      </c>
      <c r="AD146" s="15">
        <f>SUM(Gompertz_model!AD$7:AD29)/Gompertz_model!AD$123</f>
        <v>1.7133849633335617E-5</v>
      </c>
      <c r="AE146" s="15">
        <f>SUM(Gompertz_model!AE$7:AE29)/Gompertz_model!AE$123</f>
        <v>3.4625011129467862E-3</v>
      </c>
      <c r="AF146" s="15">
        <f>SUM(Gompertz_model!AF$7:AF29)/Gompertz_model!AF$123</f>
        <v>0</v>
      </c>
      <c r="AG146" s="15">
        <f>SUM(Gompertz_model!AG$7:AG29)/Gompertz_model!AG$123</f>
        <v>0</v>
      </c>
      <c r="AH146" s="15">
        <f>SUM(Gompertz_model!AH$7:AH29)/Gompertz_model!AH$123</f>
        <v>0</v>
      </c>
      <c r="AI146" s="15">
        <f>SUM(Gompertz_model!AI$7:AI29)/Gompertz_model!AI$123</f>
        <v>0</v>
      </c>
      <c r="AJ146" s="5">
        <f t="shared" si="0"/>
        <v>1.2059081912129249E-4</v>
      </c>
      <c r="AK146" s="45"/>
    </row>
    <row r="147" spans="1:37" x14ac:dyDescent="0.25">
      <c r="A147" s="3">
        <v>144</v>
      </c>
      <c r="B147" s="15">
        <f>SUM(Gompertz_model!B$7:B30)/Gompertz_model!B$123</f>
        <v>0</v>
      </c>
      <c r="C147" s="15">
        <f>SUM(Gompertz_model!C$7:C30)/Gompertz_model!C$123</f>
        <v>0</v>
      </c>
      <c r="D147" s="15">
        <f>SUM(Gompertz_model!D$7:D30)/Gompertz_model!D$123</f>
        <v>0</v>
      </c>
      <c r="E147" s="15">
        <f>SUM(Gompertz_model!E$7:E30)/Gompertz_model!E$123</f>
        <v>0</v>
      </c>
      <c r="F147" s="15">
        <f>SUM(Gompertz_model!F$7:F30)/Gompertz_model!F$123</f>
        <v>0</v>
      </c>
      <c r="G147" s="15">
        <f>SUM(Gompertz_model!G$7:G30)/Gompertz_model!G$123</f>
        <v>1.8116194484315556E-4</v>
      </c>
      <c r="H147" s="15">
        <f>SUM(Gompertz_model!H$7:H30)/Gompertz_model!H$123</f>
        <v>0</v>
      </c>
      <c r="I147" s="15">
        <f>SUM(Gompertz_model!I$7:I30)/Gompertz_model!I$123</f>
        <v>0</v>
      </c>
      <c r="J147" s="15">
        <f>SUM(Gompertz_model!J$7:J30)/Gompertz_model!J$123</f>
        <v>0</v>
      </c>
      <c r="K147" s="15">
        <f>SUM(Gompertz_model!K$7:K30)/Gompertz_model!K$123</f>
        <v>0</v>
      </c>
      <c r="L147" s="15">
        <f>SUM(Gompertz_model!L$7:L30)/Gompertz_model!L$123</f>
        <v>0</v>
      </c>
      <c r="M147" s="15">
        <f>SUM(Gompertz_model!M$7:M30)/Gompertz_model!M$123</f>
        <v>0</v>
      </c>
      <c r="N147" s="15">
        <f>SUM(Gompertz_model!N$7:N30)/Gompertz_model!N$123</f>
        <v>0</v>
      </c>
      <c r="O147" s="15">
        <f>SUM(Gompertz_model!O$7:O30)/Gompertz_model!O$123</f>
        <v>0</v>
      </c>
      <c r="P147" s="15">
        <f>SUM(Gompertz_model!P$7:P30)/Gompertz_model!P$123</f>
        <v>0</v>
      </c>
      <c r="Q147" s="15">
        <f>SUM(Gompertz_model!Q$7:Q30)/Gompertz_model!Q$123</f>
        <v>0</v>
      </c>
      <c r="R147" s="15">
        <f>SUM(Gompertz_model!R$7:R30)/Gompertz_model!R$123</f>
        <v>0</v>
      </c>
      <c r="S147" s="15">
        <f>SUM(Gompertz_model!S$7:S30)/Gompertz_model!S$123</f>
        <v>0</v>
      </c>
      <c r="T147" s="15">
        <f>SUM(Gompertz_model!T$7:T30)/Gompertz_model!T$123</f>
        <v>0</v>
      </c>
      <c r="U147" s="15">
        <f>SUM(Gompertz_model!U$7:U30)/Gompertz_model!U$123</f>
        <v>0</v>
      </c>
      <c r="V147" s="15">
        <f>SUM(Gompertz_model!V$7:V30)/Gompertz_model!V$123</f>
        <v>0</v>
      </c>
      <c r="W147" s="15">
        <f>SUM(Gompertz_model!W$7:W30)/Gompertz_model!W$123</f>
        <v>5.2336839901606741E-5</v>
      </c>
      <c r="X147" s="15">
        <f>SUM(Gompertz_model!X$7:X30)/Gompertz_model!X$123</f>
        <v>0</v>
      </c>
      <c r="Y147" s="15">
        <f>SUM(Gompertz_model!Y$7:Y30)/Gompertz_model!Y$123</f>
        <v>3.1181789834736512E-5</v>
      </c>
      <c r="Z147" s="15">
        <f>SUM(Gompertz_model!Z$7:Z30)/Gompertz_model!Z$123</f>
        <v>0</v>
      </c>
      <c r="AA147" s="15">
        <f>SUM(Gompertz_model!AA$7:AA30)/Gompertz_model!AA$123</f>
        <v>3.2193282335086078E-4</v>
      </c>
      <c r="AB147" s="15">
        <f>SUM(Gompertz_model!AB$7:AB30)/Gompertz_model!AB$123</f>
        <v>8.4632311077600134E-5</v>
      </c>
      <c r="AC147" s="15">
        <f>SUM(Gompertz_model!AC$7:AC30)/Gompertz_model!AC$123</f>
        <v>2.8327274444077237E-5</v>
      </c>
      <c r="AD147" s="15">
        <f>SUM(Gompertz_model!AD$7:AD30)/Gompertz_model!AD$123</f>
        <v>1.7133849633335617E-5</v>
      </c>
      <c r="AE147" s="15">
        <f>SUM(Gompertz_model!AE$7:AE30)/Gompertz_model!AE$123</f>
        <v>3.4625011129467862E-3</v>
      </c>
      <c r="AF147" s="15">
        <f>SUM(Gompertz_model!AF$7:AF30)/Gompertz_model!AF$123</f>
        <v>0</v>
      </c>
      <c r="AG147" s="15">
        <f>SUM(Gompertz_model!AG$7:AG30)/Gompertz_model!AG$123</f>
        <v>0</v>
      </c>
      <c r="AH147" s="15">
        <f>SUM(Gompertz_model!AH$7:AH30)/Gompertz_model!AH$123</f>
        <v>0</v>
      </c>
      <c r="AI147" s="15">
        <f>SUM(Gompertz_model!AI$7:AI30)/Gompertz_model!AI$123</f>
        <v>0</v>
      </c>
      <c r="AJ147" s="5">
        <f t="shared" si="0"/>
        <v>1.2291788076565174E-4</v>
      </c>
      <c r="AK147" s="45"/>
    </row>
    <row r="148" spans="1:37" x14ac:dyDescent="0.25">
      <c r="A148" s="3">
        <v>145</v>
      </c>
      <c r="B148" s="15">
        <f>SUM(Gompertz_model!B$7:B31)/Gompertz_model!B$123</f>
        <v>0</v>
      </c>
      <c r="C148" s="15">
        <f>SUM(Gompertz_model!C$7:C31)/Gompertz_model!C$123</f>
        <v>0</v>
      </c>
      <c r="D148" s="15">
        <f>SUM(Gompertz_model!D$7:D31)/Gompertz_model!D$123</f>
        <v>0</v>
      </c>
      <c r="E148" s="15">
        <f>SUM(Gompertz_model!E$7:E31)/Gompertz_model!E$123</f>
        <v>0</v>
      </c>
      <c r="F148" s="15">
        <f>SUM(Gompertz_model!F$7:F31)/Gompertz_model!F$123</f>
        <v>0</v>
      </c>
      <c r="G148" s="15">
        <f>SUM(Gompertz_model!G$7:G31)/Gompertz_model!G$123</f>
        <v>2.787106843740855E-4</v>
      </c>
      <c r="H148" s="15">
        <f>SUM(Gompertz_model!H$7:H31)/Gompertz_model!H$123</f>
        <v>0</v>
      </c>
      <c r="I148" s="15">
        <f>SUM(Gompertz_model!I$7:I31)/Gompertz_model!I$123</f>
        <v>0</v>
      </c>
      <c r="J148" s="15">
        <f>SUM(Gompertz_model!J$7:J31)/Gompertz_model!J$123</f>
        <v>0</v>
      </c>
      <c r="K148" s="15">
        <f>SUM(Gompertz_model!K$7:K31)/Gompertz_model!K$123</f>
        <v>0</v>
      </c>
      <c r="L148" s="15">
        <f>SUM(Gompertz_model!L$7:L31)/Gompertz_model!L$123</f>
        <v>5.4250528942657189E-5</v>
      </c>
      <c r="M148" s="15">
        <f>SUM(Gompertz_model!M$7:M31)/Gompertz_model!M$123</f>
        <v>0</v>
      </c>
      <c r="N148" s="15">
        <f>SUM(Gompertz_model!N$7:N31)/Gompertz_model!N$123</f>
        <v>0</v>
      </c>
      <c r="O148" s="15">
        <f>SUM(Gompertz_model!O$7:O31)/Gompertz_model!O$123</f>
        <v>4.2248165725471418E-5</v>
      </c>
      <c r="P148" s="15">
        <f>SUM(Gompertz_model!P$7:P31)/Gompertz_model!P$123</f>
        <v>0</v>
      </c>
      <c r="Q148" s="15">
        <f>SUM(Gompertz_model!Q$7:Q31)/Gompertz_model!Q$123</f>
        <v>0</v>
      </c>
      <c r="R148" s="15">
        <f>SUM(Gompertz_model!R$7:R31)/Gompertz_model!R$123</f>
        <v>0</v>
      </c>
      <c r="S148" s="15">
        <f>SUM(Gompertz_model!S$7:S31)/Gompertz_model!S$123</f>
        <v>1.9680008178704698E-3</v>
      </c>
      <c r="T148" s="15">
        <f>SUM(Gompertz_model!T$7:T31)/Gompertz_model!T$123</f>
        <v>0</v>
      </c>
      <c r="U148" s="15">
        <f>SUM(Gompertz_model!U$7:U31)/Gompertz_model!U$123</f>
        <v>0</v>
      </c>
      <c r="V148" s="15">
        <f>SUM(Gompertz_model!V$7:V31)/Gompertz_model!V$123</f>
        <v>0</v>
      </c>
      <c r="W148" s="15">
        <f>SUM(Gompertz_model!W$7:W31)/Gompertz_model!W$123</f>
        <v>5.2336839901606741E-5</v>
      </c>
      <c r="X148" s="15">
        <f>SUM(Gompertz_model!X$7:X31)/Gompertz_model!X$123</f>
        <v>0</v>
      </c>
      <c r="Y148" s="15">
        <f>SUM(Gompertz_model!Y$7:Y31)/Gompertz_model!Y$123</f>
        <v>3.1181789834736512E-5</v>
      </c>
      <c r="Z148" s="15">
        <f>SUM(Gompertz_model!Z$7:Z31)/Gompertz_model!Z$123</f>
        <v>0</v>
      </c>
      <c r="AA148" s="15">
        <f>SUM(Gompertz_model!AA$7:AA31)/Gompertz_model!AA$123</f>
        <v>3.2193282335086078E-4</v>
      </c>
      <c r="AB148" s="15">
        <f>SUM(Gompertz_model!AB$7:AB31)/Gompertz_model!AB$123</f>
        <v>8.4632311077600134E-5</v>
      </c>
      <c r="AC148" s="15">
        <f>SUM(Gompertz_model!AC$7:AC31)/Gompertz_model!AC$123</f>
        <v>2.8327274444077237E-5</v>
      </c>
      <c r="AD148" s="15">
        <f>SUM(Gompertz_model!AD$7:AD31)/Gompertz_model!AD$123</f>
        <v>1.7133849633335617E-5</v>
      </c>
      <c r="AE148" s="15">
        <f>SUM(Gompertz_model!AE$7:AE31)/Gompertz_model!AE$123</f>
        <v>3.4921796939149014E-3</v>
      </c>
      <c r="AF148" s="15">
        <f>SUM(Gompertz_model!AF$7:AF31)/Gompertz_model!AF$123</f>
        <v>0</v>
      </c>
      <c r="AG148" s="15">
        <f>SUM(Gompertz_model!AG$7:AG31)/Gompertz_model!AG$123</f>
        <v>0</v>
      </c>
      <c r="AH148" s="15">
        <f>SUM(Gompertz_model!AH$7:AH31)/Gompertz_model!AH$123</f>
        <v>0</v>
      </c>
      <c r="AI148" s="15">
        <f>SUM(Gompertz_model!AI$7:AI31)/Gompertz_model!AI$123</f>
        <v>0</v>
      </c>
      <c r="AJ148" s="5">
        <f t="shared" si="0"/>
        <v>1.873804346785236E-4</v>
      </c>
      <c r="AK148" s="45"/>
    </row>
    <row r="149" spans="1:37" x14ac:dyDescent="0.25">
      <c r="A149" s="3">
        <v>146</v>
      </c>
      <c r="B149" s="15">
        <f>SUM(Gompertz_model!B$7:B32)/Gompertz_model!B$123</f>
        <v>0</v>
      </c>
      <c r="C149" s="15">
        <f>SUM(Gompertz_model!C$7:C32)/Gompertz_model!C$123</f>
        <v>0</v>
      </c>
      <c r="D149" s="15">
        <f>SUM(Gompertz_model!D$7:D32)/Gompertz_model!D$123</f>
        <v>0</v>
      </c>
      <c r="E149" s="15">
        <f>SUM(Gompertz_model!E$7:E32)/Gompertz_model!E$123</f>
        <v>0</v>
      </c>
      <c r="F149" s="15">
        <f>SUM(Gompertz_model!F$7:F32)/Gompertz_model!F$123</f>
        <v>0</v>
      </c>
      <c r="G149" s="15">
        <f>SUM(Gompertz_model!G$7:G32)/Gompertz_model!G$123</f>
        <v>4.1806602656112822E-4</v>
      </c>
      <c r="H149" s="15">
        <f>SUM(Gompertz_model!H$7:H32)/Gompertz_model!H$123</f>
        <v>0</v>
      </c>
      <c r="I149" s="15">
        <f>SUM(Gompertz_model!I$7:I32)/Gompertz_model!I$123</f>
        <v>0</v>
      </c>
      <c r="J149" s="15">
        <f>SUM(Gompertz_model!J$7:J32)/Gompertz_model!J$123</f>
        <v>0</v>
      </c>
      <c r="K149" s="15">
        <f>SUM(Gompertz_model!K$7:K32)/Gompertz_model!K$123</f>
        <v>0</v>
      </c>
      <c r="L149" s="15">
        <f>SUM(Gompertz_model!L$7:L32)/Gompertz_model!L$123</f>
        <v>1.9891860612307637E-4</v>
      </c>
      <c r="M149" s="15">
        <f>SUM(Gompertz_model!M$7:M32)/Gompertz_model!M$123</f>
        <v>0</v>
      </c>
      <c r="N149" s="15">
        <f>SUM(Gompertz_model!N$7:N32)/Gompertz_model!N$123</f>
        <v>0</v>
      </c>
      <c r="O149" s="15">
        <f>SUM(Gompertz_model!O$7:O32)/Gompertz_model!O$123</f>
        <v>7.0413609542452365E-5</v>
      </c>
      <c r="P149" s="15">
        <f>SUM(Gompertz_model!P$7:P32)/Gompertz_model!P$123</f>
        <v>0</v>
      </c>
      <c r="Q149" s="15">
        <f>SUM(Gompertz_model!Q$7:Q32)/Gompertz_model!Q$123</f>
        <v>0</v>
      </c>
      <c r="R149" s="15">
        <f>SUM(Gompertz_model!R$7:R32)/Gompertz_model!R$123</f>
        <v>0</v>
      </c>
      <c r="S149" s="15">
        <f>SUM(Gompertz_model!S$7:S32)/Gompertz_model!S$123</f>
        <v>2.6964167050043449E-3</v>
      </c>
      <c r="T149" s="15">
        <f>SUM(Gompertz_model!T$7:T32)/Gompertz_model!T$123</f>
        <v>0</v>
      </c>
      <c r="U149" s="15">
        <f>SUM(Gompertz_model!U$7:U32)/Gompertz_model!U$123</f>
        <v>0</v>
      </c>
      <c r="V149" s="15">
        <f>SUM(Gompertz_model!V$7:V32)/Gompertz_model!V$123</f>
        <v>0</v>
      </c>
      <c r="W149" s="15">
        <f>SUM(Gompertz_model!W$7:W32)/Gompertz_model!W$123</f>
        <v>5.2336839901606741E-5</v>
      </c>
      <c r="X149" s="15">
        <f>SUM(Gompertz_model!X$7:X32)/Gompertz_model!X$123</f>
        <v>0</v>
      </c>
      <c r="Y149" s="15">
        <f>SUM(Gompertz_model!Y$7:Y32)/Gompertz_model!Y$123</f>
        <v>3.1181789834736512E-5</v>
      </c>
      <c r="Z149" s="15">
        <f>SUM(Gompertz_model!Z$7:Z32)/Gompertz_model!Z$123</f>
        <v>0</v>
      </c>
      <c r="AA149" s="15">
        <f>SUM(Gompertz_model!AA$7:AA32)/Gompertz_model!AA$123</f>
        <v>3.6025815946405851E-4</v>
      </c>
      <c r="AB149" s="15">
        <f>SUM(Gompertz_model!AB$7:AB32)/Gompertz_model!AB$123</f>
        <v>8.4632311077600134E-5</v>
      </c>
      <c r="AC149" s="15">
        <f>SUM(Gompertz_model!AC$7:AC32)/Gompertz_model!AC$123</f>
        <v>5.6654548888154475E-5</v>
      </c>
      <c r="AD149" s="15">
        <f>SUM(Gompertz_model!AD$7:AD32)/Gompertz_model!AD$123</f>
        <v>1.7133849633335617E-5</v>
      </c>
      <c r="AE149" s="15">
        <f>SUM(Gompertz_model!AE$7:AE32)/Gompertz_model!AE$123</f>
        <v>4.3924299832810657E-3</v>
      </c>
      <c r="AF149" s="15">
        <f>SUM(Gompertz_model!AF$7:AF32)/Gompertz_model!AF$123</f>
        <v>0</v>
      </c>
      <c r="AG149" s="15">
        <f>SUM(Gompertz_model!AG$7:AG32)/Gompertz_model!AG$123</f>
        <v>0</v>
      </c>
      <c r="AH149" s="15">
        <f>SUM(Gompertz_model!AH$7:AH32)/Gompertz_model!AH$123</f>
        <v>0</v>
      </c>
      <c r="AI149" s="15">
        <f>SUM(Gompertz_model!AI$7:AI32)/Gompertz_model!AI$123</f>
        <v>0</v>
      </c>
      <c r="AJ149" s="5">
        <f t="shared" si="0"/>
        <v>2.4642477733269287E-4</v>
      </c>
      <c r="AK149" s="45"/>
    </row>
    <row r="150" spans="1:37" x14ac:dyDescent="0.25">
      <c r="A150" s="3">
        <v>147</v>
      </c>
      <c r="B150" s="15">
        <f>SUM(Gompertz_model!B$7:B33)/Gompertz_model!B$123</f>
        <v>0</v>
      </c>
      <c r="C150" s="15">
        <f>SUM(Gompertz_model!C$7:C33)/Gompertz_model!C$123</f>
        <v>0</v>
      </c>
      <c r="D150" s="15">
        <f>SUM(Gompertz_model!D$7:D33)/Gompertz_model!D$123</f>
        <v>0</v>
      </c>
      <c r="E150" s="15">
        <f>SUM(Gompertz_model!E$7:E33)/Gompertz_model!E$123</f>
        <v>0</v>
      </c>
      <c r="F150" s="15">
        <f>SUM(Gompertz_model!F$7:F33)/Gompertz_model!F$123</f>
        <v>0</v>
      </c>
      <c r="G150" s="15">
        <f>SUM(Gompertz_model!G$7:G33)/Gompertz_model!G$123</f>
        <v>6.1316350562298804E-4</v>
      </c>
      <c r="H150" s="15">
        <f>SUM(Gompertz_model!H$7:H33)/Gompertz_model!H$123</f>
        <v>0</v>
      </c>
      <c r="I150" s="15">
        <f>SUM(Gompertz_model!I$7:I33)/Gompertz_model!I$123</f>
        <v>0</v>
      </c>
      <c r="J150" s="15">
        <f>SUM(Gompertz_model!J$7:J33)/Gompertz_model!J$123</f>
        <v>0</v>
      </c>
      <c r="K150" s="15">
        <f>SUM(Gompertz_model!K$7:K33)/Gompertz_model!K$123</f>
        <v>0</v>
      </c>
      <c r="L150" s="15">
        <f>SUM(Gompertz_model!L$7:L33)/Gompertz_model!L$123</f>
        <v>1.9891860612307637E-4</v>
      </c>
      <c r="M150" s="15">
        <f>SUM(Gompertz_model!M$7:M33)/Gompertz_model!M$123</f>
        <v>0</v>
      </c>
      <c r="N150" s="15">
        <f>SUM(Gompertz_model!N$7:N33)/Gompertz_model!N$123</f>
        <v>0</v>
      </c>
      <c r="O150" s="15">
        <f>SUM(Gompertz_model!O$7:O33)/Gompertz_model!O$123</f>
        <v>2.2532355053584758E-4</v>
      </c>
      <c r="P150" s="15">
        <f>SUM(Gompertz_model!P$7:P33)/Gompertz_model!P$123</f>
        <v>2.7703900709219857E-5</v>
      </c>
      <c r="Q150" s="15">
        <f>SUM(Gompertz_model!Q$7:Q33)/Gompertz_model!Q$123</f>
        <v>2.9536280397755243E-5</v>
      </c>
      <c r="R150" s="15">
        <f>SUM(Gompertz_model!R$7:R33)/Gompertz_model!R$123</f>
        <v>0</v>
      </c>
      <c r="S150" s="15">
        <f>SUM(Gompertz_model!S$7:S33)/Gompertz_model!S$123</f>
        <v>1.5833461125594233E-2</v>
      </c>
      <c r="T150" s="15">
        <f>SUM(Gompertz_model!T$7:T33)/Gompertz_model!T$123</f>
        <v>0</v>
      </c>
      <c r="U150" s="15">
        <f>SUM(Gompertz_model!U$7:U33)/Gompertz_model!U$123</f>
        <v>0</v>
      </c>
      <c r="V150" s="15">
        <f>SUM(Gompertz_model!V$7:V33)/Gompertz_model!V$123</f>
        <v>0</v>
      </c>
      <c r="W150" s="15">
        <f>SUM(Gompertz_model!W$7:W33)/Gompertz_model!W$123</f>
        <v>5.2336839901606741E-5</v>
      </c>
      <c r="X150" s="15">
        <f>SUM(Gompertz_model!X$7:X33)/Gompertz_model!X$123</f>
        <v>0</v>
      </c>
      <c r="Y150" s="15">
        <f>SUM(Gompertz_model!Y$7:Y33)/Gompertz_model!Y$123</f>
        <v>6.2363579669473025E-5</v>
      </c>
      <c r="Z150" s="15">
        <f>SUM(Gompertz_model!Z$7:Z33)/Gompertz_model!Z$123</f>
        <v>0</v>
      </c>
      <c r="AA150" s="15">
        <f>SUM(Gompertz_model!AA$7:AA33)/Gompertz_model!AA$123</f>
        <v>3.6025815946405851E-4</v>
      </c>
      <c r="AB150" s="15">
        <f>SUM(Gompertz_model!AB$7:AB33)/Gompertz_model!AB$123</f>
        <v>8.4632311077600134E-5</v>
      </c>
      <c r="AC150" s="15">
        <f>SUM(Gompertz_model!AC$7:AC33)/Gompertz_model!AC$123</f>
        <v>1.3219394740569379E-4</v>
      </c>
      <c r="AD150" s="15">
        <f>SUM(Gompertz_model!AD$7:AD33)/Gompertz_model!AD$123</f>
        <v>1.7133849633335617E-5</v>
      </c>
      <c r="AE150" s="15">
        <f>SUM(Gompertz_model!AE$7:AE33)/Gompertz_model!AE$123</f>
        <v>4.5803943294124632E-3</v>
      </c>
      <c r="AF150" s="15">
        <f>SUM(Gompertz_model!AF$7:AF33)/Gompertz_model!AF$123</f>
        <v>0</v>
      </c>
      <c r="AG150" s="15">
        <f>SUM(Gompertz_model!AG$7:AG33)/Gompertz_model!AG$123</f>
        <v>0</v>
      </c>
      <c r="AH150" s="15">
        <f>SUM(Gompertz_model!AH$7:AH33)/Gompertz_model!AH$123</f>
        <v>0</v>
      </c>
      <c r="AI150" s="15">
        <f>SUM(Gompertz_model!AI$7:AI33)/Gompertz_model!AI$123</f>
        <v>0</v>
      </c>
      <c r="AJ150" s="5">
        <f t="shared" si="0"/>
        <v>6.5345352898668683E-4</v>
      </c>
      <c r="AK150" s="45"/>
    </row>
    <row r="151" spans="1:37" x14ac:dyDescent="0.25">
      <c r="A151" s="3">
        <v>148</v>
      </c>
      <c r="B151" s="15">
        <f>SUM(Gompertz_model!B$7:B34)/Gompertz_model!B$123</f>
        <v>0</v>
      </c>
      <c r="C151" s="15">
        <f>SUM(Gompertz_model!C$7:C34)/Gompertz_model!C$123</f>
        <v>0</v>
      </c>
      <c r="D151" s="15">
        <f>SUM(Gompertz_model!D$7:D34)/Gompertz_model!D$123</f>
        <v>0</v>
      </c>
      <c r="E151" s="15">
        <f>SUM(Gompertz_model!E$7:E34)/Gompertz_model!E$123</f>
        <v>0</v>
      </c>
      <c r="F151" s="15">
        <f>SUM(Gompertz_model!F$7:F34)/Gompertz_model!F$123</f>
        <v>0</v>
      </c>
      <c r="G151" s="15">
        <f>SUM(Gompertz_model!G$7:G34)/Gompertz_model!G$123</f>
        <v>8.9187418999707349E-4</v>
      </c>
      <c r="H151" s="15">
        <f>SUM(Gompertz_model!H$7:H34)/Gompertz_model!H$123</f>
        <v>0</v>
      </c>
      <c r="I151" s="15">
        <f>SUM(Gompertz_model!I$7:I34)/Gompertz_model!I$123</f>
        <v>2.1402735269567449E-5</v>
      </c>
      <c r="J151" s="15">
        <f>SUM(Gompertz_model!J$7:J34)/Gompertz_model!J$123</f>
        <v>0</v>
      </c>
      <c r="K151" s="15">
        <f>SUM(Gompertz_model!K$7:K34)/Gompertz_model!K$123</f>
        <v>0</v>
      </c>
      <c r="L151" s="15">
        <f>SUM(Gompertz_model!L$7:L34)/Gompertz_model!L$123</f>
        <v>1.9891860612307637E-4</v>
      </c>
      <c r="M151" s="15">
        <f>SUM(Gompertz_model!M$7:M34)/Gompertz_model!M$123</f>
        <v>0</v>
      </c>
      <c r="N151" s="15">
        <f>SUM(Gompertz_model!N$7:N34)/Gompertz_model!N$123</f>
        <v>0</v>
      </c>
      <c r="O151" s="15">
        <f>SUM(Gompertz_model!O$7:O34)/Gompertz_model!O$123</f>
        <v>2.2532355053584758E-4</v>
      </c>
      <c r="P151" s="15">
        <f>SUM(Gompertz_model!P$7:P34)/Gompertz_model!P$123</f>
        <v>5.5407801418439715E-5</v>
      </c>
      <c r="Q151" s="15">
        <f>SUM(Gompertz_model!Q$7:Q34)/Gompertz_model!Q$123</f>
        <v>1.1814512159102097E-4</v>
      </c>
      <c r="R151" s="15">
        <f>SUM(Gompertz_model!R$7:R34)/Gompertz_model!R$123</f>
        <v>0</v>
      </c>
      <c r="S151" s="15">
        <f>SUM(Gompertz_model!S$7:S34)/Gompertz_model!S$123</f>
        <v>1.7124162960691101E-2</v>
      </c>
      <c r="T151" s="15">
        <f>SUM(Gompertz_model!T$7:T34)/Gompertz_model!T$123</f>
        <v>0</v>
      </c>
      <c r="U151" s="15">
        <f>SUM(Gompertz_model!U$7:U34)/Gompertz_model!U$123</f>
        <v>0</v>
      </c>
      <c r="V151" s="15">
        <f>SUM(Gompertz_model!V$7:V34)/Gompertz_model!V$123</f>
        <v>0</v>
      </c>
      <c r="W151" s="15">
        <f>SUM(Gompertz_model!W$7:W34)/Gompertz_model!W$123</f>
        <v>5.2336839901606741E-5</v>
      </c>
      <c r="X151" s="15">
        <f>SUM(Gompertz_model!X$7:X34)/Gompertz_model!X$123</f>
        <v>0</v>
      </c>
      <c r="Y151" s="15">
        <f>SUM(Gompertz_model!Y$7:Y34)/Gompertz_model!Y$123</f>
        <v>1.3512108928385823E-4</v>
      </c>
      <c r="Z151" s="15">
        <f>SUM(Gompertz_model!Z$7:Z34)/Gompertz_model!Z$123</f>
        <v>0</v>
      </c>
      <c r="AA151" s="15">
        <f>SUM(Gompertz_model!AA$7:AA34)/Gompertz_model!AA$123</f>
        <v>3.6025815946405851E-4</v>
      </c>
      <c r="AB151" s="15">
        <f>SUM(Gompertz_model!AB$7:AB34)/Gompertz_model!AB$123</f>
        <v>9.2326157539200147E-5</v>
      </c>
      <c r="AC151" s="15">
        <f>SUM(Gompertz_model!AC$7:AC34)/Gompertz_model!AC$123</f>
        <v>1.7940607147915586E-4</v>
      </c>
      <c r="AD151" s="15">
        <f>SUM(Gompertz_model!AD$7:AD34)/Gompertz_model!AD$123</f>
        <v>1.7133849633335617E-5</v>
      </c>
      <c r="AE151" s="15">
        <f>SUM(Gompertz_model!AE$7:AE34)/Gompertz_model!AE$123</f>
        <v>6.5688592542761885E-3</v>
      </c>
      <c r="AF151" s="15">
        <f>SUM(Gompertz_model!AF$7:AF34)/Gompertz_model!AF$123</f>
        <v>0</v>
      </c>
      <c r="AG151" s="15">
        <f>SUM(Gompertz_model!AG$7:AG34)/Gompertz_model!AG$123</f>
        <v>0</v>
      </c>
      <c r="AH151" s="15">
        <f>SUM(Gompertz_model!AH$7:AH34)/Gompertz_model!AH$123</f>
        <v>0</v>
      </c>
      <c r="AI151" s="15">
        <f>SUM(Gompertz_model!AI$7:AI34)/Gompertz_model!AI$123</f>
        <v>3.7587202309357707E-5</v>
      </c>
      <c r="AJ151" s="5">
        <f t="shared" si="0"/>
        <v>7.6700775263273207E-4</v>
      </c>
      <c r="AK151" s="45"/>
    </row>
    <row r="152" spans="1:37" x14ac:dyDescent="0.25">
      <c r="A152" s="3">
        <v>149</v>
      </c>
      <c r="B152" s="15">
        <f>SUM(Gompertz_model!B$7:B35)/Gompertz_model!B$123</f>
        <v>0</v>
      </c>
      <c r="C152" s="15">
        <f>SUM(Gompertz_model!C$7:C35)/Gompertz_model!C$123</f>
        <v>0</v>
      </c>
      <c r="D152" s="15">
        <f>SUM(Gompertz_model!D$7:D35)/Gompertz_model!D$123</f>
        <v>0</v>
      </c>
      <c r="E152" s="15">
        <f>SUM(Gompertz_model!E$7:E35)/Gompertz_model!E$123</f>
        <v>0</v>
      </c>
      <c r="F152" s="15">
        <f>SUM(Gompertz_model!F$7:F35)/Gompertz_model!F$123</f>
        <v>4.3130404778848849E-5</v>
      </c>
      <c r="G152" s="15">
        <f>SUM(Gompertz_model!G$7:G35)/Gompertz_model!G$123</f>
        <v>1.268133613902089E-3</v>
      </c>
      <c r="H152" s="15">
        <f>SUM(Gompertz_model!H$7:H35)/Gompertz_model!H$123</f>
        <v>0</v>
      </c>
      <c r="I152" s="15">
        <f>SUM(Gompertz_model!I$7:I35)/Gompertz_model!I$123</f>
        <v>2.1402735269567449E-5</v>
      </c>
      <c r="J152" s="15">
        <f>SUM(Gompertz_model!J$7:J35)/Gompertz_model!J$123</f>
        <v>0</v>
      </c>
      <c r="K152" s="15">
        <f>SUM(Gompertz_model!K$7:K35)/Gompertz_model!K$123</f>
        <v>0</v>
      </c>
      <c r="L152" s="15">
        <f>SUM(Gompertz_model!L$7:L35)/Gompertz_model!L$123</f>
        <v>1.9891860612307637E-4</v>
      </c>
      <c r="M152" s="15">
        <f>SUM(Gompertz_model!M$7:M35)/Gompertz_model!M$123</f>
        <v>0</v>
      </c>
      <c r="N152" s="15">
        <f>SUM(Gompertz_model!N$7:N35)/Gompertz_model!N$123</f>
        <v>0</v>
      </c>
      <c r="O152" s="15">
        <f>SUM(Gompertz_model!O$7:O35)/Gompertz_model!O$123</f>
        <v>3.0981988198679043E-4</v>
      </c>
      <c r="P152" s="15">
        <f>SUM(Gompertz_model!P$7:P35)/Gompertz_model!P$123</f>
        <v>5.5407801418439715E-5</v>
      </c>
      <c r="Q152" s="15">
        <f>SUM(Gompertz_model!Q$7:Q35)/Gompertz_model!Q$123</f>
        <v>1.1814512159102097E-4</v>
      </c>
      <c r="R152" s="15">
        <f>SUM(Gompertz_model!R$7:R35)/Gompertz_model!R$123</f>
        <v>0</v>
      </c>
      <c r="S152" s="15">
        <f>SUM(Gompertz_model!S$7:S35)/Gompertz_model!S$123</f>
        <v>2.6414660328170525E-2</v>
      </c>
      <c r="T152" s="15">
        <f>SUM(Gompertz_model!T$7:T35)/Gompertz_model!T$123</f>
        <v>0</v>
      </c>
      <c r="U152" s="15">
        <f>SUM(Gompertz_model!U$7:U35)/Gompertz_model!U$123</f>
        <v>0</v>
      </c>
      <c r="V152" s="15">
        <f>SUM(Gompertz_model!V$7:V35)/Gompertz_model!V$123</f>
        <v>0</v>
      </c>
      <c r="W152" s="15">
        <f>SUM(Gompertz_model!W$7:W35)/Gompertz_model!W$123</f>
        <v>5.2336839901606741E-5</v>
      </c>
      <c r="X152" s="15">
        <f>SUM(Gompertz_model!X$7:X35)/Gompertz_model!X$123</f>
        <v>1.7630154616455987E-5</v>
      </c>
      <c r="Y152" s="15">
        <f>SUM(Gompertz_model!Y$7:Y35)/Gompertz_model!Y$123</f>
        <v>1.3512108928385823E-4</v>
      </c>
      <c r="Z152" s="15">
        <f>SUM(Gompertz_model!Z$7:Z35)/Gompertz_model!Z$123</f>
        <v>0</v>
      </c>
      <c r="AA152" s="15">
        <f>SUM(Gompertz_model!AA$7:AA35)/Gompertz_model!AA$123</f>
        <v>4.4457389891309346E-4</v>
      </c>
      <c r="AB152" s="15">
        <f>SUM(Gompertz_model!AB$7:AB35)/Gompertz_model!AB$123</f>
        <v>9.2326157539200147E-5</v>
      </c>
      <c r="AC152" s="15">
        <f>SUM(Gompertz_model!AC$7:AC35)/Gompertz_model!AC$123</f>
        <v>2.0773334592323308E-4</v>
      </c>
      <c r="AD152" s="15">
        <f>SUM(Gompertz_model!AD$7:AD35)/Gompertz_model!AD$123</f>
        <v>1.7133849633335617E-5</v>
      </c>
      <c r="AE152" s="15">
        <f>SUM(Gompertz_model!AE$7:AE35)/Gompertz_model!AE$123</f>
        <v>6.578752114598894E-3</v>
      </c>
      <c r="AF152" s="15">
        <f>SUM(Gompertz_model!AF$7:AF35)/Gompertz_model!AF$123</f>
        <v>0</v>
      </c>
      <c r="AG152" s="15">
        <f>SUM(Gompertz_model!AG$7:AG35)/Gompertz_model!AG$123</f>
        <v>0</v>
      </c>
      <c r="AH152" s="15">
        <f>SUM(Gompertz_model!AH$7:AH35)/Gompertz_model!AH$123</f>
        <v>0</v>
      </c>
      <c r="AI152" s="15">
        <f>SUM(Gompertz_model!AI$7:AI35)/Gompertz_model!AI$123</f>
        <v>3.7587202309357707E-5</v>
      </c>
      <c r="AJ152" s="5">
        <f t="shared" si="0"/>
        <v>1.0592003866458644E-3</v>
      </c>
      <c r="AK152" s="45"/>
    </row>
    <row r="153" spans="1:37" x14ac:dyDescent="0.25">
      <c r="A153" s="3">
        <v>150</v>
      </c>
      <c r="B153" s="15">
        <f>SUM(Gompertz_model!B$7:B36)/Gompertz_model!B$123</f>
        <v>0</v>
      </c>
      <c r="C153" s="15">
        <f>SUM(Gompertz_model!C$7:C36)/Gompertz_model!C$123</f>
        <v>0</v>
      </c>
      <c r="D153" s="15">
        <f>SUM(Gompertz_model!D$7:D36)/Gompertz_model!D$123</f>
        <v>0</v>
      </c>
      <c r="E153" s="15">
        <f>SUM(Gompertz_model!E$7:E36)/Gompertz_model!E$123</f>
        <v>0</v>
      </c>
      <c r="F153" s="15">
        <f>SUM(Gompertz_model!F$7:F36)/Gompertz_model!F$123</f>
        <v>9.7043410752409908E-5</v>
      </c>
      <c r="G153" s="15">
        <f>SUM(Gompertz_model!G$7:G36)/Gompertz_model!G$123</f>
        <v>1.7558773115567386E-3</v>
      </c>
      <c r="H153" s="15">
        <f>SUM(Gompertz_model!H$7:H36)/Gompertz_model!H$123</f>
        <v>7.8309411672577157E-5</v>
      </c>
      <c r="I153" s="15">
        <f>SUM(Gompertz_model!I$7:I36)/Gompertz_model!I$123</f>
        <v>6.4208205808702348E-5</v>
      </c>
      <c r="J153" s="15">
        <f>SUM(Gompertz_model!J$7:J36)/Gompertz_model!J$123</f>
        <v>0</v>
      </c>
      <c r="K153" s="15">
        <f>SUM(Gompertz_model!K$7:K36)/Gompertz_model!K$123</f>
        <v>0</v>
      </c>
      <c r="L153" s="15">
        <f>SUM(Gompertz_model!L$7:L36)/Gompertz_model!L$123</f>
        <v>1.9891860612307637E-4</v>
      </c>
      <c r="M153" s="15">
        <f>SUM(Gompertz_model!M$7:M36)/Gompertz_model!M$123</f>
        <v>0</v>
      </c>
      <c r="N153" s="15">
        <f>SUM(Gompertz_model!N$7:N36)/Gompertz_model!N$123</f>
        <v>2.2343872193051055E-5</v>
      </c>
      <c r="O153" s="15">
        <f>SUM(Gompertz_model!O$7:O36)/Gompertz_model!O$123</f>
        <v>4.9289526679716653E-4</v>
      </c>
      <c r="P153" s="15">
        <f>SUM(Gompertz_model!P$7:P36)/Gompertz_model!P$123</f>
        <v>1.2466755319148935E-4</v>
      </c>
      <c r="Q153" s="15">
        <f>SUM(Gompertz_model!Q$7:Q36)/Gompertz_model!Q$123</f>
        <v>2.6582652357979718E-4</v>
      </c>
      <c r="R153" s="15">
        <f>SUM(Gompertz_model!R$7:R36)/Gompertz_model!R$123</f>
        <v>6.2803550494054599E-5</v>
      </c>
      <c r="S153" s="15">
        <f>SUM(Gompertz_model!S$7:S36)/Gompertz_model!S$123</f>
        <v>3.8503808209374837E-2</v>
      </c>
      <c r="T153" s="15">
        <f>SUM(Gompertz_model!T$7:T36)/Gompertz_model!T$123</f>
        <v>0</v>
      </c>
      <c r="U153" s="15">
        <f>SUM(Gompertz_model!U$7:U36)/Gompertz_model!U$123</f>
        <v>1.4383108477404137E-5</v>
      </c>
      <c r="V153" s="15">
        <f>SUM(Gompertz_model!V$7:V36)/Gompertz_model!V$123</f>
        <v>0</v>
      </c>
      <c r="W153" s="15">
        <f>SUM(Gompertz_model!W$7:W36)/Gompertz_model!W$123</f>
        <v>5.2336839901606741E-5</v>
      </c>
      <c r="X153" s="15">
        <f>SUM(Gompertz_model!X$7:X36)/Gompertz_model!X$123</f>
        <v>1.7630154616455987E-5</v>
      </c>
      <c r="Y153" s="15">
        <f>SUM(Gompertz_model!Y$7:Y36)/Gompertz_model!Y$123</f>
        <v>1.3512108928385823E-4</v>
      </c>
      <c r="Z153" s="15">
        <f>SUM(Gompertz_model!Z$7:Z36)/Gompertz_model!Z$123</f>
        <v>0</v>
      </c>
      <c r="AA153" s="15">
        <f>SUM(Gompertz_model!AA$7:AA36)/Gompertz_model!AA$123</f>
        <v>3.702227468534899E-3</v>
      </c>
      <c r="AB153" s="15">
        <f>SUM(Gompertz_model!AB$7:AB36)/Gompertz_model!AB$123</f>
        <v>9.2326157539200147E-5</v>
      </c>
      <c r="AC153" s="15">
        <f>SUM(Gompertz_model!AC$7:AC36)/Gompertz_model!AC$123</f>
        <v>2.3606062036731032E-4</v>
      </c>
      <c r="AD153" s="15">
        <f>SUM(Gompertz_model!AD$7:AD36)/Gompertz_model!AD$123</f>
        <v>1.7133849633335617E-5</v>
      </c>
      <c r="AE153" s="15">
        <f>SUM(Gompertz_model!AE$7:AE36)/Gompertz_model!AE$123</f>
        <v>6.6480021368578298E-3</v>
      </c>
      <c r="AF153" s="15">
        <f>SUM(Gompertz_model!AF$7:AF36)/Gompertz_model!AF$123</f>
        <v>3.4150672768253532E-5</v>
      </c>
      <c r="AG153" s="15">
        <f>SUM(Gompertz_model!AG$7:AG36)/Gompertz_model!AG$123</f>
        <v>0</v>
      </c>
      <c r="AH153" s="15">
        <f>SUM(Gompertz_model!AH$7:AH36)/Gompertz_model!AH$123</f>
        <v>0</v>
      </c>
      <c r="AI153" s="15">
        <f>SUM(Gompertz_model!AI$7:AI36)/Gompertz_model!AI$123</f>
        <v>3.7587202309357707E-5</v>
      </c>
      <c r="AJ153" s="5">
        <f t="shared" si="0"/>
        <v>1.5486370947598064E-3</v>
      </c>
      <c r="AK153" s="45"/>
    </row>
    <row r="154" spans="1:37" x14ac:dyDescent="0.25">
      <c r="A154" s="3">
        <v>151</v>
      </c>
      <c r="B154" s="15">
        <f>SUM(Gompertz_model!B$7:B37)/Gompertz_model!B$123</f>
        <v>0</v>
      </c>
      <c r="C154" s="15">
        <f>SUM(Gompertz_model!C$7:C37)/Gompertz_model!C$123</f>
        <v>1.2899291711618744E-4</v>
      </c>
      <c r="D154" s="15">
        <f>SUM(Gompertz_model!D$7:D37)/Gompertz_model!D$123</f>
        <v>0</v>
      </c>
      <c r="E154" s="15">
        <f>SUM(Gompertz_model!E$7:E37)/Gompertz_model!E$123</f>
        <v>0</v>
      </c>
      <c r="F154" s="15">
        <f>SUM(Gompertz_model!F$7:F37)/Gompertz_model!F$123</f>
        <v>2.479998274783809E-4</v>
      </c>
      <c r="G154" s="15">
        <f>SUM(Gompertz_model!G$7:G37)/Gompertz_model!G$123</f>
        <v>2.396911885617135E-3</v>
      </c>
      <c r="H154" s="15">
        <f>SUM(Gompertz_model!H$7:H37)/Gompertz_model!H$123</f>
        <v>2.3492823501773148E-4</v>
      </c>
      <c r="I154" s="15">
        <f>SUM(Gompertz_model!I$7:I37)/Gompertz_model!I$123</f>
        <v>6.4208205808702348E-5</v>
      </c>
      <c r="J154" s="15">
        <f>SUM(Gompertz_model!J$7:J37)/Gompertz_model!J$123</f>
        <v>0</v>
      </c>
      <c r="K154" s="15">
        <f>SUM(Gompertz_model!K$7:K37)/Gompertz_model!K$123</f>
        <v>0</v>
      </c>
      <c r="L154" s="15">
        <f>SUM(Gompertz_model!L$7:L37)/Gompertz_model!L$123</f>
        <v>3.7975370259860032E-4</v>
      </c>
      <c r="M154" s="15">
        <f>SUM(Gompertz_model!M$7:M37)/Gompertz_model!M$123</f>
        <v>0</v>
      </c>
      <c r="N154" s="15">
        <f>SUM(Gompertz_model!N$7:N37)/Gompertz_model!N$123</f>
        <v>4.468774438610211E-5</v>
      </c>
      <c r="O154" s="15">
        <f>SUM(Gompertz_model!O$7:O37)/Gompertz_model!O$123</f>
        <v>4.9289526679716653E-4</v>
      </c>
      <c r="P154" s="15">
        <f>SUM(Gompertz_model!P$7:P37)/Gompertz_model!P$123</f>
        <v>3.8785460992907803E-4</v>
      </c>
      <c r="Q154" s="15">
        <f>SUM(Gompertz_model!Q$7:Q37)/Gompertz_model!Q$123</f>
        <v>3.4458993797381116E-4</v>
      </c>
      <c r="R154" s="15">
        <f>SUM(Gompertz_model!R$7:R37)/Gompertz_model!R$123</f>
        <v>1.4654161781946072E-4</v>
      </c>
      <c r="S154" s="15">
        <f>SUM(Gompertz_model!S$7:S37)/Gompertz_model!S$123</f>
        <v>4.7973214742115217E-2</v>
      </c>
      <c r="T154" s="15">
        <f>SUM(Gompertz_model!T$7:T37)/Gompertz_model!T$123</f>
        <v>0</v>
      </c>
      <c r="U154" s="15">
        <f>SUM(Gompertz_model!U$7:U37)/Gompertz_model!U$123</f>
        <v>1.4383108477404137E-5</v>
      </c>
      <c r="V154" s="15">
        <f>SUM(Gompertz_model!V$7:V37)/Gompertz_model!V$123</f>
        <v>0</v>
      </c>
      <c r="W154" s="15">
        <f>SUM(Gompertz_model!W$7:W37)/Gompertz_model!W$123</f>
        <v>1.0467367980321348E-4</v>
      </c>
      <c r="X154" s="15">
        <f>SUM(Gompertz_model!X$7:X37)/Gompertz_model!X$123</f>
        <v>1.7630154616455987E-5</v>
      </c>
      <c r="Y154" s="15">
        <f>SUM(Gompertz_model!Y$7:Y37)/Gompertz_model!Y$123</f>
        <v>1.8709073900841907E-4</v>
      </c>
      <c r="Z154" s="15">
        <f>SUM(Gompertz_model!Z$7:Z37)/Gompertz_model!Z$123</f>
        <v>1.3228388120907467E-5</v>
      </c>
      <c r="AA154" s="15">
        <f>SUM(Gompertz_model!AA$7:AA37)/Gompertz_model!AA$123</f>
        <v>4.2234520396743878E-3</v>
      </c>
      <c r="AB154" s="15">
        <f>SUM(Gompertz_model!AB$7:AB37)/Gompertz_model!AB$123</f>
        <v>9.2326157539200147E-5</v>
      </c>
      <c r="AC154" s="15">
        <f>SUM(Gompertz_model!AC$7:AC37)/Gompertz_model!AC$123</f>
        <v>2.4550304518200272E-4</v>
      </c>
      <c r="AD154" s="15">
        <f>SUM(Gompertz_model!AD$7:AD37)/Gompertz_model!AD$123</f>
        <v>1.7133849633335617E-5</v>
      </c>
      <c r="AE154" s="15">
        <f>SUM(Gompertz_model!AE$7:AE37)/Gompertz_model!AE$123</f>
        <v>7.3306094991244823E-3</v>
      </c>
      <c r="AF154" s="15">
        <f>SUM(Gompertz_model!AF$7:AF37)/Gompertz_model!AF$123</f>
        <v>3.4150672768253532E-5</v>
      </c>
      <c r="AG154" s="15">
        <f>SUM(Gompertz_model!AG$7:AG37)/Gompertz_model!AG$123</f>
        <v>0</v>
      </c>
      <c r="AH154" s="15">
        <f>SUM(Gompertz_model!AH$7:AH37)/Gompertz_model!AH$123</f>
        <v>0</v>
      </c>
      <c r="AI154" s="15">
        <f>SUM(Gompertz_model!AI$7:AI37)/Gompertz_model!AI$123</f>
        <v>3.7587202309357707E-5</v>
      </c>
      <c r="AJ154" s="5">
        <f t="shared" si="0"/>
        <v>1.9164808008504414E-3</v>
      </c>
      <c r="AK154" s="45"/>
    </row>
    <row r="155" spans="1:37" x14ac:dyDescent="0.25">
      <c r="A155" s="3">
        <v>152</v>
      </c>
      <c r="B155" s="15">
        <f>SUM(Gompertz_model!B$7:B38)/Gompertz_model!B$123</f>
        <v>0</v>
      </c>
      <c r="C155" s="15">
        <f>SUM(Gompertz_model!C$7:C38)/Gompertz_model!C$123</f>
        <v>1.8762606125990899E-4</v>
      </c>
      <c r="D155" s="15">
        <f>SUM(Gompertz_model!D$7:D38)/Gompertz_model!D$123</f>
        <v>5.8504850052069317E-5</v>
      </c>
      <c r="E155" s="15">
        <f>SUM(Gompertz_model!E$7:E38)/Gompertz_model!E$123</f>
        <v>0</v>
      </c>
      <c r="F155" s="15">
        <f>SUM(Gompertz_model!F$7:F38)/Gompertz_model!F$123</f>
        <v>2.6956502986780532E-4</v>
      </c>
      <c r="G155" s="15">
        <f>SUM(Gompertz_model!G$7:G38)/Gompertz_model!G$123</f>
        <v>3.2191084045206874E-3</v>
      </c>
      <c r="H155" s="15">
        <f>SUM(Gompertz_model!H$7:H38)/Gompertz_model!H$123</f>
        <v>3.3561176431104499E-4</v>
      </c>
      <c r="I155" s="15">
        <f>SUM(Gompertz_model!I$7:I38)/Gompertz_model!I$123</f>
        <v>6.4208205808702348E-5</v>
      </c>
      <c r="J155" s="15">
        <f>SUM(Gompertz_model!J$7:J38)/Gompertz_model!J$123</f>
        <v>0</v>
      </c>
      <c r="K155" s="15">
        <f>SUM(Gompertz_model!K$7:K38)/Gompertz_model!K$123</f>
        <v>4.0845946506323861E-3</v>
      </c>
      <c r="L155" s="15">
        <f>SUM(Gompertz_model!L$7:L38)/Gompertz_model!L$123</f>
        <v>5.4250528942657189E-4</v>
      </c>
      <c r="M155" s="15">
        <f>SUM(Gompertz_model!M$7:M38)/Gompertz_model!M$123</f>
        <v>0</v>
      </c>
      <c r="N155" s="15">
        <f>SUM(Gompertz_model!N$7:N38)/Gompertz_model!N$123</f>
        <v>4.468774438610211E-5</v>
      </c>
      <c r="O155" s="15">
        <f>SUM(Gompertz_model!O$7:O38)/Gompertz_model!O$123</f>
        <v>2.9151234350575281E-3</v>
      </c>
      <c r="P155" s="15">
        <f>SUM(Gompertz_model!P$7:P38)/Gompertz_model!P$123</f>
        <v>7.7570921985815606E-4</v>
      </c>
      <c r="Q155" s="15">
        <f>SUM(Gompertz_model!Q$7:Q38)/Gompertz_model!Q$123</f>
        <v>3.5443536477306289E-4</v>
      </c>
      <c r="R155" s="15">
        <f>SUM(Gompertz_model!R$7:R38)/Gompertz_model!R$123</f>
        <v>1.4654161781946072E-4</v>
      </c>
      <c r="S155" s="15">
        <f>SUM(Gompertz_model!S$7:S38)/Gompertz_model!S$123</f>
        <v>6.1672545110668095E-2</v>
      </c>
      <c r="T155" s="15">
        <f>SUM(Gompertz_model!T$7:T38)/Gompertz_model!T$123</f>
        <v>0</v>
      </c>
      <c r="U155" s="15">
        <f>SUM(Gompertz_model!U$7:U38)/Gompertz_model!U$123</f>
        <v>1.4383108477404137E-5</v>
      </c>
      <c r="V155" s="15">
        <f>SUM(Gompertz_model!V$7:V38)/Gompertz_model!V$123</f>
        <v>0</v>
      </c>
      <c r="W155" s="15">
        <f>SUM(Gompertz_model!W$7:W38)/Gompertz_model!W$123</f>
        <v>1.3827393102004501E-2</v>
      </c>
      <c r="X155" s="15">
        <f>SUM(Gompertz_model!X$7:X38)/Gompertz_model!X$123</f>
        <v>1.7630154616455987E-5</v>
      </c>
      <c r="Y155" s="15">
        <f>SUM(Gompertz_model!Y$7:Y38)/Gompertz_model!Y$123</f>
        <v>1.028999064546305E-3</v>
      </c>
      <c r="Z155" s="15">
        <f>SUM(Gompertz_model!Z$7:Z38)/Gompertz_model!Z$123</f>
        <v>2.6456776241814935E-5</v>
      </c>
      <c r="AA155" s="15">
        <f>SUM(Gompertz_model!AA$7:AA38)/Gompertz_model!AA$123</f>
        <v>4.5147245941346906E-3</v>
      </c>
      <c r="AB155" s="15">
        <f>SUM(Gompertz_model!AB$7:AB38)/Gompertz_model!AB$123</f>
        <v>9.2326157539200147E-5</v>
      </c>
      <c r="AC155" s="15">
        <f>SUM(Gompertz_model!AC$7:AC38)/Gompertz_model!AC$123</f>
        <v>2.6438789481138757E-4</v>
      </c>
      <c r="AD155" s="15">
        <f>SUM(Gompertz_model!AD$7:AD38)/Gompertz_model!AD$123</f>
        <v>1.7133849633335617E-5</v>
      </c>
      <c r="AE155" s="15">
        <f>SUM(Gompertz_model!AE$7:AE38)/Gompertz_model!AE$123</f>
        <v>2.4336436393854556E-2</v>
      </c>
      <c r="AF155" s="15">
        <f>SUM(Gompertz_model!AF$7:AF38)/Gompertz_model!AF$123</f>
        <v>3.4150672768253532E-5</v>
      </c>
      <c r="AG155" s="15">
        <f>SUM(Gompertz_model!AG$7:AG38)/Gompertz_model!AG$123</f>
        <v>1.1852132791295793E-5</v>
      </c>
      <c r="AH155" s="15">
        <f>SUM(Gompertz_model!AH$7:AH38)/Gompertz_model!AH$123</f>
        <v>0</v>
      </c>
      <c r="AI155" s="15">
        <f>SUM(Gompertz_model!AI$7:AI38)/Gompertz_model!AI$123</f>
        <v>3.7587202309357707E-5</v>
      </c>
      <c r="AJ155" s="5">
        <f t="shared" si="0"/>
        <v>3.4968890544755916E-3</v>
      </c>
      <c r="AK155" s="45"/>
    </row>
    <row r="156" spans="1:37" x14ac:dyDescent="0.25">
      <c r="A156" s="3">
        <v>153</v>
      </c>
      <c r="B156" s="15">
        <f>SUM(Gompertz_model!B$7:B39)/Gompertz_model!B$123</f>
        <v>0</v>
      </c>
      <c r="C156" s="15">
        <f>SUM(Gompertz_model!C$7:C39)/Gompertz_model!C$123</f>
        <v>2.5798583423237488E-4</v>
      </c>
      <c r="D156" s="15">
        <f>SUM(Gompertz_model!D$7:D39)/Gompertz_model!D$123</f>
        <v>7.020582006248318E-5</v>
      </c>
      <c r="E156" s="15">
        <f>SUM(Gompertz_model!E$7:E39)/Gompertz_model!E$123</f>
        <v>0</v>
      </c>
      <c r="F156" s="15">
        <f>SUM(Gompertz_model!F$7:F39)/Gompertz_model!F$123</f>
        <v>2.9113023225722974E-4</v>
      </c>
      <c r="G156" s="15">
        <f>SUM(Gompertz_model!G$7:G39)/Gompertz_model!G$123</f>
        <v>4.2642734709235075E-3</v>
      </c>
      <c r="H156" s="15">
        <f>SUM(Gompertz_model!H$7:H39)/Gompertz_model!H$123</f>
        <v>5.257917640873038E-4</v>
      </c>
      <c r="I156" s="15">
        <f>SUM(Gompertz_model!I$7:I39)/Gompertz_model!I$123</f>
        <v>6.4208205808702348E-5</v>
      </c>
      <c r="J156" s="15">
        <f>SUM(Gompertz_model!J$7:J39)/Gompertz_model!J$123</f>
        <v>0</v>
      </c>
      <c r="K156" s="15">
        <f>SUM(Gompertz_model!K$7:K39)/Gompertz_model!K$123</f>
        <v>1.1217084801990462E-2</v>
      </c>
      <c r="L156" s="15">
        <f>SUM(Gompertz_model!L$7:L39)/Gompertz_model!L$123</f>
        <v>9.5842601132027703E-4</v>
      </c>
      <c r="M156" s="15">
        <f>SUM(Gompertz_model!M$7:M39)/Gompertz_model!M$123</f>
        <v>4.3148084225060405E-5</v>
      </c>
      <c r="N156" s="15">
        <f>SUM(Gompertz_model!N$7:N39)/Gompertz_model!N$123</f>
        <v>4.468774438610211E-5</v>
      </c>
      <c r="O156" s="15">
        <f>SUM(Gompertz_model!O$7:O39)/Gompertz_model!O$123</f>
        <v>2.9855370445999803E-3</v>
      </c>
      <c r="P156" s="15">
        <f>SUM(Gompertz_model!P$7:P39)/Gompertz_model!P$123</f>
        <v>1.5652703900709221E-3</v>
      </c>
      <c r="Q156" s="15">
        <f>SUM(Gompertz_model!Q$7:Q39)/Gompertz_model!Q$123</f>
        <v>3.3080634045485873E-3</v>
      </c>
      <c r="R156" s="15">
        <f>SUM(Gompertz_model!R$7:R39)/Gompertz_model!R$123</f>
        <v>2.9308323563892143E-4</v>
      </c>
      <c r="S156" s="15">
        <f>SUM(Gompertz_model!S$7:S39)/Gompertz_model!S$123</f>
        <v>7.0464652660634869E-2</v>
      </c>
      <c r="T156" s="15">
        <f>SUM(Gompertz_model!T$7:T39)/Gompertz_model!T$123</f>
        <v>0</v>
      </c>
      <c r="U156" s="15">
        <f>SUM(Gompertz_model!U$7:U39)/Gompertz_model!U$123</f>
        <v>5.7532433909616548E-5</v>
      </c>
      <c r="V156" s="15">
        <f>SUM(Gompertz_model!V$7:V39)/Gompertz_model!V$123</f>
        <v>0</v>
      </c>
      <c r="W156" s="15">
        <f>SUM(Gompertz_model!W$7:W39)/Gompertz_model!W$123</f>
        <v>2.2473439053749933E-2</v>
      </c>
      <c r="X156" s="15">
        <f>SUM(Gompertz_model!X$7:X39)/Gompertz_model!X$123</f>
        <v>5.2890463849367956E-5</v>
      </c>
      <c r="Y156" s="15">
        <f>SUM(Gompertz_model!Y$7:Y39)/Gompertz_model!Y$123</f>
        <v>1.0393929944912171E-3</v>
      </c>
      <c r="Z156" s="15">
        <f>SUM(Gompertz_model!Z$7:Z39)/Gompertz_model!Z$123</f>
        <v>3.9685164362722404E-5</v>
      </c>
      <c r="AA156" s="15">
        <f>SUM(Gompertz_model!AA$7:AA39)/Gompertz_model!AA$123</f>
        <v>6.5459674081341694E-3</v>
      </c>
      <c r="AB156" s="15">
        <f>SUM(Gompertz_model!AB$7:AB39)/Gompertz_model!AB$123</f>
        <v>9.2326157539200147E-5</v>
      </c>
      <c r="AC156" s="15">
        <f>SUM(Gompertz_model!AC$7:AC39)/Gompertz_model!AC$123</f>
        <v>2.6438789481138757E-4</v>
      </c>
      <c r="AD156" s="15">
        <f>SUM(Gompertz_model!AD$7:AD39)/Gompertz_model!AD$123</f>
        <v>1.7133849633335617E-5</v>
      </c>
      <c r="AE156" s="15">
        <f>SUM(Gompertz_model!AE$7:AE39)/Gompertz_model!AE$123</f>
        <v>6.6994450105358969E-2</v>
      </c>
      <c r="AF156" s="15">
        <f>SUM(Gompertz_model!AF$7:AF39)/Gompertz_model!AF$123</f>
        <v>3.4150672768253532E-5</v>
      </c>
      <c r="AG156" s="15">
        <f>SUM(Gompertz_model!AG$7:AG39)/Gompertz_model!AG$123</f>
        <v>8.2964929539070553E-5</v>
      </c>
      <c r="AH156" s="15">
        <f>SUM(Gompertz_model!AH$7:AH39)/Gompertz_model!AH$123</f>
        <v>0</v>
      </c>
      <c r="AI156" s="15">
        <f>SUM(Gompertz_model!AI$7:AI39)/Gompertz_model!AI$123</f>
        <v>3.7587202309357707E-5</v>
      </c>
      <c r="AJ156" s="5">
        <f t="shared" ref="AJ156:AJ187" si="1">AVERAGE(B156:AI156)</f>
        <v>5.7083957951542183E-3</v>
      </c>
      <c r="AK156" s="45"/>
    </row>
    <row r="157" spans="1:37" x14ac:dyDescent="0.25">
      <c r="A157" s="3">
        <v>154</v>
      </c>
      <c r="B157" s="15">
        <f>SUM(Gompertz_model!B$7:B40)/Gompertz_model!B$123</f>
        <v>0</v>
      </c>
      <c r="C157" s="15">
        <f>SUM(Gompertz_model!C$7:C40)/Gompertz_model!C$123</f>
        <v>3.4007223603358506E-4</v>
      </c>
      <c r="D157" s="15">
        <f>SUM(Gompertz_model!D$7:D40)/Gompertz_model!D$123</f>
        <v>1.6381358014579407E-4</v>
      </c>
      <c r="E157" s="15">
        <f>SUM(Gompertz_model!E$7:E40)/Gompertz_model!E$123</f>
        <v>0</v>
      </c>
      <c r="F157" s="15">
        <f>SUM(Gompertz_model!F$7:F40)/Gompertz_model!F$123</f>
        <v>3.3426063703607858E-4</v>
      </c>
      <c r="G157" s="15">
        <f>SUM(Gompertz_model!G$7:G40)/Gompertz_model!G$123</f>
        <v>5.5742136874817093E-3</v>
      </c>
      <c r="H157" s="15">
        <f>SUM(Gompertz_model!H$7:H40)/Gompertz_model!H$123</f>
        <v>7.047847050531945E-4</v>
      </c>
      <c r="I157" s="15">
        <f>SUM(Gompertz_model!I$7:I40)/Gompertz_model!I$123</f>
        <v>6.4208205808702348E-5</v>
      </c>
      <c r="J157" s="15">
        <f>SUM(Gompertz_model!J$7:J40)/Gompertz_model!J$123</f>
        <v>0</v>
      </c>
      <c r="K157" s="15">
        <f>SUM(Gompertz_model!K$7:K40)/Gompertz_model!K$123</f>
        <v>1.5322413435620982E-2</v>
      </c>
      <c r="L157" s="15">
        <f>SUM(Gompertz_model!L$7:L40)/Gompertz_model!L$123</f>
        <v>9.5842601132027703E-4</v>
      </c>
      <c r="M157" s="15">
        <f>SUM(Gompertz_model!M$7:M40)/Gompertz_model!M$123</f>
        <v>8.6296168450120811E-5</v>
      </c>
      <c r="N157" s="15">
        <f>SUM(Gompertz_model!N$7:N40)/Gompertz_model!N$123</f>
        <v>4.468774438610211E-5</v>
      </c>
      <c r="O157" s="15">
        <f>SUM(Gompertz_model!O$7:O40)/Gompertz_model!O$123</f>
        <v>3.1404469855933754E-3</v>
      </c>
      <c r="P157" s="15">
        <f>SUM(Gompertz_model!P$7:P40)/Gompertz_model!P$123</f>
        <v>1.5652703900709221E-3</v>
      </c>
      <c r="Q157" s="15">
        <f>SUM(Gompertz_model!Q$7:Q40)/Gompertz_model!Q$123</f>
        <v>5.1097765088116568E-3</v>
      </c>
      <c r="R157" s="15">
        <f>SUM(Gompertz_model!R$7:R40)/Gompertz_model!R$123</f>
        <v>7.5364260592865513E-4</v>
      </c>
      <c r="S157" s="15">
        <f>SUM(Gompertz_model!S$7:S40)/Gompertz_model!S$123</f>
        <v>8.6643152890660935E-2</v>
      </c>
      <c r="T157" s="15">
        <f>SUM(Gompertz_model!T$7:T40)/Gompertz_model!T$123</f>
        <v>0</v>
      </c>
      <c r="U157" s="15">
        <f>SUM(Gompertz_model!U$7:U40)/Gompertz_model!U$123</f>
        <v>1.150648678192331E-4</v>
      </c>
      <c r="V157" s="15">
        <f>SUM(Gompertz_model!V$7:V40)/Gompertz_model!V$123</f>
        <v>0</v>
      </c>
      <c r="W157" s="15">
        <f>SUM(Gompertz_model!W$7:W40)/Gompertz_model!W$123</f>
        <v>2.6325430470508192E-2</v>
      </c>
      <c r="X157" s="15">
        <f>SUM(Gompertz_model!X$7:X40)/Gompertz_model!X$123</f>
        <v>1.2341108231519191E-4</v>
      </c>
      <c r="Y157" s="15">
        <f>SUM(Gompertz_model!Y$7:Y40)/Gompertz_model!Y$123</f>
        <v>1.1433322939403388E-3</v>
      </c>
      <c r="Z157" s="15">
        <f>SUM(Gompertz_model!Z$7:Z40)/Gompertz_model!Z$123</f>
        <v>3.9685164362722404E-5</v>
      </c>
      <c r="AA157" s="15">
        <f>SUM(Gompertz_model!AA$7:AA40)/Gompertz_model!AA$123</f>
        <v>6.6302831475832042E-3</v>
      </c>
      <c r="AB157" s="15">
        <f>SUM(Gompertz_model!AB$7:AB40)/Gompertz_model!AB$123</f>
        <v>9.2326157539200147E-5</v>
      </c>
      <c r="AC157" s="15">
        <f>SUM(Gompertz_model!AC$7:AC40)/Gompertz_model!AC$123</f>
        <v>2.6438789481138757E-4</v>
      </c>
      <c r="AD157" s="15">
        <f>SUM(Gompertz_model!AD$7:AD40)/Gompertz_model!AD$123</f>
        <v>1.7133849633335617E-5</v>
      </c>
      <c r="AE157" s="15">
        <f>SUM(Gompertz_model!AE$7:AE40)/Gompertz_model!AE$123</f>
        <v>0.100976425313851</v>
      </c>
      <c r="AF157" s="15">
        <f>SUM(Gompertz_model!AF$7:AF40)/Gompertz_model!AF$123</f>
        <v>1.0245201830476061E-4</v>
      </c>
      <c r="AG157" s="15">
        <f>SUM(Gompertz_model!AG$7:AG40)/Gompertz_model!AG$123</f>
        <v>8.2964929539070553E-5</v>
      </c>
      <c r="AH157" s="15">
        <f>SUM(Gompertz_model!AH$7:AH40)/Gompertz_model!AH$123</f>
        <v>1.4450867052023121E-5</v>
      </c>
      <c r="AI157" s="15">
        <f>SUM(Gompertz_model!AI$7:AI40)/Gompertz_model!AI$123</f>
        <v>3.7587202309357707E-5</v>
      </c>
      <c r="AJ157" s="5">
        <f t="shared" si="1"/>
        <v>7.5520706191756232E-3</v>
      </c>
      <c r="AK157" s="45"/>
    </row>
    <row r="158" spans="1:37" x14ac:dyDescent="0.25">
      <c r="A158" s="3">
        <v>155</v>
      </c>
      <c r="B158" s="15">
        <f>SUM(Gompertz_model!B$7:B41)/Gompertz_model!B$123</f>
        <v>0</v>
      </c>
      <c r="C158" s="15">
        <f>SUM(Gompertz_model!C$7:C41)/Gompertz_model!C$123</f>
        <v>7.2705098738214742E-4</v>
      </c>
      <c r="D158" s="15">
        <f>SUM(Gompertz_model!D$7:D41)/Gompertz_model!D$123</f>
        <v>2.1061746018744953E-4</v>
      </c>
      <c r="E158" s="15">
        <f>SUM(Gompertz_model!E$7:E41)/Gompertz_model!E$123</f>
        <v>0</v>
      </c>
      <c r="F158" s="15">
        <f>SUM(Gompertz_model!F$7:F41)/Gompertz_model!F$123</f>
        <v>3.9895624420435184E-4</v>
      </c>
      <c r="G158" s="15">
        <f>SUM(Gompertz_model!G$7:G41)/Gompertz_model!G$123</f>
        <v>7.190735656851405E-3</v>
      </c>
      <c r="H158" s="15">
        <f>SUM(Gompertz_model!H$7:H41)/Gompertz_model!H$123</f>
        <v>1.4766917629685978E-3</v>
      </c>
      <c r="I158" s="15">
        <f>SUM(Gompertz_model!I$7:I41)/Gompertz_model!I$123</f>
        <v>2.9963829377394432E-4</v>
      </c>
      <c r="J158" s="15">
        <f>SUM(Gompertz_model!J$7:J41)/Gompertz_model!J$123</f>
        <v>0</v>
      </c>
      <c r="K158" s="15">
        <f>SUM(Gompertz_model!K$7:K41)/Gompertz_model!K$123</f>
        <v>1.5322413435620982E-2</v>
      </c>
      <c r="L158" s="15">
        <f>SUM(Gompertz_model!L$7:L41)/Gompertz_model!L$123</f>
        <v>1.2115951463860105E-3</v>
      </c>
      <c r="M158" s="15">
        <f>SUM(Gompertz_model!M$7:M41)/Gompertz_model!M$123</f>
        <v>1.0067886319180761E-4</v>
      </c>
      <c r="N158" s="15">
        <f>SUM(Gompertz_model!N$7:N41)/Gompertz_model!N$123</f>
        <v>4.468774438610211E-5</v>
      </c>
      <c r="O158" s="15">
        <f>SUM(Gompertz_model!O$7:O41)/Gompertz_model!O$123</f>
        <v>3.1404469855933754E-3</v>
      </c>
      <c r="P158" s="15">
        <f>SUM(Gompertz_model!P$7:P41)/Gompertz_model!P$123</f>
        <v>3.0889849290780141E-3</v>
      </c>
      <c r="Q158" s="15">
        <f>SUM(Gompertz_model!Q$7:Q41)/Gompertz_model!Q$123</f>
        <v>8.6049030225460281E-3</v>
      </c>
      <c r="R158" s="15">
        <f>SUM(Gompertz_model!R$7:R41)/Gompertz_model!R$123</f>
        <v>7.5364260592865513E-4</v>
      </c>
      <c r="S158" s="15">
        <f>SUM(Gompertz_model!S$7:S41)/Gompertz_model!S$123</f>
        <v>9.0885855952563516E-2</v>
      </c>
      <c r="T158" s="15">
        <f>SUM(Gompertz_model!T$7:T41)/Gompertz_model!T$123</f>
        <v>0</v>
      </c>
      <c r="U158" s="15">
        <f>SUM(Gompertz_model!U$7:U41)/Gompertz_model!U$123</f>
        <v>1.582141932514455E-4</v>
      </c>
      <c r="V158" s="15">
        <f>SUM(Gompertz_model!V$7:V41)/Gompertz_model!V$123</f>
        <v>0</v>
      </c>
      <c r="W158" s="15">
        <f>SUM(Gompertz_model!W$7:W41)/Gompertz_model!W$123</f>
        <v>4.0665724603548441E-2</v>
      </c>
      <c r="X158" s="15">
        <f>SUM(Gompertz_model!X$7:X41)/Gompertz_model!X$123</f>
        <v>1.2341108231519191E-4</v>
      </c>
      <c r="Y158" s="15">
        <f>SUM(Gompertz_model!Y$7:Y41)/Gompertz_model!Y$123</f>
        <v>1.3304230329487579E-3</v>
      </c>
      <c r="Z158" s="15">
        <f>SUM(Gompertz_model!Z$7:Z41)/Gompertz_model!Z$123</f>
        <v>3.9685164362722404E-5</v>
      </c>
      <c r="AA158" s="15">
        <f>SUM(Gompertz_model!AA$7:AA41)/Gompertz_model!AA$123</f>
        <v>8.6002054238015664E-3</v>
      </c>
      <c r="AB158" s="15">
        <f>SUM(Gompertz_model!AB$7:AB41)/Gompertz_model!AB$123</f>
        <v>9.2326157539200147E-5</v>
      </c>
      <c r="AC158" s="15">
        <f>SUM(Gompertz_model!AC$7:AC41)/Gompertz_model!AC$123</f>
        <v>2.6438789481138757E-4</v>
      </c>
      <c r="AD158" s="15">
        <f>SUM(Gompertz_model!AD$7:AD41)/Gompertz_model!AD$123</f>
        <v>1.7133849633335617E-5</v>
      </c>
      <c r="AE158" s="15">
        <f>SUM(Gompertz_model!AE$7:AE41)/Gompertz_model!AE$123</f>
        <v>0.10210421139063938</v>
      </c>
      <c r="AF158" s="15">
        <f>SUM(Gompertz_model!AF$7:AF41)/Gompertz_model!AF$123</f>
        <v>1.0245201830476061E-4</v>
      </c>
      <c r="AG158" s="15">
        <f>SUM(Gompertz_model!AG$7:AG41)/Gompertz_model!AG$123</f>
        <v>1.1852132791295794E-4</v>
      </c>
      <c r="AH158" s="15">
        <f>SUM(Gompertz_model!AH$7:AH41)/Gompertz_model!AH$123</f>
        <v>1.4450867052023121E-5</v>
      </c>
      <c r="AI158" s="15">
        <f>SUM(Gompertz_model!AI$7:AI41)/Gompertz_model!AI$123</f>
        <v>3.7587202309357707E-5</v>
      </c>
      <c r="AJ158" s="5">
        <f t="shared" si="1"/>
        <v>8.4448715676203809E-3</v>
      </c>
      <c r="AK158" s="45"/>
    </row>
    <row r="159" spans="1:37" x14ac:dyDescent="0.25">
      <c r="A159" s="3">
        <v>156</v>
      </c>
      <c r="B159" s="15">
        <f>SUM(Gompertz_model!B$7:B42)/Gompertz_model!B$123</f>
        <v>0</v>
      </c>
      <c r="C159" s="15">
        <f>SUM(Gompertz_model!C$7:C42)/Gompertz_model!C$123</f>
        <v>1.6300014071954595E-3</v>
      </c>
      <c r="D159" s="15">
        <f>SUM(Gompertz_model!D$7:D42)/Gompertz_model!D$123</f>
        <v>2.6912231023951886E-4</v>
      </c>
      <c r="E159" s="15">
        <f>SUM(Gompertz_model!E$7:E42)/Gompertz_model!E$123</f>
        <v>0</v>
      </c>
      <c r="F159" s="15">
        <f>SUM(Gompertz_model!F$7:F42)/Gompertz_model!F$123</f>
        <v>4.7443445256733737E-4</v>
      </c>
      <c r="G159" s="15">
        <f>SUM(Gompertz_model!G$7:G42)/Gompertz_model!G$123</f>
        <v>9.1695815159074118E-3</v>
      </c>
      <c r="H159" s="15">
        <f>SUM(Gompertz_model!H$7:H42)/Gompertz_model!H$123</f>
        <v>1.9241741153833245E-3</v>
      </c>
      <c r="I159" s="15">
        <f>SUM(Gompertz_model!I$7:I42)/Gompertz_model!I$123</f>
        <v>6.206793228174561E-4</v>
      </c>
      <c r="J159" s="15">
        <f>SUM(Gompertz_model!J$7:J42)/Gompertz_model!J$123</f>
        <v>0</v>
      </c>
      <c r="K159" s="15">
        <f>SUM(Gompertz_model!K$7:K42)/Gompertz_model!K$123</f>
        <v>1.5322413435620982E-2</v>
      </c>
      <c r="L159" s="15">
        <f>SUM(Gompertz_model!L$7:L42)/Gompertz_model!L$123</f>
        <v>1.5913488489846109E-3</v>
      </c>
      <c r="M159" s="15">
        <f>SUM(Gompertz_model!M$7:M42)/Gompertz_model!M$123</f>
        <v>3.3080197905879647E-4</v>
      </c>
      <c r="N159" s="15">
        <f>SUM(Gompertz_model!N$7:N42)/Gompertz_model!N$123</f>
        <v>1.3406323315830632E-4</v>
      </c>
      <c r="O159" s="15">
        <f>SUM(Gompertz_model!O$7:O42)/Gompertz_model!O$123</f>
        <v>4.5205537326254422E-3</v>
      </c>
      <c r="P159" s="15">
        <f>SUM(Gompertz_model!P$7:P42)/Gompertz_model!P$123</f>
        <v>4.8343306737588651E-3</v>
      </c>
      <c r="Q159" s="15">
        <f>SUM(Gompertz_model!Q$7:Q42)/Gompertz_model!Q$123</f>
        <v>8.6738210101407892E-3</v>
      </c>
      <c r="R159" s="15">
        <f>SUM(Gompertz_model!R$7:R42)/Gompertz_model!R$123</f>
        <v>2.0306481326410985E-3</v>
      </c>
      <c r="S159" s="15">
        <f>SUM(Gompertz_model!S$7:S42)/Gompertz_model!S$123</f>
        <v>0.11328783928845269</v>
      </c>
      <c r="T159" s="15">
        <f>SUM(Gompertz_model!T$7:T42)/Gompertz_model!T$123</f>
        <v>0</v>
      </c>
      <c r="U159" s="15">
        <f>SUM(Gompertz_model!U$7:U42)/Gompertz_model!U$123</f>
        <v>2.4451284411587031E-4</v>
      </c>
      <c r="V159" s="15">
        <f>SUM(Gompertz_model!V$7:V42)/Gompertz_model!V$123</f>
        <v>0</v>
      </c>
      <c r="W159" s="15">
        <f>SUM(Gompertz_model!W$7:W42)/Gompertz_model!W$123</f>
        <v>4.1356570890249647E-2</v>
      </c>
      <c r="X159" s="15">
        <f>SUM(Gompertz_model!X$7:X42)/Gompertz_model!X$123</f>
        <v>5.6416494772659157E-4</v>
      </c>
      <c r="Y159" s="15">
        <f>SUM(Gompertz_model!Y$7:Y42)/Gompertz_model!Y$123</f>
        <v>1.3719987527284067E-3</v>
      </c>
      <c r="Z159" s="15">
        <f>SUM(Gompertz_model!Z$7:Z42)/Gompertz_model!Z$123</f>
        <v>3.9685164362722404E-5</v>
      </c>
      <c r="AA159" s="15">
        <f>SUM(Gompertz_model!AA$7:AA42)/Gompertz_model!AA$123</f>
        <v>1.7951587435421808E-2</v>
      </c>
      <c r="AB159" s="15">
        <f>SUM(Gompertz_model!AB$7:AB42)/Gompertz_model!AB$123</f>
        <v>9.2326157539200147E-5</v>
      </c>
      <c r="AC159" s="15">
        <f>SUM(Gompertz_model!AC$7:AC42)/Gompertz_model!AC$123</f>
        <v>2.6438789481138757E-4</v>
      </c>
      <c r="AD159" s="15">
        <f>SUM(Gompertz_model!AD$7:AD42)/Gompertz_model!AD$123</f>
        <v>1.7133849633335617E-5</v>
      </c>
      <c r="AE159" s="15">
        <f>SUM(Gompertz_model!AE$7:AE42)/Gompertz_model!AE$123</f>
        <v>0.11624110879178497</v>
      </c>
      <c r="AF159" s="15">
        <f>SUM(Gompertz_model!AF$7:AF42)/Gompertz_model!AF$123</f>
        <v>1.0245201830476061E-4</v>
      </c>
      <c r="AG159" s="15">
        <f>SUM(Gompertz_model!AG$7:AG42)/Gompertz_model!AG$123</f>
        <v>1.3037346070425372E-4</v>
      </c>
      <c r="AH159" s="15">
        <f>SUM(Gompertz_model!AH$7:AH42)/Gompertz_model!AH$123</f>
        <v>1.4450867052023121E-5</v>
      </c>
      <c r="AI159" s="15">
        <f>SUM(Gompertz_model!AI$7:AI42)/Gompertz_model!AI$123</f>
        <v>3.7587202309357707E-5</v>
      </c>
      <c r="AJ159" s="5">
        <f t="shared" si="1"/>
        <v>1.0095357462802837E-2</v>
      </c>
      <c r="AK159" s="45"/>
    </row>
    <row r="160" spans="1:37" x14ac:dyDescent="0.25">
      <c r="A160" s="3">
        <v>157</v>
      </c>
      <c r="B160" s="15">
        <f>SUM(Gompertz_model!B$7:B43)/Gompertz_model!B$123</f>
        <v>0</v>
      </c>
      <c r="C160" s="15">
        <f>SUM(Gompertz_model!C$7:C43)/Gompertz_model!C$123</f>
        <v>1.6300014071954595E-3</v>
      </c>
      <c r="D160" s="15">
        <f>SUM(Gompertz_model!D$7:D43)/Gompertz_model!D$123</f>
        <v>3.1592619028117429E-4</v>
      </c>
      <c r="E160" s="15">
        <f>SUM(Gompertz_model!E$7:E43)/Gompertz_model!E$123</f>
        <v>0</v>
      </c>
      <c r="F160" s="15">
        <f>SUM(Gompertz_model!F$7:F43)/Gompertz_model!F$123</f>
        <v>7.0086907765629384E-4</v>
      </c>
      <c r="G160" s="15">
        <f>SUM(Gompertz_model!G$7:G43)/Gompertz_model!G$123</f>
        <v>1.153862233308714E-2</v>
      </c>
      <c r="H160" s="15">
        <f>SUM(Gompertz_model!H$7:H43)/Gompertz_model!H$123</f>
        <v>2.9310094083164597E-3</v>
      </c>
      <c r="I160" s="15">
        <f>SUM(Gompertz_model!I$7:I43)/Gompertz_model!I$123</f>
        <v>7.4909573443486077E-4</v>
      </c>
      <c r="J160" s="15">
        <f>SUM(Gompertz_model!J$7:J43)/Gompertz_model!J$123</f>
        <v>6.1306440241547372E-5</v>
      </c>
      <c r="K160" s="15">
        <f>SUM(Gompertz_model!K$7:K43)/Gompertz_model!K$123</f>
        <v>2.7949409081484553E-2</v>
      </c>
      <c r="L160" s="15">
        <f>SUM(Gompertz_model!L$7:L43)/Gompertz_model!L$123</f>
        <v>2.2061881770013923E-3</v>
      </c>
      <c r="M160" s="15">
        <f>SUM(Gompertz_model!M$7:M43)/Gompertz_model!M$123</f>
        <v>3.4518467380048324E-4</v>
      </c>
      <c r="N160" s="15">
        <f>SUM(Gompertz_model!N$7:N43)/Gompertz_model!N$123</f>
        <v>1.3406323315830632E-4</v>
      </c>
      <c r="O160" s="15">
        <f>SUM(Gompertz_model!O$7:O43)/Gompertz_model!O$123</f>
        <v>1.2435043445197087E-2</v>
      </c>
      <c r="P160" s="15">
        <f>SUM(Gompertz_model!P$7:P43)/Gompertz_model!P$123</f>
        <v>4.8343306737588651E-3</v>
      </c>
      <c r="Q160" s="15">
        <f>SUM(Gompertz_model!Q$7:Q43)/Gompertz_model!Q$123</f>
        <v>1.9956680122083292E-2</v>
      </c>
      <c r="R160" s="15">
        <f>SUM(Gompertz_model!R$7:R43)/Gompertz_model!R$123</f>
        <v>7.2014737899849272E-3</v>
      </c>
      <c r="S160" s="15">
        <f>SUM(Gompertz_model!S$7:S43)/Gompertz_model!S$123</f>
        <v>0.12914685886622707</v>
      </c>
      <c r="T160" s="15">
        <f>SUM(Gompertz_model!T$7:T43)/Gompertz_model!T$123</f>
        <v>0</v>
      </c>
      <c r="U160" s="15">
        <f>SUM(Gompertz_model!U$7:U43)/Gompertz_model!U$123</f>
        <v>3.9265886143313297E-3</v>
      </c>
      <c r="V160" s="15">
        <f>SUM(Gompertz_model!V$7:V43)/Gompertz_model!V$123</f>
        <v>0</v>
      </c>
      <c r="W160" s="15">
        <f>SUM(Gompertz_model!W$7:W43)/Gompertz_model!W$123</f>
        <v>4.330350133458942E-2</v>
      </c>
      <c r="X160" s="15">
        <f>SUM(Gompertz_model!X$7:X43)/Gompertz_model!X$123</f>
        <v>1.1635902046860951E-3</v>
      </c>
      <c r="Y160" s="15">
        <f>SUM(Gompertz_model!Y$7:Y43)/Gompertz_model!Y$123</f>
        <v>1.4655441222326162E-3</v>
      </c>
      <c r="Z160" s="15">
        <f>SUM(Gompertz_model!Z$7:Z43)/Gompertz_model!Z$123</f>
        <v>3.9685164362722404E-5</v>
      </c>
      <c r="AA160" s="15">
        <f>SUM(Gompertz_model!AA$7:AA43)/Gompertz_model!AA$123</f>
        <v>2.2044733332311325E-2</v>
      </c>
      <c r="AB160" s="15">
        <f>SUM(Gompertz_model!AB$7:AB43)/Gompertz_model!AB$123</f>
        <v>9.2326157539200147E-5</v>
      </c>
      <c r="AC160" s="15">
        <f>SUM(Gompertz_model!AC$7:AC43)/Gompertz_model!AC$123</f>
        <v>2.6438789481138757E-4</v>
      </c>
      <c r="AD160" s="15">
        <f>SUM(Gompertz_model!AD$7:AD43)/Gompertz_model!AD$123</f>
        <v>1.7133849633335617E-5</v>
      </c>
      <c r="AE160" s="15">
        <f>SUM(Gompertz_model!AE$7:AE43)/Gompertz_model!AE$123</f>
        <v>0.15221154892514072</v>
      </c>
      <c r="AF160" s="15">
        <f>SUM(Gompertz_model!AF$7:AF43)/Gompertz_model!AF$123</f>
        <v>1.0245201830476061E-4</v>
      </c>
      <c r="AG160" s="15">
        <f>SUM(Gompertz_model!AG$7:AG43)/Gompertz_model!AG$123</f>
        <v>2.2519052303462007E-4</v>
      </c>
      <c r="AH160" s="15">
        <f>SUM(Gompertz_model!AH$7:AH43)/Gompertz_model!AH$123</f>
        <v>1.4450867052023121E-5</v>
      </c>
      <c r="AI160" s="15">
        <f>SUM(Gompertz_model!AI$7:AI43)/Gompertz_model!AI$123</f>
        <v>5.2622083233100796E-5</v>
      </c>
      <c r="AJ160" s="5">
        <f t="shared" si="1"/>
        <v>1.3148818168975632E-2</v>
      </c>
      <c r="AK160" s="45"/>
    </row>
    <row r="161" spans="1:37" x14ac:dyDescent="0.25">
      <c r="A161" s="3">
        <v>158</v>
      </c>
      <c r="B161" s="15">
        <f>SUM(Gompertz_model!B$7:B44)/Gompertz_model!B$123</f>
        <v>0</v>
      </c>
      <c r="C161" s="15">
        <f>SUM(Gompertz_model!C$7:C44)/Gompertz_model!C$123</f>
        <v>1.688634551339181E-3</v>
      </c>
      <c r="D161" s="15">
        <f>SUM(Gompertz_model!D$7:D44)/Gompertz_model!D$123</f>
        <v>5.1484268045821002E-4</v>
      </c>
      <c r="E161" s="15">
        <f>SUM(Gompertz_model!E$7:E44)/Gompertz_model!E$123</f>
        <v>0</v>
      </c>
      <c r="F161" s="15">
        <f>SUM(Gompertz_model!F$7:F44)/Gompertz_model!F$123</f>
        <v>8.8417329796640137E-4</v>
      </c>
      <c r="G161" s="15">
        <f>SUM(Gompertz_model!G$7:G44)/Gompertz_model!G$123</f>
        <v>1.4367535779484106E-2</v>
      </c>
      <c r="H161" s="15">
        <f>SUM(Gompertz_model!H$7:H44)/Gompertz_model!H$123</f>
        <v>3.0652541140408773E-3</v>
      </c>
      <c r="I161" s="15">
        <f>SUM(Gompertz_model!I$7:I44)/Gompertz_model!I$123</f>
        <v>7.4909573443486077E-4</v>
      </c>
      <c r="J161" s="15">
        <f>SUM(Gompertz_model!J$7:J44)/Gompertz_model!J$123</f>
        <v>9.1959660362321064E-5</v>
      </c>
      <c r="K161" s="15">
        <f>SUM(Gompertz_model!K$7:K44)/Gompertz_model!K$123</f>
        <v>2.8073812979473357E-2</v>
      </c>
      <c r="L161" s="15">
        <f>SUM(Gompertz_model!L$7:L44)/Gompertz_model!L$123</f>
        <v>2.4412738024195734E-3</v>
      </c>
      <c r="M161" s="15">
        <f>SUM(Gompertz_model!M$7:M44)/Gompertz_model!M$123</f>
        <v>5.0339431595903812E-4</v>
      </c>
      <c r="N161" s="15">
        <f>SUM(Gompertz_model!N$7:N44)/Gompertz_model!N$123</f>
        <v>2.457825941235616E-4</v>
      </c>
      <c r="O161" s="15">
        <f>SUM(Gompertz_model!O$7:O44)/Gompertz_model!O$123</f>
        <v>2.2419693278316832E-2</v>
      </c>
      <c r="P161" s="15">
        <f>SUM(Gompertz_model!P$7:P44)/Gompertz_model!P$123</f>
        <v>8.6297650709219863E-3</v>
      </c>
      <c r="Q161" s="15">
        <f>SUM(Gompertz_model!Q$7:Q44)/Gompertz_model!Q$123</f>
        <v>2.0645859998030914E-2</v>
      </c>
      <c r="R161" s="15">
        <f>SUM(Gompertz_model!R$7:R44)/Gompertz_model!R$123</f>
        <v>9.0227767543125097E-3</v>
      </c>
      <c r="S161" s="15">
        <f>SUM(Gompertz_model!S$7:S44)/Gompertz_model!S$123</f>
        <v>0.14077595460818892</v>
      </c>
      <c r="T161" s="15">
        <f>SUM(Gompertz_model!T$7:T44)/Gompertz_model!T$123</f>
        <v>3.6533302714946298E-4</v>
      </c>
      <c r="U161" s="15">
        <f>SUM(Gompertz_model!U$7:U44)/Gompertz_model!U$123</f>
        <v>4.0416534821505626E-3</v>
      </c>
      <c r="V161" s="15">
        <f>SUM(Gompertz_model!V$7:V44)/Gompertz_model!V$123</f>
        <v>0</v>
      </c>
      <c r="W161" s="15">
        <f>SUM(Gompertz_model!W$7:W44)/Gompertz_model!W$123</f>
        <v>4.9835138954309938E-2</v>
      </c>
      <c r="X161" s="15">
        <f>SUM(Gompertz_model!X$7:X44)/Gompertz_model!X$123</f>
        <v>1.1635902046860951E-3</v>
      </c>
      <c r="Y161" s="15">
        <f>SUM(Gompertz_model!Y$7:Y44)/Gompertz_model!Y$123</f>
        <v>1.642240931296123E-3</v>
      </c>
      <c r="Z161" s="15">
        <f>SUM(Gompertz_model!Z$7:Z44)/Gompertz_model!Z$123</f>
        <v>5.291355248362987E-5</v>
      </c>
      <c r="AA161" s="15">
        <f>SUM(Gompertz_model!AA$7:AA44)/Gompertz_model!AA$123</f>
        <v>2.7088347564808143E-2</v>
      </c>
      <c r="AB161" s="15">
        <f>SUM(Gompertz_model!AB$7:AB44)/Gompertz_model!AB$123</f>
        <v>9.2326157539200147E-5</v>
      </c>
      <c r="AC161" s="15">
        <f>SUM(Gompertz_model!AC$7:AC44)/Gompertz_model!AC$123</f>
        <v>2.6438789481138757E-4</v>
      </c>
      <c r="AD161" s="15">
        <f>SUM(Gompertz_model!AD$7:AD44)/Gompertz_model!AD$123</f>
        <v>6.1681858680008226E-4</v>
      </c>
      <c r="AE161" s="15">
        <f>SUM(Gompertz_model!AE$7:AE44)/Gompertz_model!AE$123</f>
        <v>0.15306233491289337</v>
      </c>
      <c r="AF161" s="15">
        <f>SUM(Gompertz_model!AF$7:AF44)/Gompertz_model!AF$123</f>
        <v>1.0245201830476061E-4</v>
      </c>
      <c r="AG161" s="15">
        <f>SUM(Gompertz_model!AG$7:AG44)/Gompertz_model!AG$123</f>
        <v>1.3191423796712218E-2</v>
      </c>
      <c r="AH161" s="15">
        <f>SUM(Gompertz_model!AH$7:AH44)/Gompertz_model!AH$123</f>
        <v>1.4450867052023121E-5</v>
      </c>
      <c r="AI161" s="15">
        <f>SUM(Gompertz_model!AI$7:AI44)/Gompertz_model!AI$123</f>
        <v>5.2622083233100796E-5</v>
      </c>
      <c r="AJ161" s="5">
        <f t="shared" si="1"/>
        <v>1.4873701272178312E-2</v>
      </c>
      <c r="AK161" s="45"/>
    </row>
    <row r="162" spans="1:37" x14ac:dyDescent="0.25">
      <c r="A162" s="3">
        <v>159</v>
      </c>
      <c r="B162" s="15">
        <f>SUM(Gompertz_model!B$7:B45)/Gompertz_model!B$123</f>
        <v>4.3099732781656753E-5</v>
      </c>
      <c r="C162" s="15">
        <f>SUM(Gompertz_model!C$7:C45)/Gompertz_model!C$123</f>
        <v>1.7120878089966697E-3</v>
      </c>
      <c r="D162" s="15">
        <f>SUM(Gompertz_model!D$7:D45)/Gompertz_model!D$123</f>
        <v>5.1484268045821002E-4</v>
      </c>
      <c r="E162" s="15">
        <f>SUM(Gompertz_model!E$7:E45)/Gompertz_model!E$123</f>
        <v>0</v>
      </c>
      <c r="F162" s="15">
        <f>SUM(Gompertz_model!F$7:F45)/Gompertz_model!F$123</f>
        <v>1.0243471134976602E-3</v>
      </c>
      <c r="G162" s="15">
        <f>SUM(Gompertz_model!G$7:G45)/Gompertz_model!G$123</f>
        <v>1.7698128457754429E-2</v>
      </c>
      <c r="H162" s="15">
        <f>SUM(Gompertz_model!H$7:H45)/Gompertz_model!H$123</f>
        <v>5.1348599939589883E-3</v>
      </c>
      <c r="I162" s="15">
        <f>SUM(Gompertz_model!I$7:I45)/Gompertz_model!I$123</f>
        <v>7.4909573443486077E-4</v>
      </c>
      <c r="J162" s="15">
        <f>SUM(Gompertz_model!J$7:J45)/Gompertz_model!J$123</f>
        <v>1.0728627042270791E-4</v>
      </c>
      <c r="K162" s="15">
        <f>SUM(Gompertz_model!K$7:K45)/Gompertz_model!K$123</f>
        <v>3.1888865851130002E-2</v>
      </c>
      <c r="L162" s="15">
        <f>SUM(Gompertz_model!L$7:L45)/Gompertz_model!L$123</f>
        <v>2.4774408217146785E-3</v>
      </c>
      <c r="M162" s="15">
        <f>SUM(Gompertz_model!M$7:M45)/Gompertz_model!M$123</f>
        <v>5.0339431595903812E-4</v>
      </c>
      <c r="N162" s="15">
        <f>SUM(Gompertz_model!N$7:N45)/Gompertz_model!N$123</f>
        <v>1.0278181208803485E-3</v>
      </c>
      <c r="O162" s="15">
        <f>SUM(Gompertz_model!O$7:O45)/Gompertz_model!O$123</f>
        <v>4.2966384542804437E-2</v>
      </c>
      <c r="P162" s="15">
        <f>SUM(Gompertz_model!P$7:P45)/Gompertz_model!P$123</f>
        <v>8.699024822695035E-3</v>
      </c>
      <c r="Q162" s="15">
        <f>SUM(Gompertz_model!Q$7:Q45)/Gompertz_model!Q$123</f>
        <v>2.2358964261100719E-2</v>
      </c>
      <c r="R162" s="15">
        <f>SUM(Gompertz_model!R$7:R45)/Gompertz_model!R$123</f>
        <v>9.8392229107352198E-3</v>
      </c>
      <c r="S162" s="15">
        <f>SUM(Gompertz_model!S$7:S45)/Gompertz_model!S$123</f>
        <v>0.15750396156008792</v>
      </c>
      <c r="T162" s="15">
        <f>SUM(Gompertz_model!T$7:T45)/Gompertz_model!T$123</f>
        <v>3.6533302714946298E-4</v>
      </c>
      <c r="U162" s="15">
        <f>SUM(Gompertz_model!U$7:U45)/Gompertz_model!U$123</f>
        <v>4.0416534821505626E-3</v>
      </c>
      <c r="V162" s="15">
        <f>SUM(Gompertz_model!V$7:V45)/Gompertz_model!V$123</f>
        <v>0</v>
      </c>
      <c r="W162" s="15">
        <f>SUM(Gompertz_model!W$7:W45)/Gompertz_model!W$123</f>
        <v>5.3917412466635263E-2</v>
      </c>
      <c r="X162" s="15">
        <f>SUM(Gompertz_model!X$7:X45)/Gompertz_model!X$123</f>
        <v>1.7982757708785106E-3</v>
      </c>
      <c r="Y162" s="15">
        <f>SUM(Gompertz_model!Y$7:Y45)/Gompertz_model!Y$123</f>
        <v>2.05799812909261E-3</v>
      </c>
      <c r="Z162" s="15">
        <f>SUM(Gompertz_model!Z$7:Z45)/Gompertz_model!Z$123</f>
        <v>5.291355248362987E-5</v>
      </c>
      <c r="AA162" s="15">
        <f>SUM(Gompertz_model!AA$7:AA45)/Gompertz_model!AA$123</f>
        <v>4.1360702733362974E-2</v>
      </c>
      <c r="AB162" s="15">
        <f>SUM(Gompertz_model!AB$7:AB45)/Gompertz_model!AB$123</f>
        <v>1.0771385046240017E-4</v>
      </c>
      <c r="AC162" s="15">
        <f>SUM(Gompertz_model!AC$7:AC45)/Gompertz_model!AC$123</f>
        <v>2.9271516925546482E-4</v>
      </c>
      <c r="AD162" s="15">
        <f>SUM(Gompertz_model!AD$7:AD45)/Gompertz_model!AD$123</f>
        <v>6.1681858680008226E-4</v>
      </c>
      <c r="AE162" s="15">
        <f>SUM(Gompertz_model!AE$7:AE45)/Gompertz_model!AE$123</f>
        <v>0.15628740737809524</v>
      </c>
      <c r="AF162" s="15">
        <f>SUM(Gompertz_model!AF$7:AF45)/Gompertz_model!AF$123</f>
        <v>1.0245201830476061E-4</v>
      </c>
      <c r="AG162" s="15">
        <f>SUM(Gompertz_model!AG$7:AG45)/Gompertz_model!AG$123</f>
        <v>1.321512806229481E-2</v>
      </c>
      <c r="AH162" s="15">
        <f>SUM(Gompertz_model!AH$7:AH45)/Gompertz_model!AH$123</f>
        <v>1.4450867052023121E-5</v>
      </c>
      <c r="AI162" s="15">
        <f>SUM(Gompertz_model!AI$7:AI45)/Gompertz_model!AI$123</f>
        <v>5.2622083233100796E-5</v>
      </c>
      <c r="AJ162" s="5">
        <f t="shared" si="1"/>
        <v>1.7015659475784217E-2</v>
      </c>
      <c r="AK162" s="45"/>
    </row>
    <row r="163" spans="1:37" x14ac:dyDescent="0.25">
      <c r="A163" s="3">
        <v>160</v>
      </c>
      <c r="B163" s="15">
        <f>SUM(Gompertz_model!B$7:B46)/Gompertz_model!B$123</f>
        <v>4.3099732781656753E-5</v>
      </c>
      <c r="C163" s="15">
        <f>SUM(Gompertz_model!C$7:C46)/Gompertz_model!C$123</f>
        <v>1.7120878089966697E-3</v>
      </c>
      <c r="D163" s="15">
        <f>SUM(Gompertz_model!D$7:D46)/Gompertz_model!D$123</f>
        <v>6.9035723061441792E-4</v>
      </c>
      <c r="E163" s="15">
        <f>SUM(Gompertz_model!E$7:E46)/Gompertz_model!E$123</f>
        <v>0</v>
      </c>
      <c r="F163" s="15">
        <f>SUM(Gompertz_model!F$7:F46)/Gompertz_model!F$123</f>
        <v>1.3586077505337388E-3</v>
      </c>
      <c r="G163" s="15">
        <f>SUM(Gompertz_model!G$7:G46)/Gompertz_model!G$123</f>
        <v>2.1572206970554217E-2</v>
      </c>
      <c r="H163" s="15">
        <f>SUM(Gompertz_model!H$7:H46)/Gompertz_model!H$123</f>
        <v>5.1572341115797248E-3</v>
      </c>
      <c r="I163" s="15">
        <f>SUM(Gompertz_model!I$7:I46)/Gompertz_model!I$123</f>
        <v>3.3388267020525225E-3</v>
      </c>
      <c r="J163" s="15">
        <f>SUM(Gompertz_model!J$7:J46)/Gompertz_model!J$123</f>
        <v>1.9924593078502896E-4</v>
      </c>
      <c r="K163" s="15">
        <f>SUM(Gompertz_model!K$7:K46)/Gompertz_model!K$123</f>
        <v>5.6583039601907525E-2</v>
      </c>
      <c r="L163" s="15">
        <f>SUM(Gompertz_model!L$7:L46)/Gompertz_model!L$123</f>
        <v>2.7667769760755167E-3</v>
      </c>
      <c r="M163" s="15">
        <f>SUM(Gompertz_model!M$7:M46)/Gompertz_model!M$123</f>
        <v>5.0339431595903812E-4</v>
      </c>
      <c r="N163" s="15">
        <f>SUM(Gompertz_model!N$7:N46)/Gompertz_model!N$123</f>
        <v>1.0725058652664506E-3</v>
      </c>
      <c r="O163" s="15">
        <f>SUM(Gompertz_model!O$7:O46)/Gompertz_model!O$123</f>
        <v>4.9951414609415705E-2</v>
      </c>
      <c r="P163" s="15">
        <f>SUM(Gompertz_model!P$7:P46)/Gompertz_model!P$123</f>
        <v>1.6192929964539006E-2</v>
      </c>
      <c r="Q163" s="15">
        <f>SUM(Gompertz_model!Q$7:Q46)/Gompertz_model!Q$123</f>
        <v>3.1810573988382398E-2</v>
      </c>
      <c r="R163" s="15">
        <f>SUM(Gompertz_model!R$7:R46)/Gompertz_model!R$123</f>
        <v>2.5561045051080221E-2</v>
      </c>
      <c r="S163" s="15">
        <f>SUM(Gompertz_model!S$7:S46)/Gompertz_model!S$123</f>
        <v>0.17479425445994989</v>
      </c>
      <c r="T163" s="15">
        <f>SUM(Gompertz_model!T$7:T46)/Gompertz_model!T$123</f>
        <v>3.7577111363944763E-4</v>
      </c>
      <c r="U163" s="15">
        <f>SUM(Gompertz_model!U$7:U46)/Gompertz_model!U$123</f>
        <v>4.1998676754020081E-3</v>
      </c>
      <c r="V163" s="15">
        <f>SUM(Gompertz_model!V$7:V46)/Gompertz_model!V$123</f>
        <v>0</v>
      </c>
      <c r="W163" s="15">
        <f>SUM(Gompertz_model!W$7:W46)/Gompertz_model!W$123</f>
        <v>5.7130894436593915E-2</v>
      </c>
      <c r="X163" s="15">
        <f>SUM(Gompertz_model!X$7:X46)/Gompertz_model!X$123</f>
        <v>5.3243066941697078E-3</v>
      </c>
      <c r="Y163" s="15">
        <f>SUM(Gompertz_model!Y$7:Y46)/Gompertz_model!Y$123</f>
        <v>2.0787859889824342E-3</v>
      </c>
      <c r="Z163" s="15">
        <f>SUM(Gompertz_model!Z$7:Z46)/Gompertz_model!Z$123</f>
        <v>1.0582710496725974E-4</v>
      </c>
      <c r="AA163" s="15">
        <f>SUM(Gompertz_model!AA$7:AA46)/Gompertz_model!AA$123</f>
        <v>4.7385445570357655E-2</v>
      </c>
      <c r="AB163" s="15">
        <f>SUM(Gompertz_model!AB$7:AB46)/Gompertz_model!AB$123</f>
        <v>3.6161078369520059E-4</v>
      </c>
      <c r="AC163" s="15">
        <f>SUM(Gompertz_model!AC$7:AC46)/Gompertz_model!AC$123</f>
        <v>2.9271516925546482E-4</v>
      </c>
      <c r="AD163" s="15">
        <f>SUM(Gompertz_model!AD$7:AD46)/Gompertz_model!AD$123</f>
        <v>6.1681858680008226E-4</v>
      </c>
      <c r="AE163" s="15">
        <f>SUM(Gompertz_model!AE$7:AE46)/Gompertz_model!AE$123</f>
        <v>0.15749433633746526</v>
      </c>
      <c r="AF163" s="15">
        <f>SUM(Gompertz_model!AF$7:AF46)/Gompertz_model!AF$123</f>
        <v>1.7075336384126768E-4</v>
      </c>
      <c r="AG163" s="15">
        <f>SUM(Gompertz_model!AG$7:AG46)/Gompertz_model!AG$123</f>
        <v>1.3250684460668698E-2</v>
      </c>
      <c r="AH163" s="15">
        <f>SUM(Gompertz_model!AH$7:AH46)/Gompertz_model!AH$123</f>
        <v>2.8901734104046242E-5</v>
      </c>
      <c r="AI163" s="15">
        <f>SUM(Gompertz_model!AI$7:AI46)/Gompertz_model!AI$123</f>
        <v>5.2622083233100796E-5</v>
      </c>
      <c r="AJ163" s="5">
        <f t="shared" si="1"/>
        <v>2.0064027710989682E-2</v>
      </c>
      <c r="AK163" s="45"/>
    </row>
    <row r="164" spans="1:37" x14ac:dyDescent="0.25">
      <c r="A164" s="3">
        <v>161</v>
      </c>
      <c r="B164" s="15">
        <f>SUM(Gompertz_model!B$7:B47)/Gompertz_model!B$123</f>
        <v>4.3099732781656753E-5</v>
      </c>
      <c r="C164" s="15">
        <f>SUM(Gompertz_model!C$7:C47)/Gompertz_model!C$123</f>
        <v>1.7707209531403912E-3</v>
      </c>
      <c r="D164" s="15">
        <f>SUM(Gompertz_model!D$7:D47)/Gompertz_model!D$123</f>
        <v>7.1375917063524563E-4</v>
      </c>
      <c r="E164" s="15">
        <f>SUM(Gompertz_model!E$7:E47)/Gompertz_model!E$123</f>
        <v>2.5173381666226131E-5</v>
      </c>
      <c r="F164" s="15">
        <f>SUM(Gompertz_model!F$7:F47)/Gompertz_model!F$123</f>
        <v>1.7899117983222273E-3</v>
      </c>
      <c r="G164" s="15">
        <f>SUM(Gompertz_model!G$7:G47)/Gompertz_model!G$123</f>
        <v>2.677016123413091E-2</v>
      </c>
      <c r="H164" s="15">
        <f>SUM(Gompertz_model!H$7:H47)/Gompertz_model!H$123</f>
        <v>8.5916611663627521E-3</v>
      </c>
      <c r="I164" s="15">
        <f>SUM(Gompertz_model!I$7:I47)/Gompertz_model!I$123</f>
        <v>3.4458403784003596E-3</v>
      </c>
      <c r="J164" s="15">
        <f>SUM(Gompertz_model!J$7:J47)/Gompertz_model!J$123</f>
        <v>1.9924593078502896E-4</v>
      </c>
      <c r="K164" s="15">
        <f>SUM(Gompertz_model!K$7:K47)/Gompertz_model!K$123</f>
        <v>5.6645241550901927E-2</v>
      </c>
      <c r="L164" s="15">
        <f>SUM(Gompertz_model!L$7:L47)/Gompertz_model!L$123</f>
        <v>2.7667769760755167E-3</v>
      </c>
      <c r="M164" s="15">
        <f>SUM(Gompertz_model!M$7:M47)/Gompertz_model!M$123</f>
        <v>5.0339431595903812E-4</v>
      </c>
      <c r="N164" s="15">
        <f>SUM(Gompertz_model!N$7:N47)/Gompertz_model!N$123</f>
        <v>4.8933080102781809E-3</v>
      </c>
      <c r="O164" s="15">
        <f>SUM(Gompertz_model!O$7:O47)/Gompertz_model!O$123</f>
        <v>6.1161261248574121E-2</v>
      </c>
      <c r="P164" s="15">
        <f>SUM(Gompertz_model!P$7:P47)/Gompertz_model!P$123</f>
        <v>2.7039007092198582E-2</v>
      </c>
      <c r="Q164" s="15">
        <f>SUM(Gompertz_model!Q$7:Q47)/Gompertz_model!Q$123</f>
        <v>3.588658068327262E-2</v>
      </c>
      <c r="R164" s="15">
        <f>SUM(Gompertz_model!R$7:R47)/Gompertz_model!R$123</f>
        <v>2.5623848601574274E-2</v>
      </c>
      <c r="S164" s="15">
        <f>SUM(Gompertz_model!S$7:S47)/Gompertz_model!S$123</f>
        <v>0.18256402392271123</v>
      </c>
      <c r="T164" s="15">
        <f>SUM(Gompertz_model!T$7:T47)/Gompertz_model!T$123</f>
        <v>3.7577111363944763E-4</v>
      </c>
      <c r="U164" s="15">
        <f>SUM(Gompertz_model!U$7:U47)/Gompertz_model!U$123</f>
        <v>7.7524954693208295E-3</v>
      </c>
      <c r="V164" s="15">
        <f>SUM(Gompertz_model!V$7:V47)/Gompertz_model!V$123</f>
        <v>0</v>
      </c>
      <c r="W164" s="15">
        <f>SUM(Gompertz_model!W$7:W47)/Gompertz_model!W$123</f>
        <v>6.0155963782906788E-2</v>
      </c>
      <c r="X164" s="15">
        <f>SUM(Gompertz_model!X$7:X47)/Gompertz_model!X$123</f>
        <v>8.9561185451596404E-3</v>
      </c>
      <c r="Y164" s="15">
        <f>SUM(Gompertz_model!Y$7:Y47)/Gompertz_model!Y$123</f>
        <v>5.5815403804178364E-3</v>
      </c>
      <c r="Z164" s="15">
        <f>SUM(Gompertz_model!Z$7:Z47)/Gompertz_model!Z$123</f>
        <v>1.1905549308816721E-4</v>
      </c>
      <c r="AA164" s="15">
        <f>SUM(Gompertz_model!AA$7:AA47)/Gompertz_model!AA$123</f>
        <v>5.7043430270883475E-2</v>
      </c>
      <c r="AB164" s="15">
        <f>SUM(Gompertz_model!AB$7:AB47)/Gompertz_model!AB$123</f>
        <v>7.7092341545232125E-3</v>
      </c>
      <c r="AC164" s="15">
        <f>SUM(Gompertz_model!AC$7:AC47)/Gompertz_model!AC$123</f>
        <v>6.8929701147254618E-4</v>
      </c>
      <c r="AD164" s="15">
        <f>SUM(Gompertz_model!AD$7:AD47)/Gompertz_model!AD$123</f>
        <v>6.1681858680008226E-4</v>
      </c>
      <c r="AE164" s="15">
        <f>SUM(Gompertz_model!AE$7:AE47)/Gompertz_model!AE$123</f>
        <v>0.16161965909203327</v>
      </c>
      <c r="AF164" s="15">
        <f>SUM(Gompertz_model!AF$7:AF47)/Gompertz_model!AF$123</f>
        <v>4.781094187555495E-4</v>
      </c>
      <c r="AG164" s="15">
        <f>SUM(Gompertz_model!AG$7:AG47)/Gompertz_model!AG$123</f>
        <v>2.0800493048724118E-2</v>
      </c>
      <c r="AH164" s="15">
        <f>SUM(Gompertz_model!AH$7:AH47)/Gompertz_model!AH$123</f>
        <v>2.8901734104046242E-5</v>
      </c>
      <c r="AI164" s="15">
        <f>SUM(Gompertz_model!AI$7:AI47)/Gompertz_model!AI$123</f>
        <v>5.2622083233100796E-5</v>
      </c>
      <c r="AJ164" s="5">
        <f t="shared" si="1"/>
        <v>2.2718015480377423E-2</v>
      </c>
      <c r="AK164" s="45"/>
    </row>
    <row r="165" spans="1:37" x14ac:dyDescent="0.25">
      <c r="A165" s="3">
        <v>162</v>
      </c>
      <c r="B165" s="15">
        <f>SUM(Gompertz_model!B$7:B48)/Gompertz_model!B$123</f>
        <v>6.464959917248513E-5</v>
      </c>
      <c r="C165" s="15">
        <f>SUM(Gompertz_model!C$7:C48)/Gompertz_model!C$123</f>
        <v>1.2875838453961255E-2</v>
      </c>
      <c r="D165" s="15">
        <f>SUM(Gompertz_model!D$7:D48)/Gompertz_model!D$123</f>
        <v>7.2546014064565954E-4</v>
      </c>
      <c r="E165" s="15">
        <f>SUM(Gompertz_model!E$7:E48)/Gompertz_model!E$123</f>
        <v>2.5173381666226131E-5</v>
      </c>
      <c r="F165" s="15">
        <f>SUM(Gompertz_model!F$7:F48)/Gompertz_model!F$123</f>
        <v>2.6740850962886286E-3</v>
      </c>
      <c r="G165" s="15">
        <f>SUM(Gompertz_model!G$7:G48)/Gompertz_model!G$123</f>
        <v>2.7104614055379814E-2</v>
      </c>
      <c r="H165" s="15">
        <f>SUM(Gompertz_model!H$7:H48)/Gompertz_model!H$123</f>
        <v>8.8265894013804837E-3</v>
      </c>
      <c r="I165" s="15">
        <f>SUM(Gompertz_model!I$7:I48)/Gompertz_model!I$123</f>
        <v>3.9595060248699783E-3</v>
      </c>
      <c r="J165" s="15">
        <f>SUM(Gompertz_model!J$7:J48)/Gompertz_model!J$123</f>
        <v>1.9924593078502896E-4</v>
      </c>
      <c r="K165" s="15">
        <f>SUM(Gompertz_model!K$7:K48)/Gompertz_model!K$123</f>
        <v>5.6645241550901927E-2</v>
      </c>
      <c r="L165" s="15">
        <f>SUM(Gompertz_model!L$7:L48)/Gompertz_model!L$123</f>
        <v>8.2099133799887879E-3</v>
      </c>
      <c r="M165" s="15">
        <f>SUM(Gompertz_model!M$7:M48)/Gompertz_model!M$123</f>
        <v>5.0339431595903812E-4</v>
      </c>
      <c r="N165" s="15">
        <f>SUM(Gompertz_model!N$7:N48)/Gompertz_model!N$123</f>
        <v>1.711540609987711E-2</v>
      </c>
      <c r="O165" s="15">
        <f>SUM(Gompertz_model!O$7:O48)/Gompertz_model!O$123</f>
        <v>6.366798574828543E-2</v>
      </c>
      <c r="P165" s="15">
        <f>SUM(Gompertz_model!P$7:P48)/Gompertz_model!P$123</f>
        <v>2.7620789007092198E-2</v>
      </c>
      <c r="Q165" s="15">
        <f>SUM(Gompertz_model!Q$7:Q48)/Gompertz_model!Q$123</f>
        <v>4.0346559023333659E-2</v>
      </c>
      <c r="R165" s="15">
        <f>SUM(Gompertz_model!R$7:R48)/Gompertz_model!R$123</f>
        <v>2.9036174845084577E-2</v>
      </c>
      <c r="S165" s="15">
        <f>SUM(Gompertz_model!S$7:S48)/Gompertz_model!S$123</f>
        <v>0.18648724633236211</v>
      </c>
      <c r="T165" s="15">
        <f>SUM(Gompertz_model!T$7:T48)/Gompertz_model!T$123</f>
        <v>3.7577111363944763E-4</v>
      </c>
      <c r="U165" s="15">
        <f>SUM(Gompertz_model!U$7:U48)/Gompertz_model!U$123</f>
        <v>9.9387279578862578E-3</v>
      </c>
      <c r="V165" s="15">
        <f>SUM(Gompertz_model!V$7:V48)/Gompertz_model!V$123</f>
        <v>0</v>
      </c>
      <c r="W165" s="15">
        <f>SUM(Gompertz_model!W$7:W48)/Gompertz_model!W$123</f>
        <v>6.5756005652378713E-2</v>
      </c>
      <c r="X165" s="15">
        <f>SUM(Gompertz_model!X$7:X48)/Gompertz_model!X$123</f>
        <v>8.9561185451596404E-3</v>
      </c>
      <c r="Y165" s="15">
        <f>SUM(Gompertz_model!Y$7:Y48)/Gompertz_model!Y$123</f>
        <v>9.1050826317430628E-3</v>
      </c>
      <c r="Z165" s="15">
        <f>SUM(Gompertz_model!Z$7:Z48)/Gompertz_model!Z$123</f>
        <v>1.3228388120907467E-4</v>
      </c>
      <c r="AA165" s="15">
        <f>SUM(Gompertz_model!AA$7:AA48)/Gompertz_model!AA$123</f>
        <v>6.9752111726019833E-2</v>
      </c>
      <c r="AB165" s="15">
        <f>SUM(Gompertz_model!AB$7:AB48)/Gompertz_model!AB$123</f>
        <v>9.5865326911536153E-3</v>
      </c>
      <c r="AC165" s="15">
        <f>SUM(Gompertz_model!AC$7:AC48)/Gompertz_model!AC$123</f>
        <v>4.6928851329021293E-3</v>
      </c>
      <c r="AD165" s="15">
        <f>SUM(Gompertz_model!AD$7:AD48)/Gompertz_model!AD$123</f>
        <v>6.1681858680008226E-4</v>
      </c>
      <c r="AE165" s="15">
        <f>SUM(Gompertz_model!AE$7:AE48)/Gompertz_model!AE$123</f>
        <v>0.16283648091172601</v>
      </c>
      <c r="AF165" s="15">
        <f>SUM(Gompertz_model!AF$7:AF48)/Gompertz_model!AF$123</f>
        <v>5.1226009152380303E-4</v>
      </c>
      <c r="AG165" s="15">
        <f>SUM(Gompertz_model!AG$7:AG48)/Gompertz_model!AG$123</f>
        <v>2.0800493048724118E-2</v>
      </c>
      <c r="AH165" s="15">
        <f>SUM(Gompertz_model!AH$7:AH48)/Gompertz_model!AH$123</f>
        <v>2.8901734104046242E-5</v>
      </c>
      <c r="AI165" s="15">
        <f>SUM(Gompertz_model!AI$7:AI48)/Gompertz_model!AI$123</f>
        <v>3.3076738032234787E-4</v>
      </c>
      <c r="AJ165" s="5">
        <f t="shared" si="1"/>
        <v>2.4985562160950783E-2</v>
      </c>
      <c r="AK165" s="45"/>
    </row>
    <row r="166" spans="1:37" x14ac:dyDescent="0.25">
      <c r="A166" s="3">
        <v>163</v>
      </c>
      <c r="B166" s="15">
        <f>SUM(Gompertz_model!B$7:B49)/Gompertz_model!B$123</f>
        <v>8.6199465563313506E-5</v>
      </c>
      <c r="C166" s="15">
        <f>SUM(Gompertz_model!C$7:C49)/Gompertz_model!C$123</f>
        <v>2.0791312913363665E-2</v>
      </c>
      <c r="D166" s="15">
        <f>SUM(Gompertz_model!D$7:D49)/Gompertz_model!D$123</f>
        <v>7.2546014064565954E-4</v>
      </c>
      <c r="E166" s="15">
        <f>SUM(Gompertz_model!E$7:E49)/Gompertz_model!E$123</f>
        <v>6.2933454165565333E-5</v>
      </c>
      <c r="F166" s="15">
        <f>SUM(Gompertz_model!F$7:F49)/Gompertz_model!F$123</f>
        <v>4.1405188587694897E-3</v>
      </c>
      <c r="G166" s="15">
        <f>SUM(Gompertz_model!G$7:G49)/Gompertz_model!G$123</f>
        <v>2.7843197368971138E-2</v>
      </c>
      <c r="H166" s="15">
        <f>SUM(Gompertz_model!H$7:H49)/Gompertz_model!H$123</f>
        <v>1.3223103513855172E-2</v>
      </c>
      <c r="I166" s="15">
        <f>SUM(Gompertz_model!I$7:I49)/Gompertz_model!I$123</f>
        <v>3.9595060248699783E-3</v>
      </c>
      <c r="J166" s="15">
        <f>SUM(Gompertz_model!J$7:J49)/Gompertz_model!J$123</f>
        <v>1.9924593078502896E-4</v>
      </c>
      <c r="K166" s="15">
        <f>SUM(Gompertz_model!K$7:K49)/Gompertz_model!K$123</f>
        <v>5.7101389176860876E-2</v>
      </c>
      <c r="L166" s="15">
        <f>SUM(Gompertz_model!L$7:L49)/Gompertz_model!L$123</f>
        <v>2.1664044557767773E-2</v>
      </c>
      <c r="M166" s="15">
        <f>SUM(Gompertz_model!M$7:M49)/Gompertz_model!M$123</f>
        <v>6.4722126337590606E-4</v>
      </c>
      <c r="N166" s="15">
        <f>SUM(Gompertz_model!N$7:N49)/Gompertz_model!N$123</f>
        <v>1.711540609987711E-2</v>
      </c>
      <c r="O166" s="15">
        <f>SUM(Gompertz_model!O$7:O49)/Gompertz_model!O$123</f>
        <v>6.37102339140109E-2</v>
      </c>
      <c r="P166" s="15">
        <f>SUM(Gompertz_model!P$7:P49)/Gompertz_model!P$123</f>
        <v>3.161015070921986E-2</v>
      </c>
      <c r="Q166" s="15">
        <f>SUM(Gompertz_model!Q$7:Q49)/Gompertz_model!Q$123</f>
        <v>4.0986511765285026E-2</v>
      </c>
      <c r="R166" s="15">
        <f>SUM(Gompertz_model!R$7:R49)/Gompertz_model!R$123</f>
        <v>3.192513816781109E-2</v>
      </c>
      <c r="S166" s="15">
        <f>SUM(Gompertz_model!S$7:S49)/Gompertz_model!S$123</f>
        <v>0.19285130092521596</v>
      </c>
      <c r="T166" s="15">
        <f>SUM(Gompertz_model!T$7:T49)/Gompertz_model!T$123</f>
        <v>4.9998434287026501E-3</v>
      </c>
      <c r="U166" s="15">
        <f>SUM(Gompertz_model!U$7:U49)/Gompertz_model!U$123</f>
        <v>9.9818772833184712E-3</v>
      </c>
      <c r="V166" s="15">
        <f>SUM(Gompertz_model!V$7:V49)/Gompertz_model!V$123</f>
        <v>0</v>
      </c>
      <c r="W166" s="15">
        <f>SUM(Gompertz_model!W$7:W49)/Gompertz_model!W$123</f>
        <v>6.5975820379965452E-2</v>
      </c>
      <c r="X166" s="15">
        <f>SUM(Gompertz_model!X$7:X49)/Gompertz_model!X$123</f>
        <v>8.9561185451596404E-3</v>
      </c>
      <c r="Y166" s="15">
        <f>SUM(Gompertz_model!Y$7:Y49)/Gompertz_model!Y$123</f>
        <v>9.5728094792641091E-3</v>
      </c>
      <c r="Z166" s="15">
        <f>SUM(Gompertz_model!Z$7:Z49)/Gompertz_model!Z$123</f>
        <v>1.3228388120907467E-4</v>
      </c>
      <c r="AA166" s="15">
        <f>SUM(Gompertz_model!AA$7:AA49)/Gompertz_model!AA$123</f>
        <v>9.2517361377259272E-2</v>
      </c>
      <c r="AB166" s="15">
        <f>SUM(Gompertz_model!AB$7:AB49)/Gompertz_model!AB$123</f>
        <v>1.3310354378568021E-2</v>
      </c>
      <c r="AC166" s="15">
        <f>SUM(Gompertz_model!AC$7:AC49)/Gompertz_model!AC$123</f>
        <v>4.9950427269722861E-3</v>
      </c>
      <c r="AD166" s="15">
        <f>SUM(Gompertz_model!AD$7:AD49)/Gompertz_model!AD$123</f>
        <v>6.1681858680008226E-4</v>
      </c>
      <c r="AE166" s="15">
        <f>SUM(Gompertz_model!AE$7:AE49)/Gompertz_model!AE$123</f>
        <v>0.18273102302068597</v>
      </c>
      <c r="AF166" s="15">
        <f>SUM(Gompertz_model!AF$7:AF49)/Gompertz_model!AF$123</f>
        <v>8.1961614643808486E-4</v>
      </c>
      <c r="AG166" s="15">
        <f>SUM(Gompertz_model!AG$7:AG49)/Gompertz_model!AG$123</f>
        <v>2.6939897834615339E-2</v>
      </c>
      <c r="AH166" s="15">
        <f>SUM(Gompertz_model!AH$7:AH49)/Gompertz_model!AH$123</f>
        <v>2.8901734104046242E-5</v>
      </c>
      <c r="AI166" s="15">
        <f>SUM(Gompertz_model!AI$7:AI49)/Gompertz_model!AI$123</f>
        <v>4.5104642771229254E-4</v>
      </c>
      <c r="AJ166" s="5">
        <f t="shared" si="1"/>
        <v>2.7960932043564361E-2</v>
      </c>
      <c r="AK166" s="45"/>
    </row>
    <row r="167" spans="1:37" x14ac:dyDescent="0.25">
      <c r="A167" s="3">
        <v>164</v>
      </c>
      <c r="B167" s="15">
        <f>SUM(Gompertz_model!B$7:B50)/Gompertz_model!B$123</f>
        <v>8.6199465563313506E-5</v>
      </c>
      <c r="C167" s="15">
        <f>SUM(Gompertz_model!C$7:C50)/Gompertz_model!C$123</f>
        <v>2.3746423378207232E-2</v>
      </c>
      <c r="D167" s="15">
        <f>SUM(Gompertz_model!D$7:D50)/Gompertz_model!D$123</f>
        <v>1.7434445315516656E-3</v>
      </c>
      <c r="E167" s="15">
        <f>SUM(Gompertz_model!E$7:E50)/Gompertz_model!E$123</f>
        <v>1.4600561366411157E-3</v>
      </c>
      <c r="F167" s="15">
        <f>SUM(Gompertz_model!F$7:F50)/Gompertz_model!F$123</f>
        <v>6.2862564965172202E-3</v>
      </c>
      <c r="G167" s="15">
        <f>SUM(Gompertz_model!G$7:G50)/Gompertz_model!G$123</f>
        <v>3.6162711297537592E-2</v>
      </c>
      <c r="H167" s="15">
        <f>SUM(Gompertz_model!H$7:H50)/Gompertz_model!H$123</f>
        <v>1.3435657631252167E-2</v>
      </c>
      <c r="I167" s="15">
        <f>SUM(Gompertz_model!I$7:I50)/Gompertz_model!I$123</f>
        <v>3.9595060248699783E-3</v>
      </c>
      <c r="J167" s="15">
        <f>SUM(Gompertz_model!J$7:J50)/Gompertz_model!J$123</f>
        <v>1.9924593078502896E-4</v>
      </c>
      <c r="K167" s="15">
        <f>SUM(Gompertz_model!K$7:K50)/Gompertz_model!K$123</f>
        <v>5.8967447646692928E-2</v>
      </c>
      <c r="L167" s="15">
        <f>SUM(Gompertz_model!L$7:L50)/Gompertz_model!L$123</f>
        <v>3.6293603862637663E-2</v>
      </c>
      <c r="M167" s="15">
        <f>SUM(Gompertz_model!M$7:M50)/Gompertz_model!M$123</f>
        <v>6.8461626970429176E-3</v>
      </c>
      <c r="N167" s="15">
        <f>SUM(Gompertz_model!N$7:N50)/Gompertz_model!N$123</f>
        <v>1.711540609987711E-2</v>
      </c>
      <c r="O167" s="15">
        <f>SUM(Gompertz_model!O$7:O50)/Gompertz_model!O$123</f>
        <v>6.37102339140109E-2</v>
      </c>
      <c r="P167" s="15">
        <f>SUM(Gompertz_model!P$7:P50)/Gompertz_model!P$123</f>
        <v>3.161015070921986E-2</v>
      </c>
      <c r="Q167" s="15">
        <f>SUM(Gompertz_model!Q$7:Q50)/Gompertz_model!Q$123</f>
        <v>4.201043615240721E-2</v>
      </c>
      <c r="R167" s="15">
        <f>SUM(Gompertz_model!R$7:R50)/Gompertz_model!R$123</f>
        <v>3.8707921621168984E-2</v>
      </c>
      <c r="S167" s="15">
        <f>SUM(Gompertz_model!S$7:S50)/Gompertz_model!S$123</f>
        <v>0.19959873230077185</v>
      </c>
      <c r="T167" s="15">
        <f>SUM(Gompertz_model!T$7:T50)/Gompertz_model!T$123</f>
        <v>5.3129860234021895E-3</v>
      </c>
      <c r="U167" s="15">
        <f>SUM(Gompertz_model!U$7:U50)/Gompertz_model!U$123</f>
        <v>9.9818772833184712E-3</v>
      </c>
      <c r="V167" s="15">
        <f>SUM(Gompertz_model!V$7:V50)/Gompertz_model!V$123</f>
        <v>1.9520574685718748E-4</v>
      </c>
      <c r="W167" s="15">
        <f>SUM(Gompertz_model!W$7:W50)/Gompertz_model!W$123</f>
        <v>6.8362380279478718E-2</v>
      </c>
      <c r="X167" s="15">
        <f>SUM(Gompertz_model!X$7:X50)/Gompertz_model!X$123</f>
        <v>2.732673965550678E-2</v>
      </c>
      <c r="Y167" s="15">
        <f>SUM(Gompertz_model!Y$7:Y50)/Gompertz_model!Y$123</f>
        <v>9.5935973391539347E-3</v>
      </c>
      <c r="Z167" s="15">
        <f>SUM(Gompertz_model!Z$7:Z50)/Gompertz_model!Z$123</f>
        <v>1.3228388120907467E-4</v>
      </c>
      <c r="AA167" s="15">
        <f>SUM(Gompertz_model!AA$7:AA50)/Gompertz_model!AA$123</f>
        <v>9.2617007251153599E-2</v>
      </c>
      <c r="AB167" s="15">
        <f>SUM(Gompertz_model!AB$7:AB50)/Gompertz_model!AB$123</f>
        <v>2.4574145598350441E-2</v>
      </c>
      <c r="AC167" s="15">
        <f>SUM(Gompertz_model!AC$7:AC50)/Gompertz_model!AC$123</f>
        <v>1.0386667296161655E-2</v>
      </c>
      <c r="AD167" s="15">
        <f>SUM(Gompertz_model!AD$7:AD50)/Gompertz_model!AD$123</f>
        <v>6.1681858680008226E-4</v>
      </c>
      <c r="AE167" s="15">
        <f>SUM(Gompertz_model!AE$7:AE50)/Gompertz_model!AE$123</f>
        <v>0.21240960398880129</v>
      </c>
      <c r="AF167" s="15">
        <f>SUM(Gompertz_model!AF$7:AF50)/Gompertz_model!AF$123</f>
        <v>9.220681647428454E-4</v>
      </c>
      <c r="AG167" s="15">
        <f>SUM(Gompertz_model!AG$7:AG50)/Gompertz_model!AG$123</f>
        <v>2.7200644756023847E-2</v>
      </c>
      <c r="AH167" s="15">
        <f>SUM(Gompertz_model!AH$7:AH50)/Gompertz_model!AH$123</f>
        <v>2.8901734104046242E-5</v>
      </c>
      <c r="AI167" s="15">
        <f>SUM(Gompertz_model!AI$7:AI50)/Gompertz_model!AI$123</f>
        <v>4.8863363002165023E-4</v>
      </c>
      <c r="AJ167" s="5">
        <f t="shared" si="1"/>
        <v>3.1532034032701189E-2</v>
      </c>
      <c r="AK167" s="45"/>
    </row>
    <row r="168" spans="1:37" x14ac:dyDescent="0.25">
      <c r="A168" s="3">
        <v>165</v>
      </c>
      <c r="B168" s="15">
        <f>SUM(Gompertz_model!B$7:B51)/Gompertz_model!B$123</f>
        <v>8.6199465563313506E-5</v>
      </c>
      <c r="C168" s="15">
        <f>SUM(Gompertz_model!C$7:C51)/Gompertz_model!C$123</f>
        <v>2.6396641493503448E-2</v>
      </c>
      <c r="D168" s="15">
        <f>SUM(Gompertz_model!D$7:D51)/Gompertz_model!D$123</f>
        <v>4.8207996442905113E-3</v>
      </c>
      <c r="E168" s="15">
        <f>SUM(Gompertz_model!E$7:E51)/Gompertz_model!E$123</f>
        <v>1.4600561366411157E-3</v>
      </c>
      <c r="F168" s="15">
        <f>SUM(Gompertz_model!F$7:F51)/Gompertz_model!F$123</f>
        <v>8.0761682948394479E-3</v>
      </c>
      <c r="G168" s="15">
        <f>SUM(Gompertz_model!G$7:G51)/Gompertz_model!G$123</f>
        <v>5.4710907342632981E-2</v>
      </c>
      <c r="H168" s="15">
        <f>SUM(Gompertz_model!H$7:H51)/Gompertz_model!H$123</f>
        <v>1.3491592925304009E-2</v>
      </c>
      <c r="I168" s="15">
        <f>SUM(Gompertz_model!I$7:I51)/Gompertz_model!I$123</f>
        <v>4.0451169659482481E-3</v>
      </c>
      <c r="J168" s="15">
        <f>SUM(Gompertz_model!J$7:J51)/Gompertz_model!J$123</f>
        <v>1.3947215154952028E-3</v>
      </c>
      <c r="K168" s="15">
        <f>SUM(Gompertz_model!K$7:K51)/Gompertz_model!K$123</f>
        <v>8.0095376321791423E-2</v>
      </c>
      <c r="L168" s="15">
        <f>SUM(Gompertz_model!L$7:L51)/Gompertz_model!L$123</f>
        <v>4.5877863975840434E-2</v>
      </c>
      <c r="M168" s="15">
        <f>SUM(Gompertz_model!M$7:M51)/Gompertz_model!M$123</f>
        <v>6.8461626970429176E-3</v>
      </c>
      <c r="N168" s="15">
        <f>SUM(Gompertz_model!N$7:N51)/Gompertz_model!N$123</f>
        <v>1.711540609987711E-2</v>
      </c>
      <c r="O168" s="15">
        <f>SUM(Gompertz_model!O$7:O51)/Gompertz_model!O$123</f>
        <v>7.1019166584517457E-2</v>
      </c>
      <c r="P168" s="15">
        <f>SUM(Gompertz_model!P$7:P51)/Gompertz_model!P$123</f>
        <v>3.4699135638297872E-2</v>
      </c>
      <c r="Q168" s="15">
        <f>SUM(Gompertz_model!Q$7:Q51)/Gompertz_model!Q$123</f>
        <v>6.2666141577237378E-2</v>
      </c>
      <c r="R168" s="15">
        <f>SUM(Gompertz_model!R$7:R51)/Gompertz_model!R$123</f>
        <v>4.1345670741919277E-2</v>
      </c>
      <c r="S168" s="15">
        <f>SUM(Gompertz_model!S$7:S51)/Gompertz_model!S$123</f>
        <v>0.20106834330112969</v>
      </c>
      <c r="T168" s="15">
        <f>SUM(Gompertz_model!T$7:T51)/Gompertz_model!T$123</f>
        <v>9.4360301869461285E-3</v>
      </c>
      <c r="U168" s="15">
        <f>SUM(Gompertz_model!U$7:U51)/Gompertz_model!U$123</f>
        <v>1.1549636107355522E-2</v>
      </c>
      <c r="V168" s="15">
        <f>SUM(Gompertz_model!V$7:V51)/Gompertz_model!V$123</f>
        <v>1.9520574685718748E-4</v>
      </c>
      <c r="W168" s="15">
        <f>SUM(Gompertz_model!W$7:W51)/Gompertz_model!W$123</f>
        <v>7.6328047312503269E-2</v>
      </c>
      <c r="X168" s="15">
        <f>SUM(Gompertz_model!X$7:X51)/Gompertz_model!X$123</f>
        <v>2.732673965550678E-2</v>
      </c>
      <c r="Y168" s="15">
        <f>SUM(Gompertz_model!Y$7:Y51)/Gompertz_model!Y$123</f>
        <v>9.6455669888784942E-3</v>
      </c>
      <c r="Z168" s="15">
        <f>SUM(Gompertz_model!Z$7:Z51)/Gompertz_model!Z$123</f>
        <v>1.7196904557179707E-4</v>
      </c>
      <c r="AA168" s="15">
        <f>SUM(Gompertz_model!AA$7:AA51)/Gompertz_model!AA$123</f>
        <v>0.10925020312428139</v>
      </c>
      <c r="AB168" s="15">
        <f>SUM(Gompertz_model!AB$7:AB51)/Gompertz_model!AB$123</f>
        <v>4.0046470832628064E-2</v>
      </c>
      <c r="AC168" s="15">
        <f>SUM(Gompertz_model!AC$7:AC51)/Gompertz_model!AC$123</f>
        <v>1.2756715924649451E-2</v>
      </c>
      <c r="AD168" s="15">
        <f>SUM(Gompertz_model!AD$7:AD51)/Gompertz_model!AD$123</f>
        <v>6.3395243643341785E-4</v>
      </c>
      <c r="AE168" s="15">
        <f>SUM(Gompertz_model!AE$7:AE51)/Gompertz_model!AE$123</f>
        <v>0.24775679392182662</v>
      </c>
      <c r="AF168" s="15">
        <f>SUM(Gompertz_model!AF$7:AF51)/Gompertz_model!AF$123</f>
        <v>9.220681647428454E-4</v>
      </c>
      <c r="AG168" s="15">
        <f>SUM(Gompertz_model!AG$7:AG51)/Gompertz_model!AG$123</f>
        <v>2.7283609685562916E-2</v>
      </c>
      <c r="AH168" s="15">
        <f>SUM(Gompertz_model!AH$7:AH51)/Gompertz_model!AH$123</f>
        <v>2.8901734104046242E-5</v>
      </c>
      <c r="AI168" s="15">
        <f>SUM(Gompertz_model!AI$7:AI51)/Gompertz_model!AI$123</f>
        <v>7.4422660572528269E-3</v>
      </c>
      <c r="AJ168" s="5">
        <f t="shared" si="1"/>
        <v>3.694087198961684E-2</v>
      </c>
      <c r="AK168" s="45"/>
    </row>
    <row r="169" spans="1:37" x14ac:dyDescent="0.25">
      <c r="A169" s="3">
        <v>166</v>
      </c>
      <c r="B169" s="15">
        <f>SUM(Gompertz_model!B$7:B52)/Gompertz_model!B$123</f>
        <v>8.6199465563313506E-5</v>
      </c>
      <c r="C169" s="15">
        <f>SUM(Gompertz_model!C$7:C52)/Gompertz_model!C$123</f>
        <v>2.6666353956564567E-2</v>
      </c>
      <c r="D169" s="15">
        <f>SUM(Gompertz_model!D$7:D52)/Gompertz_model!D$123</f>
        <v>9.3139721282894349E-3</v>
      </c>
      <c r="E169" s="15">
        <f>SUM(Gompertz_model!E$7:E52)/Gompertz_model!E$123</f>
        <v>3.599793578270337E-3</v>
      </c>
      <c r="F169" s="15">
        <f>SUM(Gompertz_model!F$7:F52)/Gompertz_model!F$123</f>
        <v>1.096590541502232E-2</v>
      </c>
      <c r="G169" s="15">
        <f>SUM(Gompertz_model!G$7:G52)/Gompertz_model!G$123</f>
        <v>6.2960743600105909E-2</v>
      </c>
      <c r="H169" s="15">
        <f>SUM(Gompertz_model!H$7:H52)/Gompertz_model!H$123</f>
        <v>2.4768148206155121E-2</v>
      </c>
      <c r="I169" s="15">
        <f>SUM(Gompertz_model!I$7:I52)/Gompertz_model!I$123</f>
        <v>4.4731716713395974E-3</v>
      </c>
      <c r="J169" s="15">
        <f>SUM(Gompertz_model!J$7:J52)/Gompertz_model!J$123</f>
        <v>1.5020077859179107E-3</v>
      </c>
      <c r="K169" s="15">
        <f>SUM(Gompertz_model!K$7:K52)/Gompertz_model!K$123</f>
        <v>8.3018867924528297E-2</v>
      </c>
      <c r="L169" s="15">
        <f>SUM(Gompertz_model!L$7:L52)/Gompertz_model!L$123</f>
        <v>4.5877863975840434E-2</v>
      </c>
      <c r="M169" s="15">
        <f>SUM(Gompertz_model!M$7:M52)/Gompertz_model!M$123</f>
        <v>1.5101829478771143E-2</v>
      </c>
      <c r="N169" s="15">
        <f>SUM(Gompertz_model!N$7:N52)/Gompertz_model!N$123</f>
        <v>2.288012512568428E-2</v>
      </c>
      <c r="O169" s="15">
        <f>SUM(Gompertz_model!O$7:O52)/Gompertz_model!O$123</f>
        <v>8.0975650973820215E-2</v>
      </c>
      <c r="P169" s="15">
        <f>SUM(Gompertz_model!P$7:P52)/Gompertz_model!P$123</f>
        <v>5.4992242907801421E-2</v>
      </c>
      <c r="Q169" s="15">
        <f>SUM(Gompertz_model!Q$7:Q52)/Gompertz_model!Q$123</f>
        <v>7.3417347642020278E-2</v>
      </c>
      <c r="R169" s="15">
        <f>SUM(Gompertz_model!R$7:R52)/Gompertz_model!R$123</f>
        <v>4.821219226260258E-2</v>
      </c>
      <c r="S169" s="15">
        <f>SUM(Gompertz_model!S$7:S52)/Gompertz_model!S$123</f>
        <v>0.20611613760670655</v>
      </c>
      <c r="T169" s="15">
        <f>SUM(Gompertz_model!T$7:T52)/Gompertz_model!T$123</f>
        <v>9.4360301869461285E-3</v>
      </c>
      <c r="U169" s="15">
        <f>SUM(Gompertz_model!U$7:U52)/Gompertz_model!U$123</f>
        <v>1.1549636107355522E-2</v>
      </c>
      <c r="V169" s="15">
        <f>SUM(Gompertz_model!V$7:V52)/Gompertz_model!V$123</f>
        <v>1.9520574685718748E-4</v>
      </c>
      <c r="W169" s="15">
        <f>SUM(Gompertz_model!W$7:W52)/Gompertz_model!W$123</f>
        <v>7.8641335636154289E-2</v>
      </c>
      <c r="X169" s="15">
        <f>SUM(Gompertz_model!X$7:X52)/Gompertz_model!X$123</f>
        <v>2.7361999964739692E-2</v>
      </c>
      <c r="Y169" s="15">
        <f>SUM(Gompertz_model!Y$7:Y52)/Gompertz_model!Y$123</f>
        <v>2.594324914250078E-2</v>
      </c>
      <c r="Z169" s="15">
        <f>SUM(Gompertz_model!Z$7:Z52)/Gompertz_model!Z$123</f>
        <v>1.9842582181361202E-4</v>
      </c>
      <c r="AA169" s="15">
        <f>SUM(Gompertz_model!AA$7:AA52)/Gompertz_model!AA$123</f>
        <v>0.12720179055970321</v>
      </c>
      <c r="AB169" s="15">
        <f>SUM(Gompertz_model!AB$7:AB52)/Gompertz_model!AB$123</f>
        <v>4.1131303183713663E-2</v>
      </c>
      <c r="AC169" s="15">
        <f>SUM(Gompertz_model!AC$7:AC52)/Gompertz_model!AC$123</f>
        <v>1.2756715924649451E-2</v>
      </c>
      <c r="AD169" s="15">
        <f>SUM(Gompertz_model!AD$7:AD52)/Gompertz_model!AD$123</f>
        <v>6.8535398533342475E-4</v>
      </c>
      <c r="AE169" s="15">
        <f>SUM(Gompertz_model!AE$7:AE52)/Gompertz_model!AE$123</f>
        <v>0.2615078697703867</v>
      </c>
      <c r="AF169" s="15">
        <f>SUM(Gompertz_model!AF$7:AF52)/Gompertz_model!AF$123</f>
        <v>1.1269722013523666E-3</v>
      </c>
      <c r="AG169" s="15">
        <f>SUM(Gompertz_model!AG$7:AG52)/Gompertz_model!AG$123</f>
        <v>2.7319166083936804E-2</v>
      </c>
      <c r="AH169" s="15">
        <f>SUM(Gompertz_model!AH$7:AH52)/Gompertz_model!AH$123</f>
        <v>2.8901734104046242E-5</v>
      </c>
      <c r="AI169" s="15">
        <f>SUM(Gompertz_model!AI$7:AI52)/Gompertz_model!AI$123</f>
        <v>1.0035783016598509E-2</v>
      </c>
      <c r="AJ169" s="5">
        <f t="shared" si="1"/>
        <v>4.1472008610916135E-2</v>
      </c>
      <c r="AK169" s="45"/>
    </row>
    <row r="170" spans="1:37" x14ac:dyDescent="0.25">
      <c r="A170" s="3">
        <v>167</v>
      </c>
      <c r="B170" s="15">
        <f>SUM(Gompertz_model!B$7:B53)/Gompertz_model!B$123</f>
        <v>8.6199465563313506E-5</v>
      </c>
      <c r="C170" s="15">
        <f>SUM(Gompertz_model!C$7:C53)/Gompertz_model!C$123</f>
        <v>2.6689807214222056E-2</v>
      </c>
      <c r="D170" s="15">
        <f>SUM(Gompertz_model!D$7:D53)/Gompertz_model!D$123</f>
        <v>1.1338239940091033E-2</v>
      </c>
      <c r="E170" s="15">
        <f>SUM(Gompertz_model!E$7:E53)/Gompertz_model!E$123</f>
        <v>3.7382471774345806E-3</v>
      </c>
      <c r="F170" s="15">
        <f>SUM(Gompertz_model!F$7:F53)/Gompertz_model!F$123</f>
        <v>1.2647991201397426E-2</v>
      </c>
      <c r="G170" s="15">
        <f>SUM(Gompertz_model!G$7:G53)/Gompertz_model!G$123</f>
        <v>6.6319207346813638E-2</v>
      </c>
      <c r="H170" s="15">
        <f>SUM(Gompertz_model!H$7:H53)/Gompertz_model!H$123</f>
        <v>3.2845204667240939E-2</v>
      </c>
      <c r="I170" s="15">
        <f>SUM(Gompertz_model!I$7:I53)/Gompertz_model!I$123</f>
        <v>1.0144896517774971E-2</v>
      </c>
      <c r="J170" s="15">
        <f>SUM(Gompertz_model!J$7:J53)/Gompertz_model!J$123</f>
        <v>1.563314226159458E-3</v>
      </c>
      <c r="K170" s="15">
        <f>SUM(Gompertz_model!K$7:K53)/Gompertz_model!K$123</f>
        <v>0.1012233049968899</v>
      </c>
      <c r="L170" s="15">
        <f>SUM(Gompertz_model!L$7:L53)/Gompertz_model!L$123</f>
        <v>4.6076782581963509E-2</v>
      </c>
      <c r="M170" s="15">
        <f>SUM(Gompertz_model!M$7:M53)/Gompertz_model!M$123</f>
        <v>1.9100218616960072E-2</v>
      </c>
      <c r="N170" s="15">
        <f>SUM(Gompertz_model!N$7:N53)/Gompertz_model!N$123</f>
        <v>7.5678695117863931E-2</v>
      </c>
      <c r="O170" s="15">
        <f>SUM(Gompertz_model!O$7:O53)/Gompertz_model!O$123</f>
        <v>8.5918686363700369E-2</v>
      </c>
      <c r="P170" s="15">
        <f>SUM(Gompertz_model!P$7:P53)/Gompertz_model!P$123</f>
        <v>7.5174534574468085E-2</v>
      </c>
      <c r="Q170" s="15">
        <f>SUM(Gompertz_model!Q$7:Q53)/Gompertz_model!Q$123</f>
        <v>7.4677562272324499E-2</v>
      </c>
      <c r="R170" s="15">
        <f>SUM(Gompertz_model!R$7:R53)/Gompertz_model!R$123</f>
        <v>5.4094791492212357E-2</v>
      </c>
      <c r="S170" s="15">
        <f>SUM(Gompertz_model!S$7:S53)/Gompertz_model!S$123</f>
        <v>0.20960486632929509</v>
      </c>
      <c r="T170" s="15">
        <f>SUM(Gompertz_model!T$7:T53)/Gompertz_model!T$123</f>
        <v>9.4569063599260986E-3</v>
      </c>
      <c r="U170" s="15">
        <f>SUM(Gompertz_model!U$7:U53)/Gompertz_model!U$123</f>
        <v>1.606593216926042E-2</v>
      </c>
      <c r="V170" s="15">
        <f>SUM(Gompertz_model!V$7:V53)/Gompertz_model!V$123</f>
        <v>1.9520574685718748E-4</v>
      </c>
      <c r="W170" s="15">
        <f>SUM(Gompertz_model!W$7:W53)/Gompertz_model!W$123</f>
        <v>8.3079499659810541E-2</v>
      </c>
      <c r="X170" s="15">
        <f>SUM(Gompertz_model!X$7:X53)/Gompertz_model!X$123</f>
        <v>4.5256606900442517E-2</v>
      </c>
      <c r="Y170" s="15">
        <f>SUM(Gompertz_model!Y$7:Y53)/Gompertz_model!Y$123</f>
        <v>3.2366697848456499E-2</v>
      </c>
      <c r="Z170" s="15">
        <f>SUM(Gompertz_model!Z$7:Z53)/Gompertz_model!Z$123</f>
        <v>1.9842582181361202E-4</v>
      </c>
      <c r="AA170" s="15">
        <f>SUM(Gompertz_model!AA$7:AA53)/Gompertz_model!AA$123</f>
        <v>0.15359261700725116</v>
      </c>
      <c r="AB170" s="15">
        <f>SUM(Gompertz_model!AB$7:AB53)/Gompertz_model!AB$123</f>
        <v>4.4078046378506472E-2</v>
      </c>
      <c r="AC170" s="15">
        <f>SUM(Gompertz_model!AC$7:AC53)/Gompertz_model!AC$123</f>
        <v>1.6429819177564798E-2</v>
      </c>
      <c r="AD170" s="15">
        <f>SUM(Gompertz_model!AD$7:AD53)/Gompertz_model!AD$123</f>
        <v>1.2507710232335001E-3</v>
      </c>
      <c r="AE170" s="15">
        <f>SUM(Gompertz_model!AE$7:AE53)/Gompertz_model!AE$123</f>
        <v>0.26349633469525041</v>
      </c>
      <c r="AF170" s="15">
        <f>SUM(Gompertz_model!AF$7:AF53)/Gompertz_model!AF$123</f>
        <v>1.3318762379618879E-3</v>
      </c>
      <c r="AG170" s="15">
        <f>SUM(Gompertz_model!AG$7:AG53)/Gompertz_model!AG$123</f>
        <v>2.7959181254666777E-2</v>
      </c>
      <c r="AH170" s="15">
        <f>SUM(Gompertz_model!AH$7:AH53)/Gompertz_model!AH$123</f>
        <v>2.8901734104046242E-5</v>
      </c>
      <c r="AI170" s="15">
        <f>SUM(Gompertz_model!AI$7:AI53)/Gompertz_model!AI$123</f>
        <v>3.0310319942266056E-2</v>
      </c>
      <c r="AJ170" s="5">
        <f t="shared" si="1"/>
        <v>4.8000579178227851E-2</v>
      </c>
      <c r="AK170" s="45"/>
    </row>
    <row r="171" spans="1:37" x14ac:dyDescent="0.25">
      <c r="A171" s="3">
        <v>168</v>
      </c>
      <c r="B171" s="15">
        <f>SUM(Gompertz_model!B$7:B54)/Gompertz_model!B$123</f>
        <v>8.6199465563313506E-5</v>
      </c>
      <c r="C171" s="15">
        <f>SUM(Gompertz_model!C$7:C54)/Gompertz_model!C$123</f>
        <v>8.0538486795815933E-2</v>
      </c>
      <c r="D171" s="15">
        <f>SUM(Gompertz_model!D$7:D54)/Gompertz_model!D$123</f>
        <v>1.9879948047693153E-2</v>
      </c>
      <c r="E171" s="15">
        <f>SUM(Gompertz_model!E$7:E54)/Gompertz_model!E$123</f>
        <v>3.7382471774345806E-3</v>
      </c>
      <c r="F171" s="15">
        <f>SUM(Gompertz_model!F$7:F54)/Gompertz_model!F$123</f>
        <v>1.2949904034849366E-2</v>
      </c>
      <c r="G171" s="15">
        <f>SUM(Gompertz_model!G$7:G54)/Gompertz_model!G$123</f>
        <v>6.7726696302902775E-2</v>
      </c>
      <c r="H171" s="15">
        <f>SUM(Gompertz_model!H$7:H54)/Gompertz_model!H$123</f>
        <v>3.6939668191835681E-2</v>
      </c>
      <c r="I171" s="15">
        <f>SUM(Gompertz_model!I$7:I54)/Gompertz_model!I$123</f>
        <v>1.4575262718575434E-2</v>
      </c>
      <c r="J171" s="15">
        <f>SUM(Gompertz_model!J$7:J54)/Gompertz_model!J$123</f>
        <v>2.9427091315942741E-3</v>
      </c>
      <c r="K171" s="15">
        <f>SUM(Gompertz_model!K$7:K54)/Gompertz_model!K$123</f>
        <v>0.10255027990877047</v>
      </c>
      <c r="L171" s="15">
        <f>SUM(Gompertz_model!L$7:L54)/Gompertz_model!L$123</f>
        <v>5.0434908407023638E-2</v>
      </c>
      <c r="M171" s="15">
        <f>SUM(Gompertz_model!M$7:M54)/Gompertz_model!M$123</f>
        <v>1.9100218616960072E-2</v>
      </c>
      <c r="N171" s="15">
        <f>SUM(Gompertz_model!N$7:N54)/Gompertz_model!N$123</f>
        <v>7.5924477711987487E-2</v>
      </c>
      <c r="O171" s="15">
        <f>SUM(Gompertz_model!O$7:O54)/Gompertz_model!O$123</f>
        <v>9.1889760452900343E-2</v>
      </c>
      <c r="P171" s="15">
        <f>SUM(Gompertz_model!P$7:P54)/Gompertz_model!P$123</f>
        <v>7.6698249113475184E-2</v>
      </c>
      <c r="Q171" s="15">
        <f>SUM(Gompertz_model!Q$7:Q54)/Gompertz_model!Q$123</f>
        <v>7.7847789701683573E-2</v>
      </c>
      <c r="R171" s="15">
        <f>SUM(Gompertz_model!R$7:R54)/Gompertz_model!R$123</f>
        <v>5.4178529559537766E-2</v>
      </c>
      <c r="S171" s="15">
        <f>SUM(Gompertz_model!S$7:S54)/Gompertz_model!S$123</f>
        <v>0.2171829474007054</v>
      </c>
      <c r="T171" s="15">
        <f>SUM(Gompertz_model!T$7:T54)/Gompertz_model!T$123</f>
        <v>2.3005542623926182E-2</v>
      </c>
      <c r="U171" s="15">
        <f>SUM(Gompertz_model!U$7:U54)/Gompertz_model!U$123</f>
        <v>2.465264793027069E-2</v>
      </c>
      <c r="V171" s="15">
        <f>SUM(Gompertz_model!V$7:V54)/Gompertz_model!V$123</f>
        <v>1.9520574685718748E-4</v>
      </c>
      <c r="W171" s="15">
        <f>SUM(Gompertz_model!W$7:W54)/Gompertz_model!W$123</f>
        <v>8.5518396399225413E-2</v>
      </c>
      <c r="X171" s="15">
        <f>SUM(Gompertz_model!X$7:X54)/Gompertz_model!X$123</f>
        <v>4.5397648137374166E-2</v>
      </c>
      <c r="Y171" s="15">
        <f>SUM(Gompertz_model!Y$7:Y54)/Gompertz_model!Y$123</f>
        <v>3.2397879638291237E-2</v>
      </c>
      <c r="Z171" s="15">
        <f>SUM(Gompertz_model!Z$7:Z54)/Gompertz_model!Z$123</f>
        <v>2.2488259805542694E-4</v>
      </c>
      <c r="AA171" s="15">
        <f>SUM(Gompertz_model!AA$7:AA54)/Gompertz_model!AA$123</f>
        <v>0.16992687525869601</v>
      </c>
      <c r="AB171" s="15">
        <f>SUM(Gompertz_model!AB$7:AB54)/Gompertz_model!AB$123</f>
        <v>6.0104328558019296E-2</v>
      </c>
      <c r="AC171" s="15">
        <f>SUM(Gompertz_model!AC$7:AC54)/Gompertz_model!AC$123</f>
        <v>2.0263443652329918E-2</v>
      </c>
      <c r="AD171" s="15">
        <f>SUM(Gompertz_model!AD$7:AD54)/Gompertz_model!AD$123</f>
        <v>1.5934480159002125E-2</v>
      </c>
      <c r="AE171" s="15">
        <f>SUM(Gompertz_model!AE$7:AE54)/Gompertz_model!AE$123</f>
        <v>0.29190862954205948</v>
      </c>
      <c r="AF171" s="15">
        <f>SUM(Gompertz_model!AF$7:AF54)/Gompertz_model!AF$123</f>
        <v>1.7416843111809303E-3</v>
      </c>
      <c r="AG171" s="15">
        <f>SUM(Gompertz_model!AG$7:AG54)/Gompertz_model!AG$123</f>
        <v>4.003650456899719E-2</v>
      </c>
      <c r="AH171" s="15">
        <f>SUM(Gompertz_model!AH$7:AH54)/Gompertz_model!AH$123</f>
        <v>2.8901734104046242E-5</v>
      </c>
      <c r="AI171" s="15">
        <f>SUM(Gompertz_model!AI$7:AI54)/Gompertz_model!AI$123</f>
        <v>3.471554005292278E-2</v>
      </c>
      <c r="AJ171" s="5">
        <f t="shared" si="1"/>
        <v>5.4448143342665317E-2</v>
      </c>
      <c r="AK171" s="45"/>
    </row>
    <row r="172" spans="1:37" x14ac:dyDescent="0.25">
      <c r="A172" s="3">
        <v>169</v>
      </c>
      <c r="B172" s="15">
        <f>SUM(Gompertz_model!B$7:B55)/Gompertz_model!B$123</f>
        <v>1.5084906473579864E-4</v>
      </c>
      <c r="C172" s="15">
        <f>SUM(Gompertz_model!C$7:C55)/Gompertz_model!C$123</f>
        <v>9.5982456963272192E-2</v>
      </c>
      <c r="D172" s="15">
        <f>SUM(Gompertz_model!D$7:D55)/Gompertz_model!D$123</f>
        <v>3.1756432608263226E-2</v>
      </c>
      <c r="E172" s="15">
        <f>SUM(Gompertz_model!E$7:E55)/Gompertz_model!E$123</f>
        <v>3.7382471774345806E-3</v>
      </c>
      <c r="F172" s="15">
        <f>SUM(Gompertz_model!F$7:F55)/Gompertz_model!F$123</f>
        <v>2.3991287658234672E-2</v>
      </c>
      <c r="G172" s="15">
        <f>SUM(Gompertz_model!G$7:G55)/Gompertz_model!G$123</f>
        <v>9.8189774104990316E-2</v>
      </c>
      <c r="H172" s="15">
        <f>SUM(Gompertz_model!H$7:H55)/Gompertz_model!H$123</f>
        <v>3.971405877680699E-2</v>
      </c>
      <c r="I172" s="15">
        <f>SUM(Gompertz_model!I$7:I55)/Gompertz_model!I$123</f>
        <v>2.8743873467029085E-2</v>
      </c>
      <c r="J172" s="15">
        <f>SUM(Gompertz_model!J$7:J55)/Gompertz_model!J$123</f>
        <v>6.4371762253624745E-3</v>
      </c>
      <c r="K172" s="15">
        <f>SUM(Gompertz_model!K$7:K55)/Gompertz_model!K$123</f>
        <v>0.10255027990877047</v>
      </c>
      <c r="L172" s="15">
        <f>SUM(Gompertz_model!L$7:L55)/Gompertz_model!L$123</f>
        <v>5.3653773124287964E-2</v>
      </c>
      <c r="M172" s="15">
        <f>SUM(Gompertz_model!M$7:M55)/Gompertz_model!M$123</f>
        <v>2.1789782533655506E-2</v>
      </c>
      <c r="N172" s="15">
        <f>SUM(Gompertz_model!N$7:N55)/Gompertz_model!N$123</f>
        <v>0.11183108032622054</v>
      </c>
      <c r="O172" s="15">
        <f>SUM(Gompertz_model!O$7:O55)/Gompertz_model!O$123</f>
        <v>0.11268994071174077</v>
      </c>
      <c r="P172" s="15">
        <f>SUM(Gompertz_model!P$7:P55)/Gompertz_model!P$123</f>
        <v>8.5258754432624109E-2</v>
      </c>
      <c r="Q172" s="15">
        <f>SUM(Gompertz_model!Q$7:Q55)/Gompertz_model!Q$123</f>
        <v>9.0272718322339268E-2</v>
      </c>
      <c r="R172" s="15">
        <f>SUM(Gompertz_model!R$7:R55)/Gompertz_model!R$123</f>
        <v>7.3940713448333611E-2</v>
      </c>
      <c r="S172" s="15">
        <f>SUM(Gompertz_model!S$7:S55)/Gompertz_model!S$123</f>
        <v>0.23994274906711649</v>
      </c>
      <c r="T172" s="15">
        <f>SUM(Gompertz_model!T$7:T55)/Gompertz_model!T$123</f>
        <v>2.7525234074089539E-2</v>
      </c>
      <c r="U172" s="15">
        <f>SUM(Gompertz_model!U$7:U55)/Gompertz_model!U$123</f>
        <v>3.8978223973765207E-2</v>
      </c>
      <c r="V172" s="15">
        <f>SUM(Gompertz_model!V$7:V55)/Gompertz_model!V$123</f>
        <v>1.9520574685718748E-4</v>
      </c>
      <c r="W172" s="15">
        <f>SUM(Gompertz_model!W$7:W55)/Gompertz_model!W$123</f>
        <v>9.479248442979013E-2</v>
      </c>
      <c r="X172" s="15">
        <f>SUM(Gompertz_model!X$7:X55)/Gompertz_model!X$123</f>
        <v>5.2132367200860348E-2</v>
      </c>
      <c r="Y172" s="15">
        <f>SUM(Gompertz_model!Y$7:Y55)/Gompertz_model!Y$123</f>
        <v>3.7251844922565225E-2</v>
      </c>
      <c r="Z172" s="15">
        <f>SUM(Gompertz_model!Z$7:Z55)/Gompertz_model!Z$123</f>
        <v>6.4819101792446595E-4</v>
      </c>
      <c r="AA172" s="15">
        <f>SUM(Gompertz_model!AA$7:AA55)/Gompertz_model!AA$123</f>
        <v>0.1771933589857583</v>
      </c>
      <c r="AB172" s="15">
        <f>SUM(Gompertz_model!AB$7:AB55)/Gompertz_model!AB$123</f>
        <v>6.0104328558019296E-2</v>
      </c>
      <c r="AC172" s="15">
        <f>SUM(Gompertz_model!AC$7:AC55)/Gompertz_model!AC$123</f>
        <v>2.1141589160096314E-2</v>
      </c>
      <c r="AD172" s="15">
        <f>SUM(Gompertz_model!AD$7:AD55)/Gompertz_model!AD$123</f>
        <v>2.0612021108902749E-2</v>
      </c>
      <c r="AE172" s="15">
        <f>SUM(Gompertz_model!AE$7:AE55)/Gompertz_model!AE$123</f>
        <v>0.33828635873490104</v>
      </c>
      <c r="AF172" s="15">
        <f>SUM(Gompertz_model!AF$7:AF55)/Gompertz_model!AF$123</f>
        <v>9.8353937572570188E-3</v>
      </c>
      <c r="AG172" s="15">
        <f>SUM(Gompertz_model!AG$7:AG55)/Gompertz_model!AG$123</f>
        <v>4.0202434428075334E-2</v>
      </c>
      <c r="AH172" s="15">
        <f>SUM(Gompertz_model!AH$7:AH55)/Gompertz_model!AH$123</f>
        <v>5.7803468208092484E-5</v>
      </c>
      <c r="AI172" s="15">
        <f>SUM(Gompertz_model!AI$7:AI55)/Gompertz_model!AI$123</f>
        <v>3.4933545826317053E-2</v>
      </c>
      <c r="AJ172" s="5">
        <f t="shared" si="1"/>
        <v>6.3956598038664852E-2</v>
      </c>
      <c r="AK172" s="45"/>
    </row>
    <row r="173" spans="1:37" x14ac:dyDescent="0.25">
      <c r="A173" s="3">
        <v>170</v>
      </c>
      <c r="B173" s="15">
        <f>SUM(Gompertz_model!B$7:B56)/Gompertz_model!B$123</f>
        <v>1.9394879751745539E-4</v>
      </c>
      <c r="C173" s="15">
        <f>SUM(Gompertz_model!C$7:C56)/Gompertz_model!C$123</f>
        <v>0.11364275997936113</v>
      </c>
      <c r="D173" s="15">
        <f>SUM(Gompertz_model!D$7:D56)/Gompertz_model!D$123</f>
        <v>5.6702900670465579E-2</v>
      </c>
      <c r="E173" s="15">
        <f>SUM(Gompertz_model!E$7:E56)/Gompertz_model!E$123</f>
        <v>1.8288461780513285E-2</v>
      </c>
      <c r="F173" s="15">
        <f>SUM(Gompertz_model!F$7:F56)/Gompertz_model!F$123</f>
        <v>2.7873024088331068E-2</v>
      </c>
      <c r="G173" s="15">
        <f>SUM(Gompertz_model!G$7:G56)/Gompertz_model!G$123</f>
        <v>0.10227288563107066</v>
      </c>
      <c r="H173" s="15">
        <f>SUM(Gompertz_model!H$7:H56)/Gompertz_model!H$123</f>
        <v>4.0195102305652819E-2</v>
      </c>
      <c r="I173" s="15">
        <f>SUM(Gompertz_model!I$7:I56)/Gompertz_model!I$123</f>
        <v>2.9963829377394433E-2</v>
      </c>
      <c r="J173" s="15">
        <f>SUM(Gompertz_model!J$7:J56)/Gompertz_model!J$123</f>
        <v>7.3874260491064584E-3</v>
      </c>
      <c r="K173" s="15">
        <f>SUM(Gompertz_model!K$7:K56)/Gompertz_model!K$123</f>
        <v>0.11760315156541572</v>
      </c>
      <c r="L173" s="15">
        <f>SUM(Gompertz_model!L$7:L56)/Gompertz_model!L$123</f>
        <v>5.3653773124287964E-2</v>
      </c>
      <c r="M173" s="15">
        <f>SUM(Gompertz_model!M$7:M56)/Gompertz_model!M$123</f>
        <v>2.2508917270739847E-2</v>
      </c>
      <c r="N173" s="15">
        <f>SUM(Gompertz_model!N$7:N56)/Gompertz_model!N$123</f>
        <v>0.15971399843592896</v>
      </c>
      <c r="O173" s="15">
        <f>SUM(Gompertz_model!O$7:O56)/Gompertz_model!O$123</f>
        <v>0.11388697207396245</v>
      </c>
      <c r="P173" s="15">
        <f>SUM(Gompertz_model!P$7:P56)/Gompertz_model!P$123</f>
        <v>8.6560837765957452E-2</v>
      </c>
      <c r="Q173" s="15">
        <f>SUM(Gompertz_model!Q$7:Q56)/Gompertz_model!Q$123</f>
        <v>9.5195431721965151E-2</v>
      </c>
      <c r="R173" s="15">
        <f>SUM(Gompertz_model!R$7:R56)/Gompertz_model!R$123</f>
        <v>9.2656171495561879E-2</v>
      </c>
      <c r="S173" s="15">
        <f>SUM(Gompertz_model!S$7:S56)/Gompertz_model!S$123</f>
        <v>0.24500332259878341</v>
      </c>
      <c r="T173" s="15">
        <f>SUM(Gompertz_model!T$7:T56)/Gompertz_model!T$123</f>
        <v>2.7796624322829137E-2</v>
      </c>
      <c r="U173" s="15">
        <f>SUM(Gompertz_model!U$7:U56)/Gompertz_model!U$123</f>
        <v>4.8413543134942325E-2</v>
      </c>
      <c r="V173" s="15">
        <f>SUM(Gompertz_model!V$7:V56)/Gompertz_model!V$123</f>
        <v>1.9520574685718748E-4</v>
      </c>
      <c r="W173" s="15">
        <f>SUM(Gompertz_model!W$7:W56)/Gompertz_model!W$123</f>
        <v>0.11083895954362276</v>
      </c>
      <c r="X173" s="15">
        <f>SUM(Gompertz_model!X$7:X56)/Gompertz_model!X$123</f>
        <v>7.6215158406939224E-2</v>
      </c>
      <c r="Y173" s="15">
        <f>SUM(Gompertz_model!Y$7:Y56)/Gompertz_model!Y$123</f>
        <v>3.9060388732979942E-2</v>
      </c>
      <c r="Z173" s="15">
        <f>SUM(Gompertz_model!Z$7:Z56)/Gompertz_model!Z$123</f>
        <v>5.1987565315166351E-3</v>
      </c>
      <c r="AA173" s="15">
        <f>SUM(Gompertz_model!AA$7:AA56)/Gompertz_model!AA$123</f>
        <v>0.18241326976437583</v>
      </c>
      <c r="AB173" s="15">
        <f>SUM(Gompertz_model!AB$7:AB56)/Gompertz_model!AB$123</f>
        <v>6.9536984319940917E-2</v>
      </c>
      <c r="AC173" s="15">
        <f>SUM(Gompertz_model!AC$7:AC56)/Gompertz_model!AC$123</f>
        <v>2.1689249799348474E-2</v>
      </c>
      <c r="AD173" s="15">
        <f>SUM(Gompertz_model!AD$7:AD56)/Gompertz_model!AD$123</f>
        <v>2.2376807621136318E-2</v>
      </c>
      <c r="AE173" s="15">
        <f>SUM(Gompertz_model!AE$7:AE56)/Gompertz_model!AE$123</f>
        <v>0.33888982321458605</v>
      </c>
      <c r="AF173" s="15">
        <f>SUM(Gompertz_model!AF$7:AF56)/Gompertz_model!AF$123</f>
        <v>1.4548186599276005E-2</v>
      </c>
      <c r="AG173" s="15">
        <f>SUM(Gompertz_model!AG$7:AG56)/Gompertz_model!AG$123</f>
        <v>4.8226328327782585E-2</v>
      </c>
      <c r="AH173" s="15">
        <f>SUM(Gompertz_model!AH$7:AH56)/Gompertz_model!AH$123</f>
        <v>7.2254335260115611E-5</v>
      </c>
      <c r="AI173" s="15">
        <f>SUM(Gompertz_model!AI$7:AI56)/Gompertz_model!AI$123</f>
        <v>4.0376172720712054E-2</v>
      </c>
      <c r="AJ173" s="5">
        <f t="shared" si="1"/>
        <v>7.1445606701591807E-2</v>
      </c>
      <c r="AK173" s="45"/>
    </row>
    <row r="174" spans="1:37" x14ac:dyDescent="0.25">
      <c r="A174" s="3">
        <v>171</v>
      </c>
      <c r="B174" s="15">
        <f>SUM(Gompertz_model!B$7:B57)/Gompertz_model!B$123</f>
        <v>2.5859839668994052E-4</v>
      </c>
      <c r="C174" s="15">
        <f>SUM(Gompertz_model!C$7:C57)/Gompertz_model!C$123</f>
        <v>0.12114780242975749</v>
      </c>
      <c r="D174" s="15">
        <f>SUM(Gompertz_model!D$7:D57)/Gompertz_model!D$123</f>
        <v>5.7100733650819656E-2</v>
      </c>
      <c r="E174" s="15">
        <f>SUM(Gompertz_model!E$7:E57)/Gompertz_model!E$123</f>
        <v>3.6992284358519305E-2</v>
      </c>
      <c r="F174" s="15">
        <f>SUM(Gompertz_model!F$7:F57)/Gompertz_model!F$123</f>
        <v>3.2638933816393864E-2</v>
      </c>
      <c r="G174" s="15">
        <f>SUM(Gompertz_model!G$7:G57)/Gompertz_model!G$123</f>
        <v>0.13706991457517523</v>
      </c>
      <c r="H174" s="15">
        <f>SUM(Gompertz_model!H$7:H57)/Gompertz_model!H$123</f>
        <v>4.0732081128550493E-2</v>
      </c>
      <c r="I174" s="15">
        <f>SUM(Gompertz_model!I$7:I57)/Gompertz_model!I$123</f>
        <v>5.3314213556492518E-2</v>
      </c>
      <c r="J174" s="15">
        <f>SUM(Gompertz_model!J$7:J57)/Gompertz_model!J$123</f>
        <v>2.7143426416945102E-2</v>
      </c>
      <c r="K174" s="15">
        <f>SUM(Gompertz_model!K$7:K57)/Gompertz_model!K$123</f>
        <v>0.13244868339207963</v>
      </c>
      <c r="L174" s="15">
        <f>SUM(Gompertz_model!L$7:L57)/Gompertz_model!L$123</f>
        <v>5.604079639776488E-2</v>
      </c>
      <c r="M174" s="15">
        <f>SUM(Gompertz_model!M$7:M57)/Gompertz_model!M$123</f>
        <v>2.6162121735128295E-2</v>
      </c>
      <c r="N174" s="15">
        <f>SUM(Gompertz_model!N$7:N57)/Gompertz_model!N$123</f>
        <v>0.16154619595575914</v>
      </c>
      <c r="O174" s="15">
        <f>SUM(Gompertz_model!O$7:O57)/Gompertz_model!O$123</f>
        <v>0.11823853314368601</v>
      </c>
      <c r="P174" s="15">
        <f>SUM(Gompertz_model!P$7:P57)/Gompertz_model!P$123</f>
        <v>0.11267176418439716</v>
      </c>
      <c r="Q174" s="15">
        <f>SUM(Gompertz_model!Q$7:Q57)/Gompertz_model!Q$123</f>
        <v>9.7893078664960123E-2</v>
      </c>
      <c r="R174" s="15">
        <f>SUM(Gompertz_model!R$7:R57)/Gompertz_model!R$123</f>
        <v>9.7554848434098146E-2</v>
      </c>
      <c r="S174" s="15">
        <f>SUM(Gompertz_model!S$7:S57)/Gompertz_model!S$123</f>
        <v>0.26806982569135612</v>
      </c>
      <c r="T174" s="15">
        <f>SUM(Gompertz_model!T$7:T57)/Gompertz_model!T$123</f>
        <v>2.8736052106927756E-2</v>
      </c>
      <c r="U174" s="15">
        <f>SUM(Gompertz_model!U$7:U57)/Gompertz_model!U$123</f>
        <v>6.2983632022552707E-2</v>
      </c>
      <c r="V174" s="15">
        <f>SUM(Gompertz_model!V$7:V57)/Gompertz_model!V$123</f>
        <v>1.9520574685718748E-4</v>
      </c>
      <c r="W174" s="15">
        <f>SUM(Gompertz_model!W$7:W57)/Gompertz_model!W$123</f>
        <v>0.11469095096038101</v>
      </c>
      <c r="X174" s="15">
        <f>SUM(Gompertz_model!X$7:X57)/Gompertz_model!X$123</f>
        <v>0.14213430651786815</v>
      </c>
      <c r="Y174" s="15">
        <f>SUM(Gompertz_model!Y$7:Y57)/Gompertz_model!Y$123</f>
        <v>4.4007899386758136E-2</v>
      </c>
      <c r="Z174" s="15">
        <f>SUM(Gompertz_model!Z$7:Z57)/Gompertz_model!Z$123</f>
        <v>5.1987565315166351E-3</v>
      </c>
      <c r="AA174" s="15">
        <f>SUM(Gompertz_model!AA$7:AA57)/Gompertz_model!AA$123</f>
        <v>0.19693857215127777</v>
      </c>
      <c r="AB174" s="15">
        <f>SUM(Gompertz_model!AB$7:AB57)/Gompertz_model!AB$123</f>
        <v>7.4330250665517725E-2</v>
      </c>
      <c r="AC174" s="15">
        <f>SUM(Gompertz_model!AC$7:AC57)/Gompertz_model!AC$123</f>
        <v>3.1405504933666964E-2</v>
      </c>
      <c r="AD174" s="15">
        <f>SUM(Gompertz_model!AD$7:AD57)/Gompertz_model!AD$123</f>
        <v>2.451853882530327E-2</v>
      </c>
      <c r="AE174" s="15">
        <f>SUM(Gompertz_model!AE$7:AE57)/Gompertz_model!AE$123</f>
        <v>0.34129378827300338</v>
      </c>
      <c r="AF174" s="15">
        <f>SUM(Gompertz_model!AF$7:AF57)/Gompertz_model!AF$123</f>
        <v>1.7894952530564851E-2</v>
      </c>
      <c r="AG174" s="15">
        <f>SUM(Gompertz_model!AG$7:AG57)/Gompertz_model!AG$123</f>
        <v>4.8961160560842924E-2</v>
      </c>
      <c r="AH174" s="15">
        <f>SUM(Gompertz_model!AH$7:AH57)/Gompertz_model!AH$123</f>
        <v>5.0578034682080926E-3</v>
      </c>
      <c r="AI174" s="15">
        <f>SUM(Gompertz_model!AI$7:AI57)/Gompertz_model!AI$123</f>
        <v>4.1255713254751025E-2</v>
      </c>
      <c r="AJ174" s="5">
        <f t="shared" si="1"/>
        <v>8.1077262466605016E-2</v>
      </c>
      <c r="AK174" s="45"/>
    </row>
    <row r="175" spans="1:37" x14ac:dyDescent="0.25">
      <c r="A175" s="3">
        <v>172</v>
      </c>
      <c r="B175" s="15">
        <f>SUM(Gompertz_model!B$7:B58)/Gompertz_model!B$123</f>
        <v>3.0169812947159727E-4</v>
      </c>
      <c r="C175" s="15">
        <f>SUM(Gompertz_model!C$7:C58)/Gompertz_model!C$123</f>
        <v>0.15595243679347062</v>
      </c>
      <c r="D175" s="15">
        <f>SUM(Gompertz_model!D$7:D58)/Gompertz_model!D$123</f>
        <v>9.5830944385289538E-2</v>
      </c>
      <c r="E175" s="15">
        <f>SUM(Gompertz_model!E$7:E58)/Gompertz_model!E$123</f>
        <v>5.8716912736472456E-2</v>
      </c>
      <c r="F175" s="15">
        <f>SUM(Gompertz_model!F$7:F58)/Gompertz_model!F$123</f>
        <v>3.9636841991762095E-2</v>
      </c>
      <c r="G175" s="15">
        <f>SUM(Gompertz_model!G$7:G58)/Gompertz_model!G$123</f>
        <v>0.13706991457517523</v>
      </c>
      <c r="H175" s="15">
        <f>SUM(Gompertz_model!H$7:H58)/Gompertz_model!H$123</f>
        <v>4.6538164651131572E-2</v>
      </c>
      <c r="I175" s="15">
        <f>SUM(Gompertz_model!I$7:I58)/Gompertz_model!I$123</f>
        <v>7.3197354621920688E-2</v>
      </c>
      <c r="J175" s="15">
        <f>SUM(Gompertz_model!J$7:J58)/Gompertz_model!J$123</f>
        <v>7.093155135947031E-2</v>
      </c>
      <c r="K175" s="15">
        <f>SUM(Gompertz_model!K$7:K58)/Gompertz_model!K$123</f>
        <v>0.13736263736263737</v>
      </c>
      <c r="L175" s="15">
        <f>SUM(Gompertz_model!L$7:L58)/Gompertz_model!L$123</f>
        <v>7.7578256387999783E-2</v>
      </c>
      <c r="M175" s="15">
        <f>SUM(Gompertz_model!M$7:M58)/Gompertz_model!M$123</f>
        <v>6.3154412610746752E-2</v>
      </c>
      <c r="N175" s="15">
        <f>SUM(Gompertz_model!N$7:N58)/Gompertz_model!N$123</f>
        <v>0.18885040777566753</v>
      </c>
      <c r="O175" s="15">
        <f>SUM(Gompertz_model!O$7:O58)/Gompertz_model!O$123</f>
        <v>0.12026644509850865</v>
      </c>
      <c r="P175" s="15">
        <f>SUM(Gompertz_model!P$7:P58)/Gompertz_model!P$123</f>
        <v>0.12970966312056736</v>
      </c>
      <c r="Q175" s="15">
        <f>SUM(Gompertz_model!Q$7:Q58)/Gompertz_model!Q$123</f>
        <v>0.10267795608939648</v>
      </c>
      <c r="R175" s="15">
        <f>SUM(Gompertz_model!R$7:R58)/Gompertz_model!R$123</f>
        <v>0.13829341818790822</v>
      </c>
      <c r="S175" s="15">
        <f>SUM(Gompertz_model!S$7:S58)/Gompertz_model!S$123</f>
        <v>0.2699483719265961</v>
      </c>
      <c r="T175" s="15">
        <f>SUM(Gompertz_model!T$7:T58)/Gompertz_model!T$123</f>
        <v>2.8861309144807574E-2</v>
      </c>
      <c r="U175" s="15">
        <f>SUM(Gompertz_model!U$7:U58)/Gompertz_model!U$123</f>
        <v>6.719788280643213E-2</v>
      </c>
      <c r="V175" s="15">
        <f>SUM(Gompertz_model!V$7:V58)/Gompertz_model!V$123</f>
        <v>9.5650815960021864E-3</v>
      </c>
      <c r="W175" s="15">
        <f>SUM(Gompertz_model!W$7:W58)/Gompertz_model!W$123</f>
        <v>0.13786570366881248</v>
      </c>
      <c r="X175" s="15">
        <f>SUM(Gompertz_model!X$7:X58)/Gompertz_model!X$123</f>
        <v>0.18786692759295498</v>
      </c>
      <c r="Y175" s="15">
        <f>SUM(Gompertz_model!Y$7:Y58)/Gompertz_model!Y$123</f>
        <v>4.4870595572185847E-2</v>
      </c>
      <c r="Z175" s="15">
        <f>SUM(Gompertz_model!Z$7:Z58)/Gompertz_model!Z$123</f>
        <v>5.410410741451154E-3</v>
      </c>
      <c r="AA175" s="15">
        <f>SUM(Gompertz_model!AA$7:AA58)/Gompertz_model!AA$123</f>
        <v>0.21577930738452578</v>
      </c>
      <c r="AB175" s="15">
        <f>SUM(Gompertz_model!AB$7:AB58)/Gompertz_model!AB$123</f>
        <v>7.6823056919076121E-2</v>
      </c>
      <c r="AC175" s="15">
        <f>SUM(Gompertz_model!AC$7:AC58)/Gompertz_model!AC$123</f>
        <v>3.1896511024030974E-2</v>
      </c>
      <c r="AD175" s="15">
        <f>SUM(Gompertz_model!AD$7:AD58)/Gompertz_model!AD$123</f>
        <v>2.4569940374203274E-2</v>
      </c>
      <c r="AE175" s="15">
        <f>SUM(Gompertz_model!AE$7:AE58)/Gompertz_model!AE$123</f>
        <v>0.34218414570204686</v>
      </c>
      <c r="AF175" s="15">
        <f>SUM(Gompertz_model!AF$7:AF58)/Gompertz_model!AF$123</f>
        <v>1.9090226077453726E-2</v>
      </c>
      <c r="AG175" s="15">
        <f>SUM(Gompertz_model!AG$7:AG58)/Gompertz_model!AG$123</f>
        <v>4.9150794685503658E-2</v>
      </c>
      <c r="AH175" s="15">
        <f>SUM(Gompertz_model!AH$7:AH58)/Gompertz_model!AH$123</f>
        <v>5.0578034682080926E-3</v>
      </c>
      <c r="AI175" s="15">
        <f>SUM(Gompertz_model!AI$7:AI58)/Gompertz_model!AI$123</f>
        <v>7.5723177772432038E-2</v>
      </c>
      <c r="AJ175" s="5">
        <f t="shared" si="1"/>
        <v>9.4939125362774102E-2</v>
      </c>
      <c r="AK175" s="45"/>
    </row>
    <row r="176" spans="1:37" x14ac:dyDescent="0.25">
      <c r="A176" s="3">
        <v>173</v>
      </c>
      <c r="B176" s="15">
        <f>SUM(Gompertz_model!B$7:B59)/Gompertz_model!B$123</f>
        <v>3.0169812947159727E-4</v>
      </c>
      <c r="C176" s="15">
        <f>SUM(Gompertz_model!C$7:C59)/Gompertz_model!C$123</f>
        <v>0.16627187016276559</v>
      </c>
      <c r="D176" s="15">
        <f>SUM(Gompertz_model!D$7:D59)/Gompertz_model!D$123</f>
        <v>9.7082948176403824E-2</v>
      </c>
      <c r="E176" s="15">
        <f>SUM(Gompertz_model!E$7:E59)/Gompertz_model!E$123</f>
        <v>9.6061624438318921E-2</v>
      </c>
      <c r="F176" s="15">
        <f>SUM(Gompertz_model!F$7:F59)/Gompertz_model!F$123</f>
        <v>4.6192663518147117E-2</v>
      </c>
      <c r="G176" s="15">
        <f>SUM(Gompertz_model!G$7:G59)/Gompertz_model!G$123</f>
        <v>0.1473682743627977</v>
      </c>
      <c r="H176" s="15">
        <f>SUM(Gompertz_model!H$7:H59)/Gompertz_model!H$123</f>
        <v>6.1741377574421906E-2</v>
      </c>
      <c r="I176" s="15">
        <f>SUM(Gompertz_model!I$7:I59)/Gompertz_model!I$123</f>
        <v>0.11356291334032489</v>
      </c>
      <c r="J176" s="15">
        <f>SUM(Gompertz_model!J$7:J59)/Gompertz_model!J$123</f>
        <v>9.1469208840388685E-2</v>
      </c>
      <c r="K176" s="15">
        <f>SUM(Gompertz_model!K$7:K59)/Gompertz_model!K$123</f>
        <v>0.14256686709516897</v>
      </c>
      <c r="L176" s="15">
        <f>SUM(Gompertz_model!L$7:L59)/Gompertz_model!L$123</f>
        <v>0.11293151774896472</v>
      </c>
      <c r="M176" s="15">
        <f>SUM(Gompertz_model!M$7:M59)/Gompertz_model!M$123</f>
        <v>6.3240708779196866E-2</v>
      </c>
      <c r="N176" s="15">
        <f>SUM(Gompertz_model!N$7:N59)/Gompertz_model!N$123</f>
        <v>0.19827952184113506</v>
      </c>
      <c r="O176" s="15">
        <f>SUM(Gompertz_model!O$7:O59)/Gompertz_model!O$123</f>
        <v>0.13026517765353687</v>
      </c>
      <c r="P176" s="15">
        <f>SUM(Gompertz_model!P$7:P59)/Gompertz_model!P$123</f>
        <v>0.16465813386524822</v>
      </c>
      <c r="Q176" s="15">
        <f>SUM(Gompertz_model!Q$7:Q59)/Gompertz_model!Q$123</f>
        <v>0.11612680909717436</v>
      </c>
      <c r="R176" s="15">
        <f>SUM(Gompertz_model!R$7:R59)/Gompertz_model!R$123</f>
        <v>0.13984257243342824</v>
      </c>
      <c r="S176" s="15">
        <f>SUM(Gompertz_model!S$7:S59)/Gompertz_model!S$123</f>
        <v>0.27871492102438278</v>
      </c>
      <c r="T176" s="15">
        <f>SUM(Gompertz_model!T$7:T59)/Gompertz_model!T$123</f>
        <v>3.0583593415655041E-2</v>
      </c>
      <c r="U176" s="15">
        <f>SUM(Gompertz_model!U$7:U59)/Gompertz_model!U$123</f>
        <v>6.7816356470960501E-2</v>
      </c>
      <c r="V176" s="15">
        <f>SUM(Gompertz_model!V$7:V59)/Gompertz_model!V$123</f>
        <v>2.2487702037947997E-2</v>
      </c>
      <c r="W176" s="15">
        <f>SUM(Gompertz_model!W$7:W59)/Gompertz_model!W$123</f>
        <v>0.15071963154864709</v>
      </c>
      <c r="X176" s="15">
        <f>SUM(Gompertz_model!X$7:X59)/Gompertz_model!X$123</f>
        <v>0.18786692759295498</v>
      </c>
      <c r="Y176" s="15">
        <f>SUM(Gompertz_model!Y$7:Y59)/Gompertz_model!Y$123</f>
        <v>7.7642656688493919E-2</v>
      </c>
      <c r="Z176" s="15">
        <f>SUM(Gompertz_model!Z$7:Z59)/Gompertz_model!Z$123</f>
        <v>1.5583041206428996E-2</v>
      </c>
      <c r="AA176" s="15">
        <f>SUM(Gompertz_model!AA$7:AA59)/Gompertz_model!AA$123</f>
        <v>0.23367723934938908</v>
      </c>
      <c r="AB176" s="15">
        <f>SUM(Gompertz_model!AB$7:AB59)/Gompertz_model!AB$123</f>
        <v>8.2416483296659335E-2</v>
      </c>
      <c r="AC176" s="15">
        <f>SUM(Gompertz_model!AC$7:AC59)/Gompertz_model!AC$123</f>
        <v>3.5003068788064778E-2</v>
      </c>
      <c r="AD176" s="15">
        <f>SUM(Gompertz_model!AD$7:AD59)/Gompertz_model!AD$123</f>
        <v>4.4085395106572542E-2</v>
      </c>
      <c r="AE176" s="15">
        <f>SUM(Gompertz_model!AE$7:AE59)/Gompertz_model!AE$123</f>
        <v>0.34256996725463235</v>
      </c>
      <c r="AF176" s="15">
        <f>SUM(Gompertz_model!AF$7:AF59)/Gompertz_model!AF$123</f>
        <v>1.9602486168977529E-2</v>
      </c>
      <c r="AG176" s="15">
        <f>SUM(Gompertz_model!AG$7:AG59)/Gompertz_model!AG$123</f>
        <v>5.3607196615030876E-2</v>
      </c>
      <c r="AH176" s="15">
        <f>SUM(Gompertz_model!AH$7:AH59)/Gompertz_model!AH$123</f>
        <v>5.0578034682080926E-3</v>
      </c>
      <c r="AI176" s="15">
        <f>SUM(Gompertz_model!AI$7:AI59)/Gompertz_model!AI$123</f>
        <v>7.6407264854462351E-2</v>
      </c>
      <c r="AJ176" s="5">
        <f t="shared" si="1"/>
        <v>0.10622957711601064</v>
      </c>
      <c r="AK176" s="45"/>
    </row>
    <row r="177" spans="1:37" x14ac:dyDescent="0.25">
      <c r="A177" s="3">
        <v>174</v>
      </c>
      <c r="B177" s="15">
        <f>SUM(Gompertz_model!B$7:B60)/Gompertz_model!B$123</f>
        <v>2.0924920265494355E-2</v>
      </c>
      <c r="C177" s="15">
        <f>SUM(Gompertz_model!C$7:C60)/Gompertz_model!C$123</f>
        <v>0.18560908110136498</v>
      </c>
      <c r="D177" s="15">
        <f>SUM(Gompertz_model!D$7:D60)/Gompertz_model!D$123</f>
        <v>0.11387384014134772</v>
      </c>
      <c r="E177" s="15">
        <f>SUM(Gompertz_model!E$7:E60)/Gompertz_model!E$123</f>
        <v>9.7609787410791835E-2</v>
      </c>
      <c r="F177" s="15">
        <f>SUM(Gompertz_model!F$7:F60)/Gompertz_model!F$123</f>
        <v>5.653317806387613E-2</v>
      </c>
      <c r="G177" s="15">
        <f>SUM(Gompertz_model!G$7:G60)/Gompertz_model!G$123</f>
        <v>0.17252191362755892</v>
      </c>
      <c r="H177" s="15">
        <f>SUM(Gompertz_model!H$7:H60)/Gompertz_model!H$123</f>
        <v>9.1275212833793862E-2</v>
      </c>
      <c r="I177" s="15">
        <f>SUM(Gompertz_model!I$7:I60)/Gompertz_model!I$123</f>
        <v>0.14136506645549302</v>
      </c>
      <c r="J177" s="15">
        <f>SUM(Gompertz_model!J$7:J60)/Gompertz_model!J$123</f>
        <v>9.876467522913282E-2</v>
      </c>
      <c r="K177" s="15">
        <f>SUM(Gompertz_model!K$7:K60)/Gompertz_model!K$123</f>
        <v>0.17014306448268712</v>
      </c>
      <c r="L177" s="15">
        <f>SUM(Gompertz_model!L$7:L60)/Gompertz_model!L$123</f>
        <v>0.11974900088609197</v>
      </c>
      <c r="M177" s="15">
        <f>SUM(Gompertz_model!M$7:M60)/Gompertz_model!M$123</f>
        <v>8.126222529053044E-2</v>
      </c>
      <c r="N177" s="15">
        <f>SUM(Gompertz_model!N$7:N60)/Gompertz_model!N$123</f>
        <v>0.19859233605183779</v>
      </c>
      <c r="O177" s="15">
        <f>SUM(Gompertz_model!O$7:O60)/Gompertz_model!O$123</f>
        <v>0.1438127561295047</v>
      </c>
      <c r="P177" s="15">
        <f>SUM(Gompertz_model!P$7:P60)/Gompertz_model!P$123</f>
        <v>0.18173758865248227</v>
      </c>
      <c r="Q177" s="15">
        <f>SUM(Gompertz_model!Q$7:Q60)/Gompertz_model!Q$123</f>
        <v>0.11924780939253717</v>
      </c>
      <c r="R177" s="15">
        <f>SUM(Gompertz_model!R$7:R60)/Gompertz_model!R$123</f>
        <v>0.14141266119577961</v>
      </c>
      <c r="S177" s="15">
        <f>SUM(Gompertz_model!S$7:S60)/Gompertz_model!S$123</f>
        <v>0.30483565915248173</v>
      </c>
      <c r="T177" s="15">
        <f>SUM(Gompertz_model!T$7:T60)/Gompertz_model!T$123</f>
        <v>5.316117449349185E-2</v>
      </c>
      <c r="U177" s="15">
        <f>SUM(Gompertz_model!U$7:U60)/Gompertz_model!U$123</f>
        <v>6.827661594223744E-2</v>
      </c>
      <c r="V177" s="15">
        <f>SUM(Gompertz_model!V$7:V60)/Gompertz_model!V$123</f>
        <v>8.1166549543218558E-2</v>
      </c>
      <c r="W177" s="15">
        <f>SUM(Gompertz_model!W$7:W60)/Gompertz_model!W$123</f>
        <v>0.15497985031663788</v>
      </c>
      <c r="X177" s="15">
        <f>SUM(Gompertz_model!X$7:X60)/Gompertz_model!X$123</f>
        <v>0.2175913682762998</v>
      </c>
      <c r="Y177" s="15">
        <f>SUM(Gompertz_model!Y$7:Y60)/Gompertz_model!Y$123</f>
        <v>0.10002078785988983</v>
      </c>
      <c r="Z177" s="15">
        <f>SUM(Gompertz_model!Z$7:Z60)/Gompertz_model!Z$123</f>
        <v>5.5969310139559497E-2</v>
      </c>
      <c r="AA177" s="15">
        <f>SUM(Gompertz_model!AA$7:AA60)/Gompertz_model!AA$123</f>
        <v>0.24312826723490366</v>
      </c>
      <c r="AB177" s="15">
        <f>SUM(Gompertz_model!AB$7:AB60)/Gompertz_model!AB$123</f>
        <v>9.492667764322095E-2</v>
      </c>
      <c r="AC177" s="15">
        <f>SUM(Gompertz_model!AC$7:AC60)/Gompertz_model!AC$123</f>
        <v>3.6391105235824561E-2</v>
      </c>
      <c r="AD177" s="15">
        <f>SUM(Gompertz_model!AD$7:AD60)/Gompertz_model!AD$123</f>
        <v>5.5342334315674042E-2</v>
      </c>
      <c r="AE177" s="15">
        <f>SUM(Gompertz_model!AE$7:AE60)/Gompertz_model!AE$123</f>
        <v>0.34468703936369122</v>
      </c>
      <c r="AF177" s="15">
        <f>SUM(Gompertz_model!AF$7:AF60)/Gompertz_model!AF$123</f>
        <v>1.9602486168977529E-2</v>
      </c>
      <c r="AG177" s="15">
        <f>SUM(Gompertz_model!AG$7:AG60)/Gompertz_model!AG$123</f>
        <v>7.1871333246417687E-2</v>
      </c>
      <c r="AH177" s="15">
        <f>SUM(Gompertz_model!AH$7:AH60)/Gompertz_model!AH$123</f>
        <v>9.4219653179190756E-3</v>
      </c>
      <c r="AI177" s="15">
        <f>SUM(Gompertz_model!AI$7:AI60)/Gompertz_model!AI$123</f>
        <v>7.6414782294924224E-2</v>
      </c>
      <c r="AJ177" s="5">
        <f t="shared" si="1"/>
        <v>0.12124183599281399</v>
      </c>
      <c r="AK177" s="45"/>
    </row>
    <row r="178" spans="1:37" x14ac:dyDescent="0.25">
      <c r="A178" s="3">
        <v>175</v>
      </c>
      <c r="B178" s="15">
        <f>SUM(Gompertz_model!B$7:B61)/Gompertz_model!B$123</f>
        <v>2.0924920265494355E-2</v>
      </c>
      <c r="C178" s="15">
        <f>SUM(Gompertz_model!C$7:C61)/Gompertz_model!C$123</f>
        <v>0.21254514752099066</v>
      </c>
      <c r="D178" s="15">
        <f>SUM(Gompertz_model!D$7:D61)/Gompertz_model!D$123</f>
        <v>0.11491522647227455</v>
      </c>
      <c r="E178" s="15">
        <f>SUM(Gompertz_model!E$7:E61)/Gompertz_model!E$123</f>
        <v>9.8012561517451441E-2</v>
      </c>
      <c r="F178" s="15">
        <f>SUM(Gompertz_model!F$7:F61)/Gompertz_model!F$123</f>
        <v>6.3919259882253998E-2</v>
      </c>
      <c r="G178" s="15">
        <f>SUM(Gompertz_model!G$7:G61)/Gompertz_model!G$123</f>
        <v>0.20517287030198303</v>
      </c>
      <c r="H178" s="15">
        <f>SUM(Gompertz_model!H$7:H61)/Gompertz_model!H$123</f>
        <v>9.3602121066350449E-2</v>
      </c>
      <c r="I178" s="15">
        <f>SUM(Gompertz_model!I$7:I61)/Gompertz_model!I$123</f>
        <v>0.20743531023264775</v>
      </c>
      <c r="J178" s="15">
        <f>SUM(Gompertz_model!J$7:J61)/Gompertz_model!J$123</f>
        <v>0.12957116145051037</v>
      </c>
      <c r="K178" s="15">
        <f>SUM(Gompertz_model!K$7:K61)/Gompertz_model!K$123</f>
        <v>0.1725067385444744</v>
      </c>
      <c r="L178" s="15">
        <f>SUM(Gompertz_model!L$7:L61)/Gompertz_model!L$123</f>
        <v>0.12126801569648638</v>
      </c>
      <c r="M178" s="15">
        <f>SUM(Gompertz_model!M$7:M61)/Gompertz_model!M$123</f>
        <v>8.8726843861465884E-2</v>
      </c>
      <c r="N178" s="15">
        <f>SUM(Gompertz_model!N$7:N61)/Gompertz_model!N$123</f>
        <v>0.20455814992738242</v>
      </c>
      <c r="O178" s="15">
        <f>SUM(Gompertz_model!O$7:O61)/Gompertz_model!O$123</f>
        <v>0.17110507118815924</v>
      </c>
      <c r="P178" s="15">
        <f>SUM(Gompertz_model!P$7:P61)/Gompertz_model!P$123</f>
        <v>0.2074606604609929</v>
      </c>
      <c r="Q178" s="15">
        <f>SUM(Gompertz_model!Q$7:Q61)/Gompertz_model!Q$123</f>
        <v>0.13440976666338486</v>
      </c>
      <c r="R178" s="15">
        <f>SUM(Gompertz_model!R$7:R61)/Gompertz_model!R$123</f>
        <v>0.15715541785295595</v>
      </c>
      <c r="S178" s="15">
        <f>SUM(Gompertz_model!S$7:S61)/Gompertz_model!S$123</f>
        <v>0.3318381638807954</v>
      </c>
      <c r="T178" s="15">
        <f>SUM(Gompertz_model!T$7:T61)/Gompertz_model!T$123</f>
        <v>5.9528407252382495E-2</v>
      </c>
      <c r="U178" s="15">
        <f>SUM(Gompertz_model!U$7:U61)/Gompertz_model!U$123</f>
        <v>8.1710439260132897E-2</v>
      </c>
      <c r="V178" s="15">
        <f>SUM(Gompertz_model!V$7:V61)/Gompertz_model!V$123</f>
        <v>8.280627781681893E-2</v>
      </c>
      <c r="W178" s="15">
        <f>SUM(Gompertz_model!W$7:W61)/Gompertz_model!W$123</f>
        <v>0.17776731040979746</v>
      </c>
      <c r="X178" s="15">
        <f>SUM(Gompertz_model!X$7:X61)/Gompertz_model!X$123</f>
        <v>0.24126866592620017</v>
      </c>
      <c r="Y178" s="15">
        <f>SUM(Gompertz_model!Y$7:Y61)/Gompertz_model!Y$123</f>
        <v>0.10739008419083255</v>
      </c>
      <c r="Z178" s="15">
        <f>SUM(Gompertz_model!Z$7:Z61)/Gompertz_model!Z$123</f>
        <v>6.2080825451418742E-2</v>
      </c>
      <c r="AA178" s="15">
        <f>SUM(Gompertz_model!AA$7:AA61)/Gompertz_model!AA$123</f>
        <v>0.25272493139764834</v>
      </c>
      <c r="AB178" s="15">
        <f>SUM(Gompertz_model!AB$7:AB61)/Gompertz_model!AB$123</f>
        <v>0.10545185960268977</v>
      </c>
      <c r="AC178" s="15">
        <f>SUM(Gompertz_model!AC$7:AC61)/Gompertz_model!AC$123</f>
        <v>4.3416269297955716E-2</v>
      </c>
      <c r="AD178" s="15">
        <f>SUM(Gompertz_model!AD$7:AD61)/Gompertz_model!AD$123</f>
        <v>6.9837571105475976E-2</v>
      </c>
      <c r="AE178" s="15">
        <f>SUM(Gompertz_model!AE$7:AE61)/Gompertz_model!AE$123</f>
        <v>0.34652711138371439</v>
      </c>
      <c r="AF178" s="15">
        <f>SUM(Gompertz_model!AF$7:AF61)/Gompertz_model!AF$123</f>
        <v>2.2880950754729869E-2</v>
      </c>
      <c r="AG178" s="15">
        <f>SUM(Gompertz_model!AG$7:AG61)/Gompertz_model!AG$123</f>
        <v>7.6707003425266373E-2</v>
      </c>
      <c r="AH178" s="15">
        <f>SUM(Gompertz_model!AH$7:AH61)/Gompertz_model!AH$123</f>
        <v>5.8179190751445085E-2</v>
      </c>
      <c r="AI178" s="15">
        <f>SUM(Gompertz_model!AI$7:AI61)/Gompertz_model!AI$123</f>
        <v>0.10063597546307433</v>
      </c>
      <c r="AJ178" s="5">
        <f t="shared" si="1"/>
        <v>0.13600118471398934</v>
      </c>
      <c r="AK178" s="45"/>
    </row>
    <row r="179" spans="1:37" x14ac:dyDescent="0.25">
      <c r="A179" s="3">
        <v>176</v>
      </c>
      <c r="B179" s="15">
        <f>SUM(Gompertz_model!B$7:B62)/Gompertz_model!B$123</f>
        <v>2.1226618394965951E-2</v>
      </c>
      <c r="C179" s="15">
        <f>SUM(Gompertz_model!C$7:C62)/Gompertz_model!C$123</f>
        <v>0.23889488249917915</v>
      </c>
      <c r="D179" s="15">
        <f>SUM(Gompertz_model!D$7:D62)/Gompertz_model!D$123</f>
        <v>0.12666300036273007</v>
      </c>
      <c r="E179" s="15">
        <f>SUM(Gompertz_model!E$7:E62)/Gompertz_model!E$123</f>
        <v>0.11718209165628264</v>
      </c>
      <c r="F179" s="15">
        <f>SUM(Gompertz_model!F$7:F62)/Gompertz_model!F$123</f>
        <v>7.4065687606478192E-2</v>
      </c>
      <c r="G179" s="15">
        <f>SUM(Gompertz_model!G$7:G62)/Gompertz_model!G$123</f>
        <v>0.20857314065134686</v>
      </c>
      <c r="H179" s="15">
        <f>SUM(Gompertz_model!H$7:H62)/Gompertz_model!H$123</f>
        <v>0.11273199163208</v>
      </c>
      <c r="I179" s="15">
        <f>SUM(Gompertz_model!I$7:I62)/Gompertz_model!I$123</f>
        <v>0.21038888769984804</v>
      </c>
      <c r="J179" s="15">
        <f>SUM(Gompertz_model!J$7:J62)/Gompertz_model!J$123</f>
        <v>0.13469024921067957</v>
      </c>
      <c r="K179" s="15">
        <f>SUM(Gompertz_model!K$7:K62)/Gompertz_model!K$123</f>
        <v>0.17899647522289031</v>
      </c>
      <c r="L179" s="15">
        <f>SUM(Gompertz_model!L$7:L62)/Gompertz_model!L$123</f>
        <v>0.12130418271578147</v>
      </c>
      <c r="M179" s="15">
        <f>SUM(Gompertz_model!M$7:M62)/Gompertz_model!M$123</f>
        <v>0.10280750201357726</v>
      </c>
      <c r="N179" s="15">
        <f>SUM(Gompertz_model!N$7:N62)/Gompertz_model!N$123</f>
        <v>0.20732879007932076</v>
      </c>
      <c r="O179" s="15">
        <f>SUM(Gompertz_model!O$7:O62)/Gompertz_model!O$123</f>
        <v>0.183300708360912</v>
      </c>
      <c r="P179" s="15">
        <f>SUM(Gompertz_model!P$7:P62)/Gompertz_model!P$123</f>
        <v>0.22472019060283688</v>
      </c>
      <c r="Q179" s="15">
        <f>SUM(Gompertz_model!Q$7:Q62)/Gompertz_model!Q$123</f>
        <v>0.14102589347248204</v>
      </c>
      <c r="R179" s="15">
        <f>SUM(Gompertz_model!R$7:R62)/Gompertz_model!R$123</f>
        <v>0.16772734885278848</v>
      </c>
      <c r="S179" s="15">
        <f>SUM(Gompertz_model!S$7:S62)/Gompertz_model!S$123</f>
        <v>0.34700710524970607</v>
      </c>
      <c r="T179" s="15">
        <f>SUM(Gompertz_model!T$7:T62)/Gompertz_model!T$123</f>
        <v>7.2732586662213078E-2</v>
      </c>
      <c r="U179" s="15">
        <f>SUM(Gompertz_model!U$7:U62)/Gompertz_model!U$123</f>
        <v>8.5047320426890657E-2</v>
      </c>
      <c r="V179" s="15">
        <f>SUM(Gompertz_model!V$7:V62)/Gompertz_model!V$123</f>
        <v>9.8110408370422425E-2</v>
      </c>
      <c r="W179" s="15">
        <f>SUM(Gompertz_model!W$7:W62)/Gompertz_model!W$123</f>
        <v>0.19128068247239233</v>
      </c>
      <c r="X179" s="15">
        <f>SUM(Gompertz_model!X$7:X62)/Gompertz_model!X$123</f>
        <v>0.25930431409883464</v>
      </c>
      <c r="Y179" s="15">
        <f>SUM(Gompertz_model!Y$7:Y62)/Gompertz_model!Y$123</f>
        <v>0.11481135017149985</v>
      </c>
      <c r="Z179" s="15">
        <f>SUM(Gompertz_model!Z$7:Z62)/Gompertz_model!Z$123</f>
        <v>6.2940670679277735E-2</v>
      </c>
      <c r="AA179" s="15">
        <f>SUM(Gompertz_model!AA$7:AA62)/Gompertz_model!AA$123</f>
        <v>0.27256212536983948</v>
      </c>
      <c r="AB179" s="15">
        <f>SUM(Gompertz_model!AB$7:AB62)/Gompertz_model!AB$123</f>
        <v>0.11730038315355379</v>
      </c>
      <c r="AC179" s="15">
        <f>SUM(Gompertz_model!AC$7:AC62)/Gompertz_model!AC$123</f>
        <v>4.4719323922383265E-2</v>
      </c>
      <c r="AD179" s="15">
        <f>SUM(Gompertz_model!AD$7:AD62)/Gompertz_model!AD$123</f>
        <v>7.0043177301076009E-2</v>
      </c>
      <c r="AE179" s="15">
        <f>SUM(Gompertz_model!AE$7:AE62)/Gompertz_model!AE$123</f>
        <v>0.35434247103865141</v>
      </c>
      <c r="AF179" s="15">
        <f>SUM(Gompertz_model!AF$7:AF62)/Gompertz_model!AF$123</f>
        <v>4.7606037838945424E-2</v>
      </c>
      <c r="AG179" s="15">
        <f>SUM(Gompertz_model!AG$7:AG62)/Gompertz_model!AG$123</f>
        <v>8.1898237587853931E-2</v>
      </c>
      <c r="AH179" s="15">
        <f>SUM(Gompertz_model!AH$7:AH62)/Gompertz_model!AH$123</f>
        <v>6.7528901734104044E-2</v>
      </c>
      <c r="AI179" s="15">
        <f>SUM(Gompertz_model!AI$7:AI62)/Gompertz_model!AI$123</f>
        <v>0.11106266538369017</v>
      </c>
      <c r="AJ179" s="5">
        <f t="shared" si="1"/>
        <v>0.14617427654398568</v>
      </c>
      <c r="AK179" s="45"/>
    </row>
    <row r="180" spans="1:37" x14ac:dyDescent="0.25">
      <c r="A180" s="3">
        <v>177</v>
      </c>
      <c r="B180" s="15">
        <f>SUM(Gompertz_model!B$7:B63)/Gompertz_model!B$123</f>
        <v>2.1334367726920093E-2</v>
      </c>
      <c r="C180" s="15">
        <f>SUM(Gompertz_model!C$7:C63)/Gompertz_model!C$123</f>
        <v>0.24480510342886627</v>
      </c>
      <c r="D180" s="15">
        <f>SUM(Gompertz_model!D$7:D63)/Gompertz_model!D$123</f>
        <v>0.18535506593496601</v>
      </c>
      <c r="E180" s="15">
        <f>SUM(Gompertz_model!E$7:E63)/Gompertz_model!E$123</f>
        <v>0.11973718989540461</v>
      </c>
      <c r="F180" s="15">
        <f>SUM(Gompertz_model!F$7:F63)/Gompertz_model!F$123</f>
        <v>7.9758901037286237E-2</v>
      </c>
      <c r="G180" s="15">
        <f>SUM(Gompertz_model!G$7:G63)/Gompertz_model!G$123</f>
        <v>0.22034866706615197</v>
      </c>
      <c r="H180" s="15">
        <f>SUM(Gompertz_model!H$7:H63)/Gompertz_model!H$123</f>
        <v>0.12087617044602804</v>
      </c>
      <c r="I180" s="15">
        <f>SUM(Gompertz_model!I$7:I63)/Gompertz_model!I$123</f>
        <v>0.21516169766496157</v>
      </c>
      <c r="J180" s="15">
        <f>SUM(Gompertz_model!J$7:J63)/Gompertz_model!J$123</f>
        <v>0.15124298807589737</v>
      </c>
      <c r="K180" s="15">
        <f>SUM(Gompertz_model!K$7:K63)/Gompertz_model!K$123</f>
        <v>0.18629483723823345</v>
      </c>
      <c r="L180" s="15">
        <f>SUM(Gompertz_model!L$7:L63)/Gompertz_model!L$123</f>
        <v>0.12267852944899546</v>
      </c>
      <c r="M180" s="15">
        <f>SUM(Gompertz_model!M$7:M63)/Gompertz_model!M$123</f>
        <v>0.10454780807732136</v>
      </c>
      <c r="N180" s="15">
        <f>SUM(Gompertz_model!N$7:N63)/Gompertz_model!N$123</f>
        <v>0.21351804267679589</v>
      </c>
      <c r="O180" s="15">
        <f>SUM(Gompertz_model!O$7:O63)/Gompertz_model!O$123</f>
        <v>0.1952569392612204</v>
      </c>
      <c r="P180" s="15">
        <f>SUM(Gompertz_model!P$7:P63)/Gompertz_model!P$123</f>
        <v>0.22573138297872342</v>
      </c>
      <c r="Q180" s="15">
        <f>SUM(Gompertz_model!Q$7:Q63)/Gompertz_model!Q$123</f>
        <v>0.15299793246037216</v>
      </c>
      <c r="R180" s="15">
        <f>SUM(Gompertz_model!R$7:R63)/Gompertz_model!R$123</f>
        <v>0.20852872215709262</v>
      </c>
      <c r="S180" s="15">
        <f>SUM(Gompertz_model!S$7:S63)/Gompertz_model!S$123</f>
        <v>0.3731789602821653</v>
      </c>
      <c r="T180" s="15">
        <f>SUM(Gompertz_model!T$7:T63)/Gompertz_model!T$123</f>
        <v>8.302453994133796E-2</v>
      </c>
      <c r="U180" s="15">
        <f>SUM(Gompertz_model!U$7:U63)/Gompertz_model!U$123</f>
        <v>9.5000431493254323E-2</v>
      </c>
      <c r="V180" s="15">
        <f>SUM(Gompertz_model!V$7:V63)/Gompertz_model!V$123</f>
        <v>0.10189739985945186</v>
      </c>
      <c r="W180" s="15">
        <f>SUM(Gompertz_model!W$7:W63)/Gompertz_model!W$123</f>
        <v>0.20165384414089077</v>
      </c>
      <c r="X180" s="15">
        <f>SUM(Gompertz_model!X$7:X63)/Gompertz_model!X$123</f>
        <v>0.27224484758731332</v>
      </c>
      <c r="Y180" s="15">
        <f>SUM(Gompertz_model!Y$7:Y63)/Gompertz_model!Y$123</f>
        <v>0.13138966843363475</v>
      </c>
      <c r="Z180" s="15">
        <f>SUM(Gompertz_model!Z$7:Z63)/Gompertz_model!Z$123</f>
        <v>6.7438322640386267E-2</v>
      </c>
      <c r="AA180" s="15">
        <f>SUM(Gompertz_model!AA$7:AA63)/Gompertz_model!AA$123</f>
        <v>0.29918290383406665</v>
      </c>
      <c r="AB180" s="15">
        <f>SUM(Gompertz_model!AB$7:AB63)/Gompertz_model!AB$123</f>
        <v>0.1241556003508394</v>
      </c>
      <c r="AC180" s="15">
        <f>SUM(Gompertz_model!AC$7:AC63)/Gompertz_model!AC$123</f>
        <v>5.283980926301874E-2</v>
      </c>
      <c r="AD180" s="15">
        <f>SUM(Gompertz_model!AD$7:AD63)/Gompertz_model!AD$123</f>
        <v>9.805702145157974E-2</v>
      </c>
      <c r="AE180" s="15">
        <f>SUM(Gompertz_model!AE$7:AE63)/Gompertz_model!AE$123</f>
        <v>0.36572915327008498</v>
      </c>
      <c r="AF180" s="15">
        <f>SUM(Gompertz_model!AF$7:AF63)/Gompertz_model!AF$123</f>
        <v>4.8152448603237481E-2</v>
      </c>
      <c r="AG180" s="15">
        <f>SUM(Gompertz_model!AG$7:AG63)/Gompertz_model!AG$123</f>
        <v>9.4022969433349535E-2</v>
      </c>
      <c r="AH180" s="15">
        <f>SUM(Gompertz_model!AH$7:AH63)/Gompertz_model!AH$123</f>
        <v>0.11507225433526011</v>
      </c>
      <c r="AI180" s="15">
        <f>SUM(Gompertz_model!AI$7:AI63)/Gompertz_model!AI$123</f>
        <v>0.11742993745489536</v>
      </c>
      <c r="AJ180" s="5">
        <f t="shared" si="1"/>
        <v>0.1590777781750001</v>
      </c>
      <c r="AK180" s="45"/>
    </row>
    <row r="181" spans="1:37" x14ac:dyDescent="0.25">
      <c r="A181" s="3">
        <v>178</v>
      </c>
      <c r="B181" s="15">
        <f>SUM(Gompertz_model!B$7:B64)/Gompertz_model!B$123</f>
        <v>2.2088613050599087E-2</v>
      </c>
      <c r="C181" s="15">
        <f>SUM(Gompertz_model!C$7:C64)/Gompertz_model!C$123</f>
        <v>0.3133472489328768</v>
      </c>
      <c r="D181" s="15">
        <f>SUM(Gompertz_model!D$7:D64)/Gompertz_model!D$123</f>
        <v>0.19706773691539028</v>
      </c>
      <c r="E181" s="15">
        <f>SUM(Gompertz_model!E$7:E64)/Gompertz_model!E$123</f>
        <v>0.12691160367027904</v>
      </c>
      <c r="F181" s="15">
        <f>SUM(Gompertz_model!F$7:F64)/Gompertz_model!F$123</f>
        <v>9.136097992279657E-2</v>
      </c>
      <c r="G181" s="15">
        <f>SUM(Gompertz_model!G$7:G64)/Gompertz_model!G$123</f>
        <v>0.27068381666411184</v>
      </c>
      <c r="H181" s="15">
        <f>SUM(Gompertz_model!H$7:H64)/Gompertz_model!H$123</f>
        <v>0.12357225161932676</v>
      </c>
      <c r="I181" s="15">
        <f>SUM(Gompertz_model!I$7:I64)/Gompertz_model!I$123</f>
        <v>0.27408342786208079</v>
      </c>
      <c r="J181" s="15">
        <f>SUM(Gompertz_model!J$7:J64)/Gompertz_model!J$123</f>
        <v>0.15383318517610275</v>
      </c>
      <c r="K181" s="15">
        <f>SUM(Gompertz_model!K$7:K64)/Gompertz_model!K$123</f>
        <v>0.21536388140161725</v>
      </c>
      <c r="L181" s="15">
        <f>SUM(Gompertz_model!L$7:L64)/Gompertz_model!L$123</f>
        <v>0.13358288576646957</v>
      </c>
      <c r="M181" s="15">
        <f>SUM(Gompertz_model!M$7:M64)/Gompertz_model!M$123</f>
        <v>0.11821136808192383</v>
      </c>
      <c r="N181" s="15">
        <f>SUM(Gompertz_model!N$7:N64)/Gompertz_model!N$123</f>
        <v>0.2285778125349123</v>
      </c>
      <c r="O181" s="15">
        <f>SUM(Gompertz_model!O$7:O64)/Gompertz_model!O$123</f>
        <v>0.21542339703417876</v>
      </c>
      <c r="P181" s="15">
        <f>SUM(Gompertz_model!P$7:P64)/Gompertz_model!P$123</f>
        <v>0.23947251773049646</v>
      </c>
      <c r="Q181" s="15">
        <f>SUM(Gompertz_model!Q$7:Q64)/Gompertz_model!Q$123</f>
        <v>0.1681500443044206</v>
      </c>
      <c r="R181" s="15">
        <f>SUM(Gompertz_model!R$7:R64)/Gompertz_model!R$123</f>
        <v>0.22628119243007871</v>
      </c>
      <c r="S181" s="15">
        <f>SUM(Gompertz_model!S$7:S64)/Gompertz_model!S$123</f>
        <v>0.41076266421305524</v>
      </c>
      <c r="T181" s="15">
        <f>SUM(Gompertz_model!T$7:T64)/Gompertz_model!T$123</f>
        <v>9.8034508313935884E-2</v>
      </c>
      <c r="U181" s="15">
        <f>SUM(Gompertz_model!U$7:U64)/Gompertz_model!U$123</f>
        <v>9.5489457181486062E-2</v>
      </c>
      <c r="V181" s="15">
        <f>SUM(Gompertz_model!V$7:V64)/Gompertz_model!V$123</f>
        <v>0.10611384399156711</v>
      </c>
      <c r="W181" s="15">
        <f>SUM(Gompertz_model!W$7:W64)/Gompertz_model!W$123</f>
        <v>0.24166012456167896</v>
      </c>
      <c r="X181" s="15">
        <f>SUM(Gompertz_model!X$7:X64)/Gompertz_model!X$123</f>
        <v>0.30119356146753407</v>
      </c>
      <c r="Y181" s="15">
        <f>SUM(Gompertz_model!Y$7:Y64)/Gompertz_model!Y$123</f>
        <v>0.15736409936597026</v>
      </c>
      <c r="Z181" s="15">
        <f>SUM(Gompertz_model!Z$7:Z64)/Gompertz_model!Z$123</f>
        <v>0.13076261657517033</v>
      </c>
      <c r="AA181" s="15">
        <f>SUM(Gompertz_model!AA$7:AA64)/Gompertz_model!AA$123</f>
        <v>0.32117398169581945</v>
      </c>
      <c r="AB181" s="15">
        <f>SUM(Gompertz_model!AB$7:AB64)/Gompertz_model!AB$123</f>
        <v>0.1356579008109314</v>
      </c>
      <c r="AC181" s="15">
        <f>SUM(Gompertz_model!AC$7:AC64)/Gompertz_model!AC$123</f>
        <v>6.6569094943581514E-2</v>
      </c>
      <c r="AD181" s="15">
        <f>SUM(Gompertz_model!AD$7:AD64)/Gompertz_model!AD$123</f>
        <v>0.11017065314234803</v>
      </c>
      <c r="AE181" s="15">
        <f>SUM(Gompertz_model!AE$7:AE64)/Gompertz_model!AE$123</f>
        <v>0.36826172551269748</v>
      </c>
      <c r="AF181" s="15">
        <f>SUM(Gompertz_model!AF$7:AF64)/Gompertz_model!AF$123</f>
        <v>5.7304828905129432E-2</v>
      </c>
      <c r="AG181" s="15">
        <f>SUM(Gompertz_model!AG$7:AG64)/Gompertz_model!AG$123</f>
        <v>9.9463098384554305E-2</v>
      </c>
      <c r="AH181" s="15">
        <f>SUM(Gompertz_model!AH$7:AH64)/Gompertz_model!AH$123</f>
        <v>0.11589595375722543</v>
      </c>
      <c r="AI181" s="15">
        <f>SUM(Gompertz_model!AI$7:AI64)/Gompertz_model!AI$123</f>
        <v>0.12265455857589608</v>
      </c>
      <c r="AJ181" s="5">
        <f t="shared" si="1"/>
        <v>0.17813366572047773</v>
      </c>
      <c r="AK181" s="45"/>
    </row>
    <row r="182" spans="1:37" x14ac:dyDescent="0.25">
      <c r="A182" s="3">
        <v>179</v>
      </c>
      <c r="B182" s="15">
        <f>SUM(Gompertz_model!B$7:B65)/Gompertz_model!B$123</f>
        <v>2.2627359710369797E-2</v>
      </c>
      <c r="C182" s="15">
        <f>SUM(Gompertz_model!C$7:C65)/Gompertz_model!C$123</f>
        <v>0.3815727754585112</v>
      </c>
      <c r="D182" s="15">
        <f>SUM(Gompertz_model!D$7:D65)/Gompertz_model!D$123</f>
        <v>0.21519253946152136</v>
      </c>
      <c r="E182" s="15">
        <f>SUM(Gompertz_model!E$7:E65)/Gompertz_model!E$123</f>
        <v>0.1540485091064708</v>
      </c>
      <c r="F182" s="15">
        <f>SUM(Gompertz_model!F$7:F65)/Gompertz_model!F$123</f>
        <v>0.10155053805179962</v>
      </c>
      <c r="G182" s="15">
        <f>SUM(Gompertz_model!G$7:G65)/Gompertz_model!G$123</f>
        <v>0.27749829289705819</v>
      </c>
      <c r="H182" s="15">
        <f>SUM(Gompertz_model!H$7:H65)/Gompertz_model!H$123</f>
        <v>0.12950139278882189</v>
      </c>
      <c r="I182" s="15">
        <f>SUM(Gompertz_model!I$7:I65)/Gompertz_model!I$123</f>
        <v>0.31070350790831069</v>
      </c>
      <c r="J182" s="15">
        <f>SUM(Gompertz_model!J$7:J65)/Gompertz_model!J$123</f>
        <v>0.19270146828924378</v>
      </c>
      <c r="K182" s="15">
        <f>SUM(Gompertz_model!K$7:K65)/Gompertz_model!K$123</f>
        <v>0.23105950653120463</v>
      </c>
      <c r="L182" s="15">
        <f>SUM(Gompertz_model!L$7:L65)/Gompertz_model!L$123</f>
        <v>0.13361905278576466</v>
      </c>
      <c r="M182" s="15">
        <f>SUM(Gompertz_model!M$7:M65)/Gompertz_model!M$123</f>
        <v>0.13647739040386606</v>
      </c>
      <c r="N182" s="15">
        <f>SUM(Gompertz_model!N$7:N65)/Gompertz_model!N$123</f>
        <v>0.23608535359177746</v>
      </c>
      <c r="O182" s="15">
        <f>SUM(Gompertz_model!O$7:O65)/Gompertz_model!O$123</f>
        <v>0.21797236969961553</v>
      </c>
      <c r="P182" s="15">
        <f>SUM(Gompertz_model!P$7:P65)/Gompertz_model!P$123</f>
        <v>0.27774545656028371</v>
      </c>
      <c r="Q182" s="15">
        <f>SUM(Gompertz_model!Q$7:Q65)/Gompertz_model!Q$123</f>
        <v>0.18007285615831448</v>
      </c>
      <c r="R182" s="15">
        <f>SUM(Gompertz_model!R$7:R65)/Gompertz_model!R$123</f>
        <v>0.23295930329927986</v>
      </c>
      <c r="S182" s="15">
        <f>SUM(Gompertz_model!S$7:S65)/Gompertz_model!S$123</f>
        <v>0.41785513469304297</v>
      </c>
      <c r="T182" s="15">
        <f>SUM(Gompertz_model!T$7:T65)/Gompertz_model!T$123</f>
        <v>0.10944333684748912</v>
      </c>
      <c r="U182" s="15">
        <f>SUM(Gompertz_model!U$7:U65)/Gompertz_model!U$123</f>
        <v>9.8337312660012083E-2</v>
      </c>
      <c r="V182" s="15">
        <f>SUM(Gompertz_model!V$7:V65)/Gompertz_model!V$123</f>
        <v>0.10818302490825329</v>
      </c>
      <c r="W182" s="15">
        <f>SUM(Gompertz_model!W$7:W65)/Gompertz_model!W$123</f>
        <v>0.25915109645679596</v>
      </c>
      <c r="X182" s="15">
        <f>SUM(Gompertz_model!X$7:X65)/Gompertz_model!X$123</f>
        <v>0.37162602916027576</v>
      </c>
      <c r="Y182" s="15">
        <f>SUM(Gompertz_model!Y$7:Y65)/Gompertz_model!Y$123</f>
        <v>0.18119738072965388</v>
      </c>
      <c r="Z182" s="15">
        <f>SUM(Gompertz_model!Z$7:Z65)/Gompertz_model!Z$123</f>
        <v>0.14008863020041007</v>
      </c>
      <c r="AA182" s="15">
        <f>SUM(Gompertz_model!AA$7:AA65)/Gompertz_model!AA$123</f>
        <v>0.36660483512440406</v>
      </c>
      <c r="AB182" s="15">
        <f>SUM(Gompertz_model!AB$7:AB65)/Gompertz_model!AB$123</f>
        <v>0.14868358287042024</v>
      </c>
      <c r="AC182" s="15">
        <f>SUM(Gompertz_model!AC$7:AC65)/Gompertz_model!AC$123</f>
        <v>9.4263726925074356E-2</v>
      </c>
      <c r="AD182" s="15">
        <f>SUM(Gompertz_model!AD$7:AD65)/Gompertz_model!AD$123</f>
        <v>0.1305085326571174</v>
      </c>
      <c r="AE182" s="15">
        <f>SUM(Gompertz_model!AE$7:AE65)/Gompertz_model!AE$123</f>
        <v>0.37591879940247125</v>
      </c>
      <c r="AF182" s="15">
        <f>SUM(Gompertz_model!AF$7:AF65)/Gompertz_model!AF$123</f>
        <v>6.7823236117751526E-2</v>
      </c>
      <c r="AG182" s="15">
        <f>SUM(Gompertz_model!AG$7:AG65)/Gompertz_model!AG$123</f>
        <v>0.11123226624631102</v>
      </c>
      <c r="AH182" s="15">
        <f>SUM(Gompertz_model!AH$7:AH65)/Gompertz_model!AH$123</f>
        <v>0.12127167630057803</v>
      </c>
      <c r="AI182" s="15">
        <f>SUM(Gompertz_model!AI$7:AI65)/Gompertz_model!AI$123</f>
        <v>0.13753909069040174</v>
      </c>
      <c r="AJ182" s="5">
        <f t="shared" si="1"/>
        <v>0.19620927543213759</v>
      </c>
      <c r="AK182" s="45"/>
    </row>
    <row r="183" spans="1:37" x14ac:dyDescent="0.25">
      <c r="A183" s="3">
        <v>180</v>
      </c>
      <c r="B183" s="15">
        <f>SUM(Gompertz_model!B$7:B66)/Gompertz_model!B$123</f>
        <v>4.7280406861477456E-2</v>
      </c>
      <c r="C183" s="15">
        <f>SUM(Gompertz_model!C$7:C66)/Gompertz_model!C$123</f>
        <v>0.39627796800975656</v>
      </c>
      <c r="D183" s="15">
        <f>SUM(Gompertz_model!D$7:D66)/Gompertz_model!D$123</f>
        <v>0.22615634836127915</v>
      </c>
      <c r="E183" s="15">
        <f>SUM(Gompertz_model!E$7:E66)/Gompertz_model!E$123</f>
        <v>0.19481680071492405</v>
      </c>
      <c r="F183" s="15">
        <f>SUM(Gompertz_model!F$7:F66)/Gompertz_model!F$123</f>
        <v>0.15860128097302192</v>
      </c>
      <c r="G183" s="15">
        <f>SUM(Gompertz_model!G$7:G66)/Gompertz_model!G$123</f>
        <v>0.28509315904625204</v>
      </c>
      <c r="H183" s="15">
        <f>SUM(Gompertz_model!H$7:H66)/Gompertz_model!H$123</f>
        <v>0.15368781393683786</v>
      </c>
      <c r="I183" s="15">
        <f>SUM(Gompertz_model!I$7:I66)/Gompertz_model!I$123</f>
        <v>0.32684117030156457</v>
      </c>
      <c r="J183" s="15">
        <f>SUM(Gompertz_model!J$7:J66)/Gompertz_model!J$123</f>
        <v>0.23969285473438984</v>
      </c>
      <c r="K183" s="15">
        <f>SUM(Gompertz_model!K$7:K66)/Gompertz_model!K$123</f>
        <v>0.27858179556292761</v>
      </c>
      <c r="L183" s="15">
        <f>SUM(Gompertz_model!L$7:L66)/Gompertz_model!L$123</f>
        <v>0.15159406137543174</v>
      </c>
      <c r="M183" s="15">
        <f>SUM(Gompertz_model!M$7:M66)/Gompertz_model!M$123</f>
        <v>0.15429754918881602</v>
      </c>
      <c r="N183" s="15">
        <f>SUM(Gompertz_model!N$7:N66)/Gompertz_model!N$123</f>
        <v>0.25530108367780135</v>
      </c>
      <c r="O183" s="15">
        <f>SUM(Gompertz_model!O$7:O66)/Gompertz_model!O$123</f>
        <v>0.22235209621315608</v>
      </c>
      <c r="P183" s="15">
        <f>SUM(Gompertz_model!P$7:P66)/Gompertz_model!P$123</f>
        <v>0.28432513297872342</v>
      </c>
      <c r="Q183" s="15">
        <f>SUM(Gompertz_model!Q$7:Q66)/Gompertz_model!Q$123</f>
        <v>0.22034065176725412</v>
      </c>
      <c r="R183" s="15">
        <f>SUM(Gompertz_model!R$7:R66)/Gompertz_model!R$123</f>
        <v>0.25339139172667896</v>
      </c>
      <c r="S183" s="15">
        <f>SUM(Gompertz_model!S$7:S66)/Gompertz_model!S$123</f>
        <v>0.42474313755558962</v>
      </c>
      <c r="T183" s="15">
        <f>SUM(Gompertz_model!T$7:T66)/Gompertz_model!T$123</f>
        <v>0.12202123106792064</v>
      </c>
      <c r="U183" s="15">
        <f>SUM(Gompertz_model!U$7:U66)/Gompertz_model!U$123</f>
        <v>0.10797399533987286</v>
      </c>
      <c r="V183" s="15">
        <f>SUM(Gompertz_model!V$7:V66)/Gompertz_model!V$123</f>
        <v>0.14886390255329116</v>
      </c>
      <c r="W183" s="15">
        <f>SUM(Gompertz_model!W$7:W66)/Gompertz_model!W$123</f>
        <v>0.27261213167948917</v>
      </c>
      <c r="X183" s="15">
        <f>SUM(Gompertz_model!X$7:X66)/Gompertz_model!X$123</f>
        <v>0.39369898274007864</v>
      </c>
      <c r="Y183" s="15">
        <f>SUM(Gompertz_model!Y$7:Y66)/Gompertz_model!Y$123</f>
        <v>0.18161313792745037</v>
      </c>
      <c r="Z183" s="15">
        <f>SUM(Gompertz_model!Z$7:Z66)/Gompertz_model!Z$123</f>
        <v>0.18107017659898142</v>
      </c>
      <c r="AA183" s="15">
        <f>SUM(Gompertz_model!AA$7:AA66)/Gompertz_model!AA$123</f>
        <v>0.404201989851451</v>
      </c>
      <c r="AB183" s="15">
        <f>SUM(Gompertz_model!AB$7:AB66)/Gompertz_model!AB$123</f>
        <v>0.16163232646529305</v>
      </c>
      <c r="AC183" s="15">
        <f>SUM(Gompertz_model!AC$7:AC66)/Gompertz_model!AC$123</f>
        <v>0.10775695198526981</v>
      </c>
      <c r="AD183" s="15">
        <f>SUM(Gompertz_model!AD$7:AD66)/Gompertz_model!AD$123</f>
        <v>0.13862997738331848</v>
      </c>
      <c r="AE183" s="15">
        <f>SUM(Gompertz_model!AE$7:AE66)/Gompertz_model!AE$123</f>
        <v>0.37789737146701224</v>
      </c>
      <c r="AF183" s="15">
        <f>SUM(Gompertz_model!AF$7:AF66)/Gompertz_model!AF$123</f>
        <v>7.0589440611980053E-2</v>
      </c>
      <c r="AG183" s="15">
        <f>SUM(Gompertz_model!AG$7:AG66)/Gompertz_model!AG$123</f>
        <v>0.11673165586147227</v>
      </c>
      <c r="AH183" s="15">
        <f>SUM(Gompertz_model!AH$7:AH66)/Gompertz_model!AH$123</f>
        <v>0.12189306358381503</v>
      </c>
      <c r="AI183" s="15">
        <f>SUM(Gompertz_model!AI$7:AI66)/Gompertz_model!AI$123</f>
        <v>0.1381855905701227</v>
      </c>
      <c r="AJ183" s="5">
        <f t="shared" si="1"/>
        <v>0.21525725378449118</v>
      </c>
      <c r="AK183" s="45"/>
    </row>
    <row r="184" spans="1:37" x14ac:dyDescent="0.25">
      <c r="A184" s="3">
        <v>181</v>
      </c>
      <c r="B184" s="15">
        <f>SUM(Gompertz_model!B$7:B67)/Gompertz_model!B$123</f>
        <v>0.22280406861477459</v>
      </c>
      <c r="C184" s="15">
        <f>SUM(Gompertz_model!C$7:C67)/Gompertz_model!C$123</f>
        <v>0.40941179229795016</v>
      </c>
      <c r="D184" s="15">
        <f>SUM(Gompertz_model!D$7:D67)/Gompertz_model!D$123</f>
        <v>0.24354398979675415</v>
      </c>
      <c r="E184" s="15">
        <f>SUM(Gompertz_model!E$7:E67)/Gompertz_model!E$123</f>
        <v>0.25464134224471047</v>
      </c>
      <c r="F184" s="15">
        <f>SUM(Gompertz_model!F$7:F67)/Gompertz_model!F$123</f>
        <v>0.20055638222164715</v>
      </c>
      <c r="G184" s="15">
        <f>SUM(Gompertz_model!G$7:G67)/Gompertz_model!G$123</f>
        <v>0.32301174765534635</v>
      </c>
      <c r="H184" s="15">
        <f>SUM(Gompertz_model!H$7:H67)/Gompertz_model!H$123</f>
        <v>0.19349136918412779</v>
      </c>
      <c r="I184" s="15">
        <f>SUM(Gompertz_model!I$7:I67)/Gompertz_model!I$123</f>
        <v>0.32699098944845151</v>
      </c>
      <c r="J184" s="15">
        <f>SUM(Gompertz_model!J$7:J67)/Gompertz_model!J$123</f>
        <v>0.25268982006559787</v>
      </c>
      <c r="K184" s="15">
        <f>SUM(Gompertz_model!K$7:K67)/Gompertz_model!K$123</f>
        <v>0.29601907526435828</v>
      </c>
      <c r="L184" s="15">
        <f>SUM(Gompertz_model!L$7:L67)/Gompertz_model!L$123</f>
        <v>0.1707987486211324</v>
      </c>
      <c r="M184" s="15">
        <f>SUM(Gompertz_model!M$7:M67)/Gompertz_model!M$123</f>
        <v>0.17933782073409274</v>
      </c>
      <c r="N184" s="15">
        <f>SUM(Gompertz_model!N$7:N67)/Gompertz_model!N$123</f>
        <v>0.26419394481063568</v>
      </c>
      <c r="O184" s="15">
        <f>SUM(Gompertz_model!O$7:O67)/Gompertz_model!O$123</f>
        <v>0.24936275683364081</v>
      </c>
      <c r="P184" s="15">
        <f>SUM(Gompertz_model!P$7:P67)/Gompertz_model!P$123</f>
        <v>0.31763907358156029</v>
      </c>
      <c r="Q184" s="15">
        <f>SUM(Gompertz_model!Q$7:Q67)/Gompertz_model!Q$123</f>
        <v>0.25649305897410651</v>
      </c>
      <c r="R184" s="15">
        <f>SUM(Gompertz_model!R$7:R67)/Gompertz_model!R$123</f>
        <v>0.25527549824150059</v>
      </c>
      <c r="S184" s="15">
        <f>SUM(Gompertz_model!S$7:S67)/Gompertz_model!S$123</f>
        <v>0.43149056893114551</v>
      </c>
      <c r="T184" s="15">
        <f>SUM(Gompertz_model!T$7:T67)/Gompertz_model!T$123</f>
        <v>0.13335699299604398</v>
      </c>
      <c r="U184" s="15">
        <f>SUM(Gompertz_model!U$7:U67)/Gompertz_model!U$123</f>
        <v>0.12667203636049823</v>
      </c>
      <c r="V184" s="15">
        <f>SUM(Gompertz_model!V$7:V67)/Gompertz_model!V$123</f>
        <v>0.2066838447723901</v>
      </c>
      <c r="W184" s="15">
        <f>SUM(Gompertz_model!W$7:W67)/Gompertz_model!W$123</f>
        <v>0.30093682943423877</v>
      </c>
      <c r="X184" s="15">
        <f>SUM(Gompertz_model!X$7:X67)/Gompertz_model!X$123</f>
        <v>0.39380476366777739</v>
      </c>
      <c r="Y184" s="15">
        <f>SUM(Gompertz_model!Y$7:Y67)/Gompertz_model!Y$123</f>
        <v>0.23230433426878702</v>
      </c>
      <c r="Z184" s="15">
        <f>SUM(Gompertz_model!Z$7:Z67)/Gompertz_model!Z$123</f>
        <v>0.18178450955751041</v>
      </c>
      <c r="AA184" s="15">
        <f>SUM(Gompertz_model!AA$7:AA67)/Gompertz_model!AA$123</f>
        <v>0.42042127209455626</v>
      </c>
      <c r="AB184" s="15">
        <f>SUM(Gompertz_model!AB$7:AB67)/Gompertz_model!AB$123</f>
        <v>0.16672565282287227</v>
      </c>
      <c r="AC184" s="15">
        <f>SUM(Gompertz_model!AC$7:AC67)/Gompertz_model!AC$123</f>
        <v>0.10917331570747368</v>
      </c>
      <c r="AD184" s="15">
        <f>SUM(Gompertz_model!AD$7:AD67)/Gompertz_model!AD$123</f>
        <v>0.14548351723665273</v>
      </c>
      <c r="AE184" s="15">
        <f>SUM(Gompertz_model!AE$7:AE67)/Gompertz_model!AE$123</f>
        <v>0.38130051541802279</v>
      </c>
      <c r="AF184" s="15">
        <f>SUM(Gompertz_model!AF$7:AF67)/Gompertz_model!AF$123</f>
        <v>7.2877535687453046E-2</v>
      </c>
      <c r="AG184" s="15">
        <f>SUM(Gompertz_model!AG$7:AG67)/Gompertz_model!AG$123</f>
        <v>0.13511431382077205</v>
      </c>
      <c r="AH184" s="15">
        <f>SUM(Gompertz_model!AH$7:AH67)/Gompertz_model!AH$123</f>
        <v>0.15244219653179192</v>
      </c>
      <c r="AI184" s="15">
        <f>SUM(Gompertz_model!AI$7:AI67)/Gompertz_model!AI$123</f>
        <v>0.15214547750781815</v>
      </c>
      <c r="AJ184" s="5">
        <f t="shared" si="1"/>
        <v>0.23996997515900559</v>
      </c>
      <c r="AK184" s="45"/>
    </row>
    <row r="185" spans="1:37" x14ac:dyDescent="0.25">
      <c r="A185" s="3">
        <v>182</v>
      </c>
      <c r="B185" s="15">
        <f>SUM(Gompertz_model!B$7:B68)/Gompertz_model!B$123</f>
        <v>0.26105508145849493</v>
      </c>
      <c r="C185" s="15">
        <f>SUM(Gompertz_model!C$7:C68)/Gompertz_model!C$123</f>
        <v>0.42574698625639101</v>
      </c>
      <c r="D185" s="15">
        <f>SUM(Gompertz_model!D$7:D68)/Gompertz_model!D$123</f>
        <v>0.24576717409873278</v>
      </c>
      <c r="E185" s="15">
        <f>SUM(Gompertz_model!E$7:E68)/Gompertz_model!E$123</f>
        <v>0.28916663519993957</v>
      </c>
      <c r="F185" s="15">
        <f>SUM(Gompertz_model!F$7:F68)/Gompertz_model!F$123</f>
        <v>0.22543184317784823</v>
      </c>
      <c r="G185" s="15">
        <f>SUM(Gompertz_model!G$7:G68)/Gompertz_model!G$123</f>
        <v>0.33446675678312127</v>
      </c>
      <c r="H185" s="15">
        <f>SUM(Gompertz_model!H$7:H68)/Gompertz_model!H$123</f>
        <v>0.19655662329816867</v>
      </c>
      <c r="I185" s="15">
        <f>SUM(Gompertz_model!I$7:I68)/Gompertz_model!I$123</f>
        <v>0.3498919161868887</v>
      </c>
      <c r="J185" s="15">
        <f>SUM(Gompertz_model!J$7:J68)/Gompertz_model!J$123</f>
        <v>0.25603102105876224</v>
      </c>
      <c r="K185" s="15">
        <f>SUM(Gompertz_model!K$7:K68)/Gompertz_model!K$123</f>
        <v>0.30037321169396641</v>
      </c>
      <c r="L185" s="15">
        <f>SUM(Gompertz_model!L$7:L68)/Gompertz_model!L$123</f>
        <v>0.18020217363785965</v>
      </c>
      <c r="M185" s="15">
        <f>SUM(Gompertz_model!M$7:M68)/Gompertz_model!M$123</f>
        <v>0.20780117362789091</v>
      </c>
      <c r="N185" s="15">
        <f>SUM(Gompertz_model!N$7:N68)/Gompertz_model!N$123</f>
        <v>0.2887945480951849</v>
      </c>
      <c r="O185" s="15">
        <f>SUM(Gompertz_model!O$7:O68)/Gompertz_model!O$123</f>
        <v>0.26982495176667748</v>
      </c>
      <c r="P185" s="15">
        <f>SUM(Gompertz_model!P$7:P68)/Gompertz_model!P$123</f>
        <v>0.33437222960992907</v>
      </c>
      <c r="Q185" s="15">
        <f>SUM(Gompertz_model!Q$7:Q68)/Gompertz_model!Q$123</f>
        <v>0.27113320862459389</v>
      </c>
      <c r="R185" s="15">
        <f>SUM(Gompertz_model!R$7:R68)/Gompertz_model!R$123</f>
        <v>0.25527549824150059</v>
      </c>
      <c r="S185" s="15">
        <f>SUM(Gompertz_model!S$7:S68)/Gompertz_model!S$123</f>
        <v>0.4401676634463017</v>
      </c>
      <c r="T185" s="15">
        <f>SUM(Gompertz_model!T$7:T68)/Gompertz_model!T$123</f>
        <v>0.16749997390478377</v>
      </c>
      <c r="U185" s="15">
        <f>SUM(Gompertz_model!U$7:U68)/Gompertz_model!U$123</f>
        <v>0.14214826108218509</v>
      </c>
      <c r="V185" s="15">
        <f>SUM(Gompertz_model!V$7:V68)/Gompertz_model!V$123</f>
        <v>0.23982978058874052</v>
      </c>
      <c r="W185" s="15">
        <f>SUM(Gompertz_model!W$7:W68)/Gompertz_model!W$123</f>
        <v>0.30587742712095045</v>
      </c>
      <c r="X185" s="15">
        <f>SUM(Gompertz_model!X$7:X68)/Gompertz_model!X$123</f>
        <v>0.40145625077131925</v>
      </c>
      <c r="Y185" s="15">
        <f>SUM(Gompertz_model!Y$7:Y68)/Gompertz_model!Y$123</f>
        <v>0.26769566573121295</v>
      </c>
      <c r="Z185" s="15">
        <f>SUM(Gompertz_model!Z$7:Z68)/Gompertz_model!Z$123</f>
        <v>0.1961108538924532</v>
      </c>
      <c r="AA185" s="15">
        <f>SUM(Gompertz_model!AA$7:AA68)/Gompertz_model!AA$123</f>
        <v>0.43474728273366958</v>
      </c>
      <c r="AB185" s="15">
        <f>SUM(Gompertz_model!AB$7:AB68)/Gompertz_model!AB$123</f>
        <v>0.1865373074614923</v>
      </c>
      <c r="AC185" s="15">
        <f>SUM(Gompertz_model!AC$7:AC68)/Gompertz_model!AC$123</f>
        <v>0.11881403144327464</v>
      </c>
      <c r="AD185" s="15">
        <f>SUM(Gompertz_model!AD$7:AD68)/Gompertz_model!AD$123</f>
        <v>0.14652868206428621</v>
      </c>
      <c r="AE185" s="15">
        <f>SUM(Gompertz_model!AE$7:AE68)/Gompertz_model!AE$123</f>
        <v>0.38388255196224885</v>
      </c>
      <c r="AF185" s="15">
        <f>SUM(Gompertz_model!AF$7:AF68)/Gompertz_model!AF$123</f>
        <v>7.8922204767433918E-2</v>
      </c>
      <c r="AG185" s="15">
        <f>SUM(Gompertz_model!AG$7:AG68)/Gompertz_model!AG$123</f>
        <v>0.14919464757683146</v>
      </c>
      <c r="AH185" s="15">
        <f>SUM(Gompertz_model!AH$7:AH68)/Gompertz_model!AH$123</f>
        <v>0.16549132947976877</v>
      </c>
      <c r="AI185" s="15">
        <f>SUM(Gompertz_model!AI$7:AI68)/Gompertz_model!AI$123</f>
        <v>0.1777498797209526</v>
      </c>
      <c r="AJ185" s="5">
        <f t="shared" si="1"/>
        <v>0.25572190666364275</v>
      </c>
      <c r="AK185" s="45"/>
    </row>
    <row r="186" spans="1:37" x14ac:dyDescent="0.25">
      <c r="A186" s="3">
        <v>183</v>
      </c>
      <c r="B186" s="15">
        <f>SUM(Gompertz_model!B$7:B69)/Gompertz_model!B$123</f>
        <v>0.27407120075855529</v>
      </c>
      <c r="C186" s="15">
        <f>SUM(Gompertz_model!C$7:C69)/Gompertz_model!C$123</f>
        <v>0.44273887142924151</v>
      </c>
      <c r="D186" s="15">
        <f>SUM(Gompertz_model!D$7:D69)/Gompertz_model!D$123</f>
        <v>0.25863824111018802</v>
      </c>
      <c r="E186" s="15">
        <f>SUM(Gompertz_model!E$7:E69)/Gompertz_model!E$123</f>
        <v>0.32323880728517668</v>
      </c>
      <c r="F186" s="15">
        <f>SUM(Gompertz_model!F$7:F69)/Gompertz_model!F$123</f>
        <v>0.23515774945547863</v>
      </c>
      <c r="G186" s="15">
        <f>SUM(Gompertz_model!G$7:G69)/Gompertz_model!G$123</f>
        <v>0.3375047032427988</v>
      </c>
      <c r="H186" s="15">
        <f>SUM(Gompertz_model!H$7:H69)/Gompertz_model!H$123</f>
        <v>0.21390775151304969</v>
      </c>
      <c r="I186" s="15">
        <f>SUM(Gompertz_model!I$7:I69)/Gompertz_model!I$123</f>
        <v>0.35894527320591574</v>
      </c>
      <c r="J186" s="15">
        <f>SUM(Gompertz_model!J$7:J69)/Gompertz_model!J$123</f>
        <v>0.27310486466603318</v>
      </c>
      <c r="K186" s="15">
        <f>SUM(Gompertz_model!K$7:K69)/Gompertz_model!K$123</f>
        <v>0.30140991084387309</v>
      </c>
      <c r="L186" s="15">
        <f>SUM(Gompertz_model!L$7:L69)/Gompertz_model!L$123</f>
        <v>0.19108844644568618</v>
      </c>
      <c r="M186" s="15">
        <f>SUM(Gompertz_model!M$7:M69)/Gompertz_model!M$123</f>
        <v>0.21516511333563457</v>
      </c>
      <c r="N186" s="15">
        <f>SUM(Gompertz_model!N$7:N69)/Gompertz_model!N$123</f>
        <v>0.34195062004245336</v>
      </c>
      <c r="O186" s="15">
        <f>SUM(Gompertz_model!O$7:O69)/Gompertz_model!O$123</f>
        <v>0.31434043571941583</v>
      </c>
      <c r="P186" s="15">
        <f>SUM(Gompertz_model!P$7:P69)/Gompertz_model!P$123</f>
        <v>0.34437333776595747</v>
      </c>
      <c r="Q186" s="15">
        <f>SUM(Gompertz_model!Q$7:Q69)/Gompertz_model!Q$123</f>
        <v>0.27261986807128091</v>
      </c>
      <c r="R186" s="15">
        <f>SUM(Gompertz_model!R$7:R69)/Gompertz_model!R$123</f>
        <v>0.27373974208675261</v>
      </c>
      <c r="S186" s="15">
        <f>SUM(Gompertz_model!S$7:S69)/Gompertz_model!S$123</f>
        <v>0.47090170219291522</v>
      </c>
      <c r="T186" s="15">
        <f>SUM(Gompertz_model!T$7:T69)/Gompertz_model!T$123</f>
        <v>0.18907549867958207</v>
      </c>
      <c r="U186" s="15">
        <f>SUM(Gompertz_model!U$7:U69)/Gompertz_model!U$123</f>
        <v>0.15323763771826368</v>
      </c>
      <c r="V186" s="15">
        <f>SUM(Gompertz_model!V$7:V69)/Gompertz_model!V$123</f>
        <v>0.24189896150542672</v>
      </c>
      <c r="W186" s="15">
        <f>SUM(Gompertz_model!W$7:W69)/Gompertz_model!W$123</f>
        <v>0.31352907311456535</v>
      </c>
      <c r="X186" s="15">
        <f>SUM(Gompertz_model!X$7:X69)/Gompertz_model!X$123</f>
        <v>0.42876536027220957</v>
      </c>
      <c r="Y186" s="15">
        <f>SUM(Gompertz_model!Y$7:Y69)/Gompertz_model!Y$123</f>
        <v>0.28926307036690574</v>
      </c>
      <c r="Z186" s="15">
        <f>SUM(Gompertz_model!Z$7:Z69)/Gompertz_model!Z$123</f>
        <v>0.2023281963092797</v>
      </c>
      <c r="AA186" s="15">
        <f>SUM(Gompertz_model!AA$7:AA69)/Gompertz_model!AA$123</f>
        <v>0.44736398338213423</v>
      </c>
      <c r="AB186" s="15">
        <f>SUM(Gompertz_model!AB$7:AB69)/Gompertz_model!AB$123</f>
        <v>0.19858587102035791</v>
      </c>
      <c r="AC186" s="15">
        <f>SUM(Gompertz_model!AC$7:AC69)/Gompertz_model!AC$123</f>
        <v>0.13903970539634578</v>
      </c>
      <c r="AD186" s="15">
        <f>SUM(Gompertz_model!AD$7:AD69)/Gompertz_model!AD$123</f>
        <v>0.19126516345692551</v>
      </c>
      <c r="AE186" s="15">
        <f>SUM(Gompertz_model!AE$7:AE69)/Gompertz_model!AE$123</f>
        <v>0.41740945559589643</v>
      </c>
      <c r="AF186" s="15">
        <f>SUM(Gompertz_model!AF$7:AF69)/Gompertz_model!AF$123</f>
        <v>9.8934499009630486E-2</v>
      </c>
      <c r="AG186" s="15">
        <f>SUM(Gompertz_model!AG$7:AG69)/Gompertz_model!AG$123</f>
        <v>0.15240657556327261</v>
      </c>
      <c r="AH186" s="15">
        <f>SUM(Gompertz_model!AH$7:AH69)/Gompertz_model!AH$123</f>
        <v>0.21833815028901735</v>
      </c>
      <c r="AI186" s="15">
        <f>SUM(Gompertz_model!AI$7:AI69)/Gompertz_model!AI$123</f>
        <v>0.18920645898484484</v>
      </c>
      <c r="AJ186" s="5">
        <f t="shared" si="1"/>
        <v>0.27392777352456077</v>
      </c>
      <c r="AK186" s="45"/>
    </row>
    <row r="187" spans="1:37" x14ac:dyDescent="0.25">
      <c r="A187" s="3">
        <v>184</v>
      </c>
      <c r="B187" s="15">
        <f>SUM(Gompertz_model!B$7:B70)/Gompertz_model!B$123</f>
        <v>0.33344108266528749</v>
      </c>
      <c r="C187" s="15">
        <f>SUM(Gompertz_model!C$7:C70)/Gompertz_model!C$123</f>
        <v>0.46514845912097191</v>
      </c>
      <c r="D187" s="15">
        <f>SUM(Gompertz_model!D$7:D70)/Gompertz_model!D$123</f>
        <v>0.29313270070088809</v>
      </c>
      <c r="E187" s="15">
        <f>SUM(Gompertz_model!E$7:E70)/Gompertz_model!E$123</f>
        <v>0.39932535337134512</v>
      </c>
      <c r="F187" s="15">
        <f>SUM(Gompertz_model!F$7:F70)/Gompertz_model!F$123</f>
        <v>0.23699079165857972</v>
      </c>
      <c r="G187" s="15">
        <f>SUM(Gompertz_model!G$7:G70)/Gompertz_model!G$123</f>
        <v>0.35089675162697365</v>
      </c>
      <c r="H187" s="15">
        <f>SUM(Gompertz_model!H$7:H70)/Gompertz_model!H$123</f>
        <v>0.24207676559755675</v>
      </c>
      <c r="I187" s="15">
        <f>SUM(Gompertz_model!I$7:I70)/Gompertz_model!I$123</f>
        <v>0.37653832159750017</v>
      </c>
      <c r="J187" s="15">
        <f>SUM(Gompertz_model!J$7:J70)/Gompertz_model!J$123</f>
        <v>0.30463170156024888</v>
      </c>
      <c r="K187" s="15">
        <f>SUM(Gompertz_model!K$7:K70)/Gompertz_model!K$123</f>
        <v>0.32935931992535766</v>
      </c>
      <c r="L187" s="15">
        <f>SUM(Gompertz_model!L$7:L70)/Gompertz_model!L$123</f>
        <v>0.22072731875802457</v>
      </c>
      <c r="M187" s="15">
        <f>SUM(Gompertz_model!M$7:M70)/Gompertz_model!M$123</f>
        <v>0.24580025313542744</v>
      </c>
      <c r="N187" s="15">
        <f>SUM(Gompertz_model!N$7:N70)/Gompertz_model!N$123</f>
        <v>0.39244777119874874</v>
      </c>
      <c r="O187" s="15">
        <f>SUM(Gompertz_model!O$7:O70)/Gompertz_model!O$123</f>
        <v>0.32135363122984412</v>
      </c>
      <c r="P187" s="15">
        <f>SUM(Gompertz_model!P$7:P70)/Gompertz_model!P$123</f>
        <v>0.36268561613475175</v>
      </c>
      <c r="Q187" s="15">
        <f>SUM(Gompertz_model!Q$7:Q70)/Gompertz_model!Q$123</f>
        <v>0.29670178202225067</v>
      </c>
      <c r="R187" s="15">
        <f>SUM(Gompertz_model!R$7:R70)/Gompertz_model!R$123</f>
        <v>0.30870038519510967</v>
      </c>
      <c r="S187" s="15">
        <f>SUM(Gompertz_model!S$7:S70)/Gompertz_model!S$123</f>
        <v>0.49063282727598018</v>
      </c>
      <c r="T187" s="15">
        <f>SUM(Gompertz_model!T$7:T70)/Gompertz_model!T$123</f>
        <v>0.21262382180098743</v>
      </c>
      <c r="U187" s="15">
        <f>SUM(Gompertz_model!U$7:U70)/Gompertz_model!U$123</f>
        <v>0.15362598164715358</v>
      </c>
      <c r="V187" s="15">
        <f>SUM(Gompertz_model!V$7:V70)/Gompertz_model!V$123</f>
        <v>0.29132505660966657</v>
      </c>
      <c r="W187" s="15">
        <f>SUM(Gompertz_model!W$7:W70)/Gompertz_model!W$123</f>
        <v>0.33406604909195581</v>
      </c>
      <c r="X187" s="15">
        <f>SUM(Gompertz_model!X$7:X70)/Gompertz_model!X$123</f>
        <v>0.43646973783960086</v>
      </c>
      <c r="Y187" s="15">
        <f>SUM(Gompertz_model!Y$7:Y70)/Gompertz_model!Y$123</f>
        <v>0.31646398503274087</v>
      </c>
      <c r="Z187" s="15">
        <f>SUM(Gompertz_model!Z$7:Z70)/Gompertz_model!Z$123</f>
        <v>0.20333355380646867</v>
      </c>
      <c r="AA187" s="15">
        <f>SUM(Gompertz_model!AA$7:AA70)/Gompertz_model!AA$123</f>
        <v>0.4591911821066671</v>
      </c>
      <c r="AB187" s="15">
        <f>SUM(Gompertz_model!AB$7:AB70)/Gompertz_model!AB$123</f>
        <v>0.20474864203609952</v>
      </c>
      <c r="AC187" s="15">
        <f>SUM(Gompertz_model!AC$7:AC70)/Gompertz_model!AC$123</f>
        <v>0.16783910108115765</v>
      </c>
      <c r="AD187" s="15">
        <f>SUM(Gompertz_model!AD$7:AD70)/Gompertz_model!AD$123</f>
        <v>0.23953121787403195</v>
      </c>
      <c r="AE187" s="15">
        <f>SUM(Gompertz_model!AE$7:AE70)/Gompertz_model!AE$123</f>
        <v>0.432990710604157</v>
      </c>
      <c r="AF187" s="15">
        <f>SUM(Gompertz_model!AF$7:AF70)/Gompertz_model!AF$123</f>
        <v>0.1222252578375794</v>
      </c>
      <c r="AG187" s="15">
        <f>SUM(Gompertz_model!AG$7:AG70)/Gompertz_model!AG$123</f>
        <v>0.16672395197515794</v>
      </c>
      <c r="AH187" s="15">
        <f>SUM(Gompertz_model!AH$7:AH70)/Gompertz_model!AH$123</f>
        <v>0.24657514450867052</v>
      </c>
      <c r="AI187" s="15">
        <f>SUM(Gompertz_model!AI$7:AI70)/Gompertz_model!AI$123</f>
        <v>0.20881946114986769</v>
      </c>
      <c r="AJ187" s="5">
        <f t="shared" si="1"/>
        <v>0.29903363787578846</v>
      </c>
      <c r="AK187" s="45"/>
    </row>
    <row r="188" spans="1:37" x14ac:dyDescent="0.25">
      <c r="A188" s="3">
        <v>185</v>
      </c>
      <c r="B188" s="15">
        <f>SUM(Gompertz_model!B$7:B71)/Gompertz_model!B$123</f>
        <v>0.35471080079303507</v>
      </c>
      <c r="C188" s="15">
        <f>SUM(Gompertz_model!C$7:C71)/Gompertz_model!C$123</f>
        <v>0.50546460903419488</v>
      </c>
      <c r="D188" s="15">
        <f>SUM(Gompertz_model!D$7:D71)/Gompertz_model!D$123</f>
        <v>0.32628154874039056</v>
      </c>
      <c r="E188" s="15">
        <f>SUM(Gompertz_model!E$7:E71)/Gompertz_model!E$123</f>
        <v>0.40423416279625923</v>
      </c>
      <c r="F188" s="15">
        <f>SUM(Gompertz_model!F$7:F71)/Gompertz_model!F$123</f>
        <v>0.24485130792952492</v>
      </c>
      <c r="G188" s="15">
        <f>SUM(Gompertz_model!G$7:G71)/Gompertz_model!G$123</f>
        <v>0.36111149820928384</v>
      </c>
      <c r="H188" s="15">
        <f>SUM(Gompertz_model!H$7:H71)/Gompertz_model!H$123</f>
        <v>0.2500307644117285</v>
      </c>
      <c r="I188" s="15">
        <f>SUM(Gompertz_model!I$7:I71)/Gompertz_model!I$123</f>
        <v>0.3928900113434497</v>
      </c>
      <c r="J188" s="15">
        <f>SUM(Gompertz_model!J$7:J71)/Gompertz_model!J$123</f>
        <v>0.33976029181865552</v>
      </c>
      <c r="K188" s="15">
        <f>SUM(Gompertz_model!K$7:K71)/Gompertz_model!K$123</f>
        <v>0.35316193240721544</v>
      </c>
      <c r="L188" s="15">
        <f>SUM(Gompertz_model!L$7:L71)/Gompertz_model!L$123</f>
        <v>0.22457910631295322</v>
      </c>
      <c r="M188" s="15">
        <f>SUM(Gompertz_model!M$7:M71)/Gompertz_model!M$123</f>
        <v>0.30718559429294673</v>
      </c>
      <c r="N188" s="15">
        <f>SUM(Gompertz_model!N$7:N71)/Gompertz_model!N$123</f>
        <v>0.43570550776449557</v>
      </c>
      <c r="O188" s="15">
        <f>SUM(Gompertz_model!O$7:O71)/Gompertz_model!O$123</f>
        <v>0.32201551915954313</v>
      </c>
      <c r="P188" s="15">
        <f>SUM(Gompertz_model!P$7:P71)/Gompertz_model!P$123</f>
        <v>0.36763076241134751</v>
      </c>
      <c r="Q188" s="15">
        <f>SUM(Gompertz_model!Q$7:Q71)/Gompertz_model!Q$123</f>
        <v>0.32347149748941617</v>
      </c>
      <c r="R188" s="15">
        <f>SUM(Gompertz_model!R$7:R71)/Gompertz_model!R$123</f>
        <v>0.35316529894490034</v>
      </c>
      <c r="S188" s="15">
        <f>SUM(Gompertz_model!S$7:S71)/Gompertz_model!S$123</f>
        <v>0.51000613402852324</v>
      </c>
      <c r="T188" s="15">
        <f>SUM(Gompertz_model!T$7:T71)/Gompertz_model!T$123</f>
        <v>0.23263363360228803</v>
      </c>
      <c r="U188" s="15">
        <f>SUM(Gompertz_model!U$7:U71)/Gompertz_model!U$123</f>
        <v>0.16741938267698414</v>
      </c>
      <c r="V188" s="15">
        <f>SUM(Gompertz_model!V$7:V71)/Gompertz_model!V$123</f>
        <v>0.37448270477082846</v>
      </c>
      <c r="W188" s="15">
        <f>SUM(Gompertz_model!W$7:W71)/Gompertz_model!W$123</f>
        <v>0.35989951326738889</v>
      </c>
      <c r="X188" s="15">
        <f>SUM(Gompertz_model!X$7:X71)/Gompertz_model!X$123</f>
        <v>0.48981858570899667</v>
      </c>
      <c r="Y188" s="15">
        <f>SUM(Gompertz_model!Y$7:Y71)/Gompertz_model!Y$123</f>
        <v>0.35769670512420748</v>
      </c>
      <c r="Z188" s="15">
        <f>SUM(Gompertz_model!Z$7:Z71)/Gompertz_model!Z$123</f>
        <v>0.20657450889609102</v>
      </c>
      <c r="AA188" s="15">
        <f>SUM(Gompertz_model!AA$7:AA71)/Gompertz_model!AA$123</f>
        <v>0.5117045576489706</v>
      </c>
      <c r="AB188" s="15">
        <f>SUM(Gompertz_model!AB$7:AB71)/Gompertz_model!AB$123</f>
        <v>0.20836474987305154</v>
      </c>
      <c r="AC188" s="15">
        <f>SUM(Gompertz_model!AC$7:AC71)/Gompertz_model!AC$123</f>
        <v>0.19223832680232283</v>
      </c>
      <c r="AD188" s="15">
        <f>SUM(Gompertz_model!AD$7:AD71)/Gompertz_model!AD$123</f>
        <v>0.27606058529230348</v>
      </c>
      <c r="AE188" s="15">
        <f>SUM(Gompertz_model!AE$7:AE71)/Gompertz_model!AE$123</f>
        <v>0.4336238536648101</v>
      </c>
      <c r="AF188" s="15">
        <f>SUM(Gompertz_model!AF$7:AF71)/Gompertz_model!AF$123</f>
        <v>0.1656649135987979</v>
      </c>
      <c r="AG188" s="15">
        <f>SUM(Gompertz_model!AG$7:AG71)/Gompertz_model!AG$123</f>
        <v>0.19328458156045181</v>
      </c>
      <c r="AH188" s="15">
        <f>SUM(Gompertz_model!AH$7:AH71)/Gompertz_model!AH$123</f>
        <v>0.27095375722543352</v>
      </c>
      <c r="AI188" s="15">
        <f>SUM(Gompertz_model!AI$7:AI71)/Gompertz_model!AI$123</f>
        <v>0.2297404979552562</v>
      </c>
      <c r="AJ188" s="5">
        <f t="shared" ref="AJ188:AJ219" si="2">AVERAGE(B188:AI188)</f>
        <v>0.3248946236928249</v>
      </c>
      <c r="AK188" s="45"/>
    </row>
    <row r="189" spans="1:37" x14ac:dyDescent="0.25">
      <c r="A189" s="3">
        <v>186</v>
      </c>
      <c r="B189" s="15">
        <f>SUM(Gompertz_model!B$7:B72)/Gompertz_model!B$123</f>
        <v>0.35673648823377296</v>
      </c>
      <c r="C189" s="15">
        <f>SUM(Gompertz_model!C$7:C72)/Gompertz_model!C$123</f>
        <v>0.52157699704488958</v>
      </c>
      <c r="D189" s="15">
        <f>SUM(Gompertz_model!D$7:D72)/Gompertz_model!D$123</f>
        <v>0.32710061664111956</v>
      </c>
      <c r="E189" s="15">
        <f>SUM(Gompertz_model!E$7:E72)/Gompertz_model!E$123</f>
        <v>0.40589560598623015</v>
      </c>
      <c r="F189" s="15">
        <f>SUM(Gompertz_model!F$7:F72)/Gompertz_model!F$123</f>
        <v>0.24871147915723188</v>
      </c>
      <c r="G189" s="15">
        <f>SUM(Gompertz_model!G$7:G72)/Gompertz_model!G$123</f>
        <v>0.3698072715617553</v>
      </c>
      <c r="H189" s="15">
        <f>SUM(Gompertz_model!H$7:H72)/Gompertz_model!H$123</f>
        <v>0.30191634317421606</v>
      </c>
      <c r="I189" s="15">
        <f>SUM(Gompertz_model!I$7:I72)/Gompertz_model!I$123</f>
        <v>0.41810243349100012</v>
      </c>
      <c r="J189" s="15">
        <f>SUM(Gompertz_model!J$7:J72)/Gompertz_model!J$123</f>
        <v>0.35295650308064863</v>
      </c>
      <c r="K189" s="15">
        <f>SUM(Gompertz_model!K$7:K72)/Gompertz_model!K$123</f>
        <v>0.38432510885341076</v>
      </c>
      <c r="L189" s="15">
        <f>SUM(Gompertz_model!L$7:L72)/Gompertz_model!L$123</f>
        <v>0.22504927756378959</v>
      </c>
      <c r="M189" s="15">
        <f>SUM(Gompertz_model!M$7:M72)/Gompertz_model!M$123</f>
        <v>0.33618110689218733</v>
      </c>
      <c r="N189" s="15">
        <f>SUM(Gompertz_model!N$7:N72)/Gompertz_model!N$123</f>
        <v>0.45320075969165458</v>
      </c>
      <c r="O189" s="15">
        <f>SUM(Gompertz_model!O$7:O72)/Gompertz_model!O$123</f>
        <v>0.32626850117590728</v>
      </c>
      <c r="P189" s="15">
        <f>SUM(Gompertz_model!P$7:P72)/Gompertz_model!P$123</f>
        <v>0.37965425531914893</v>
      </c>
      <c r="Q189" s="15">
        <f>SUM(Gompertz_model!Q$7:Q72)/Gompertz_model!Q$123</f>
        <v>0.34745495717239344</v>
      </c>
      <c r="R189" s="15">
        <f>SUM(Gompertz_model!R$7:R72)/Gompertz_model!R$123</f>
        <v>0.36924300787137831</v>
      </c>
      <c r="S189" s="15">
        <f>SUM(Gompertz_model!S$7:S72)/Gompertz_model!S$123</f>
        <v>0.51506670756019013</v>
      </c>
      <c r="T189" s="15">
        <f>SUM(Gompertz_model!T$7:T72)/Gompertz_model!T$123</f>
        <v>0.23703850610106156</v>
      </c>
      <c r="U189" s="15">
        <f>SUM(Gompertz_model!U$7:U72)/Gompertz_model!U$123</f>
        <v>0.17955872623191324</v>
      </c>
      <c r="V189" s="15">
        <f>SUM(Gompertz_model!V$7:V72)/Gompertz_model!V$123</f>
        <v>0.45931912235496214</v>
      </c>
      <c r="W189" s="15">
        <f>SUM(Gompertz_model!W$7:W72)/Gompertz_model!W$123</f>
        <v>0.38950122991573771</v>
      </c>
      <c r="X189" s="15">
        <f>SUM(Gompertz_model!X$7:X72)/Gompertz_model!X$123</f>
        <v>0.52254015267713894</v>
      </c>
      <c r="Y189" s="15">
        <f>SUM(Gompertz_model!Y$7:Y72)/Gompertz_model!Y$123</f>
        <v>0.35849703772996572</v>
      </c>
      <c r="Z189" s="15">
        <f>SUM(Gompertz_model!Z$7:Z72)/Gompertz_model!Z$123</f>
        <v>0.2248164561148224</v>
      </c>
      <c r="AA189" s="15">
        <f>SUM(Gompertz_model!AA$7:AA72)/Gompertz_model!AA$123</f>
        <v>0.53037666140332052</v>
      </c>
      <c r="AB189" s="15">
        <f>SUM(Gompertz_model!AB$7:AB72)/Gompertz_model!AB$123</f>
        <v>0.25731300106175081</v>
      </c>
      <c r="AC189" s="15">
        <f>SUM(Gompertz_model!AC$7:AC72)/Gompertz_model!AC$123</f>
        <v>0.23126386856144657</v>
      </c>
      <c r="AD189" s="15">
        <f>SUM(Gompertz_model!AD$7:AD72)/Gompertz_model!AD$123</f>
        <v>0.30890617503940787</v>
      </c>
      <c r="AE189" s="15">
        <f>SUM(Gompertz_model!AE$7:AE72)/Gompertz_model!AE$123</f>
        <v>0.43617621162806802</v>
      </c>
      <c r="AF189" s="15">
        <f>SUM(Gompertz_model!AF$7:AF72)/Gompertz_model!AF$123</f>
        <v>0.1681579127108804</v>
      </c>
      <c r="AG189" s="15">
        <f>SUM(Gompertz_model!AG$7:AG72)/Gompertz_model!AG$123</f>
        <v>0.21407322247638463</v>
      </c>
      <c r="AH189" s="15">
        <f>SUM(Gompertz_model!AH$7:AH72)/Gompertz_model!AH$123</f>
        <v>0.29349710982658961</v>
      </c>
      <c r="AI189" s="15">
        <f>SUM(Gompertz_model!AI$7:AI72)/Gompertz_model!AI$123</f>
        <v>0.2631555208082752</v>
      </c>
      <c r="AJ189" s="5">
        <f t="shared" si="2"/>
        <v>0.34451289220919568</v>
      </c>
      <c r="AK189" s="45"/>
    </row>
    <row r="190" spans="1:37" x14ac:dyDescent="0.25">
      <c r="A190" s="3">
        <v>187</v>
      </c>
      <c r="B190" s="15">
        <f>SUM(Gompertz_model!B$7:B73)/Gompertz_model!B$123</f>
        <v>0.36218860443065254</v>
      </c>
      <c r="C190" s="15">
        <f>SUM(Gompertz_model!C$7:C73)/Gompertz_model!C$123</f>
        <v>0.52246822083587408</v>
      </c>
      <c r="D190" s="15">
        <f>SUM(Gompertz_model!D$7:D73)/Gompertz_model!D$123</f>
        <v>0.3272176263412237</v>
      </c>
      <c r="E190" s="15">
        <f>SUM(Gompertz_model!E$7:E73)/Gompertz_model!E$123</f>
        <v>0.42063462095180554</v>
      </c>
      <c r="F190" s="15">
        <f>SUM(Gompertz_model!F$7:F73)/Gompertz_model!F$123</f>
        <v>0.25357443229604709</v>
      </c>
      <c r="G190" s="15">
        <f>SUM(Gompertz_model!G$7:G73)/Gompertz_model!G$123</f>
        <v>0.39668891706963588</v>
      </c>
      <c r="H190" s="15">
        <f>SUM(Gompertz_model!H$7:H73)/Gompertz_model!H$123</f>
        <v>0.30913199610690356</v>
      </c>
      <c r="I190" s="15">
        <f>SUM(Gompertz_model!I$7:I73)/Gompertz_model!I$123</f>
        <v>0.43503199708922802</v>
      </c>
      <c r="J190" s="15">
        <f>SUM(Gompertz_model!J$7:J73)/Gompertz_model!J$123</f>
        <v>0.38086626000061308</v>
      </c>
      <c r="K190" s="15">
        <f>SUM(Gompertz_model!K$7:K73)/Gompertz_model!K$123</f>
        <v>0.3937590711175617</v>
      </c>
      <c r="L190" s="15">
        <f>SUM(Gompertz_model!L$7:L73)/Gompertz_model!L$123</f>
        <v>0.29222951590444673</v>
      </c>
      <c r="M190" s="15">
        <f>SUM(Gompertz_model!M$7:M73)/Gompertz_model!M$123</f>
        <v>0.34652226441146011</v>
      </c>
      <c r="N190" s="15">
        <f>SUM(Gompertz_model!N$7:N73)/Gompertz_model!N$123</f>
        <v>0.4532231035638476</v>
      </c>
      <c r="O190" s="15">
        <f>SUM(Gompertz_model!O$7:O73)/Gompertz_model!O$123</f>
        <v>0.34568857468771563</v>
      </c>
      <c r="P190" s="15">
        <f>SUM(Gompertz_model!P$7:P73)/Gompertz_model!P$123</f>
        <v>0.40565436613475175</v>
      </c>
      <c r="Q190" s="15">
        <f>SUM(Gompertz_model!Q$7:Q73)/Gompertz_model!Q$123</f>
        <v>0.39910406616126809</v>
      </c>
      <c r="R190" s="15">
        <f>SUM(Gompertz_model!R$7:R73)/Gompertz_model!R$123</f>
        <v>0.38818874560375144</v>
      </c>
      <c r="S190" s="15">
        <f>SUM(Gompertz_model!S$7:S73)/Gompertz_model!S$123</f>
        <v>0.53105351939886525</v>
      </c>
      <c r="T190" s="15">
        <f>SUM(Gompertz_model!T$7:T73)/Gompertz_model!T$123</f>
        <v>0.24489838522801999</v>
      </c>
      <c r="U190" s="15">
        <f>SUM(Gompertz_model!U$7:U73)/Gompertz_model!U$123</f>
        <v>0.19696228748957226</v>
      </c>
      <c r="V190" s="15">
        <f>SUM(Gompertz_model!V$7:V73)/Gompertz_model!V$123</f>
        <v>0.49960958850628562</v>
      </c>
      <c r="W190" s="15">
        <f>SUM(Gompertz_model!W$7:W73)/Gompertz_model!W$123</f>
        <v>0.39687025697388389</v>
      </c>
      <c r="X190" s="15">
        <f>SUM(Gompertz_model!X$7:X73)/Gompertz_model!X$123</f>
        <v>0.55704236526154338</v>
      </c>
      <c r="Y190" s="15">
        <f>SUM(Gompertz_model!Y$7:Y73)/Gompertz_model!Y$123</f>
        <v>0.36259224612826108</v>
      </c>
      <c r="Z190" s="15">
        <f>SUM(Gompertz_model!Z$7:Z73)/Gompertz_model!Z$123</f>
        <v>0.2403994973212514</v>
      </c>
      <c r="AA190" s="15">
        <f>SUM(Gompertz_model!AA$7:AA73)/Gompertz_model!AA$123</f>
        <v>0.56505342551854176</v>
      </c>
      <c r="AB190" s="15">
        <f>SUM(Gompertz_model!AB$7:AB73)/Gompertz_model!AB$123</f>
        <v>0.2622062874113284</v>
      </c>
      <c r="AC190" s="15">
        <f>SUM(Gompertz_model!AC$7:AC73)/Gompertz_model!AC$123</f>
        <v>0.27049714366649358</v>
      </c>
      <c r="AD190" s="15">
        <f>SUM(Gompertz_model!AD$7:AD73)/Gompertz_model!AD$123</f>
        <v>0.34555547940511272</v>
      </c>
      <c r="AE190" s="15">
        <f>SUM(Gompertz_model!AE$7:AE73)/Gompertz_model!AE$123</f>
        <v>0.43826360515615881</v>
      </c>
      <c r="AF190" s="15">
        <f>SUM(Gompertz_model!AF$7:AF73)/Gompertz_model!AF$123</f>
        <v>0.1715388293149375</v>
      </c>
      <c r="AG190" s="15">
        <f>SUM(Gompertz_model!AG$7:AG73)/Gompertz_model!AG$123</f>
        <v>0.22610313725954986</v>
      </c>
      <c r="AH190" s="15">
        <f>SUM(Gompertz_model!AH$7:AH73)/Gompertz_model!AH$123</f>
        <v>0.29414739884393065</v>
      </c>
      <c r="AI190" s="15">
        <f>SUM(Gompertz_model!AI$7:AI73)/Gompertz_model!AI$123</f>
        <v>0.28872233581910034</v>
      </c>
      <c r="AJ190" s="5">
        <f t="shared" si="2"/>
        <v>0.36246141680616528</v>
      </c>
      <c r="AK190" s="45"/>
    </row>
    <row r="191" spans="1:37" x14ac:dyDescent="0.25">
      <c r="A191" s="3">
        <v>188</v>
      </c>
      <c r="B191" s="15">
        <f>SUM(Gompertz_model!B$7:B74)/Gompertz_model!B$123</f>
        <v>0.37274803896215841</v>
      </c>
      <c r="C191" s="15">
        <f>SUM(Gompertz_model!C$7:C74)/Gompertz_model!C$123</f>
        <v>0.54221586378347952</v>
      </c>
      <c r="D191" s="15">
        <f>SUM(Gompertz_model!D$7:D74)/Gompertz_model!D$123</f>
        <v>0.33887179247159588</v>
      </c>
      <c r="E191" s="15">
        <f>SUM(Gompertz_model!E$7:E74)/Gompertz_model!E$123</f>
        <v>0.43742526652317837</v>
      </c>
      <c r="F191" s="15">
        <f>SUM(Gompertz_model!F$7:F74)/Gompertz_model!F$123</f>
        <v>0.25749929913092234</v>
      </c>
      <c r="G191" s="15">
        <f>SUM(Gompertz_model!G$7:G74)/Gompertz_model!G$123</f>
        <v>0.4101227720564668</v>
      </c>
      <c r="H191" s="15">
        <f>SUM(Gompertz_model!H$7:H74)/Gompertz_model!H$123</f>
        <v>0.32050923491704797</v>
      </c>
      <c r="I191" s="15">
        <f>SUM(Gompertz_model!I$7:I74)/Gompertz_model!I$123</f>
        <v>0.46805641761017058</v>
      </c>
      <c r="J191" s="15">
        <f>SUM(Gompertz_model!J$7:J74)/Gompertz_model!J$123</f>
        <v>0.40417803390246143</v>
      </c>
      <c r="K191" s="15">
        <f>SUM(Gompertz_model!K$7:K74)/Gompertz_model!K$123</f>
        <v>0.42212315985900889</v>
      </c>
      <c r="L191" s="15">
        <f>SUM(Gompertz_model!L$7:L74)/Gompertz_model!L$123</f>
        <v>0.33734787247508996</v>
      </c>
      <c r="M191" s="15">
        <f>SUM(Gompertz_model!M$7:M74)/Gompertz_model!M$123</f>
        <v>0.37937233920147279</v>
      </c>
      <c r="N191" s="15">
        <f>SUM(Gompertz_model!N$7:N74)/Gompertz_model!N$123</f>
        <v>0.46341190928387888</v>
      </c>
      <c r="O191" s="15">
        <f>SUM(Gompertz_model!O$7:O74)/Gompertz_model!O$123</f>
        <v>0.35481417848441749</v>
      </c>
      <c r="P191" s="15">
        <f>SUM(Gompertz_model!P$7:P74)/Gompertz_model!P$123</f>
        <v>0.51152482269503541</v>
      </c>
      <c r="Q191" s="15">
        <f>SUM(Gompertz_model!Q$7:Q74)/Gompertz_model!Q$123</f>
        <v>0.44751402973318893</v>
      </c>
      <c r="R191" s="15">
        <f>SUM(Gompertz_model!R$7:R74)/Gompertz_model!R$123</f>
        <v>0.39894908725506617</v>
      </c>
      <c r="S191" s="15">
        <f>SUM(Gompertz_model!S$7:S74)/Gompertz_model!S$123</f>
        <v>0.566733118642335</v>
      </c>
      <c r="T191" s="15">
        <f>SUM(Gompertz_model!T$7:T74)/Gompertz_model!T$123</f>
        <v>0.27671367284949322</v>
      </c>
      <c r="U191" s="15">
        <f>SUM(Gompertz_model!U$7:U74)/Gompertz_model!U$123</f>
        <v>0.21584730892040388</v>
      </c>
      <c r="V191" s="15">
        <f>SUM(Gompertz_model!V$7:V74)/Gompertz_model!V$123</f>
        <v>0.51565550089794643</v>
      </c>
      <c r="W191" s="15">
        <f>SUM(Gompertz_model!W$7:W74)/Gompertz_model!W$123</f>
        <v>0.40922175119066312</v>
      </c>
      <c r="X191" s="15">
        <f>SUM(Gompertz_model!X$7:X74)/Gompertz_model!X$123</f>
        <v>0.58302921316619949</v>
      </c>
      <c r="Y191" s="15">
        <f>SUM(Gompertz_model!Y$7:Y74)/Gompertz_model!Y$123</f>
        <v>0.36485812285625197</v>
      </c>
      <c r="Z191" s="15">
        <f>SUM(Gompertz_model!Z$7:Z74)/Gompertz_model!Z$123</f>
        <v>0.28405317812024605</v>
      </c>
      <c r="AA191" s="15">
        <f>SUM(Gompertz_model!AA$7:AA74)/Gompertz_model!AA$123</f>
        <v>0.57167604359890234</v>
      </c>
      <c r="AB191" s="15">
        <f>SUM(Gompertz_model!AB$7:AB74)/Gompertz_model!AB$123</f>
        <v>0.27546278486466524</v>
      </c>
      <c r="AC191" s="15">
        <f>SUM(Gompertz_model!AC$7:AC74)/Gompertz_model!AC$123</f>
        <v>0.27661583494641423</v>
      </c>
      <c r="AD191" s="15">
        <f>SUM(Gompertz_model!AD$7:AD74)/Gompertz_model!AD$123</f>
        <v>0.37730450277568361</v>
      </c>
      <c r="AE191" s="15">
        <f>SUM(Gompertz_model!AE$7:AE74)/Gompertz_model!AE$123</f>
        <v>0.45167832375374695</v>
      </c>
      <c r="AF191" s="15">
        <f>SUM(Gompertz_model!AF$7:AF74)/Gompertz_model!AF$123</f>
        <v>0.17177788402431529</v>
      </c>
      <c r="AG191" s="15">
        <f>SUM(Gompertz_model!AG$7:AG74)/Gompertz_model!AG$123</f>
        <v>0.2505540872079931</v>
      </c>
      <c r="AH191" s="15">
        <f>SUM(Gompertz_model!AH$7:AH74)/Gompertz_model!AH$123</f>
        <v>0.32250000000000001</v>
      </c>
      <c r="AI191" s="15">
        <f>SUM(Gompertz_model!AI$7:AI74)/Gompertz_model!AI$123</f>
        <v>0.29862280490738513</v>
      </c>
      <c r="AJ191" s="5">
        <f t="shared" si="2"/>
        <v>0.38467612503139076</v>
      </c>
      <c r="AK191" s="45"/>
    </row>
    <row r="192" spans="1:37" x14ac:dyDescent="0.25">
      <c r="A192" s="3">
        <v>189</v>
      </c>
      <c r="B192" s="15">
        <f>SUM(Gompertz_model!B$7:B75)/Gompertz_model!B$123</f>
        <v>0.45202999741401606</v>
      </c>
      <c r="C192" s="15">
        <f>SUM(Gompertz_model!C$7:C75)/Gompertz_model!C$123</f>
        <v>0.55312162859421177</v>
      </c>
      <c r="D192" s="15">
        <f>SUM(Gompertz_model!D$7:D75)/Gompertz_model!D$123</f>
        <v>0.34716778020897932</v>
      </c>
      <c r="E192" s="15">
        <f>SUM(Gompertz_model!E$7:E75)/Gompertz_model!E$123</f>
        <v>0.44790997998716159</v>
      </c>
      <c r="F192" s="15">
        <f>SUM(Gompertz_model!F$7:F75)/Gompertz_model!F$123</f>
        <v>0.29176640572771778</v>
      </c>
      <c r="G192" s="15">
        <f>SUM(Gompertz_model!G$7:G75)/Gompertz_model!G$123</f>
        <v>0.44331721456542039</v>
      </c>
      <c r="H192" s="15">
        <f>SUM(Gompertz_model!H$7:H75)/Gompertz_model!H$123</f>
        <v>0.32784794549664947</v>
      </c>
      <c r="I192" s="15">
        <f>SUM(Gompertz_model!I$7:I75)/Gompertz_model!I$123</f>
        <v>0.48085525330137191</v>
      </c>
      <c r="J192" s="15">
        <f>SUM(Gompertz_model!J$7:J75)/Gompertz_model!J$123</f>
        <v>0.43978174907274009</v>
      </c>
      <c r="K192" s="15">
        <f>SUM(Gompertz_model!K$7:K75)/Gompertz_model!K$123</f>
        <v>0.42815674891146588</v>
      </c>
      <c r="L192" s="15">
        <f>SUM(Gompertz_model!L$7:L75)/Gompertz_model!L$123</f>
        <v>0.37459990234904789</v>
      </c>
      <c r="M192" s="15">
        <f>SUM(Gompertz_model!M$7:M75)/Gompertz_model!M$123</f>
        <v>0.38125647221263376</v>
      </c>
      <c r="N192" s="15">
        <f>SUM(Gompertz_model!N$7:N75)/Gompertz_model!N$123</f>
        <v>0.46781365210590997</v>
      </c>
      <c r="O192" s="15">
        <f>SUM(Gompertz_model!O$7:O75)/Gompertz_model!O$123</f>
        <v>0.3754312833584475</v>
      </c>
      <c r="P192" s="15">
        <f>SUM(Gompertz_model!P$7:P75)/Gompertz_model!P$123</f>
        <v>0.54971464982269502</v>
      </c>
      <c r="Q192" s="15">
        <f>SUM(Gompertz_model!Q$7:Q75)/Gompertz_model!Q$123</f>
        <v>0.45739883823963767</v>
      </c>
      <c r="R192" s="15">
        <f>SUM(Gompertz_model!R$7:R75)/Gompertz_model!R$123</f>
        <v>0.42126528219728687</v>
      </c>
      <c r="S192" s="15">
        <f>SUM(Gompertz_model!S$7:S75)/Gompertz_model!S$123</f>
        <v>0.58758881562132592</v>
      </c>
      <c r="T192" s="15">
        <f>SUM(Gompertz_model!T$7:T75)/Gompertz_model!T$123</f>
        <v>0.29452104840140708</v>
      </c>
      <c r="U192" s="15">
        <f>SUM(Gompertz_model!U$7:U75)/Gompertz_model!U$123</f>
        <v>0.22794350314990075</v>
      </c>
      <c r="V192" s="15">
        <f>SUM(Gompertz_model!V$7:V75)/Gompertz_model!V$123</f>
        <v>0.54298430545795273</v>
      </c>
      <c r="W192" s="15">
        <f>SUM(Gompertz_model!W$7:W75)/Gompertz_model!W$123</f>
        <v>0.4092740880305647</v>
      </c>
      <c r="X192" s="15">
        <f>SUM(Gompertz_model!X$7:X75)/Gompertz_model!X$123</f>
        <v>0.60048306623649095</v>
      </c>
      <c r="Y192" s="15">
        <f>SUM(Gompertz_model!Y$7:Y75)/Gompertz_model!Y$123</f>
        <v>0.42043446627169734</v>
      </c>
      <c r="Z192" s="15">
        <f>SUM(Gompertz_model!Z$7:Z75)/Gompertz_model!Z$123</f>
        <v>0.30689860440505323</v>
      </c>
      <c r="AA192" s="15">
        <f>SUM(Gompertz_model!AA$7:AA75)/Gompertz_model!AA$123</f>
        <v>0.57504100810964109</v>
      </c>
      <c r="AB192" s="15">
        <f>SUM(Gompertz_model!AB$7:AB75)/Gompertz_model!AB$123</f>
        <v>0.30915413852001167</v>
      </c>
      <c r="AC192" s="15">
        <f>SUM(Gompertz_model!AC$7:AC75)/Gompertz_model!AC$123</f>
        <v>0.30760587318823474</v>
      </c>
      <c r="AD192" s="15">
        <f>SUM(Gompertz_model!AD$7:AD75)/Gompertz_model!AD$123</f>
        <v>0.43472003289699129</v>
      </c>
      <c r="AE192" s="15">
        <f>SUM(Gompertz_model!AE$7:AE75)/Gompertz_model!AE$123</f>
        <v>0.45678303968026274</v>
      </c>
      <c r="AF192" s="15">
        <f>SUM(Gompertz_model!AF$7:AF75)/Gompertz_model!AF$123</f>
        <v>0.17181203469708353</v>
      </c>
      <c r="AG192" s="15">
        <f>SUM(Gompertz_model!AG$7:AG75)/Gompertz_model!AG$123</f>
        <v>0.27148495371742143</v>
      </c>
      <c r="AH192" s="15">
        <f>SUM(Gompertz_model!AH$7:AH75)/Gompertz_model!AH$123</f>
        <v>0.33817919075144509</v>
      </c>
      <c r="AI192" s="15">
        <f>SUM(Gompertz_model!AI$7:AI75)/Gompertz_model!AI$123</f>
        <v>0.33090269425066154</v>
      </c>
      <c r="AJ192" s="5">
        <f t="shared" si="2"/>
        <v>0.40662487196916286</v>
      </c>
      <c r="AK192" s="45"/>
    </row>
    <row r="193" spans="1:37" x14ac:dyDescent="0.25">
      <c r="A193" s="3">
        <v>190</v>
      </c>
      <c r="B193" s="15">
        <f>SUM(Gompertz_model!B$7:B76)/Gompertz_model!B$123</f>
        <v>0.45808550986983881</v>
      </c>
      <c r="C193" s="15">
        <f>SUM(Gompertz_model!C$7:C76)/Gompertz_model!C$123</f>
        <v>0.5954899385524649</v>
      </c>
      <c r="D193" s="15">
        <f>SUM(Gompertz_model!D$7:D76)/Gompertz_model!D$123</f>
        <v>0.37184512596094216</v>
      </c>
      <c r="E193" s="15">
        <f>SUM(Gompertz_model!E$7:E76)/Gompertz_model!E$123</f>
        <v>0.51811854145426628</v>
      </c>
      <c r="F193" s="15">
        <f>SUM(Gompertz_model!F$7:F76)/Gompertz_model!F$123</f>
        <v>0.30748743826960817</v>
      </c>
      <c r="G193" s="15">
        <f>SUM(Gompertz_model!G$7:G76)/Gompertz_model!G$123</f>
        <v>0.46507058348081776</v>
      </c>
      <c r="H193" s="15">
        <f>SUM(Gompertz_model!H$7:H76)/Gompertz_model!H$123</f>
        <v>0.32968262314154984</v>
      </c>
      <c r="I193" s="15">
        <f>SUM(Gompertz_model!I$7:I76)/Gompertz_model!I$123</f>
        <v>0.51738972240652359</v>
      </c>
      <c r="J193" s="15">
        <f>SUM(Gompertz_model!J$7:J76)/Gompertz_model!J$123</f>
        <v>0.44603500597737794</v>
      </c>
      <c r="K193" s="15">
        <f>SUM(Gompertz_model!K$7:K76)/Gompertz_model!K$123</f>
        <v>0.42935931992535764</v>
      </c>
      <c r="L193" s="15">
        <f>SUM(Gompertz_model!L$7:L76)/Gompertz_model!L$123</f>
        <v>0.40769272500406878</v>
      </c>
      <c r="M193" s="15">
        <f>SUM(Gompertz_model!M$7:M76)/Gompertz_model!M$123</f>
        <v>0.3886060292256357</v>
      </c>
      <c r="N193" s="15">
        <f>SUM(Gompertz_model!N$7:N76)/Gompertz_model!N$123</f>
        <v>0.50602167355602723</v>
      </c>
      <c r="O193" s="15">
        <f>SUM(Gompertz_model!O$7:O76)/Gompertz_model!O$123</f>
        <v>0.38679603993859935</v>
      </c>
      <c r="P193" s="15">
        <f>SUM(Gompertz_model!P$7:P76)/Gompertz_model!P$123</f>
        <v>0.57164228723404253</v>
      </c>
      <c r="Q193" s="15">
        <f>SUM(Gompertz_model!Q$7:Q76)/Gompertz_model!Q$123</f>
        <v>0.45773358275081227</v>
      </c>
      <c r="R193" s="15">
        <f>SUM(Gompertz_model!R$7:R76)/Gompertz_model!R$123</f>
        <v>0.44632389884441465</v>
      </c>
      <c r="S193" s="15">
        <f>SUM(Gompertz_model!S$7:S76)/Gompertz_model!S$123</f>
        <v>0.64094208454735979</v>
      </c>
      <c r="T193" s="15">
        <f>SUM(Gompertz_model!T$7:T76)/Gompertz_model!T$123</f>
        <v>0.32330929094078475</v>
      </c>
      <c r="U193" s="15">
        <f>SUM(Gompertz_model!U$7:U76)/Gompertz_model!U$123</f>
        <v>0.25652273969450279</v>
      </c>
      <c r="V193" s="15">
        <f>SUM(Gompertz_model!V$7:V76)/Gompertz_model!V$123</f>
        <v>0.55446240337315533</v>
      </c>
      <c r="W193" s="15">
        <f>SUM(Gompertz_model!W$7:W76)/Gompertz_model!W$123</f>
        <v>0.42313288323651016</v>
      </c>
      <c r="X193" s="15">
        <f>SUM(Gompertz_model!X$7:X76)/Gompertz_model!X$123</f>
        <v>0.61832478270834434</v>
      </c>
      <c r="Y193" s="15">
        <f>SUM(Gompertz_model!Y$7:Y76)/Gompertz_model!Y$123</f>
        <v>0.45079513564078577</v>
      </c>
      <c r="Z193" s="15">
        <f>SUM(Gompertz_model!Z$7:Z76)/Gompertz_model!Z$123</f>
        <v>0.31856604272769362</v>
      </c>
      <c r="AA193" s="15">
        <f>SUM(Gompertz_model!AA$7:AA76)/Gompertz_model!AA$123</f>
        <v>0.57758581042755741</v>
      </c>
      <c r="AB193" s="15">
        <f>SUM(Gompertz_model!AB$7:AB76)/Gompertz_model!AB$123</f>
        <v>0.32250296213088769</v>
      </c>
      <c r="AC193" s="15">
        <f>SUM(Gompertz_model!AC$7:AC76)/Gompertz_model!AC$123</f>
        <v>0.3243378499598697</v>
      </c>
      <c r="AD193" s="15">
        <f>SUM(Gompertz_model!AD$7:AD76)/Gompertz_model!AD$123</f>
        <v>0.45733671441299434</v>
      </c>
      <c r="AE193" s="15">
        <f>SUM(Gompertz_model!AE$7:AE76)/Gompertz_model!AE$123</f>
        <v>0.47174104448819287</v>
      </c>
      <c r="AF193" s="15">
        <f>SUM(Gompertz_model!AF$7:AF76)/Gompertz_model!AF$123</f>
        <v>0.17976914145208661</v>
      </c>
      <c r="AG193" s="15">
        <f>SUM(Gompertz_model!AG$7:AG76)/Gompertz_model!AG$123</f>
        <v>0.27658137081767864</v>
      </c>
      <c r="AH193" s="15">
        <f>SUM(Gompertz_model!AH$7:AH76)/Gompertz_model!AH$123</f>
        <v>0.39183526011560693</v>
      </c>
      <c r="AI193" s="15">
        <f>SUM(Gompertz_model!AI$7:AI76)/Gompertz_model!AI$123</f>
        <v>0.38883960789030553</v>
      </c>
      <c r="AJ193" s="5">
        <f t="shared" si="2"/>
        <v>0.42882250500460772</v>
      </c>
      <c r="AK193" s="45"/>
    </row>
    <row r="194" spans="1:37" x14ac:dyDescent="0.25">
      <c r="A194" s="3">
        <v>191</v>
      </c>
      <c r="B194" s="15">
        <f>SUM(Gompertz_model!B$7:B77)/Gompertz_model!B$123</f>
        <v>0.45851650719765535</v>
      </c>
      <c r="C194" s="15">
        <f>SUM(Gompertz_model!C$7:C77)/Gompertz_model!C$123</f>
        <v>0.64455415357193113</v>
      </c>
      <c r="D194" s="15">
        <f>SUM(Gompertz_model!D$7:D77)/Gompertz_model!D$123</f>
        <v>0.38918596351637552</v>
      </c>
      <c r="E194" s="15">
        <f>SUM(Gompertz_model!E$7:E77)/Gompertz_model!E$123</f>
        <v>0.56446273710178851</v>
      </c>
      <c r="F194" s="15">
        <f>SUM(Gompertz_model!F$7:F77)/Gompertz_model!F$123</f>
        <v>0.3135472601410364</v>
      </c>
      <c r="G194" s="15">
        <f>SUM(Gompertz_model!G$7:G77)/Gompertz_model!G$123</f>
        <v>0.47706907844312213</v>
      </c>
      <c r="H194" s="15">
        <f>SUM(Gompertz_model!H$7:H77)/Gompertz_model!H$123</f>
        <v>0.34772734900267371</v>
      </c>
      <c r="I194" s="15">
        <f>SUM(Gompertz_model!I$7:I77)/Gompertz_model!I$123</f>
        <v>0.52438841683967208</v>
      </c>
      <c r="J194" s="15">
        <f>SUM(Gompertz_model!J$7:J77)/Gompertz_model!J$123</f>
        <v>0.51590902124268156</v>
      </c>
      <c r="K194" s="15">
        <f>SUM(Gompertz_model!K$7:K77)/Gompertz_model!K$123</f>
        <v>0.44080447854032762</v>
      </c>
      <c r="L194" s="15">
        <f>SUM(Gompertz_model!L$7:L77)/Gompertz_model!L$123</f>
        <v>0.41879599992766597</v>
      </c>
      <c r="M194" s="15">
        <f>SUM(Gompertz_model!M$7:M77)/Gompertz_model!M$123</f>
        <v>0.42536819698538719</v>
      </c>
      <c r="N194" s="15">
        <f>SUM(Gompertz_model!N$7:N77)/Gompertz_model!N$123</f>
        <v>0.52899117417048369</v>
      </c>
      <c r="O194" s="15">
        <f>SUM(Gompertz_model!O$7:O77)/Gompertz_model!O$123</f>
        <v>0.3911194355645059</v>
      </c>
      <c r="P194" s="15">
        <f>SUM(Gompertz_model!P$7:P77)/Gompertz_model!P$123</f>
        <v>0.57244570035460995</v>
      </c>
      <c r="Q194" s="15">
        <f>SUM(Gompertz_model!Q$7:Q77)/Gompertz_model!Q$123</f>
        <v>0.46017524859702669</v>
      </c>
      <c r="R194" s="15">
        <f>SUM(Gompertz_model!R$7:R77)/Gompertz_model!R$123</f>
        <v>0.45337883101658016</v>
      </c>
      <c r="S194" s="15">
        <f>SUM(Gompertz_model!S$7:S77)/Gompertz_model!S$123</f>
        <v>0.64669273628789037</v>
      </c>
      <c r="T194" s="15">
        <f>SUM(Gompertz_model!T$7:T77)/Gompertz_model!T$123</f>
        <v>0.336075070718036</v>
      </c>
      <c r="U194" s="15">
        <f>SUM(Gompertz_model!U$7:U77)/Gompertz_model!U$123</f>
        <v>0.26257802836348992</v>
      </c>
      <c r="V194" s="15">
        <f>SUM(Gompertz_model!V$7:V77)/Gompertz_model!V$123</f>
        <v>0.57663777621613177</v>
      </c>
      <c r="W194" s="15">
        <f>SUM(Gompertz_model!W$7:W77)/Gompertz_model!W$123</f>
        <v>0.49169414350761503</v>
      </c>
      <c r="X194" s="15">
        <f>SUM(Gompertz_model!X$7:X77)/Gompertz_model!X$123</f>
        <v>0.63842315897110413</v>
      </c>
      <c r="Y194" s="15">
        <f>SUM(Gompertz_model!Y$7:Y77)/Gompertz_model!Y$123</f>
        <v>0.49238124935037936</v>
      </c>
      <c r="Z194" s="15">
        <f>SUM(Gompertz_model!Z$7:Z77)/Gompertz_model!Z$123</f>
        <v>0.33141080759309477</v>
      </c>
      <c r="AA194" s="15">
        <f>SUM(Gompertz_model!AA$7:AA77)/Gompertz_model!AA$123</f>
        <v>0.57992365593046247</v>
      </c>
      <c r="AB194" s="15">
        <f>SUM(Gompertz_model!AB$7:AB77)/Gompertz_model!AB$123</f>
        <v>0.33278194100358532</v>
      </c>
      <c r="AC194" s="15">
        <f>SUM(Gompertz_model!AC$7:AC77)/Gompertz_model!AC$123</f>
        <v>0.33953071148670977</v>
      </c>
      <c r="AD194" s="15">
        <f>SUM(Gompertz_model!AD$7:AD77)/Gompertz_model!AD$123</f>
        <v>0.4796621204852306</v>
      </c>
      <c r="AE194" s="15">
        <f>SUM(Gompertz_model!AE$7:AE77)/Gompertz_model!AE$123</f>
        <v>0.51172798591256685</v>
      </c>
      <c r="AF194" s="15">
        <f>SUM(Gompertz_model!AF$7:AF77)/Gompertz_model!AF$123</f>
        <v>0.32405573389795778</v>
      </c>
      <c r="AG194" s="15">
        <f>SUM(Gompertz_model!AG$7:AG77)/Gompertz_model!AG$123</f>
        <v>0.28019627131902386</v>
      </c>
      <c r="AH194" s="15">
        <f>SUM(Gompertz_model!AH$7:AH77)/Gompertz_model!AH$123</f>
        <v>0.41148843930635837</v>
      </c>
      <c r="AI194" s="15">
        <f>SUM(Gompertz_model!AI$7:AI77)/Gompertz_model!AI$123</f>
        <v>0.40001804185710849</v>
      </c>
      <c r="AJ194" s="5">
        <f t="shared" si="2"/>
        <v>0.45181521836530203</v>
      </c>
      <c r="AK194" s="45"/>
    </row>
    <row r="195" spans="1:37" x14ac:dyDescent="0.25">
      <c r="A195" s="3">
        <v>192</v>
      </c>
      <c r="B195" s="15">
        <f>SUM(Gompertz_model!B$7:B78)/Gompertz_model!B$123</f>
        <v>0.48715627963106628</v>
      </c>
      <c r="C195" s="15">
        <f>SUM(Gompertz_model!C$7:C78)/Gompertz_model!C$123</f>
        <v>0.67296777522397866</v>
      </c>
      <c r="D195" s="15">
        <f>SUM(Gompertz_model!D$7:D78)/Gompertz_model!D$123</f>
        <v>0.39171337303862491</v>
      </c>
      <c r="E195" s="15">
        <f>SUM(Gompertz_model!E$7:E78)/Gompertz_model!E$123</f>
        <v>0.59913907034701508</v>
      </c>
      <c r="F195" s="15">
        <f>SUM(Gompertz_model!F$7:F78)/Gompertz_model!F$123</f>
        <v>0.32037264669728927</v>
      </c>
      <c r="G195" s="15">
        <f>SUM(Gompertz_model!G$7:G78)/Gompertz_model!G$123</f>
        <v>0.50471717833303142</v>
      </c>
      <c r="H195" s="15">
        <f>SUM(Gompertz_model!H$7:H78)/Gompertz_model!H$123</f>
        <v>0.37815614896687511</v>
      </c>
      <c r="I195" s="15">
        <f>SUM(Gompertz_model!I$7:I78)/Gompertz_model!I$123</f>
        <v>0.52588660830854184</v>
      </c>
      <c r="J195" s="15">
        <f>SUM(Gompertz_model!J$7:J78)/Gompertz_model!J$123</f>
        <v>0.53942004107531494</v>
      </c>
      <c r="K195" s="15">
        <f>SUM(Gompertz_model!K$7:K78)/Gompertz_model!K$123</f>
        <v>0.46263736263736266</v>
      </c>
      <c r="L195" s="15">
        <f>SUM(Gompertz_model!L$7:L78)/Gompertz_model!L$123</f>
        <v>0.44396824535705892</v>
      </c>
      <c r="M195" s="15">
        <f>SUM(Gompertz_model!M$7:M78)/Gompertz_model!M$123</f>
        <v>0.42942411690254284</v>
      </c>
      <c r="N195" s="15">
        <f>SUM(Gompertz_model!N$7:N78)/Gompertz_model!N$123</f>
        <v>0.57781253491230034</v>
      </c>
      <c r="O195" s="15">
        <f>SUM(Gompertz_model!O$7:O78)/Gompertz_model!O$123</f>
        <v>0.39306285118787759</v>
      </c>
      <c r="P195" s="15">
        <f>SUM(Gompertz_model!P$7:P78)/Gompertz_model!P$123</f>
        <v>0.61049700797872342</v>
      </c>
      <c r="Q195" s="15">
        <f>SUM(Gompertz_model!Q$7:Q78)/Gompertz_model!Q$123</f>
        <v>0.47692231958255388</v>
      </c>
      <c r="R195" s="15">
        <f>SUM(Gompertz_model!R$7:R78)/Gompertz_model!R$123</f>
        <v>0.46499748785798023</v>
      </c>
      <c r="S195" s="15">
        <f>SUM(Gompertz_model!S$7:S78)/Gompertz_model!S$123</f>
        <v>0.67231508459847666</v>
      </c>
      <c r="T195" s="15">
        <f>SUM(Gompertz_model!T$7:T78)/Gompertz_model!T$123</f>
        <v>0.33805830715113305</v>
      </c>
      <c r="U195" s="15">
        <f>SUM(Gompertz_model!U$7:U78)/Gompertz_model!U$123</f>
        <v>0.28515950867301443</v>
      </c>
      <c r="V195" s="15">
        <f>SUM(Gompertz_model!V$7:V78)/Gompertz_model!V$123</f>
        <v>0.58667135160459127</v>
      </c>
      <c r="W195" s="15">
        <f>SUM(Gompertz_model!W$7:W78)/Gompertz_model!W$123</f>
        <v>0.52090856754069192</v>
      </c>
      <c r="X195" s="15">
        <f>SUM(Gompertz_model!X$7:X78)/Gompertz_model!X$123</f>
        <v>0.65485446307364115</v>
      </c>
      <c r="Y195" s="15">
        <f>SUM(Gompertz_model!Y$7:Y78)/Gompertz_model!Y$123</f>
        <v>0.52660846065897515</v>
      </c>
      <c r="Z195" s="15">
        <f>SUM(Gompertz_model!Z$7:Z78)/Gompertz_model!Z$123</f>
        <v>0.34866062570275813</v>
      </c>
      <c r="AA195" s="15">
        <f>SUM(Gompertz_model!AA$7:AA78)/Gompertz_model!AA$123</f>
        <v>0.58820959359813585</v>
      </c>
      <c r="AB195" s="15">
        <f>SUM(Gompertz_model!AB$7:AB78)/Gompertz_model!AB$123</f>
        <v>0.3598796682413406</v>
      </c>
      <c r="AC195" s="15">
        <f>SUM(Gompertz_model!AC$7:AC78)/Gompertz_model!AC$123</f>
        <v>0.36510079788489685</v>
      </c>
      <c r="AD195" s="15">
        <f>SUM(Gompertz_model!AD$7:AD78)/Gompertz_model!AD$123</f>
        <v>0.5044376670550339</v>
      </c>
      <c r="AE195" s="15">
        <f>SUM(Gompertz_model!AE$7:AE78)/Gompertz_model!AE$123</f>
        <v>0.52076016738719666</v>
      </c>
      <c r="AF195" s="15">
        <f>SUM(Gompertz_model!AF$7:AF78)/Gompertz_model!AF$123</f>
        <v>0.37132026500922066</v>
      </c>
      <c r="AG195" s="15">
        <f>SUM(Gompertz_model!AG$7:AG78)/Gompertz_model!AG$123</f>
        <v>0.30010785440840076</v>
      </c>
      <c r="AH195" s="15">
        <f>SUM(Gompertz_model!AH$7:AH78)/Gompertz_model!AH$123</f>
        <v>0.43975433526011559</v>
      </c>
      <c r="AI195" s="15">
        <f>SUM(Gompertz_model!AI$7:AI78)/Gompertz_model!AI$123</f>
        <v>0.42415654318017804</v>
      </c>
      <c r="AJ195" s="5">
        <f t="shared" si="2"/>
        <v>0.47311218556076301</v>
      </c>
      <c r="AK195" s="45"/>
    </row>
    <row r="196" spans="1:37" x14ac:dyDescent="0.25">
      <c r="A196" s="3">
        <v>193</v>
      </c>
      <c r="B196" s="15">
        <f>SUM(Gompertz_model!B$7:B79)/Gompertz_model!B$123</f>
        <v>0.52342470476683045</v>
      </c>
      <c r="C196" s="15">
        <f>SUM(Gompertz_model!C$7:C79)/Gompertz_model!C$123</f>
        <v>0.69054599183826637</v>
      </c>
      <c r="D196" s="15">
        <f>SUM(Gompertz_model!D$7:D79)/Gompertz_model!D$123</f>
        <v>0.39431098838093676</v>
      </c>
      <c r="E196" s="15">
        <f>SUM(Gompertz_model!E$7:E79)/Gompertz_model!E$123</f>
        <v>0.61465846014424352</v>
      </c>
      <c r="F196" s="15">
        <f>SUM(Gompertz_model!F$7:F79)/Gompertz_model!F$123</f>
        <v>0.32686377261650601</v>
      </c>
      <c r="G196" s="15">
        <f>SUM(Gompertz_model!G$7:G79)/Gompertz_model!G$123</f>
        <v>0.54106105157541218</v>
      </c>
      <c r="H196" s="15">
        <f>SUM(Gompertz_model!H$7:H79)/Gompertz_model!H$123</f>
        <v>0.41643826421595498</v>
      </c>
      <c r="I196" s="15">
        <f>SUM(Gompertz_model!I$7:I79)/Gompertz_model!I$123</f>
        <v>0.54416454422875249</v>
      </c>
      <c r="J196" s="15">
        <f>SUM(Gompertz_model!J$7:J79)/Gompertz_model!J$123</f>
        <v>0.5573828280660883</v>
      </c>
      <c r="K196" s="15">
        <f>SUM(Gompertz_model!K$7:K79)/Gompertz_model!K$123</f>
        <v>0.51208791208791204</v>
      </c>
      <c r="L196" s="15">
        <f>SUM(Gompertz_model!L$7:L79)/Gompertz_model!L$123</f>
        <v>0.48405938624568257</v>
      </c>
      <c r="M196" s="15">
        <f>SUM(Gompertz_model!M$7:M79)/Gompertz_model!M$123</f>
        <v>0.43031584397652745</v>
      </c>
      <c r="N196" s="15">
        <f>SUM(Gompertz_model!N$7:N79)/Gompertz_model!N$123</f>
        <v>0.58011395374818453</v>
      </c>
      <c r="O196" s="15">
        <f>SUM(Gompertz_model!O$7:O79)/Gompertz_model!O$123</f>
        <v>0.39368249095185115</v>
      </c>
      <c r="P196" s="15">
        <f>SUM(Gompertz_model!P$7:P79)/Gompertz_model!P$123</f>
        <v>0.62051196808510634</v>
      </c>
      <c r="Q196" s="15">
        <f>SUM(Gompertz_model!Q$7:Q79)/Gompertz_model!Q$123</f>
        <v>0.48116569853303143</v>
      </c>
      <c r="R196" s="15">
        <f>SUM(Gompertz_model!R$7:R79)/Gompertz_model!R$123</f>
        <v>0.48178697035672419</v>
      </c>
      <c r="S196" s="15">
        <f>SUM(Gompertz_model!S$7:S79)/Gompertz_model!S$123</f>
        <v>0.69627613351735418</v>
      </c>
      <c r="T196" s="15">
        <f>SUM(Gompertz_model!T$7:T79)/Gompertz_model!T$123</f>
        <v>0.35919543229335199</v>
      </c>
      <c r="U196" s="15">
        <f>SUM(Gompertz_model!U$7:U79)/Gompertz_model!U$123</f>
        <v>0.29145931018611743</v>
      </c>
      <c r="V196" s="15">
        <f>SUM(Gompertz_model!V$7:V79)/Gompertz_model!V$123</f>
        <v>0.59729054423362227</v>
      </c>
      <c r="W196" s="15">
        <f>SUM(Gompertz_model!W$7:W79)/Gompertz_model!W$123</f>
        <v>0.58101219448369712</v>
      </c>
      <c r="X196" s="15">
        <f>SUM(Gompertz_model!X$7:X79)/Gompertz_model!X$123</f>
        <v>0.66872939475679205</v>
      </c>
      <c r="Y196" s="15">
        <f>SUM(Gompertz_model!Y$7:Y79)/Gompertz_model!Y$123</f>
        <v>0.54924644007899381</v>
      </c>
      <c r="Z196" s="15">
        <f>SUM(Gompertz_model!Z$7:Z79)/Gompertz_model!Z$123</f>
        <v>0.36786824525431577</v>
      </c>
      <c r="AA196" s="15">
        <f>SUM(Gompertz_model!AA$7:AA79)/Gompertz_model!AA$123</f>
        <v>0.60905857644371542</v>
      </c>
      <c r="AB196" s="15">
        <f>SUM(Gompertz_model!AB$7:AB79)/Gompertz_model!AB$123</f>
        <v>0.37193592564666778</v>
      </c>
      <c r="AC196" s="15">
        <f>SUM(Gompertz_model!AC$7:AC79)/Gompertz_model!AC$123</f>
        <v>0.41845049808790896</v>
      </c>
      <c r="AD196" s="15">
        <f>SUM(Gompertz_model!AD$7:AD79)/Gompertz_model!AD$123</f>
        <v>0.53305119594270445</v>
      </c>
      <c r="AE196" s="15">
        <f>SUM(Gompertz_model!AE$7:AE79)/Gompertz_model!AE$123</f>
        <v>0.52422266850014343</v>
      </c>
      <c r="AF196" s="15">
        <f>SUM(Gompertz_model!AF$7:AF79)/Gompertz_model!AF$123</f>
        <v>0.39529403729253465</v>
      </c>
      <c r="AG196" s="15">
        <f>SUM(Gompertz_model!AG$7:AG79)/Gompertz_model!AG$123</f>
        <v>0.31035994927287164</v>
      </c>
      <c r="AH196" s="15">
        <f>SUM(Gompertz_model!AH$7:AH79)/Gompertz_model!AH$123</f>
        <v>0.46955202312138727</v>
      </c>
      <c r="AI196" s="15">
        <f>SUM(Gompertz_model!AI$7:AI79)/Gompertz_model!AI$123</f>
        <v>0.44309297570363243</v>
      </c>
      <c r="AJ196" s="5">
        <f t="shared" si="2"/>
        <v>0.49349030513628889</v>
      </c>
      <c r="AK196" s="45"/>
    </row>
    <row r="197" spans="1:37" x14ac:dyDescent="0.25">
      <c r="A197" s="3">
        <v>194</v>
      </c>
      <c r="B197" s="15">
        <f>SUM(Gompertz_model!B$7:B80)/Gompertz_model!B$123</f>
        <v>0.54542711835186619</v>
      </c>
      <c r="C197" s="15">
        <f>SUM(Gompertz_model!C$7:C80)/Gompertz_model!C$123</f>
        <v>0.70450068014447209</v>
      </c>
      <c r="D197" s="15">
        <f>SUM(Gompertz_model!D$7:D80)/Gompertz_model!D$123</f>
        <v>0.40412810221967399</v>
      </c>
      <c r="E197" s="15">
        <f>SUM(Gompertz_model!E$7:E80)/Gompertz_model!E$123</f>
        <v>0.65124797039610316</v>
      </c>
      <c r="F197" s="15">
        <f>SUM(Gompertz_model!F$7:F80)/Gompertz_model!F$123</f>
        <v>0.34891419205969249</v>
      </c>
      <c r="G197" s="15">
        <f>SUM(Gompertz_model!G$7:G80)/Gompertz_model!G$123</f>
        <v>0.54506054989618025</v>
      </c>
      <c r="H197" s="15">
        <f>SUM(Gompertz_model!H$7:H80)/Gompertz_model!H$123</f>
        <v>0.4310597500811062</v>
      </c>
      <c r="I197" s="15">
        <f>SUM(Gompertz_model!I$7:I80)/Gompertz_model!I$123</f>
        <v>0.56400487982364145</v>
      </c>
      <c r="J197" s="15">
        <f>SUM(Gompertz_model!J$7:J80)/Gompertz_model!J$123</f>
        <v>0.56378935107132999</v>
      </c>
      <c r="K197" s="15">
        <f>SUM(Gompertz_model!K$7:K80)/Gompertz_model!K$123</f>
        <v>0.53222060957910011</v>
      </c>
      <c r="L197" s="15">
        <f>SUM(Gompertz_model!L$7:L80)/Gompertz_model!L$123</f>
        <v>0.55378939944664463</v>
      </c>
      <c r="M197" s="15">
        <f>SUM(Gompertz_model!M$7:M80)/Gompertz_model!M$123</f>
        <v>0.44981877804625475</v>
      </c>
      <c r="N197" s="15">
        <f>SUM(Gompertz_model!N$7:N80)/Gompertz_model!N$123</f>
        <v>0.596961233381745</v>
      </c>
      <c r="O197" s="15">
        <f>SUM(Gompertz_model!O$7:O80)/Gompertz_model!O$123</f>
        <v>0.40686391865819826</v>
      </c>
      <c r="P197" s="15">
        <f>SUM(Gompertz_model!P$7:P80)/Gompertz_model!P$123</f>
        <v>0.69715480939716312</v>
      </c>
      <c r="Q197" s="15">
        <f>SUM(Gompertz_model!Q$7:Q80)/Gompertz_model!Q$123</f>
        <v>0.49285222014374325</v>
      </c>
      <c r="R197" s="15">
        <f>SUM(Gompertz_model!R$7:R80)/Gompertz_model!R$123</f>
        <v>0.51804555350862502</v>
      </c>
      <c r="S197" s="15">
        <f>SUM(Gompertz_model!S$7:S80)/Gompertz_model!S$123</f>
        <v>0.69830803046567502</v>
      </c>
      <c r="T197" s="15">
        <f>SUM(Gompertz_model!T$7:T80)/Gompertz_model!T$123</f>
        <v>0.37729507426698539</v>
      </c>
      <c r="U197" s="15">
        <f>SUM(Gompertz_model!U$7:U80)/Gompertz_model!U$123</f>
        <v>0.32008169605615167</v>
      </c>
      <c r="V197" s="15">
        <f>SUM(Gompertz_model!V$7:V80)/Gompertz_model!V$123</f>
        <v>0.65261185289294921</v>
      </c>
      <c r="W197" s="15">
        <f>SUM(Gompertz_model!W$7:W80)/Gompertz_model!W$123</f>
        <v>0.60834249228031612</v>
      </c>
      <c r="X197" s="15">
        <f>SUM(Gompertz_model!X$7:X80)/Gompertz_model!X$123</f>
        <v>0.68006558417517327</v>
      </c>
      <c r="Y197" s="15">
        <f>SUM(Gompertz_model!Y$7:Y80)/Gompertz_model!Y$123</f>
        <v>0.55892318885770709</v>
      </c>
      <c r="Z197" s="15">
        <f>SUM(Gompertz_model!Z$7:Z80)/Gompertz_model!Z$123</f>
        <v>0.39055493088167209</v>
      </c>
      <c r="AA197" s="15">
        <f>SUM(Gompertz_model!AA$7:AA80)/Gompertz_model!AA$123</f>
        <v>0.64417991445784983</v>
      </c>
      <c r="AB197" s="15">
        <f>SUM(Gompertz_model!AB$7:AB80)/Gompertz_model!AB$123</f>
        <v>0.39115515410774465</v>
      </c>
      <c r="AC197" s="15">
        <f>SUM(Gompertz_model!AC$7:AC80)/Gompertz_model!AC$123</f>
        <v>0.44589962702421981</v>
      </c>
      <c r="AD197" s="15">
        <f>SUM(Gompertz_model!AD$7:AD80)/Gompertz_model!AD$123</f>
        <v>0.55549653896237405</v>
      </c>
      <c r="AE197" s="15">
        <f>SUM(Gompertz_model!AE$7:AE80)/Gompertz_model!AE$123</f>
        <v>0.53438263605156155</v>
      </c>
      <c r="AF197" s="15">
        <f>SUM(Gompertz_model!AF$7:AF80)/Gompertz_model!AF$123</f>
        <v>0.40803223823509321</v>
      </c>
      <c r="AG197" s="15">
        <f>SUM(Gompertz_model!AG$7:AG80)/Gompertz_model!AG$123</f>
        <v>0.32364619013191426</v>
      </c>
      <c r="AH197" s="15">
        <f>SUM(Gompertz_model!AH$7:AH80)/Gompertz_model!AH$123</f>
        <v>0.49952312138728322</v>
      </c>
      <c r="AI197" s="15">
        <f>SUM(Gompertz_model!AI$7:AI80)/Gompertz_model!AI$123</f>
        <v>0.45155009622323788</v>
      </c>
      <c r="AJ197" s="5">
        <f t="shared" si="2"/>
        <v>0.51605551419598372</v>
      </c>
      <c r="AK197" s="45"/>
    </row>
    <row r="198" spans="1:37" x14ac:dyDescent="0.25">
      <c r="A198" s="3">
        <v>195</v>
      </c>
      <c r="B198" s="15">
        <f>SUM(Gompertz_model!B$7:B81)/Gompertz_model!B$123</f>
        <v>0.63615205585725365</v>
      </c>
      <c r="C198" s="15">
        <f>SUM(Gompertz_model!C$7:C81)/Gompertz_model!C$123</f>
        <v>0.71092687274262401</v>
      </c>
      <c r="D198" s="15">
        <f>SUM(Gompertz_model!D$7:D81)/Gompertz_model!D$123</f>
        <v>0.41068064542550575</v>
      </c>
      <c r="E198" s="15">
        <f>SUM(Gompertz_model!E$7:E81)/Gompertz_model!E$123</f>
        <v>0.67615703155483386</v>
      </c>
      <c r="F198" s="15">
        <f>SUM(Gompertz_model!F$7:F81)/Gompertz_model!F$123</f>
        <v>0.36564878911388582</v>
      </c>
      <c r="G198" s="15">
        <f>SUM(Gompertz_model!G$7:G81)/Gompertz_model!G$123</f>
        <v>0.55803453225379396</v>
      </c>
      <c r="H198" s="15">
        <f>SUM(Gompertz_model!H$7:H81)/Gompertz_model!H$123</f>
        <v>0.44748235241472667</v>
      </c>
      <c r="I198" s="15">
        <f>SUM(Gompertz_model!I$7:I81)/Gompertz_model!I$123</f>
        <v>0.57421398454722516</v>
      </c>
      <c r="J198" s="15">
        <f>SUM(Gompertz_model!J$7:J81)/Gompertz_model!J$123</f>
        <v>0.56860190663029153</v>
      </c>
      <c r="K198" s="15">
        <f>SUM(Gompertz_model!K$7:K81)/Gompertz_model!K$123</f>
        <v>0.53568318473978849</v>
      </c>
      <c r="L198" s="15">
        <f>SUM(Gompertz_model!L$7:L81)/Gompertz_model!L$123</f>
        <v>0.61972187562162062</v>
      </c>
      <c r="M198" s="15">
        <f>SUM(Gompertz_model!M$7:M81)/Gompertz_model!M$123</f>
        <v>0.46710677712576226</v>
      </c>
      <c r="N198" s="15">
        <f>SUM(Gompertz_model!N$7:N81)/Gompertz_model!N$123</f>
        <v>0.60154172718132048</v>
      </c>
      <c r="O198" s="15">
        <f>SUM(Gompertz_model!O$7:O81)/Gompertz_model!O$123</f>
        <v>0.45216803503781211</v>
      </c>
      <c r="P198" s="15">
        <f>SUM(Gompertz_model!P$7:P81)/Gompertz_model!P$123</f>
        <v>0.73009474734042556</v>
      </c>
      <c r="Q198" s="15">
        <f>SUM(Gompertz_model!Q$7:Q81)/Gompertz_model!Q$123</f>
        <v>0.50865413015654226</v>
      </c>
      <c r="R198" s="15">
        <f>SUM(Gompertz_model!R$7:R81)/Gompertz_model!R$123</f>
        <v>0.52443058114218721</v>
      </c>
      <c r="S198" s="15">
        <f>SUM(Gompertz_model!S$7:S81)/Gompertz_model!S$123</f>
        <v>0.7023718243623166</v>
      </c>
      <c r="T198" s="15">
        <f>SUM(Gompertz_model!T$7:T81)/Gompertz_model!T$123</f>
        <v>0.42593655731031388</v>
      </c>
      <c r="U198" s="15">
        <f>SUM(Gompertz_model!U$7:U81)/Gompertz_model!U$123</f>
        <v>0.3676178695739723</v>
      </c>
      <c r="V198" s="15">
        <f>SUM(Gompertz_model!V$7:V81)/Gompertz_model!V$123</f>
        <v>0.6536269227766065</v>
      </c>
      <c r="W198" s="15">
        <f>SUM(Gompertz_model!W$7:W81)/Gompertz_model!W$123</f>
        <v>0.63255351441879937</v>
      </c>
      <c r="X198" s="15">
        <f>SUM(Gompertz_model!X$7:X81)/Gompertz_model!X$123</f>
        <v>0.69314715890058354</v>
      </c>
      <c r="Y198" s="15">
        <f>SUM(Gompertz_model!Y$7:Y81)/Gompertz_model!Y$123</f>
        <v>0.58503274087932644</v>
      </c>
      <c r="Z198" s="15">
        <f>SUM(Gompertz_model!Z$7:Z81)/Gompertz_model!Z$123</f>
        <v>0.40294993055096234</v>
      </c>
      <c r="AA198" s="15">
        <f>SUM(Gompertz_model!AA$7:AA81)/Gompertz_model!AA$123</f>
        <v>0.68327942236053407</v>
      </c>
      <c r="AB198" s="15">
        <f>SUM(Gompertz_model!AB$7:AB81)/Gompertz_model!AB$123</f>
        <v>0.40679674396417748</v>
      </c>
      <c r="AC198" s="15">
        <f>SUM(Gompertz_model!AC$7:AC81)/Gompertz_model!AC$123</f>
        <v>0.47815495019120913</v>
      </c>
      <c r="AD198" s="15">
        <f>SUM(Gompertz_model!AD$7:AD81)/Gompertz_model!AD$123</f>
        <v>0.55950585977657463</v>
      </c>
      <c r="AE198" s="15">
        <f>SUM(Gompertz_model!AE$7:AE81)/Gompertz_model!AE$123</f>
        <v>0.54851953345270721</v>
      </c>
      <c r="AF198" s="15">
        <f>SUM(Gompertz_model!AF$7:AF81)/Gompertz_model!AF$123</f>
        <v>0.41670650911822965</v>
      </c>
      <c r="AG198" s="15">
        <f>SUM(Gompertz_model!AG$7:AG81)/Gompertz_model!AG$123</f>
        <v>0.34058288789067592</v>
      </c>
      <c r="AH198" s="15">
        <f>SUM(Gompertz_model!AH$7:AH81)/Gompertz_model!AH$123</f>
        <v>0.50674855491329485</v>
      </c>
      <c r="AI198" s="15">
        <f>SUM(Gompertz_model!AI$7:AI81)/Gompertz_model!AI$123</f>
        <v>0.45718817656964156</v>
      </c>
      <c r="AJ198" s="5">
        <f t="shared" si="2"/>
        <v>0.53670642311457417</v>
      </c>
      <c r="AK198" s="45"/>
    </row>
    <row r="199" spans="1:37" x14ac:dyDescent="0.25">
      <c r="A199" s="3">
        <v>196</v>
      </c>
      <c r="B199" s="15">
        <f>SUM(Gompertz_model!B$7:B82)/Gompertz_model!B$123</f>
        <v>0.64164727178691494</v>
      </c>
      <c r="C199" s="15">
        <f>SUM(Gompertz_model!C$7:C82)/Gompertz_model!C$123</f>
        <v>0.7120291758525259</v>
      </c>
      <c r="D199" s="15">
        <f>SUM(Gompertz_model!D$7:D82)/Gompertz_model!D$123</f>
        <v>0.45228929478253749</v>
      </c>
      <c r="E199" s="15">
        <f>SUM(Gompertz_model!E$7:E82)/Gompertz_model!E$123</f>
        <v>0.70881949426676227</v>
      </c>
      <c r="F199" s="15">
        <f>SUM(Gompertz_model!F$7:F82)/Gompertz_model!F$123</f>
        <v>0.38327834206724032</v>
      </c>
      <c r="G199" s="15">
        <f>SUM(Gompertz_model!G$7:G82)/Gompertz_model!G$123</f>
        <v>0.56976825206594295</v>
      </c>
      <c r="H199" s="15">
        <f>SUM(Gompertz_model!H$7:H82)/Gompertz_model!H$123</f>
        <v>0.46768618062625156</v>
      </c>
      <c r="I199" s="15">
        <f>SUM(Gompertz_model!I$7:I82)/Gompertz_model!I$123</f>
        <v>0.5883611925604092</v>
      </c>
      <c r="J199" s="15">
        <f>SUM(Gompertz_model!J$7:J82)/Gompertz_model!J$123</f>
        <v>0.57974435214419273</v>
      </c>
      <c r="K199" s="15">
        <f>SUM(Gompertz_model!K$7:K82)/Gompertz_model!K$123</f>
        <v>0.54291934480613724</v>
      </c>
      <c r="L199" s="15">
        <f>SUM(Gompertz_model!L$7:L82)/Gompertz_model!L$123</f>
        <v>0.6311325702092262</v>
      </c>
      <c r="M199" s="15">
        <f>SUM(Gompertz_model!M$7:M82)/Gompertz_model!M$123</f>
        <v>0.48679668622713151</v>
      </c>
      <c r="N199" s="15">
        <f>SUM(Gompertz_model!N$7:N82)/Gompertz_model!N$123</f>
        <v>0.6105686515473131</v>
      </c>
      <c r="O199" s="15">
        <f>SUM(Gompertz_model!O$7:O82)/Gompertz_model!O$123</f>
        <v>0.48222056359053078</v>
      </c>
      <c r="P199" s="15">
        <f>SUM(Gompertz_model!P$7:P82)/Gompertz_model!P$123</f>
        <v>0.73740857712765961</v>
      </c>
      <c r="Q199" s="15">
        <f>SUM(Gompertz_model!Q$7:Q82)/Gompertz_model!Q$123</f>
        <v>0.51995668012208329</v>
      </c>
      <c r="R199" s="15">
        <f>SUM(Gompertz_model!R$7:R82)/Gompertz_model!R$123</f>
        <v>0.52545637246692345</v>
      </c>
      <c r="S199" s="15">
        <f>SUM(Gompertz_model!S$7:S82)/Gompertz_model!S$123</f>
        <v>0.70588611153708536</v>
      </c>
      <c r="T199" s="15">
        <f>SUM(Gompertz_model!T$7:T82)/Gompertz_model!T$123</f>
        <v>0.44426583718672691</v>
      </c>
      <c r="U199" s="15">
        <f>SUM(Gompertz_model!U$7:U82)/Gompertz_model!U$123</f>
        <v>0.39385265943675746</v>
      </c>
      <c r="V199" s="15">
        <f>SUM(Gompertz_model!V$7:V82)/Gompertz_model!V$123</f>
        <v>0.69778246271570232</v>
      </c>
      <c r="W199" s="15">
        <f>SUM(Gompertz_model!W$7:W82)/Gompertz_model!W$123</f>
        <v>0.6343957711833359</v>
      </c>
      <c r="X199" s="15">
        <f>SUM(Gompertz_model!X$7:X82)/Gompertz_model!X$123</f>
        <v>0.69764284832777979</v>
      </c>
      <c r="Y199" s="15">
        <f>SUM(Gompertz_model!Y$7:Y82)/Gompertz_model!Y$123</f>
        <v>0.59351418771437481</v>
      </c>
      <c r="Z199" s="15">
        <f>SUM(Gompertz_model!Z$7:Z82)/Gompertz_model!Z$123</f>
        <v>0.41193200608505853</v>
      </c>
      <c r="AA199" s="15">
        <f>SUM(Gompertz_model!AA$7:AA82)/Gompertz_model!AA$123</f>
        <v>0.70937131118639907</v>
      </c>
      <c r="AB199" s="15">
        <f>SUM(Gompertz_model!AB$7:AB82)/Gompertz_model!AB$123</f>
        <v>0.41555234123747825</v>
      </c>
      <c r="AC199" s="15">
        <f>SUM(Gompertz_model!AC$7:AC82)/Gompertz_model!AC$123</f>
        <v>0.50008026061092492</v>
      </c>
      <c r="AD199" s="15">
        <f>SUM(Gompertz_model!AD$7:AD82)/Gompertz_model!AD$123</f>
        <v>0.57619422931944353</v>
      </c>
      <c r="AE199" s="15">
        <f>SUM(Gompertz_model!AE$7:AE82)/Gompertz_model!AE$123</f>
        <v>0.556275535945708</v>
      </c>
      <c r="AF199" s="15">
        <f>SUM(Gompertz_model!AF$7:AF82)/Gompertz_model!AF$123</f>
        <v>0.49224779728160645</v>
      </c>
      <c r="AG199" s="15">
        <f>SUM(Gompertz_model!AG$7:AG82)/Gompertz_model!AG$123</f>
        <v>0.35097720834864232</v>
      </c>
      <c r="AH199" s="15">
        <f>SUM(Gompertz_model!AH$7:AH82)/Gompertz_model!AH$123</f>
        <v>0.53179190751445082</v>
      </c>
      <c r="AI199" s="15">
        <f>SUM(Gompertz_model!AI$7:AI82)/Gompertz_model!AI$123</f>
        <v>0.46366069280731298</v>
      </c>
      <c r="AJ199" s="5">
        <f t="shared" si="2"/>
        <v>0.55339724031436954</v>
      </c>
      <c r="AK199" s="45"/>
    </row>
    <row r="200" spans="1:37" x14ac:dyDescent="0.25">
      <c r="A200" s="3">
        <v>197</v>
      </c>
      <c r="B200" s="15">
        <f>SUM(Gompertz_model!B$7:B83)/Gompertz_model!B$123</f>
        <v>0.64319886216705457</v>
      </c>
      <c r="C200" s="15">
        <f>SUM(Gompertz_model!C$7:C83)/Gompertz_model!C$123</f>
        <v>0.71907687977860124</v>
      </c>
      <c r="D200" s="15">
        <f>SUM(Gompertz_model!D$7:D83)/Gompertz_model!D$123</f>
        <v>0.50989317014380497</v>
      </c>
      <c r="E200" s="15">
        <f>SUM(Gompertz_model!E$7:E83)/Gompertz_model!E$123</f>
        <v>0.72847990534808493</v>
      </c>
      <c r="F200" s="15">
        <f>SUM(Gompertz_model!F$7:F83)/Gompertz_model!F$123</f>
        <v>0.39764076685859695</v>
      </c>
      <c r="G200" s="15">
        <f>SUM(Gompertz_model!G$7:G83)/Gompertz_model!G$123</f>
        <v>0.58111177691996818</v>
      </c>
      <c r="H200" s="15">
        <f>SUM(Gompertz_model!H$7:H83)/Gompertz_model!H$123</f>
        <v>0.47586392061663069</v>
      </c>
      <c r="I200" s="15">
        <f>SUM(Gompertz_model!I$7:I83)/Gompertz_model!I$123</f>
        <v>0.59351925176037501</v>
      </c>
      <c r="J200" s="15">
        <f>SUM(Gompertz_model!J$7:J83)/Gompertz_model!J$123</f>
        <v>0.59707874812249029</v>
      </c>
      <c r="K200" s="15">
        <f>SUM(Gompertz_model!K$7:K83)/Gompertz_model!K$123</f>
        <v>0.55919552145967244</v>
      </c>
      <c r="L200" s="15">
        <f>SUM(Gompertz_model!L$7:L83)/Gompertz_model!L$123</f>
        <v>0.66612416137724006</v>
      </c>
      <c r="M200" s="15">
        <f>SUM(Gompertz_model!M$7:M83)/Gompertz_model!M$123</f>
        <v>0.52167472097572198</v>
      </c>
      <c r="N200" s="15">
        <f>SUM(Gompertz_model!N$7:N83)/Gompertz_model!N$123</f>
        <v>0.6195732320411127</v>
      </c>
      <c r="O200" s="15">
        <f>SUM(Gompertz_model!O$7:O83)/Gompertz_model!O$123</f>
        <v>0.52046923629399089</v>
      </c>
      <c r="P200" s="15">
        <f>SUM(Gompertz_model!P$7:P83)/Gompertz_model!P$123</f>
        <v>0.81103169326241131</v>
      </c>
      <c r="Q200" s="15">
        <f>SUM(Gompertz_model!Q$7:Q83)/Gompertz_model!Q$123</f>
        <v>0.52230973712710449</v>
      </c>
      <c r="R200" s="15">
        <f>SUM(Gompertz_model!R$7:R83)/Gompertz_model!R$123</f>
        <v>0.58049321721654668</v>
      </c>
      <c r="S200" s="15">
        <f>SUM(Gompertz_model!S$7:S83)/Gompertz_model!S$123</f>
        <v>0.71826918161836117</v>
      </c>
      <c r="T200" s="15">
        <f>SUM(Gompertz_model!T$7:T83)/Gompertz_model!T$123</f>
        <v>0.46484974374497667</v>
      </c>
      <c r="U200" s="15">
        <f>SUM(Gompertz_model!U$7:U83)/Gompertz_model!U$123</f>
        <v>0.41190346057589966</v>
      </c>
      <c r="V200" s="15">
        <f>SUM(Gompertz_model!V$7:V83)/Gompertz_model!V$123</f>
        <v>0.76735379089560396</v>
      </c>
      <c r="W200" s="15">
        <f>SUM(Gompertz_model!W$7:W83)/Gompertz_model!W$123</f>
        <v>0.63570419218087615</v>
      </c>
      <c r="X200" s="15">
        <f>SUM(Gompertz_model!X$7:X83)/Gompertz_model!X$123</f>
        <v>0.71474409830574215</v>
      </c>
      <c r="Y200" s="15">
        <f>SUM(Gompertz_model!Y$7:Y83)/Gompertz_model!Y$123</f>
        <v>0.63220039496933789</v>
      </c>
      <c r="Z200" s="15">
        <f>SUM(Gompertz_model!Z$7:Z83)/Gompertz_model!Z$123</f>
        <v>0.41295059197036843</v>
      </c>
      <c r="AA200" s="15">
        <f>SUM(Gompertz_model!AA$7:AA83)/Gompertz_model!AA$123</f>
        <v>0.72191136116263743</v>
      </c>
      <c r="AB200" s="15">
        <f>SUM(Gompertz_model!AB$7:AB83)/Gompertz_model!AB$123</f>
        <v>0.43086309569606229</v>
      </c>
      <c r="AC200" s="15">
        <f>SUM(Gompertz_model!AC$7:AC83)/Gompertz_model!AC$123</f>
        <v>0.51193050375336391</v>
      </c>
      <c r="AD200" s="15">
        <f>SUM(Gompertz_model!AD$7:AD83)/Gompertz_model!AD$123</f>
        <v>0.57699952025221024</v>
      </c>
      <c r="AE200" s="15">
        <f>SUM(Gompertz_model!AE$7:AE83)/Gompertz_model!AE$123</f>
        <v>0.5814627583273152</v>
      </c>
      <c r="AF200" s="15">
        <f>SUM(Gompertz_model!AF$7:AF83)/Gompertz_model!AF$123</f>
        <v>0.54453247728980259</v>
      </c>
      <c r="AG200" s="15">
        <f>SUM(Gompertz_model!AG$7:AG83)/Gompertz_model!AG$123</f>
        <v>0.4091119196899482</v>
      </c>
      <c r="AH200" s="15">
        <f>SUM(Gompertz_model!AH$7:AH83)/Gompertz_model!AH$123</f>
        <v>0.56106936416184972</v>
      </c>
      <c r="AI200" s="15">
        <f>SUM(Gompertz_model!AI$7:AI83)/Gompertz_model!AI$123</f>
        <v>0.50517199903776766</v>
      </c>
      <c r="AJ200" s="5">
        <f t="shared" si="2"/>
        <v>0.57787538985592724</v>
      </c>
      <c r="AK200" s="45"/>
    </row>
    <row r="201" spans="1:37" x14ac:dyDescent="0.25">
      <c r="A201" s="3">
        <v>198</v>
      </c>
      <c r="B201" s="15">
        <f>SUM(Gompertz_model!B$7:B84)/Gompertz_model!B$123</f>
        <v>0.64697008878544948</v>
      </c>
      <c r="C201" s="15">
        <f>SUM(Gompertz_model!C$7:C84)/Gompertz_model!C$123</f>
        <v>0.72461184858576855</v>
      </c>
      <c r="D201" s="15">
        <f>SUM(Gompertz_model!D$7:D84)/Gompertz_model!D$123</f>
        <v>0.53038156863203956</v>
      </c>
      <c r="E201" s="15">
        <f>SUM(Gompertz_model!E$7:E84)/Gompertz_model!E$123</f>
        <v>0.76168359576583722</v>
      </c>
      <c r="F201" s="15">
        <f>SUM(Gompertz_model!F$7:F84)/Gompertz_model!F$123</f>
        <v>0.40872528088676113</v>
      </c>
      <c r="G201" s="15">
        <f>SUM(Gompertz_model!G$7:G84)/Gompertz_model!G$123</f>
        <v>0.583146364915899</v>
      </c>
      <c r="H201" s="15">
        <f>SUM(Gompertz_model!H$7:H84)/Gompertz_model!H$123</f>
        <v>0.48102115472821039</v>
      </c>
      <c r="I201" s="15">
        <f>SUM(Gompertz_model!I$7:I84)/Gompertz_model!I$123</f>
        <v>0.61639877576354263</v>
      </c>
      <c r="J201" s="15">
        <f>SUM(Gompertz_model!J$7:J84)/Gompertz_model!J$123</f>
        <v>0.61321766851607762</v>
      </c>
      <c r="K201" s="15">
        <f>SUM(Gompertz_model!K$7:K84)/Gompertz_model!K$123</f>
        <v>0.57153224134356206</v>
      </c>
      <c r="L201" s="15">
        <f>SUM(Gompertz_model!L$7:L84)/Gompertz_model!L$123</f>
        <v>0.67708276822365687</v>
      </c>
      <c r="M201" s="15">
        <f>SUM(Gompertz_model!M$7:M84)/Gompertz_model!M$123</f>
        <v>0.53215970544241165</v>
      </c>
      <c r="N201" s="15">
        <f>SUM(Gompertz_model!N$7:N84)/Gompertz_model!N$123</f>
        <v>0.62013182884593898</v>
      </c>
      <c r="O201" s="15">
        <f>SUM(Gompertz_model!O$7:O84)/Gompertz_model!O$123</f>
        <v>0.55722514047515104</v>
      </c>
      <c r="P201" s="15">
        <f>SUM(Gompertz_model!P$7:P84)/Gompertz_model!P$123</f>
        <v>0.81258311170212771</v>
      </c>
      <c r="Q201" s="15">
        <f>SUM(Gompertz_model!Q$7:Q84)/Gompertz_model!Q$123</f>
        <v>0.5346657477601654</v>
      </c>
      <c r="R201" s="15">
        <f>SUM(Gompertz_model!R$7:R84)/Gompertz_model!R$123</f>
        <v>0.61363255736057609</v>
      </c>
      <c r="S201" s="15">
        <f>SUM(Gompertz_model!S$7:S84)/Gompertz_model!S$123</f>
        <v>0.72401983335889175</v>
      </c>
      <c r="T201" s="15">
        <f>SUM(Gompertz_model!T$7:T84)/Gompertz_model!T$123</f>
        <v>0.46769934135674246</v>
      </c>
      <c r="U201" s="15">
        <f>SUM(Gompertz_model!U$7:U84)/Gompertz_model!U$123</f>
        <v>0.42086413715732246</v>
      </c>
      <c r="V201" s="15">
        <f>SUM(Gompertz_model!V$7:V84)/Gompertz_model!V$123</f>
        <v>0.77278051065823383</v>
      </c>
      <c r="W201" s="15">
        <f>SUM(Gompertz_model!W$7:W84)/Gompertz_model!W$123</f>
        <v>0.64290574135133716</v>
      </c>
      <c r="X201" s="15">
        <f>SUM(Gompertz_model!X$7:X84)/Gompertz_model!X$123</f>
        <v>0.75023359954866808</v>
      </c>
      <c r="Y201" s="15">
        <f>SUM(Gompertz_model!Y$7:Y84)/Gompertz_model!Y$123</f>
        <v>0.65669888784949593</v>
      </c>
      <c r="Z201" s="15">
        <f>SUM(Gompertz_model!Z$7:Z84)/Gompertz_model!Z$123</f>
        <v>0.42025266221310931</v>
      </c>
      <c r="AA201" s="15">
        <f>SUM(Gompertz_model!AA$7:AA84)/Gompertz_model!AA$123</f>
        <v>0.73658996489399209</v>
      </c>
      <c r="AB201" s="15">
        <f>SUM(Gompertz_model!AB$7:AB84)/Gompertz_model!AB$123</f>
        <v>0.45661439980303753</v>
      </c>
      <c r="AC201" s="15">
        <f>SUM(Gompertz_model!AC$7:AC84)/Gompertz_model!AC$123</f>
        <v>0.55971861574052217</v>
      </c>
      <c r="AD201" s="15">
        <f>SUM(Gompertz_model!AD$7:AD84)/Gompertz_model!AD$123</f>
        <v>0.60074703584401346</v>
      </c>
      <c r="AE201" s="15">
        <f>SUM(Gompertz_model!AE$7:AE84)/Gompertz_model!AE$123</f>
        <v>0.60329630105952536</v>
      </c>
      <c r="AF201" s="15">
        <f>SUM(Gompertz_model!AF$7:AF84)/Gompertz_model!AF$123</f>
        <v>0.55126015982514853</v>
      </c>
      <c r="AG201" s="15">
        <f>SUM(Gompertz_model!AG$7:AG84)/Gompertz_model!AG$123</f>
        <v>0.42748272551645666</v>
      </c>
      <c r="AH201" s="15">
        <f>SUM(Gompertz_model!AH$7:AH84)/Gompertz_model!AH$123</f>
        <v>0.56999999999999995</v>
      </c>
      <c r="AI201" s="15">
        <f>SUM(Gompertz_model!AI$7:AI84)/Gompertz_model!AI$123</f>
        <v>0.52887448881404864</v>
      </c>
      <c r="AJ201" s="5">
        <f t="shared" si="2"/>
        <v>0.59338846625657993</v>
      </c>
      <c r="AK201" s="45"/>
    </row>
    <row r="202" spans="1:37" x14ac:dyDescent="0.25">
      <c r="A202" s="3">
        <v>199</v>
      </c>
      <c r="B202" s="15">
        <f>SUM(Gompertz_model!B$7:B85)/Gompertz_model!B$123</f>
        <v>0.65106456339970697</v>
      </c>
      <c r="C202" s="15">
        <f>SUM(Gompertz_model!C$7:C85)/Gompertz_model!C$123</f>
        <v>0.73559969979830198</v>
      </c>
      <c r="D202" s="15">
        <f>SUM(Gompertz_model!D$7:D85)/Gompertz_model!D$123</f>
        <v>0.54138048044182863</v>
      </c>
      <c r="E202" s="15">
        <f>SUM(Gompertz_model!E$7:E85)/Gompertz_model!E$123</f>
        <v>0.78032448488967765</v>
      </c>
      <c r="F202" s="15">
        <f>SUM(Gompertz_model!F$7:F85)/Gompertz_model!F$123</f>
        <v>0.43912143365465484</v>
      </c>
      <c r="G202" s="15">
        <f>SUM(Gompertz_model!G$7:G85)/Gompertz_model!G$123</f>
        <v>0.58622611797823265</v>
      </c>
      <c r="H202" s="15">
        <f>SUM(Gompertz_model!H$7:H85)/Gompertz_model!H$123</f>
        <v>0.51265815704393158</v>
      </c>
      <c r="I202" s="15">
        <f>SUM(Gompertz_model!I$7:I85)/Gompertz_model!I$123</f>
        <v>0.64135436508785826</v>
      </c>
      <c r="J202" s="15">
        <f>SUM(Gompertz_model!J$7:J85)/Gompertz_model!J$123</f>
        <v>0.64253747356159763</v>
      </c>
      <c r="K202" s="15">
        <f>SUM(Gompertz_model!K$7:K85)/Gompertz_model!K$123</f>
        <v>0.60238440804478544</v>
      </c>
      <c r="L202" s="15">
        <f>SUM(Gompertz_model!L$7:L85)/Gompertz_model!L$123</f>
        <v>0.71715582560263291</v>
      </c>
      <c r="M202" s="15">
        <f>SUM(Gompertz_model!M$7:M85)/Gompertz_model!M$123</f>
        <v>0.5347917385801404</v>
      </c>
      <c r="N202" s="15">
        <f>SUM(Gompertz_model!N$7:N85)/Gompertz_model!N$123</f>
        <v>0.65036308792313713</v>
      </c>
      <c r="O202" s="15">
        <f>SUM(Gompertz_model!O$7:O85)/Gompertz_model!O$123</f>
        <v>0.57108253883310567</v>
      </c>
      <c r="P202" s="15">
        <f>SUM(Gompertz_model!P$7:P85)/Gompertz_model!P$123</f>
        <v>0.84754543439716312</v>
      </c>
      <c r="Q202" s="15">
        <f>SUM(Gompertz_model!Q$7:Q85)/Gompertz_model!Q$123</f>
        <v>0.55533129861179487</v>
      </c>
      <c r="R202" s="15">
        <f>SUM(Gompertz_model!R$7:R85)/Gompertz_model!R$123</f>
        <v>0.63458800870875898</v>
      </c>
      <c r="S202" s="15">
        <f>SUM(Gompertz_model!S$7:S85)/Gompertz_model!S$123</f>
        <v>0.73255635638705718</v>
      </c>
      <c r="T202" s="15">
        <f>SUM(Gompertz_model!T$7:T85)/Gompertz_model!T$123</f>
        <v>0.48925398995856079</v>
      </c>
      <c r="U202" s="15">
        <f>SUM(Gompertz_model!U$7:U85)/Gompertz_model!U$123</f>
        <v>0.43957656128642525</v>
      </c>
      <c r="V202" s="15">
        <f>SUM(Gompertz_model!V$7:V85)/Gompertz_model!V$123</f>
        <v>0.77836339501834939</v>
      </c>
      <c r="W202" s="15">
        <f>SUM(Gompertz_model!W$7:W85)/Gompertz_model!W$123</f>
        <v>0.68890982362484954</v>
      </c>
      <c r="X202" s="15">
        <f>SUM(Gompertz_model!X$7:X85)/Gompertz_model!X$123</f>
        <v>0.75085065496024395</v>
      </c>
      <c r="Y202" s="15">
        <f>SUM(Gompertz_model!Y$7:Y85)/Gompertz_model!Y$123</f>
        <v>0.67402556906766453</v>
      </c>
      <c r="Z202" s="15">
        <f>SUM(Gompertz_model!Z$7:Z85)/Gompertz_model!Z$123</f>
        <v>0.43108671208413257</v>
      </c>
      <c r="AA202" s="15">
        <f>SUM(Gompertz_model!AA$7:AA85)/Gompertz_model!AA$123</f>
        <v>0.74167190446260212</v>
      </c>
      <c r="AB202" s="15">
        <f>SUM(Gompertz_model!AB$7:AB85)/Gompertz_model!AB$123</f>
        <v>0.50352378167941281</v>
      </c>
      <c r="AC202" s="15">
        <f>SUM(Gompertz_model!AC$7:AC85)/Gompertz_model!AC$123</f>
        <v>0.56721590104338793</v>
      </c>
      <c r="AD202" s="15">
        <f>SUM(Gompertz_model!AD$7:AD85)/Gompertz_model!AD$123</f>
        <v>0.66888835583578921</v>
      </c>
      <c r="AE202" s="15">
        <f>SUM(Gompertz_model!AE$7:AE85)/Gompertz_model!AE$123</f>
        <v>0.61592948369161971</v>
      </c>
      <c r="AF202" s="15">
        <f>SUM(Gompertz_model!AF$7:AF85)/Gompertz_model!AF$123</f>
        <v>0.55723652755959296</v>
      </c>
      <c r="AG202" s="15">
        <f>SUM(Gompertz_model!AG$7:AG85)/Gompertz_model!AG$123</f>
        <v>0.46064499306650231</v>
      </c>
      <c r="AH202" s="15">
        <f>SUM(Gompertz_model!AH$7:AH85)/Gompertz_model!AH$123</f>
        <v>0.5735260115606936</v>
      </c>
      <c r="AI202" s="15">
        <f>SUM(Gompertz_model!AI$7:AI85)/Gompertz_model!AI$123</f>
        <v>0.54640515997113304</v>
      </c>
      <c r="AJ202" s="5">
        <f t="shared" si="2"/>
        <v>0.6136227734651567</v>
      </c>
      <c r="AK202" s="45"/>
    </row>
    <row r="203" spans="1:37" x14ac:dyDescent="0.25">
      <c r="A203" s="3">
        <v>200</v>
      </c>
      <c r="B203" s="15">
        <f>SUM(Gompertz_model!B$7:B86)/Gompertz_model!B$123</f>
        <v>0.66224894405654688</v>
      </c>
      <c r="C203" s="15">
        <f>SUM(Gompertz_model!C$7:C86)/Gompertz_model!C$123</f>
        <v>0.74915568272433042</v>
      </c>
      <c r="D203" s="15">
        <f>SUM(Gompertz_model!D$7:D86)/Gompertz_model!D$123</f>
        <v>0.55773843651638721</v>
      </c>
      <c r="E203" s="15">
        <f>SUM(Gompertz_model!E$7:E86)/Gompertz_model!E$123</f>
        <v>0.80416367732759375</v>
      </c>
      <c r="F203" s="15">
        <f>SUM(Gompertz_model!F$7:F86)/Gompertz_model!F$123</f>
        <v>0.57774255461387503</v>
      </c>
      <c r="G203" s="15">
        <f>SUM(Gompertz_model!G$7:G86)/Gompertz_model!G$123</f>
        <v>0.60889923215206454</v>
      </c>
      <c r="H203" s="15">
        <f>SUM(Gompertz_model!H$7:H86)/Gompertz_model!H$123</f>
        <v>0.53735918289722451</v>
      </c>
      <c r="I203" s="15">
        <f>SUM(Gompertz_model!I$7:I86)/Gompertz_model!I$123</f>
        <v>0.6486098923442416</v>
      </c>
      <c r="J203" s="15">
        <f>SUM(Gompertz_model!J$7:J86)/Gompertz_model!J$123</f>
        <v>0.69253287557857957</v>
      </c>
      <c r="K203" s="15">
        <f>SUM(Gompertz_model!K$7:K86)/Gompertz_model!K$123</f>
        <v>0.61961434791623471</v>
      </c>
      <c r="L203" s="15">
        <f>SUM(Gompertz_model!L$7:L86)/Gompertz_model!L$123</f>
        <v>0.72730067451490987</v>
      </c>
      <c r="M203" s="15">
        <f>SUM(Gompertz_model!M$7:M86)/Gompertz_model!M$123</f>
        <v>0.58784949948222298</v>
      </c>
      <c r="N203" s="15">
        <f>SUM(Gompertz_model!N$7:N86)/Gompertz_model!N$123</f>
        <v>0.66770193274494472</v>
      </c>
      <c r="O203" s="15">
        <f>SUM(Gompertz_model!O$7:O86)/Gompertz_model!O$123</f>
        <v>0.60533171851455447</v>
      </c>
      <c r="P203" s="15">
        <f>SUM(Gompertz_model!P$7:P86)/Gompertz_model!P$123</f>
        <v>0.84754543439716312</v>
      </c>
      <c r="Q203" s="15">
        <f>SUM(Gompertz_model!Q$7:Q86)/Gompertz_model!Q$123</f>
        <v>0.5770207738505464</v>
      </c>
      <c r="R203" s="15">
        <f>SUM(Gompertz_model!R$7:R86)/Gompertz_model!R$123</f>
        <v>0.65914419695193438</v>
      </c>
      <c r="S203" s="15">
        <f>SUM(Gompertz_model!S$7:S86)/Gompertz_model!S$123</f>
        <v>0.76513060369064045</v>
      </c>
      <c r="T203" s="15">
        <f>SUM(Gompertz_model!T$7:T86)/Gompertz_model!T$123</f>
        <v>0.51220734215003705</v>
      </c>
      <c r="U203" s="15">
        <f>SUM(Gompertz_model!U$7:U86)/Gompertz_model!U$123</f>
        <v>0.45598768805914336</v>
      </c>
      <c r="V203" s="15">
        <f>SUM(Gompertz_model!V$7:V86)/Gompertz_model!V$123</f>
        <v>0.83516826735379091</v>
      </c>
      <c r="W203" s="15">
        <f>SUM(Gompertz_model!W$7:W86)/Gompertz_model!W$123</f>
        <v>0.70460040822735126</v>
      </c>
      <c r="X203" s="15">
        <f>SUM(Gompertz_model!X$7:X86)/Gompertz_model!X$123</f>
        <v>0.75904867685689603</v>
      </c>
      <c r="Y203" s="15">
        <f>SUM(Gompertz_model!Y$7:Y86)/Gompertz_model!Y$123</f>
        <v>0.73458060492672284</v>
      </c>
      <c r="Z203" s="15">
        <f>SUM(Gompertz_model!Z$7:Z86)/Gompertz_model!Z$123</f>
        <v>0.44398439050201732</v>
      </c>
      <c r="AA203" s="15">
        <f>SUM(Gompertz_model!AA$7:AA86)/Gompertz_model!AA$123</f>
        <v>0.75051739203752821</v>
      </c>
      <c r="AB203" s="15">
        <f>SUM(Gompertz_model!AB$7:AB86)/Gompertz_model!AB$123</f>
        <v>0.52130426085217041</v>
      </c>
      <c r="AC203" s="15">
        <f>SUM(Gompertz_model!AC$7:AC86)/Gompertz_model!AC$123</f>
        <v>0.59102969642604219</v>
      </c>
      <c r="AD203" s="15">
        <f>SUM(Gompertz_model!AD$7:AD86)/Gompertz_model!AD$123</f>
        <v>0.70690836817216096</v>
      </c>
      <c r="AE203" s="15">
        <f>SUM(Gompertz_model!AE$7:AE86)/Gompertz_model!AE$123</f>
        <v>0.63402352522184735</v>
      </c>
      <c r="AF203" s="15">
        <f>SUM(Gompertz_model!AF$7:AF86)/Gompertz_model!AF$123</f>
        <v>0.57352639847004983</v>
      </c>
      <c r="AG203" s="15">
        <f>SUM(Gompertz_model!AG$7:AG86)/Gompertz_model!AG$123</f>
        <v>0.49031088144311569</v>
      </c>
      <c r="AH203" s="15">
        <f>SUM(Gompertz_model!AH$7:AH86)/Gompertz_model!AH$123</f>
        <v>0.62492774566473985</v>
      </c>
      <c r="AI203" s="15">
        <f>SUM(Gompertz_model!AI$7:AI86)/Gompertz_model!AI$123</f>
        <v>0.58557854221794559</v>
      </c>
      <c r="AJ203" s="5">
        <f t="shared" si="2"/>
        <v>0.64172923084869271</v>
      </c>
      <c r="AK203" s="45"/>
    </row>
    <row r="204" spans="1:37" x14ac:dyDescent="0.25">
      <c r="A204" s="3">
        <v>201</v>
      </c>
      <c r="B204" s="15">
        <f>SUM(Gompertz_model!B$7:B87)/Gompertz_model!B$123</f>
        <v>0.69918541505042664</v>
      </c>
      <c r="C204" s="15">
        <f>SUM(Gompertz_model!C$7:C87)/Gompertz_model!C$123</f>
        <v>0.76108166424316337</v>
      </c>
      <c r="D204" s="15">
        <f>SUM(Gompertz_model!D$7:D87)/Gompertz_model!D$123</f>
        <v>0.59884394416297115</v>
      </c>
      <c r="E204" s="15">
        <f>SUM(Gompertz_model!E$7:E87)/Gompertz_model!E$123</f>
        <v>0.81563015267655981</v>
      </c>
      <c r="F204" s="15">
        <f>SUM(Gompertz_model!F$7:F87)/Gompertz_model!F$123</f>
        <v>0.58719889586163765</v>
      </c>
      <c r="G204" s="15">
        <f>SUM(Gompertz_model!G$7:G87)/Gompertz_model!G$123</f>
        <v>0.62236095820733284</v>
      </c>
      <c r="H204" s="15">
        <f>SUM(Gompertz_model!H$7:H87)/Gompertz_model!H$123</f>
        <v>0.57286690756133307</v>
      </c>
      <c r="I204" s="15">
        <f>SUM(Gompertz_model!I$7:I87)/Gompertz_model!I$123</f>
        <v>0.68392440553902789</v>
      </c>
      <c r="J204" s="15">
        <f>SUM(Gompertz_model!J$7:J87)/Gompertz_model!J$123</f>
        <v>0.69932256383533087</v>
      </c>
      <c r="K204" s="15">
        <f>SUM(Gompertz_model!K$7:K87)/Gompertz_model!K$123</f>
        <v>0.6328426290690442</v>
      </c>
      <c r="L204" s="15">
        <f>SUM(Gompertz_model!L$7:L87)/Gompertz_model!L$123</f>
        <v>0.73287039548635602</v>
      </c>
      <c r="M204" s="15">
        <f>SUM(Gompertz_model!M$7:M87)/Gompertz_model!M$123</f>
        <v>0.64375503394315958</v>
      </c>
      <c r="N204" s="15">
        <f>SUM(Gompertz_model!N$7:N87)/Gompertz_model!N$123</f>
        <v>0.67351133951513797</v>
      </c>
      <c r="O204" s="15">
        <f>SUM(Gompertz_model!O$7:O87)/Gompertz_model!O$123</f>
        <v>0.63863735582813441</v>
      </c>
      <c r="P204" s="15">
        <f>SUM(Gompertz_model!P$7:P87)/Gompertz_model!P$123</f>
        <v>0.85598127216312059</v>
      </c>
      <c r="Q204" s="15">
        <f>SUM(Gompertz_model!Q$7:Q87)/Gompertz_model!Q$123</f>
        <v>0.59171015063503007</v>
      </c>
      <c r="R204" s="15">
        <f>SUM(Gompertz_model!R$7:R87)/Gompertz_model!R$123</f>
        <v>0.66000251214201977</v>
      </c>
      <c r="S204" s="15">
        <f>SUM(Gompertz_model!S$7:S87)/Gompertz_model!S$123</f>
        <v>0.77314317844911307</v>
      </c>
      <c r="T204" s="15">
        <f>SUM(Gompertz_model!T$7:T87)/Gompertz_model!T$123</f>
        <v>0.51431583562101391</v>
      </c>
      <c r="U204" s="15">
        <f>SUM(Gompertz_model!U$7:U87)/Gompertz_model!U$123</f>
        <v>0.46235940511463336</v>
      </c>
      <c r="V204" s="15">
        <f>SUM(Gompertz_model!V$7:V87)/Gompertz_model!V$123</f>
        <v>0.85898336847036771</v>
      </c>
      <c r="W204" s="15">
        <f>SUM(Gompertz_model!W$7:W87)/Gompertz_model!W$123</f>
        <v>0.72357774637567385</v>
      </c>
      <c r="X204" s="15">
        <f>SUM(Gompertz_model!X$7:X87)/Gompertz_model!X$123</f>
        <v>0.75911919747536183</v>
      </c>
      <c r="Y204" s="15">
        <f>SUM(Gompertz_model!Y$7:Y87)/Gompertz_model!Y$123</f>
        <v>0.75680282714894498</v>
      </c>
      <c r="Z204" s="15">
        <f>SUM(Gompertz_model!Z$7:Z87)/Gompertz_model!Z$123</f>
        <v>0.48242608638137441</v>
      </c>
      <c r="AA204" s="40">
        <f>SUM(Gompertz_model!AA$7:AA87)/Gompertz_model!AA$123</f>
        <v>0.76649905719673161</v>
      </c>
      <c r="AB204" s="15">
        <f>SUM(Gompertz_model!AB$7:AB87)/Gompertz_model!AB$123</f>
        <v>0.57076799975379688</v>
      </c>
      <c r="AC204" s="15">
        <f>SUM(Gompertz_model!AC$7:AC87)/Gompertz_model!AC$123</f>
        <v>0.62161371040083091</v>
      </c>
      <c r="AD204" s="15">
        <f>SUM(Gompertz_model!AD$7:AD87)/Gompertz_model!AD$123</f>
        <v>0.73216366253169762</v>
      </c>
      <c r="AE204" s="15">
        <f>SUM(Gompertz_model!AE$7:AE87)/Gompertz_model!AE$123</f>
        <v>0.64128488469871292</v>
      </c>
      <c r="AF204" s="15">
        <f>SUM(Gompertz_model!AF$7:AF87)/Gompertz_model!AF$123</f>
        <v>0.58554743528447506</v>
      </c>
      <c r="AG204" s="15">
        <f>SUM(Gompertz_model!AG$7:AG87)/Gompertz_model!AG$123</f>
        <v>0.49055977623173291</v>
      </c>
      <c r="AH204" s="15">
        <f>SUM(Gompertz_model!AH$7:AH87)/Gompertz_model!AH$123</f>
        <v>0.62748554913294796</v>
      </c>
      <c r="AI204" s="15">
        <f>SUM(Gompertz_model!AI$7:AI87)/Gompertz_model!AI$123</f>
        <v>0.61589637960067356</v>
      </c>
      <c r="AJ204" s="5">
        <f t="shared" si="2"/>
        <v>0.6603609322290549</v>
      </c>
      <c r="AK204" s="45"/>
    </row>
    <row r="205" spans="1:37" x14ac:dyDescent="0.25">
      <c r="A205" s="3">
        <v>202</v>
      </c>
      <c r="B205" s="15">
        <f>SUM(Gompertz_model!B$7:B88)/Gompertz_model!B$123</f>
        <v>0.71463666925265068</v>
      </c>
      <c r="C205" s="15">
        <f>SUM(Gompertz_model!C$7:C88)/Gompertz_model!C$123</f>
        <v>0.77160045030254698</v>
      </c>
      <c r="D205" s="15">
        <f>SUM(Gompertz_model!D$7:D88)/Gompertz_model!D$123</f>
        <v>0.62933667201010968</v>
      </c>
      <c r="E205" s="15">
        <f>SUM(Gompertz_model!E$7:E88)/Gompertz_model!E$123</f>
        <v>0.84819192186182335</v>
      </c>
      <c r="F205" s="15">
        <f>SUM(Gompertz_model!F$7:F88)/Gompertz_model!F$123</f>
        <v>0.63909555541178753</v>
      </c>
      <c r="G205" s="15">
        <f>SUM(Gompertz_model!G$7:G88)/Gompertz_model!G$123</f>
        <v>0.63874914644852909</v>
      </c>
      <c r="H205" s="15">
        <f>SUM(Gompertz_model!H$7:H88)/Gompertz_model!H$123</f>
        <v>0.57831500520198231</v>
      </c>
      <c r="I205" s="15">
        <f>SUM(Gompertz_model!I$7:I88)/Gompertz_model!I$123</f>
        <v>0.6851657641846628</v>
      </c>
      <c r="J205" s="15">
        <f>SUM(Gompertz_model!J$7:J88)/Gompertz_model!J$123</f>
        <v>0.70459491769610394</v>
      </c>
      <c r="K205" s="15">
        <f>SUM(Gompertz_model!K$7:K88)/Gompertz_model!K$123</f>
        <v>0.65616835994194489</v>
      </c>
      <c r="L205" s="15">
        <f>SUM(Gompertz_model!L$7:L88)/Gompertz_model!L$123</f>
        <v>0.73411815765203714</v>
      </c>
      <c r="M205" s="15">
        <f>SUM(Gompertz_model!M$7:M88)/Gompertz_model!M$123</f>
        <v>0.64822805200782418</v>
      </c>
      <c r="N205" s="15">
        <f>SUM(Gompertz_model!N$7:N88)/Gompertz_model!N$123</f>
        <v>0.67695229583286787</v>
      </c>
      <c r="O205" s="15">
        <f>SUM(Gompertz_model!O$7:O88)/Gompertz_model!O$123</f>
        <v>0.66132462082271259</v>
      </c>
      <c r="P205" s="15">
        <f>SUM(Gompertz_model!P$7:P88)/Gompertz_model!P$123</f>
        <v>0.85836380762411346</v>
      </c>
      <c r="Q205" s="15">
        <f>SUM(Gompertz_model!Q$7:Q88)/Gompertz_model!Q$123</f>
        <v>0.60651767254110467</v>
      </c>
      <c r="R205" s="15">
        <f>SUM(Gompertz_model!R$7:R88)/Gompertz_model!R$123</f>
        <v>0.6811254396248535</v>
      </c>
      <c r="S205" s="15">
        <f>SUM(Gompertz_model!S$7:S88)/Gompertz_model!S$123</f>
        <v>0.78208863671216067</v>
      </c>
      <c r="T205" s="15">
        <f>SUM(Gompertz_model!T$7:T88)/Gompertz_model!T$123</f>
        <v>0.54036929950001567</v>
      </c>
      <c r="U205" s="15">
        <f>SUM(Gompertz_model!U$7:U88)/Gompertz_model!U$123</f>
        <v>0.48904007134021804</v>
      </c>
      <c r="V205" s="15">
        <f>SUM(Gompertz_model!V$7:V88)/Gompertz_model!V$123</f>
        <v>0.8749902397126571</v>
      </c>
      <c r="W205" s="15">
        <f>SUM(Gompertz_model!W$7:W88)/Gompertz_model!W$123</f>
        <v>0.73136546815303294</v>
      </c>
      <c r="X205" s="15">
        <f>SUM(Gompertz_model!X$7:X88)/Gompertz_model!X$123</f>
        <v>0.78739796548015728</v>
      </c>
      <c r="Y205" s="15">
        <f>SUM(Gompertz_model!Y$7:Y88)/Gompertz_model!Y$123</f>
        <v>0.77853653466375639</v>
      </c>
      <c r="Z205" s="15">
        <f>SUM(Gompertz_model!Z$7:Z88)/Gompertz_model!Z$123</f>
        <v>0.49808849791652887</v>
      </c>
      <c r="AA205" s="15">
        <f>SUM(Gompertz_model!AA$7:AA88)/Gompertz_model!AA$123</f>
        <v>0.78431267342214595</v>
      </c>
      <c r="AB205" s="15">
        <f>SUM(Gompertz_model!AB$7:AB88)/Gompertz_model!AB$123</f>
        <v>0.59448812839490972</v>
      </c>
      <c r="AC205" s="15">
        <f>SUM(Gompertz_model!AC$7:AC88)/Gompertz_model!AC$123</f>
        <v>0.65149898493933245</v>
      </c>
      <c r="AD205" s="15">
        <f>SUM(Gompertz_model!AD$7:AD88)/Gompertz_model!AD$123</f>
        <v>0.74196422452196564</v>
      </c>
      <c r="AE205" s="15">
        <f>SUM(Gompertz_model!AE$7:AE88)/Gompertz_model!AE$123</f>
        <v>0.65529317491566341</v>
      </c>
      <c r="AF205" s="15">
        <f>SUM(Gompertz_model!AF$7:AF88)/Gompertz_model!AF$123</f>
        <v>0.66091797008401065</v>
      </c>
      <c r="AG205" s="15">
        <f>SUM(Gompertz_model!AG$7:AG88)/Gompertz_model!AG$123</f>
        <v>0.50667867682789514</v>
      </c>
      <c r="AH205" s="15">
        <f>SUM(Gompertz_model!AH$7:AH88)/Gompertz_model!AH$123</f>
        <v>0.65096820809248557</v>
      </c>
      <c r="AI205" s="15">
        <f>SUM(Gompertz_model!AI$7:AI88)/Gompertz_model!AI$123</f>
        <v>0.62646590089006493</v>
      </c>
      <c r="AJ205" s="5">
        <f t="shared" si="2"/>
        <v>0.67902791658778405</v>
      </c>
      <c r="AK205" s="45"/>
    </row>
    <row r="206" spans="1:37" x14ac:dyDescent="0.25">
      <c r="A206" s="3">
        <v>203</v>
      </c>
      <c r="B206" s="15">
        <f>SUM(Gompertz_model!B$7:B89)/Gompertz_model!B$123</f>
        <v>0.71601586070166368</v>
      </c>
      <c r="C206" s="15">
        <f>SUM(Gompertz_model!C$7:C89)/Gompertz_model!C$123</f>
        <v>0.77289037947370887</v>
      </c>
      <c r="D206" s="15">
        <f>SUM(Gompertz_model!D$7:D89)/Gompertz_model!D$123</f>
        <v>0.67278237365877636</v>
      </c>
      <c r="E206" s="15">
        <f>SUM(Gompertz_model!E$7:E89)/Gompertz_model!E$123</f>
        <v>0.85625999068584879</v>
      </c>
      <c r="F206" s="15">
        <f>SUM(Gompertz_model!F$7:F89)/Gompertz_model!F$123</f>
        <v>0.67866770179638136</v>
      </c>
      <c r="G206" s="15">
        <f>SUM(Gompertz_model!G$7:G89)/Gompertz_model!G$123</f>
        <v>0.65782689279393525</v>
      </c>
      <c r="H206" s="15">
        <f>SUM(Gompertz_model!H$7:H89)/Gompertz_model!H$123</f>
        <v>0.59034109342312813</v>
      </c>
      <c r="I206" s="15">
        <f>SUM(Gompertz_model!I$7:I89)/Gompertz_model!I$123</f>
        <v>0.70376474113391696</v>
      </c>
      <c r="J206" s="15">
        <f>SUM(Gompertz_model!J$7:J89)/Gompertz_model!J$123</f>
        <v>0.7414094350611532</v>
      </c>
      <c r="K206" s="15">
        <f>SUM(Gompertz_model!K$7:K89)/Gompertz_model!K$123</f>
        <v>0.66790379431888869</v>
      </c>
      <c r="L206" s="15">
        <f>SUM(Gompertz_model!L$7:L89)/Gompertz_model!L$123</f>
        <v>0.7644984538599251</v>
      </c>
      <c r="M206" s="15">
        <f>SUM(Gompertz_model!M$7:M89)/Gompertz_model!M$123</f>
        <v>0.67367103900586811</v>
      </c>
      <c r="N206" s="15">
        <f>SUM(Gompertz_model!N$7:N89)/Gompertz_model!N$123</f>
        <v>0.68220310579823484</v>
      </c>
      <c r="O206" s="15">
        <f>SUM(Gompertz_model!O$7:O89)/Gompertz_model!O$123</f>
        <v>0.69113774310298692</v>
      </c>
      <c r="P206" s="15">
        <f>SUM(Gompertz_model!P$7:P89)/Gompertz_model!P$123</f>
        <v>0.85862699468085102</v>
      </c>
      <c r="Q206" s="15">
        <f>SUM(Gompertz_model!Q$7:Q89)/Gompertz_model!Q$123</f>
        <v>0.63082603130845727</v>
      </c>
      <c r="R206" s="15">
        <f>SUM(Gompertz_model!R$7:R89)/Gompertz_model!R$123</f>
        <v>0.72127784290738572</v>
      </c>
      <c r="S206" s="15">
        <f>SUM(Gompertz_model!S$7:S89)/Gompertz_model!S$123</f>
        <v>0.79241425139293564</v>
      </c>
      <c r="T206" s="15">
        <f>SUM(Gompertz_model!T$7:T89)/Gompertz_model!T$123</f>
        <v>0.56158992933415441</v>
      </c>
      <c r="U206" s="15">
        <f>SUM(Gompertz_model!U$7:U89)/Gompertz_model!U$123</f>
        <v>0.50638610016396746</v>
      </c>
      <c r="V206" s="15">
        <f>SUM(Gompertz_model!V$7:V89)/Gompertz_model!V$123</f>
        <v>0.87506832201140006</v>
      </c>
      <c r="W206" s="15">
        <f>SUM(Gompertz_model!W$7:W89)/Gompertz_model!W$123</f>
        <v>0.75105458732401742</v>
      </c>
      <c r="X206" s="15">
        <f>SUM(Gompertz_model!X$7:X89)/Gompertz_model!X$123</f>
        <v>0.80783131468062974</v>
      </c>
      <c r="Y206" s="15">
        <f>SUM(Gompertz_model!Y$7:Y89)/Gompertz_model!Y$123</f>
        <v>0.79253715829955307</v>
      </c>
      <c r="Z206" s="40">
        <f>SUM(Gompertz_model!Z$7:Z89)/Gompertz_model!Z$123</f>
        <v>0.5048085190819499</v>
      </c>
      <c r="AA206" s="15">
        <f>SUM(Gompertz_model!AA$7:AA89)/Gompertz_model!AA$123</f>
        <v>0.79699069460839167</v>
      </c>
      <c r="AB206" s="15">
        <f>SUM(Gompertz_model!AB$7:AB89)/Gompertz_model!AB$123</f>
        <v>0.60669826272946892</v>
      </c>
      <c r="AC206" s="15">
        <f>SUM(Gompertz_model!AC$7:AC89)/Gompertz_model!AC$123</f>
        <v>0.65794816108776732</v>
      </c>
      <c r="AD206" s="15">
        <f>SUM(Gompertz_model!AD$7:AD89)/Gompertz_model!AD$123</f>
        <v>0.7442601603728326</v>
      </c>
      <c r="AE206" s="15">
        <f>SUM(Gompertz_model!AE$7:AE89)/Gompertz_model!AE$123</f>
        <v>0.65825114015215214</v>
      </c>
      <c r="AF206" s="15">
        <f>SUM(Gompertz_model!AF$7:AF89)/Gompertz_model!AF$123</f>
        <v>0.6632402158322519</v>
      </c>
      <c r="AG206" s="15">
        <f>SUM(Gompertz_model!AG$7:AG89)/Gompertz_model!AG$123</f>
        <v>0.56569044599575691</v>
      </c>
      <c r="AH206" s="15">
        <f>SUM(Gompertz_model!AH$7:AH89)/Gompertz_model!AH$123</f>
        <v>0.66446531791907515</v>
      </c>
      <c r="AI206" s="15">
        <f>SUM(Gompertz_model!AI$7:AI89)/Gompertz_model!AI$123</f>
        <v>0.64548502525859996</v>
      </c>
      <c r="AJ206" s="5">
        <f t="shared" si="2"/>
        <v>0.69631832588105935</v>
      </c>
      <c r="AK206" s="45"/>
    </row>
    <row r="207" spans="1:37" x14ac:dyDescent="0.25">
      <c r="A207" s="3">
        <v>204</v>
      </c>
      <c r="B207" s="15">
        <f>SUM(Gompertz_model!B$7:B90)/Gompertz_model!B$123</f>
        <v>0.71601586070166368</v>
      </c>
      <c r="C207" s="15">
        <f>SUM(Gompertz_model!C$7:C90)/Gompertz_model!C$123</f>
        <v>0.78404240348984477</v>
      </c>
      <c r="D207" s="15">
        <f>SUM(Gompertz_model!D$7:D90)/Gompertz_model!D$123</f>
        <v>0.68002527409522251</v>
      </c>
      <c r="E207" s="15">
        <f>SUM(Gompertz_model!E$7:E90)/Gompertz_model!E$123</f>
        <v>0.85914234288663172</v>
      </c>
      <c r="F207" s="15">
        <f>SUM(Gompertz_model!F$7:F90)/Gompertz_model!F$123</f>
        <v>0.68468439326303077</v>
      </c>
      <c r="G207" s="15">
        <f>SUM(Gompertz_model!G$7:G90)/Gompertz_model!G$123</f>
        <v>0.66150587382767323</v>
      </c>
      <c r="H207" s="15">
        <f>SUM(Gompertz_model!H$7:H90)/Gompertz_model!H$123</f>
        <v>0.6066406381098346</v>
      </c>
      <c r="I207" s="15">
        <f>SUM(Gompertz_model!I$7:I90)/Gompertz_model!I$123</f>
        <v>0.70858035656956964</v>
      </c>
      <c r="J207" s="15">
        <f>SUM(Gompertz_model!J$7:J90)/Gompertz_model!J$123</f>
        <v>0.76013855255494589</v>
      </c>
      <c r="K207" s="15">
        <f>SUM(Gompertz_model!K$7:K90)/Gompertz_model!K$123</f>
        <v>0.68376529131246111</v>
      </c>
      <c r="L207" s="15">
        <f>SUM(Gompertz_model!L$7:L90)/Gompertz_model!L$123</f>
        <v>0.76825982386661607</v>
      </c>
      <c r="M207" s="15">
        <f>SUM(Gompertz_model!M$7:M90)/Gompertz_model!M$123</f>
        <v>0.70952709699689331</v>
      </c>
      <c r="N207" s="15">
        <f>SUM(Gompertz_model!N$7:N90)/Gompertz_model!N$123</f>
        <v>0.71203217517595796</v>
      </c>
      <c r="O207" s="15">
        <f>SUM(Gompertz_model!O$7:O90)/Gompertz_model!O$123</f>
        <v>0.69962962441380672</v>
      </c>
      <c r="P207" s="15">
        <f>SUM(Gompertz_model!P$7:P90)/Gompertz_model!P$123</f>
        <v>0.86999944592198586</v>
      </c>
      <c r="Q207" s="15">
        <f>SUM(Gompertz_model!Q$7:Q90)/Gompertz_model!Q$123</f>
        <v>0.66295165895441566</v>
      </c>
      <c r="R207" s="15">
        <f>SUM(Gompertz_model!R$7:R90)/Gompertz_model!R$123</f>
        <v>0.72701390051917603</v>
      </c>
      <c r="S207" s="15">
        <f>SUM(Gompertz_model!S$7:S90)/Gompertz_model!S$123</f>
        <v>0.80429893165669886</v>
      </c>
      <c r="T207" s="15">
        <f>SUM(Gompertz_model!T$7:T90)/Gompertz_model!T$123</f>
        <v>0.59578510067534418</v>
      </c>
      <c r="U207" s="15">
        <f>SUM(Gompertz_model!U$7:U90)/Gompertz_model!U$123</f>
        <v>0.57368466472974144</v>
      </c>
      <c r="V207" s="15">
        <f>SUM(Gompertz_model!V$7:V90)/Gompertz_model!V$123</f>
        <v>0.878191613961115</v>
      </c>
      <c r="W207" s="15">
        <f>SUM(Gompertz_model!W$7:W90)/Gompertz_model!W$123</f>
        <v>0.7690165907782488</v>
      </c>
      <c r="X207" s="15">
        <f>SUM(Gompertz_model!X$7:X90)/Gompertz_model!X$123</f>
        <v>0.81437210204333488</v>
      </c>
      <c r="Y207" s="15">
        <f>SUM(Gompertz_model!Y$7:Y90)/Gompertz_model!Y$123</f>
        <v>0.82771021723313587</v>
      </c>
      <c r="Z207" s="15">
        <f>SUM(Gompertz_model!Z$7:Z90)/Gompertz_model!Z$123</f>
        <v>0.51211058932469078</v>
      </c>
      <c r="AA207" s="15">
        <f>SUM(Gompertz_model!AA$7:AA90)/Gompertz_model!AA$123</f>
        <v>0.81268875228035753</v>
      </c>
      <c r="AB207" s="15">
        <f>SUM(Gompertz_model!AB$7:AB90)/Gompertz_model!AB$123</f>
        <v>0.61519226922307535</v>
      </c>
      <c r="AC207" s="15">
        <f>SUM(Gompertz_model!AC$7:AC90)/Gompertz_model!AC$123</f>
        <v>0.6646239554317549</v>
      </c>
      <c r="AD207" s="15">
        <f>SUM(Gompertz_model!AD$7:AD90)/Gompertz_model!AD$123</f>
        <v>0.76242204098416833</v>
      </c>
      <c r="AE207" s="15">
        <f>SUM(Gompertz_model!AE$7:AE90)/Gompertz_model!AE$123</f>
        <v>0.6612288911092864</v>
      </c>
      <c r="AF207" s="15">
        <f>SUM(Gompertz_model!AF$7:AF90)/Gompertz_model!AF$123</f>
        <v>0.67092411720510892</v>
      </c>
      <c r="AG207" s="15">
        <f>SUM(Gompertz_model!AG$7:AG90)/Gompertz_model!AG$123</f>
        <v>0.5949889182558401</v>
      </c>
      <c r="AH207" s="15">
        <f>SUM(Gompertz_model!AH$7:AH90)/Gompertz_model!AH$123</f>
        <v>0.67843930635838146</v>
      </c>
      <c r="AI207" s="15">
        <f>SUM(Gompertz_model!AI$7:AI90)/Gompertz_model!AI$123</f>
        <v>0.66494767861438542</v>
      </c>
      <c r="AJ207" s="5">
        <f t="shared" si="2"/>
        <v>0.7116053074271883</v>
      </c>
      <c r="AK207" s="45"/>
    </row>
    <row r="208" spans="1:37" x14ac:dyDescent="0.25">
      <c r="A208" s="3">
        <v>205</v>
      </c>
      <c r="B208" s="15">
        <f>SUM(Gompertz_model!B$7:B91)/Gompertz_model!B$123</f>
        <v>0.76504180674079825</v>
      </c>
      <c r="C208" s="15">
        <f>SUM(Gompertz_model!C$7:C91)/Gompertz_model!C$123</f>
        <v>0.78486326750785684</v>
      </c>
      <c r="D208" s="15">
        <f>SUM(Gompertz_model!D$7:D91)/Gompertz_model!D$123</f>
        <v>0.6960087991294478</v>
      </c>
      <c r="E208" s="15">
        <f>SUM(Gompertz_model!E$7:E91)/Gompertz_model!E$123</f>
        <v>0.86543568830318818</v>
      </c>
      <c r="F208" s="15">
        <f>SUM(Gompertz_model!F$7:F91)/Gompertz_model!F$123</f>
        <v>0.72346940976041063</v>
      </c>
      <c r="G208" s="15">
        <f>SUM(Gompertz_model!G$7:G91)/Gompertz_model!G$123</f>
        <v>0.68048607143354845</v>
      </c>
      <c r="H208" s="15">
        <f>SUM(Gompertz_model!H$7:H91)/Gompertz_model!H$123</f>
        <v>0.63398180984237429</v>
      </c>
      <c r="I208" s="15">
        <f>SUM(Gompertz_model!I$7:I91)/Gompertz_model!I$123</f>
        <v>0.71782633820602271</v>
      </c>
      <c r="J208" s="15">
        <f>SUM(Gompertz_model!J$7:J91)/Gompertz_model!J$123</f>
        <v>0.76622321674891947</v>
      </c>
      <c r="K208" s="15">
        <f>SUM(Gompertz_model!K$7:K91)/Gompertz_model!K$123</f>
        <v>0.69697283848227243</v>
      </c>
      <c r="L208" s="15">
        <f>SUM(Gompertz_model!L$7:L91)/Gompertz_model!L$123</f>
        <v>0.77231053002766781</v>
      </c>
      <c r="M208" s="15">
        <f>SUM(Gompertz_model!M$7:M91)/Gompertz_model!M$123</f>
        <v>0.71260499367161434</v>
      </c>
      <c r="N208" s="15">
        <f>SUM(Gompertz_model!N$7:N91)/Gompertz_model!N$123</f>
        <v>0.72038878337615908</v>
      </c>
      <c r="O208" s="15">
        <f>SUM(Gompertz_model!O$7:O91)/Gompertz_model!O$123</f>
        <v>0.70429100536551703</v>
      </c>
      <c r="P208" s="15">
        <f>SUM(Gompertz_model!P$7:P91)/Gompertz_model!P$123</f>
        <v>0.87696697695035464</v>
      </c>
      <c r="Q208" s="15">
        <f>SUM(Gompertz_model!Q$7:Q91)/Gompertz_model!Q$123</f>
        <v>0.68641331101703262</v>
      </c>
      <c r="R208" s="15">
        <f>SUM(Gompertz_model!R$7:R91)/Gompertz_model!R$123</f>
        <v>0.73848601574275663</v>
      </c>
      <c r="S208" s="15">
        <f>SUM(Gompertz_model!S$7:S91)/Gompertz_model!S$123</f>
        <v>0.81357664979808819</v>
      </c>
      <c r="T208" s="15">
        <f>SUM(Gompertz_model!T$7:T91)/Gompertz_model!T$123</f>
        <v>0.60024216360656768</v>
      </c>
      <c r="U208" s="15">
        <f>SUM(Gompertz_model!U$7:U91)/Gompertz_model!U$123</f>
        <v>0.58332134740960218</v>
      </c>
      <c r="V208" s="15">
        <f>SUM(Gompertz_model!V$7:V91)/Gompertz_model!V$123</f>
        <v>0.87920668384477241</v>
      </c>
      <c r="W208" s="15">
        <f>SUM(Gompertz_model!W$7:W91)/Gompertz_model!W$123</f>
        <v>0.78291725545611557</v>
      </c>
      <c r="X208" s="15">
        <f>SUM(Gompertz_model!X$7:X91)/Gompertz_model!X$123</f>
        <v>0.82708344352179963</v>
      </c>
      <c r="Y208" s="15">
        <f>SUM(Gompertz_model!Y$7:Y91)/Gompertz_model!Y$123</f>
        <v>0.8341648477289263</v>
      </c>
      <c r="Z208" s="15">
        <f>SUM(Gompertz_model!Z$7:Z91)/Gompertz_model!Z$123</f>
        <v>0.51474303856075132</v>
      </c>
      <c r="AA208" s="15">
        <f>SUM(Gompertz_model!AA$7:AA91)/Gompertz_model!AA$123</f>
        <v>0.82633257193665588</v>
      </c>
      <c r="AB208" s="15">
        <f>SUM(Gompertz_model!AB$7:AB91)/Gompertz_model!AB$123</f>
        <v>0.632241832981981</v>
      </c>
      <c r="AC208" s="15">
        <f>SUM(Gompertz_model!AC$7:AC91)/Gompertz_model!AC$123</f>
        <v>0.68492516878334353</v>
      </c>
      <c r="AD208" s="15">
        <f>SUM(Gompertz_model!AD$7:AD91)/Gompertz_model!AD$123</f>
        <v>0.80924885203207453</v>
      </c>
      <c r="AE208" s="15">
        <f>SUM(Gompertz_model!AE$7:AE91)/Gompertz_model!AE$123</f>
        <v>0.6629700345260825</v>
      </c>
      <c r="AF208" s="40">
        <f>SUM(Gompertz_model!AF$7:AF91)/Gompertz_model!AF$123</f>
        <v>0.68147667509049925</v>
      </c>
      <c r="AG208" s="15">
        <f>SUM(Gompertz_model!AG$7:AG91)/Gompertz_model!AG$123</f>
        <v>0.60393727851326851</v>
      </c>
      <c r="AH208" s="15">
        <f>SUM(Gompertz_model!AH$7:AH91)/Gompertz_model!AH$123</f>
        <v>0.68669075144508673</v>
      </c>
      <c r="AI208" s="15">
        <f>SUM(Gompertz_model!AI$7:AI91)/Gompertz_model!AI$123</f>
        <v>0.67651701948520571</v>
      </c>
      <c r="AJ208" s="5">
        <f t="shared" si="2"/>
        <v>0.7247460728537285</v>
      </c>
      <c r="AK208" s="45"/>
    </row>
    <row r="209" spans="1:37" x14ac:dyDescent="0.25">
      <c r="A209" s="3">
        <v>206</v>
      </c>
      <c r="B209" s="15">
        <f>SUM(Gompertz_model!B$7:B92)/Gompertz_model!B$123</f>
        <v>0.76512800620636157</v>
      </c>
      <c r="C209" s="15">
        <f>SUM(Gompertz_model!C$7:C92)/Gompertz_model!C$123</f>
        <v>0.8172053098175337</v>
      </c>
      <c r="D209" s="15">
        <f>SUM(Gompertz_model!D$7:D92)/Gompertz_model!D$123</f>
        <v>0.699998829902999</v>
      </c>
      <c r="E209" s="15">
        <f>SUM(Gompertz_model!E$7:E92)/Gompertz_model!E$123</f>
        <v>0.86670694407733262</v>
      </c>
      <c r="F209" s="15">
        <f>SUM(Gompertz_model!F$7:F92)/Gompertz_model!F$123</f>
        <v>0.73159949106122357</v>
      </c>
      <c r="G209" s="15">
        <f>SUM(Gompertz_model!G$7:G92)/Gompertz_model!G$123</f>
        <v>0.69304198776460091</v>
      </c>
      <c r="H209" s="15">
        <f>SUM(Gompertz_model!H$7:H92)/Gompertz_model!H$123</f>
        <v>0.65465549452393468</v>
      </c>
      <c r="I209" s="15">
        <f>SUM(Gompertz_model!I$7:I92)/Gompertz_model!I$123</f>
        <v>0.75930483915844449</v>
      </c>
      <c r="J209" s="15">
        <f>SUM(Gompertz_model!J$7:J92)/Gompertz_model!J$123</f>
        <v>0.77876038377831591</v>
      </c>
      <c r="K209" s="15">
        <f>SUM(Gompertz_model!K$7:K92)/Gompertz_model!K$123</f>
        <v>0.71146589259796811</v>
      </c>
      <c r="L209" s="15">
        <f>SUM(Gompertz_model!L$7:L92)/Gompertz_model!L$123</f>
        <v>0.77433588310819368</v>
      </c>
      <c r="M209" s="15">
        <f>SUM(Gompertz_model!M$7:M92)/Gompertz_model!M$123</f>
        <v>0.71356863421930727</v>
      </c>
      <c r="N209" s="15">
        <f>SUM(Gompertz_model!N$7:N92)/Gompertz_model!N$123</f>
        <v>0.72081331694782702</v>
      </c>
      <c r="O209" s="15">
        <f>SUM(Gompertz_model!O$7:O92)/Gompertz_model!O$123</f>
        <v>0.72414764325648862</v>
      </c>
      <c r="P209" s="15">
        <f>SUM(Gompertz_model!P$7:P92)/Gompertz_model!P$123</f>
        <v>0.87717475620567376</v>
      </c>
      <c r="Q209" s="15">
        <f>SUM(Gompertz_model!Q$7:Q92)/Gompertz_model!Q$123</f>
        <v>0.70729546125824549</v>
      </c>
      <c r="R209" s="15">
        <f>SUM(Gompertz_model!R$7:R92)/Gompertz_model!R$123</f>
        <v>0.78768213029643275</v>
      </c>
      <c r="S209" s="15">
        <f>SUM(Gompertz_model!S$7:S92)/Gompertz_model!S$123</f>
        <v>0.81597914430302099</v>
      </c>
      <c r="T209" s="15">
        <f>SUM(Gompertz_model!T$7:T92)/Gompertz_model!T$123</f>
        <v>0.64496936421615192</v>
      </c>
      <c r="U209" s="15">
        <f>SUM(Gompertz_model!U$7:U92)/Gompertz_model!U$123</f>
        <v>0.60302620602364587</v>
      </c>
      <c r="V209" s="15">
        <f>SUM(Gompertz_model!V$7:V92)/Gompertz_model!V$123</f>
        <v>0.89091902865620365</v>
      </c>
      <c r="W209" s="15">
        <f>SUM(Gompertz_model!W$7:W92)/Gompertz_model!W$123</f>
        <v>0.79560370544826509</v>
      </c>
      <c r="X209" s="15">
        <f>SUM(Gompertz_model!X$7:X92)/Gompertz_model!X$123</f>
        <v>0.88824244988628553</v>
      </c>
      <c r="Y209" s="15">
        <f>SUM(Gompertz_model!Y$7:Y92)/Gompertz_model!Y$123</f>
        <v>0.84236565845546196</v>
      </c>
      <c r="Z209" s="15">
        <f>SUM(Gompertz_model!Z$7:Z92)/Gompertz_model!Z$123</f>
        <v>0.52343408955618753</v>
      </c>
      <c r="AA209" s="15">
        <f>SUM(Gompertz_model!AA$7:AA92)/Gompertz_model!AA$123</f>
        <v>0.83169811899250357</v>
      </c>
      <c r="AB209" s="40">
        <f>SUM(Gompertz_model!AB$7:AB92)/Gompertz_model!AB$123</f>
        <v>0.64924523366211706</v>
      </c>
      <c r="AC209" s="15">
        <f>SUM(Gompertz_model!AC$7:AC92)/Gompertz_model!AC$123</f>
        <v>0.70409329115716912</v>
      </c>
      <c r="AD209" s="40">
        <f>SUM(Gompertz_model!AD$7:AD92)/Gompertz_model!AD$123</f>
        <v>0.81603385648687543</v>
      </c>
      <c r="AE209" s="15">
        <f>SUM(Gompertz_model!AE$7:AE92)/Gompertz_model!AE$123</f>
        <v>0.67745318203852278</v>
      </c>
      <c r="AF209" s="15">
        <f>SUM(Gompertz_model!AF$7:AF92)/Gompertz_model!AF$123</f>
        <v>0.70650911822962914</v>
      </c>
      <c r="AG209" s="40">
        <f>SUM(Gompertz_model!AG$7:AG92)/Gompertz_model!AG$123</f>
        <v>0.61563533357827738</v>
      </c>
      <c r="AH209" s="15">
        <f>SUM(Gompertz_model!AH$7:AH92)/Gompertz_model!AH$123</f>
        <v>0.70735549132947972</v>
      </c>
      <c r="AI209" s="15">
        <f>SUM(Gompertz_model!AI$7:AI92)/Gompertz_model!AI$123</f>
        <v>0.69488964397401976</v>
      </c>
      <c r="AJ209" s="5">
        <f t="shared" si="2"/>
        <v>0.74089229176984417</v>
      </c>
      <c r="AK209" s="45"/>
    </row>
    <row r="210" spans="1:37" x14ac:dyDescent="0.25">
      <c r="A210" s="3">
        <v>207</v>
      </c>
      <c r="B210" s="15">
        <f>SUM(Gompertz_model!B$7:B93)/Gompertz_model!B$123</f>
        <v>0.83792345487457975</v>
      </c>
      <c r="C210" s="15">
        <f>SUM(Gompertz_model!C$7:C93)/Gompertz_model!C$123</f>
        <v>0.836542520756133</v>
      </c>
      <c r="D210" s="15">
        <f>SUM(Gompertz_model!D$7:D93)/Gompertz_model!D$123</f>
        <v>0.70327510150591488</v>
      </c>
      <c r="E210" s="15">
        <f>SUM(Gompertz_model!E$7:E93)/Gompertz_model!E$123</f>
        <v>0.87398205137887197</v>
      </c>
      <c r="F210" s="15">
        <f>SUM(Gompertz_model!F$7:F93)/Gompertz_model!F$123</f>
        <v>0.73600957494986086</v>
      </c>
      <c r="G210" s="15">
        <f>SUM(Gompertz_model!G$7:G93)/Gompertz_model!G$123</f>
        <v>0.71218941178110062</v>
      </c>
      <c r="H210" s="15">
        <f>SUM(Gompertz_model!H$7:H93)/Gompertz_model!H$123</f>
        <v>0.6805311615523163</v>
      </c>
      <c r="I210" s="15">
        <f>SUM(Gompertz_model!I$7:I93)/Gompertz_model!I$123</f>
        <v>0.76191597286133173</v>
      </c>
      <c r="J210" s="15">
        <f>SUM(Gompertz_model!J$7:J93)/Gompertz_model!J$123</f>
        <v>0.7834196732366735</v>
      </c>
      <c r="K210" s="15">
        <f>SUM(Gompertz_model!K$7:K93)/Gompertz_model!K$123</f>
        <v>0.72902757619738756</v>
      </c>
      <c r="L210" s="15">
        <f>SUM(Gompertz_model!L$7:L93)/Gompertz_model!L$123</f>
        <v>0.77831425523065512</v>
      </c>
      <c r="M210" s="15">
        <f>SUM(Gompertz_model!M$7:M93)/Gompertz_model!M$123</f>
        <v>0.72484466689678984</v>
      </c>
      <c r="N210" s="15">
        <f>SUM(Gompertz_model!N$7:N93)/Gompertz_model!N$123</f>
        <v>0.73051055747961124</v>
      </c>
      <c r="O210" s="15">
        <f>SUM(Gompertz_model!O$7:O93)/Gompertz_model!O$123</f>
        <v>0.74569420777647899</v>
      </c>
      <c r="P210" s="15">
        <f>SUM(Gompertz_model!P$7:P93)/Gompertz_model!P$123</f>
        <v>0.87998670212765961</v>
      </c>
      <c r="Q210" s="15">
        <f>SUM(Gompertz_model!Q$7:Q93)/Gompertz_model!Q$123</f>
        <v>0.72980210692133507</v>
      </c>
      <c r="R210" s="15">
        <f>SUM(Gompertz_model!R$7:R93)/Gompertz_model!R$123</f>
        <v>0.79959387037347174</v>
      </c>
      <c r="S210" s="15">
        <f>SUM(Gompertz_model!S$7:S93)/Gompertz_model!S$123</f>
        <v>0.81873945713847573</v>
      </c>
      <c r="T210" s="15">
        <f>SUM(Gompertz_model!T$7:T93)/Gompertz_model!T$123</f>
        <v>0.67271379810653109</v>
      </c>
      <c r="U210" s="15">
        <f>SUM(Gompertz_model!U$7:U93)/Gompertz_model!U$123</f>
        <v>0.60921094266892961</v>
      </c>
      <c r="V210" s="15">
        <f>SUM(Gompertz_model!V$7:V93)/Gompertz_model!V$123</f>
        <v>0.90161630358397749</v>
      </c>
      <c r="W210" s="15">
        <f>SUM(Gompertz_model!W$7:W93)/Gompertz_model!W$123</f>
        <v>0.8242110221384833</v>
      </c>
      <c r="X210" s="15">
        <f>SUM(Gompertz_model!X$7:X93)/Gompertz_model!X$123</f>
        <v>0.90848186738597703</v>
      </c>
      <c r="Y210" s="15">
        <f>SUM(Gompertz_model!Y$7:Y93)/Gompertz_model!Y$123</f>
        <v>0.85055607525205279</v>
      </c>
      <c r="Z210" s="15">
        <f>SUM(Gompertz_model!Z$7:Z93)/Gompertz_model!Z$123</f>
        <v>0.56409815463985713</v>
      </c>
      <c r="AA210" s="15">
        <f>SUM(Gompertz_model!AA$7:AA93)/Gompertz_model!AA$123</f>
        <v>0.85553647805491251</v>
      </c>
      <c r="AB210" s="15">
        <f>SUM(Gompertz_model!AB$7:AB93)/Gompertz_model!AB$123</f>
        <v>0.67638143013218033</v>
      </c>
      <c r="AC210" s="15">
        <f>SUM(Gompertz_model!AC$7:AC93)/Gompertz_model!AC$123</f>
        <v>0.71629290401775181</v>
      </c>
      <c r="AD210" s="15">
        <f>SUM(Gompertz_model!AD$7:AD93)/Gompertz_model!AD$123</f>
        <v>0.82393256116784319</v>
      </c>
      <c r="AE210" s="15">
        <f>SUM(Gompertz_model!AE$7:AE93)/Gompertz_model!AE$123</f>
        <v>0.68802864972349453</v>
      </c>
      <c r="AF210" s="15">
        <f>SUM(Gompertz_model!AF$7:AF93)/Gompertz_model!AF$123</f>
        <v>0.7285021514923844</v>
      </c>
      <c r="AG210" s="15">
        <f>SUM(Gompertz_model!AG$7:AG93)/Gompertz_model!AG$123</f>
        <v>0.6344565204508551</v>
      </c>
      <c r="AH210" s="15">
        <f>SUM(Gompertz_model!AH$7:AH93)/Gompertz_model!AH$123</f>
        <v>0.74900289017341037</v>
      </c>
      <c r="AI210" s="15">
        <f>SUM(Gompertz_model!AI$7:AI93)/Gompertz_model!AI$123</f>
        <v>0.7028430959826798</v>
      </c>
      <c r="AJ210" s="5">
        <f t="shared" si="2"/>
        <v>0.75788726964735231</v>
      </c>
      <c r="AK210" s="45"/>
    </row>
    <row r="211" spans="1:37" x14ac:dyDescent="0.25">
      <c r="A211" s="3">
        <v>208</v>
      </c>
      <c r="B211" s="15">
        <f>SUM(Gompertz_model!B$7:B94)/Gompertz_model!B$123</f>
        <v>0.8483535902077407</v>
      </c>
      <c r="C211" s="15">
        <f>SUM(Gompertz_model!C$7:C94)/Gompertz_model!C$123</f>
        <v>0.84986397110558654</v>
      </c>
      <c r="D211" s="15">
        <f>SUM(Gompertz_model!D$7:D94)/Gompertz_model!D$123</f>
        <v>0.71635678597755759</v>
      </c>
      <c r="E211" s="15">
        <f>SUM(Gompertz_model!E$7:E94)/Gompertz_model!E$123</f>
        <v>0.87775805862880585</v>
      </c>
      <c r="F211" s="15">
        <f>SUM(Gompertz_model!F$7:F94)/Gompertz_model!F$123</f>
        <v>0.74136852774363282</v>
      </c>
      <c r="G211" s="15">
        <f>SUM(Gompertz_model!G$7:G94)/Gompertz_model!G$123</f>
        <v>0.72973424936244935</v>
      </c>
      <c r="H211" s="15">
        <f>SUM(Gompertz_model!H$7:H94)/Gompertz_model!H$123</f>
        <v>0.70786114622604568</v>
      </c>
      <c r="I211" s="15">
        <f>SUM(Gompertz_model!I$7:I94)/Gompertz_model!I$123</f>
        <v>0.77377308820067203</v>
      </c>
      <c r="J211" s="15">
        <f>SUM(Gompertz_model!J$7:J94)/Gompertz_model!J$123</f>
        <v>0.79543573552401681</v>
      </c>
      <c r="K211" s="15">
        <f>SUM(Gompertz_model!K$7:K94)/Gompertz_model!K$123</f>
        <v>0.74920174165457187</v>
      </c>
      <c r="L211" s="15">
        <f>SUM(Gompertz_model!L$7:L94)/Gompertz_model!L$123</f>
        <v>0.79115354708041741</v>
      </c>
      <c r="M211" s="15">
        <f>SUM(Gompertz_model!M$7:M94)/Gompertz_model!M$123</f>
        <v>0.75327925440110455</v>
      </c>
      <c r="N211" s="15">
        <f>SUM(Gompertz_model!N$7:N94)/Gompertz_model!N$123</f>
        <v>0.76130041336163556</v>
      </c>
      <c r="O211" s="15">
        <f>SUM(Gompertz_model!O$7:O94)/Gompertz_model!O$123</f>
        <v>0.76615640270951568</v>
      </c>
      <c r="P211" s="15">
        <f>SUM(Gompertz_model!P$7:P94)/Gompertz_model!P$123</f>
        <v>0.88133034131205679</v>
      </c>
      <c r="Q211" s="15">
        <f>SUM(Gompertz_model!Q$7:Q94)/Gompertz_model!Q$123</f>
        <v>0.73698926848478885</v>
      </c>
      <c r="R211" s="15">
        <f>SUM(Gompertz_model!R$7:R94)/Gompertz_model!R$123</f>
        <v>0.81332691341483843</v>
      </c>
      <c r="S211" s="15">
        <f>SUM(Gompertz_model!S$7:S94)/Gompertz_model!S$123</f>
        <v>0.83343556714205391</v>
      </c>
      <c r="T211" s="15">
        <f>SUM(Gompertz_model!T$7:T94)/Gompertz_model!T$123</f>
        <v>0.67482229157750806</v>
      </c>
      <c r="U211" s="15">
        <f>SUM(Gompertz_model!U$7:U94)/Gompertz_model!U$123</f>
        <v>0.61115266231337917</v>
      </c>
      <c r="V211" s="48">
        <f>SUM(Gompertz_model!V$7:V94)/Gompertz_model!V$123</f>
        <v>0.91137659092683687</v>
      </c>
      <c r="W211" s="48">
        <f>SUM(Gompertz_model!W$7:W94)/Gompertz_model!W$123</f>
        <v>0.82725702622075681</v>
      </c>
      <c r="X211" s="15">
        <f>SUM(Gompertz_model!X$7:X94)/Gompertz_model!X$123</f>
        <v>0.90973360836374539</v>
      </c>
      <c r="Y211" s="15">
        <f>SUM(Gompertz_model!Y$7:Y94)/Gompertz_model!Y$123</f>
        <v>0.85688597858850435</v>
      </c>
      <c r="Z211" s="15">
        <f>SUM(Gompertz_model!Z$7:Z94)/Gompertz_model!Z$123</f>
        <v>0.62124479132217736</v>
      </c>
      <c r="AA211" s="15">
        <f>SUM(Gompertz_model!AA$7:AA94)/Gompertz_model!AA$123</f>
        <v>0.86505649154543085</v>
      </c>
      <c r="AB211" s="15">
        <f>SUM(Gompertz_model!AB$7:AB94)/Gompertz_model!AB$123</f>
        <v>0.71423515472325239</v>
      </c>
      <c r="AC211" s="15">
        <f>SUM(Gompertz_model!AC$7:AC94)/Gompertz_model!AC$123</f>
        <v>0.7409848449081724</v>
      </c>
      <c r="AD211" s="15">
        <f>SUM(Gompertz_model!AD$7:AD94)/Gompertz_model!AD$123</f>
        <v>0.82787334658351042</v>
      </c>
      <c r="AE211" s="15">
        <f>SUM(Gompertz_model!AE$7:AE94)/Gompertz_model!AE$123</f>
        <v>0.70231394002948078</v>
      </c>
      <c r="AF211" s="15">
        <f>SUM(Gompertz_model!AF$7:AF94)/Gompertz_model!AF$123</f>
        <v>0.74793388429752061</v>
      </c>
      <c r="AG211" s="15">
        <f>SUM(Gompertz_model!AG$7:AG94)/Gompertz_model!AG$123</f>
        <v>0.64737534519336759</v>
      </c>
      <c r="AH211" s="15">
        <f>SUM(Gompertz_model!AH$7:AH94)/Gompertz_model!AH$123</f>
        <v>0.77663294797687865</v>
      </c>
      <c r="AI211" s="15">
        <f>SUM(Gompertz_model!AI$7:AI94)/Gompertz_model!AI$123</f>
        <v>0.72225312725523216</v>
      </c>
      <c r="AJ211" s="5">
        <f t="shared" si="2"/>
        <v>0.77305325395185998</v>
      </c>
      <c r="AK211" s="45"/>
    </row>
    <row r="212" spans="1:37" x14ac:dyDescent="0.25">
      <c r="A212" s="3">
        <v>209</v>
      </c>
      <c r="B212" s="15">
        <f>SUM(Gompertz_model!B$7:B95)/Gompertz_model!B$123</f>
        <v>0.85307301094733212</v>
      </c>
      <c r="C212" s="15">
        <f>SUM(Gompertz_model!C$7:C95)/Gompertz_model!C$123</f>
        <v>0.87644823866034993</v>
      </c>
      <c r="D212" s="15">
        <f>SUM(Gompertz_model!D$7:D95)/Gompertz_model!D$123</f>
        <v>0.71814703438915084</v>
      </c>
      <c r="E212" s="15">
        <f>SUM(Gompertz_model!E$7:E95)/Gompertz_model!E$123</f>
        <v>0.88840639907361951</v>
      </c>
      <c r="F212" s="15">
        <f>SUM(Gompertz_model!F$7:F95)/Gompertz_model!F$123</f>
        <v>0.74814000129391212</v>
      </c>
      <c r="G212" s="15">
        <f>SUM(Gompertz_model!G$7:G95)/Gompertz_model!G$123</f>
        <v>0.76405747014311798</v>
      </c>
      <c r="H212" s="15">
        <f>SUM(Gompertz_model!H$7:H95)/Gompertz_model!H$123</f>
        <v>0.73900591795411064</v>
      </c>
      <c r="I212" s="15">
        <f>SUM(Gompertz_model!I$7:I95)/Gompertz_model!I$123</f>
        <v>0.79033880529931722</v>
      </c>
      <c r="J212" s="15">
        <f>SUM(Gompertz_model!J$7:J95)/Gompertz_model!J$123</f>
        <v>0.80507617325200009</v>
      </c>
      <c r="K212" s="15">
        <f>SUM(Gompertz_model!K$7:K95)/Gompertz_model!K$123</f>
        <v>0.77360563964337548</v>
      </c>
      <c r="L212" s="15">
        <f>SUM(Gompertz_model!L$7:L95)/Gompertz_model!L$123</f>
        <v>0.81075607153836415</v>
      </c>
      <c r="M212" s="15">
        <f>SUM(Gompertz_model!M$7:M95)/Gompertz_model!M$123</f>
        <v>0.7750546542400184</v>
      </c>
      <c r="N212" s="15">
        <f>SUM(Gompertz_model!N$7:N95)/Gompertz_model!N$123</f>
        <v>0.79763154954753657</v>
      </c>
      <c r="O212" s="15">
        <f>SUM(Gompertz_model!O$7:O95)/Gompertz_model!O$123</f>
        <v>0.77397231336872796</v>
      </c>
      <c r="P212" s="15">
        <f>SUM(Gompertz_model!P$7:P95)/Gompertz_model!P$123</f>
        <v>0.88228612588652477</v>
      </c>
      <c r="Q212" s="15">
        <f>SUM(Gompertz_model!Q$7:Q95)/Gompertz_model!Q$123</f>
        <v>0.7482524367431328</v>
      </c>
      <c r="R212" s="15">
        <f>SUM(Gompertz_model!R$7:R95)/Gompertz_model!R$123</f>
        <v>0.83308909730363423</v>
      </c>
      <c r="S212" s="15">
        <f>SUM(Gompertz_model!S$7:S95)/Gompertz_model!S$123</f>
        <v>0.83973572560445742</v>
      </c>
      <c r="T212" s="15">
        <f>SUM(Gompertz_model!T$7:T95)/Gompertz_model!T$123</f>
        <v>0.68441489306180392</v>
      </c>
      <c r="U212" s="15">
        <f>SUM(Gompertz_model!U$7:U95)/Gompertz_model!U$123</f>
        <v>0.64053735293271585</v>
      </c>
      <c r="V212" s="15">
        <f>SUM(Gompertz_model!V$7:V95)/Gompertz_model!V$123</f>
        <v>0.92027797298352465</v>
      </c>
      <c r="W212" s="15">
        <f>SUM(Gompertz_model!W$7:W95)/Gompertz_model!W$123</f>
        <v>0.83147537551682626</v>
      </c>
      <c r="X212" s="48">
        <f>SUM(Gompertz_model!X$7:X95)/Gompertz_model!X$123</f>
        <v>0.91833712381657584</v>
      </c>
      <c r="Y212" s="15">
        <f>SUM(Gompertz_model!Y$7:Y95)/Gompertz_model!Y$123</f>
        <v>0.86070055087828712</v>
      </c>
      <c r="Z212" s="15">
        <f>SUM(Gompertz_model!Z$7:Z95)/Gompertz_model!Z$123</f>
        <v>0.65189496659832002</v>
      </c>
      <c r="AA212" s="15">
        <f>SUM(Gompertz_model!AA$7:AA95)/Gompertz_model!AA$123</f>
        <v>0.8820959359813586</v>
      </c>
      <c r="AB212" s="15">
        <f>SUM(Gompertz_model!AB$7:AB95)/Gompertz_model!AB$123</f>
        <v>0.71690491944542756</v>
      </c>
      <c r="AC212" s="15">
        <f>SUM(Gompertz_model!AC$7:AC95)/Gompertz_model!AC$123</f>
        <v>0.7551295972805816</v>
      </c>
      <c r="AD212" s="15">
        <f>SUM(Gompertz_model!AD$7:AD95)/Gompertz_model!AD$123</f>
        <v>0.83650880679871154</v>
      </c>
      <c r="AE212" s="15">
        <f>SUM(Gompertz_model!AE$7:AE95)/Gompertz_model!AE$123</f>
        <v>0.71839973091419917</v>
      </c>
      <c r="AF212" s="15">
        <f>SUM(Gompertz_model!AF$7:AF95)/Gompertz_model!AF$123</f>
        <v>0.80349702889146912</v>
      </c>
      <c r="AG212" s="15">
        <f>SUM(Gompertz_model!AG$7:AG95)/Gompertz_model!AG$123</f>
        <v>0.66573429888708469</v>
      </c>
      <c r="AH212" s="15">
        <f>SUM(Gompertz_model!AH$7:AH95)/Gompertz_model!AH$123</f>
        <v>0.80122832369942198</v>
      </c>
      <c r="AI212" s="15">
        <f>SUM(Gompertz_model!AI$7:AI95)/Gompertz_model!AI$123</f>
        <v>0.73758870579745006</v>
      </c>
      <c r="AJ212" s="5">
        <f t="shared" si="2"/>
        <v>0.78946477201095422</v>
      </c>
      <c r="AK212" s="45"/>
    </row>
    <row r="213" spans="1:37" x14ac:dyDescent="0.25">
      <c r="A213" s="3">
        <v>210</v>
      </c>
      <c r="B213" s="15">
        <f>SUM(Gompertz_model!B$7:B96)/Gompertz_model!B$123</f>
        <v>0.87705801224032409</v>
      </c>
      <c r="C213" s="15">
        <f>SUM(Gompertz_model!C$7:C96)/Gompertz_model!C$123</f>
        <v>0.89584408274309302</v>
      </c>
      <c r="D213" s="15">
        <f>SUM(Gompertz_model!D$7:D96)/Gompertz_model!D$123</f>
        <v>0.73400184875326169</v>
      </c>
      <c r="E213" s="15">
        <f>SUM(Gompertz_model!E$7:E96)/Gompertz_model!E$123</f>
        <v>0.89828695137761327</v>
      </c>
      <c r="F213" s="15">
        <f>SUM(Gompertz_model!F$7:F96)/Gompertz_model!F$123</f>
        <v>0.75348817148648939</v>
      </c>
      <c r="G213" s="15">
        <f>SUM(Gompertz_model!G$7:G96)/Gompertz_model!G$123</f>
        <v>0.77163840075809309</v>
      </c>
      <c r="H213" s="15">
        <f>SUM(Gompertz_model!H$7:H96)/Gompertz_model!H$123</f>
        <v>0.74450995088881178</v>
      </c>
      <c r="I213" s="15">
        <f>SUM(Gompertz_model!I$7:I96)/Gompertz_model!I$123</f>
        <v>0.80758940992658856</v>
      </c>
      <c r="J213" s="15">
        <f>SUM(Gompertz_model!J$7:J96)/Gompertz_model!J$123</f>
        <v>0.81641786469668642</v>
      </c>
      <c r="K213" s="15">
        <f>SUM(Gompertz_model!K$7:K96)/Gompertz_model!K$123</f>
        <v>0.78685465477918304</v>
      </c>
      <c r="L213" s="15">
        <f>SUM(Gompertz_model!L$7:L96)/Gompertz_model!L$123</f>
        <v>0.82892999873415429</v>
      </c>
      <c r="M213" s="15">
        <f>SUM(Gompertz_model!M$7:M96)/Gompertz_model!M$123</f>
        <v>0.78287884017949605</v>
      </c>
      <c r="N213" s="15">
        <f>SUM(Gompertz_model!N$7:N96)/Gompertz_model!N$123</f>
        <v>0.83273377276281979</v>
      </c>
      <c r="O213" s="15">
        <f>SUM(Gompertz_model!O$7:O96)/Gompertz_model!O$123</f>
        <v>0.78415412130856654</v>
      </c>
      <c r="P213" s="15">
        <f>SUM(Gompertz_model!P$7:P96)/Gompertz_model!P$123</f>
        <v>0.88555518617021278</v>
      </c>
      <c r="Q213" s="15">
        <f>SUM(Gompertz_model!Q$7:Q96)/Gompertz_model!Q$123</f>
        <v>0.75636506842571627</v>
      </c>
      <c r="R213" s="15">
        <f>SUM(Gompertz_model!R$7:R96)/Gompertz_model!R$123</f>
        <v>0.83497320381845586</v>
      </c>
      <c r="S213" s="15">
        <f>SUM(Gompertz_model!S$7:S96)/Gompertz_model!S$123</f>
        <v>0.84198486939630934</v>
      </c>
      <c r="T213" s="15">
        <f>SUM(Gompertz_model!T$7:T96)/Gompertz_model!T$123</f>
        <v>0.70798409235618931</v>
      </c>
      <c r="U213" s="15">
        <f>SUM(Gompertz_model!U$7:U96)/Gompertz_model!U$123</f>
        <v>0.64788712136466931</v>
      </c>
      <c r="V213" s="15">
        <f>SUM(Gompertz_model!V$7:V96)/Gompertz_model!V$123</f>
        <v>0.92839853205278366</v>
      </c>
      <c r="W213" s="15">
        <f>SUM(Gompertz_model!W$7:W96)/Gompertz_model!W$123</f>
        <v>0.83830009943999584</v>
      </c>
      <c r="X213" s="15">
        <f>SUM(Gompertz_model!X$7:X96)/Gompertz_model!X$123</f>
        <v>0.92746954390790004</v>
      </c>
      <c r="Y213" s="15">
        <f>SUM(Gompertz_model!Y$7:Y96)/Gompertz_model!Y$123</f>
        <v>0.8752000831514396</v>
      </c>
      <c r="Z213" s="15">
        <f>SUM(Gompertz_model!Z$7:Z96)/Gompertz_model!Z$123</f>
        <v>0.68185726569217542</v>
      </c>
      <c r="AA213" s="15">
        <f>SUM(Gompertz_model!AA$7:AA96)/Gompertz_model!AA$123</f>
        <v>0.89147031319464676</v>
      </c>
      <c r="AB213" s="15">
        <f>SUM(Gompertz_model!AB$7:AB96)/Gompertz_model!AB$123</f>
        <v>0.73540092633911402</v>
      </c>
      <c r="AC213" s="15">
        <f>SUM(Gompertz_model!AC$7:AC96)/Gompertz_model!AC$123</f>
        <v>0.77399556206033715</v>
      </c>
      <c r="AD213" s="15">
        <f>SUM(Gompertz_model!AD$7:AD96)/Gompertz_model!AD$123</f>
        <v>0.84245425262147899</v>
      </c>
      <c r="AE213" s="15">
        <f>SUM(Gompertz_model!AE$7:AE96)/Gompertz_model!AE$123</f>
        <v>0.7386108445534858</v>
      </c>
      <c r="AF213" s="15">
        <f>SUM(Gompertz_model!AF$7:AF96)/Gompertz_model!AF$123</f>
        <v>0.82023085854791344</v>
      </c>
      <c r="AG213" s="15">
        <f>SUM(Gompertz_model!AG$7:AG96)/Gompertz_model!AG$123</f>
        <v>0.67833311604423219</v>
      </c>
      <c r="AH213" s="15">
        <f>SUM(Gompertz_model!AH$7:AH96)/Gompertz_model!AH$123</f>
        <v>0.82252890173410409</v>
      </c>
      <c r="AI213" s="15">
        <f>SUM(Gompertz_model!AI$7:AI96)/Gompertz_model!AI$123</f>
        <v>0.74415143132066397</v>
      </c>
      <c r="AJ213" s="5">
        <f t="shared" si="2"/>
        <v>0.80257462802432344</v>
      </c>
      <c r="AK213" s="45"/>
    </row>
    <row r="214" spans="1:37" x14ac:dyDescent="0.25">
      <c r="A214" s="3">
        <v>211</v>
      </c>
      <c r="B214" s="15">
        <f>SUM(Gompertz_model!B$7:B97)/Gompertz_model!B$123</f>
        <v>0.8974872855788294</v>
      </c>
      <c r="C214" s="15">
        <f>SUM(Gompertz_model!C$7:C97)/Gompertz_model!C$123</f>
        <v>0.90139077817908908</v>
      </c>
      <c r="D214" s="15">
        <f>SUM(Gompertz_model!D$7:D97)/Gompertz_model!D$123</f>
        <v>0.74947053110702877</v>
      </c>
      <c r="E214" s="15">
        <f>SUM(Gompertz_model!E$7:E97)/Gompertz_model!E$123</f>
        <v>0.90745006230411962</v>
      </c>
      <c r="F214" s="15">
        <f>SUM(Gompertz_model!F$7:F97)/Gompertz_model!F$123</f>
        <v>0.76380712082982893</v>
      </c>
      <c r="G214" s="15">
        <f>SUM(Gompertz_model!G$7:G97)/Gompertz_model!G$123</f>
        <v>0.77439763653339655</v>
      </c>
      <c r="H214" s="15">
        <f>SUM(Gompertz_model!H$7:H97)/Gompertz_model!H$123</f>
        <v>0.77133651791607472</v>
      </c>
      <c r="I214" s="15">
        <f>SUM(Gompertz_model!I$7:I97)/Gompertz_model!I$123</f>
        <v>0.84712026196947965</v>
      </c>
      <c r="J214" s="47">
        <f>SUM(Gompertz_model!J$7:J97)/Gompertz_model!J$123</f>
        <v>0.82538393158201273</v>
      </c>
      <c r="K214" s="15">
        <f>SUM(Gompertz_model!K$7:K97)/Gompertz_model!K$123</f>
        <v>0.80466514617458018</v>
      </c>
      <c r="L214" s="15">
        <f>SUM(Gompertz_model!L$7:L97)/Gompertz_model!L$123</f>
        <v>0.83885784553066056</v>
      </c>
      <c r="M214" s="15">
        <f>SUM(Gompertz_model!M$7:M97)/Gompertz_model!M$123</f>
        <v>0.78602865032792546</v>
      </c>
      <c r="N214" s="15">
        <f>SUM(Gompertz_model!N$7:N97)/Gompertz_model!N$123</f>
        <v>0.84576025025136858</v>
      </c>
      <c r="O214" s="48">
        <f>SUM(Gompertz_model!O$7:O97)/Gompertz_model!O$123</f>
        <v>0.8027010660620485</v>
      </c>
      <c r="P214" s="15">
        <f>SUM(Gompertz_model!P$7:P97)/Gompertz_model!P$123</f>
        <v>0.90090314716312059</v>
      </c>
      <c r="Q214" s="15">
        <f>SUM(Gompertz_model!Q$7:Q97)/Gompertz_model!Q$123</f>
        <v>0.76265629615043817</v>
      </c>
      <c r="R214" s="15">
        <f>SUM(Gompertz_model!R$7:R97)/Gompertz_model!R$123</f>
        <v>0.85134399598057275</v>
      </c>
      <c r="S214" s="15">
        <f>SUM(Gompertz_model!S$7:S97)/Gompertz_model!S$123</f>
        <v>0.84367172724019834</v>
      </c>
      <c r="T214" s="15">
        <f>SUM(Gompertz_model!T$7:T97)/Gompertz_model!T$123</f>
        <v>0.73113576819097525</v>
      </c>
      <c r="U214" s="15">
        <f>SUM(Gompertz_model!U$7:U97)/Gompertz_model!U$123</f>
        <v>0.68751258521991776</v>
      </c>
      <c r="V214" s="15">
        <f>SUM(Gompertz_model!V$7:V97)/Gompertz_model!V$123</f>
        <v>0.93577730928398528</v>
      </c>
      <c r="W214" s="15">
        <f>SUM(Gompertz_model!W$7:W97)/Gompertz_model!W$123</f>
        <v>0.84105301721882031</v>
      </c>
      <c r="X214" s="15">
        <f>SUM(Gompertz_model!X$7:X97)/Gompertz_model!X$123</f>
        <v>0.93497998977451036</v>
      </c>
      <c r="Y214" s="15">
        <f>SUM(Gompertz_model!Y$7:Y97)/Gompertz_model!Y$123</f>
        <v>0.88288119738072968</v>
      </c>
      <c r="Z214" s="15">
        <f>SUM(Gompertz_model!Z$7:Z97)/Gompertz_model!Z$123</f>
        <v>0.71556319862424766</v>
      </c>
      <c r="AA214" s="15">
        <f>SUM(Gompertz_model!AA$7:AA97)/Gompertz_model!AA$123</f>
        <v>0.89486593797427605</v>
      </c>
      <c r="AB214" s="15">
        <f>SUM(Gompertz_model!AB$7:AB97)/Gompertz_model!AB$123</f>
        <v>0.73571637404403956</v>
      </c>
      <c r="AC214" s="15">
        <f>SUM(Gompertz_model!AC$7:AC97)/Gompertz_model!AC$123</f>
        <v>0.79434398753599922</v>
      </c>
      <c r="AD214" s="15">
        <f>SUM(Gompertz_model!AD$7:AD97)/Gompertz_model!AD$123</f>
        <v>0.84807415530121311</v>
      </c>
      <c r="AE214" s="15">
        <f>SUM(Gompertz_model!AE$7:AE97)/Gompertz_model!AE$123</f>
        <v>0.76375849549380215</v>
      </c>
      <c r="AF214" s="15">
        <f>SUM(Gompertz_model!AF$7:AF97)/Gompertz_model!AF$123</f>
        <v>0.84215559046513211</v>
      </c>
      <c r="AG214" s="15">
        <f>SUM(Gompertz_model!AG$7:AG97)/Gompertz_model!AG$123</f>
        <v>0.68789778720680783</v>
      </c>
      <c r="AH214" s="15">
        <f>SUM(Gompertz_model!AH$7:AH97)/Gompertz_model!AH$123</f>
        <v>0.84054913294797684</v>
      </c>
      <c r="AI214" s="15">
        <f>SUM(Gompertz_model!AI$7:AI97)/Gompertz_model!AI$123</f>
        <v>0.76941754871301415</v>
      </c>
      <c r="AJ214" s="5">
        <f t="shared" si="2"/>
        <v>0.8170621860663595</v>
      </c>
      <c r="AK214" s="45"/>
    </row>
    <row r="215" spans="1:37" x14ac:dyDescent="0.25">
      <c r="A215" s="3">
        <v>212</v>
      </c>
      <c r="B215" s="15">
        <f>SUM(Gompertz_model!B$7:B98)/Gompertz_model!B$123</f>
        <v>0.92063184208257909</v>
      </c>
      <c r="C215" s="15">
        <f>SUM(Gompertz_model!C$7:C98)/Gompertz_model!C$123</f>
        <v>0.90676157418265402</v>
      </c>
      <c r="D215" s="15">
        <f>SUM(Gompertz_model!D$7:D98)/Gompertz_model!D$123</f>
        <v>0.76454138048044185</v>
      </c>
      <c r="E215" s="15">
        <f>SUM(Gompertz_model!E$7:E98)/Gompertz_model!E$123</f>
        <v>0.91593349192563778</v>
      </c>
      <c r="F215" s="15">
        <f>SUM(Gompertz_model!F$7:F98)/Gompertz_model!F$123</f>
        <v>0.76713894459899501</v>
      </c>
      <c r="G215" s="15">
        <f>SUM(Gompertz_model!G$7:G98)/Gompertz_model!G$123</f>
        <v>0.79049317855599999</v>
      </c>
      <c r="H215" s="15">
        <f>SUM(Gompertz_model!H$7:H98)/Gompertz_model!H$123</f>
        <v>0.77556522614639389</v>
      </c>
      <c r="I215" s="15">
        <f>SUM(Gompertz_model!I$7:I98)/Gompertz_model!I$123</f>
        <v>0.87494381781991737</v>
      </c>
      <c r="J215" s="15">
        <f>SUM(Gompertz_model!J$7:J98)/Gompertz_model!J$123</f>
        <v>0.82656408055666253</v>
      </c>
      <c r="K215" s="15">
        <f>SUM(Gompertz_model!K$7:K98)/Gompertz_model!K$123</f>
        <v>0.81480406386066762</v>
      </c>
      <c r="L215" s="15">
        <f>SUM(Gompertz_model!L$7:L98)/Gompertz_model!L$123</f>
        <v>0.85064829382086471</v>
      </c>
      <c r="M215" s="15">
        <f>SUM(Gompertz_model!M$7:M98)/Gompertz_model!M$123</f>
        <v>0.79133586468760786</v>
      </c>
      <c r="N215" s="15">
        <f>SUM(Gompertz_model!N$7:N98)/Gompertz_model!N$123</f>
        <v>0.86879678248240422</v>
      </c>
      <c r="O215" s="15">
        <f>SUM(Gompertz_model!O$7:O98)/Gompertz_model!O$123</f>
        <v>0.80744694334520972</v>
      </c>
      <c r="P215" s="15">
        <f>SUM(Gompertz_model!P$7:P98)/Gompertz_model!P$123</f>
        <v>0.90388131648936165</v>
      </c>
      <c r="Q215" s="48">
        <f>SUM(Gompertz_model!Q$7:Q98)/Gompertz_model!Q$123</f>
        <v>0.79211381313379936</v>
      </c>
      <c r="R215" s="15">
        <f>SUM(Gompertz_model!R$7:R98)/Gompertz_model!R$123</f>
        <v>0.85295595377658684</v>
      </c>
      <c r="S215" s="15">
        <f>SUM(Gompertz_model!S$7:S98)/Gompertz_model!S$123</f>
        <v>0.84951183356335935</v>
      </c>
      <c r="T215" s="15">
        <f>SUM(Gompertz_model!T$7:T98)/Gompertz_model!T$123</f>
        <v>0.74315000574094758</v>
      </c>
      <c r="U215" s="15">
        <f>SUM(Gompertz_model!U$7:U98)/Gompertz_model!U$123</f>
        <v>0.70537640594885365</v>
      </c>
      <c r="V215" s="15">
        <f>SUM(Gompertz_model!V$7:V98)/Gompertz_model!V$123</f>
        <v>0.94249238697587256</v>
      </c>
      <c r="W215" s="15">
        <f>SUM(Gompertz_model!W$7:W98)/Gompertz_model!W$123</f>
        <v>0.84203694980897048</v>
      </c>
      <c r="X215" s="15">
        <f>SUM(Gompertz_model!X$7:X98)/Gompertz_model!X$123</f>
        <v>0.93561467534070275</v>
      </c>
      <c r="Y215" s="48">
        <f>SUM(Gompertz_model!Y$7:Y98)/Gompertz_model!Y$123</f>
        <v>0.88821328344246964</v>
      </c>
      <c r="Z215" s="15">
        <f>SUM(Gompertz_model!Z$7:Z98)/Gompertz_model!Z$123</f>
        <v>0.72406905218599116</v>
      </c>
      <c r="AA215" s="15">
        <f>SUM(Gompertz_model!AA$7:AA98)/Gompertz_model!AA$123</f>
        <v>0.90420198985145095</v>
      </c>
      <c r="AB215" s="15">
        <f>SUM(Gompertz_model!AB$7:AB98)/Gompertz_model!AB$123</f>
        <v>0.74170988043762598</v>
      </c>
      <c r="AC215" s="15">
        <f>SUM(Gompertz_model!AC$7:AC98)/Gompertz_model!AC$123</f>
        <v>0.83130163826070536</v>
      </c>
      <c r="AD215" s="15">
        <f>SUM(Gompertz_model!AD$7:AD98)/Gompertz_model!AD$123</f>
        <v>0.85335138098828045</v>
      </c>
      <c r="AE215" s="15">
        <f>SUM(Gompertz_model!AE$7:AE98)/Gompertz_model!AE$123</f>
        <v>0.77862746455882792</v>
      </c>
      <c r="AF215" s="15">
        <f>SUM(Gompertz_model!AF$7:AF98)/Gompertz_model!AF$123</f>
        <v>0.86343145959975409</v>
      </c>
      <c r="AG215" s="15">
        <f>SUM(Gompertz_model!AG$7:AG98)/Gompertz_model!AG$123</f>
        <v>0.69057636921764076</v>
      </c>
      <c r="AH215" s="15">
        <f>SUM(Gompertz_model!AH$7:AH98)/Gompertz_model!AH$123</f>
        <v>0.85734104046242776</v>
      </c>
      <c r="AI215" s="15">
        <f>SUM(Gompertz_model!AI$7:AI98)/Gompertz_model!AI$123</f>
        <v>0.77534880923743088</v>
      </c>
      <c r="AJ215" s="15">
        <f t="shared" si="2"/>
        <v>0.82796797628138485</v>
      </c>
      <c r="AK215" s="45"/>
    </row>
    <row r="216" spans="1:37" x14ac:dyDescent="0.25">
      <c r="A216" s="3">
        <v>213</v>
      </c>
      <c r="B216" s="15">
        <f>SUM(Gompertz_model!B$7:B99)/Gompertz_model!B$123</f>
        <v>0.92875614171192133</v>
      </c>
      <c r="C216" s="15">
        <f>SUM(Gompertz_model!C$7:C99)/Gompertz_model!C$123</f>
        <v>0.91540409962943858</v>
      </c>
      <c r="D216" s="15">
        <f>SUM(Gompertz_model!D$7:D99)/Gompertz_model!D$123</f>
        <v>0.7792143968735008</v>
      </c>
      <c r="E216" s="15">
        <f>SUM(Gompertz_model!E$7:E99)/Gompertz_model!E$123</f>
        <v>0.92378758700550034</v>
      </c>
      <c r="F216" s="15">
        <f>SUM(Gompertz_model!F$7:F99)/Gompertz_model!F$123</f>
        <v>0.78718380021996504</v>
      </c>
      <c r="G216" s="15">
        <f>SUM(Gompertz_model!G$7:G99)/Gompertz_model!G$123</f>
        <v>0.80070792513831013</v>
      </c>
      <c r="H216" s="15">
        <f>SUM(Gompertz_model!H$7:H99)/Gompertz_model!H$123</f>
        <v>0.78554408260524222</v>
      </c>
      <c r="I216" s="15">
        <f>SUM(Gompertz_model!I$7:I99)/Gompertz_model!I$123</f>
        <v>0.88994713524388414</v>
      </c>
      <c r="J216" s="15">
        <f>SUM(Gompertz_model!J$7:J99)/Gompertz_model!J$123</f>
        <v>0.84006682401986332</v>
      </c>
      <c r="K216" s="15">
        <f>SUM(Gompertz_model!K$7:K99)/Gompertz_model!K$123</f>
        <v>0.82309765705992122</v>
      </c>
      <c r="L216" s="15">
        <f>SUM(Gompertz_model!L$7:L99)/Gompertz_model!L$123</f>
        <v>0.86705003707119477</v>
      </c>
      <c r="M216" s="15">
        <f>SUM(Gompertz_model!M$7:M99)/Gompertz_model!M$123</f>
        <v>0.79951961799562765</v>
      </c>
      <c r="N216" s="15">
        <f>SUM(Gompertz_model!N$7:N99)/Gompertz_model!N$123</f>
        <v>0.87259524075522288</v>
      </c>
      <c r="O216" s="15">
        <f>SUM(Gompertz_model!O$7:O99)/Gompertz_model!O$123</f>
        <v>0.81384049909166445</v>
      </c>
      <c r="P216" s="15">
        <f>SUM(Gompertz_model!P$7:P99)/Gompertz_model!P$123</f>
        <v>0.91104277482269502</v>
      </c>
      <c r="Q216" s="15">
        <f>SUM(Gompertz_model!Q$7:Q99)/Gompertz_model!Q$123</f>
        <v>0.8164713990351482</v>
      </c>
      <c r="R216" s="15">
        <f>SUM(Gompertz_model!R$7:R99)/Gompertz_model!R$123</f>
        <v>0.85488192932507123</v>
      </c>
      <c r="S216" s="15">
        <f>SUM(Gompertz_model!S$7:S99)/Gompertz_model!S$123</f>
        <v>0.85889178551346934</v>
      </c>
      <c r="T216" s="15">
        <f>SUM(Gompertz_model!T$7:T99)/Gompertz_model!T$123</f>
        <v>0.74760706867217097</v>
      </c>
      <c r="U216" s="15">
        <f>SUM(Gompertz_model!U$7:U99)/Gompertz_model!U$123</f>
        <v>0.72958317751632484</v>
      </c>
      <c r="V216" s="15">
        <f>SUM(Gompertz_model!V$7:V99)/Gompertz_model!V$123</f>
        <v>0.94858280627781677</v>
      </c>
      <c r="W216" s="15">
        <f>SUM(Gompertz_model!W$7:W99)/Gompertz_model!W$123</f>
        <v>0.84684147171193802</v>
      </c>
      <c r="X216" s="15">
        <f>SUM(Gompertz_model!X$7:X99)/Gompertz_model!X$123</f>
        <v>0.9357909768868673</v>
      </c>
      <c r="Y216" s="15">
        <f>SUM(Gompertz_model!Y$7:Y99)/Gompertz_model!Y$123</f>
        <v>0.89166406818418043</v>
      </c>
      <c r="Z216" s="15">
        <f>SUM(Gompertz_model!Z$7:Z99)/Gompertz_model!Z$123</f>
        <v>0.73930815530127658</v>
      </c>
      <c r="AA216" s="15">
        <f>SUM(Gompertz_model!AA$7:AA99)/Gompertz_model!AA$123</f>
        <v>0.90670846683325412</v>
      </c>
      <c r="AB216" s="15">
        <f>SUM(Gompertz_model!AB$7:AB99)/Gompertz_model!AB$123</f>
        <v>0.75421238093772602</v>
      </c>
      <c r="AC216" s="15">
        <f>SUM(Gompertz_model!AC$7:AC99)/Gompertz_model!AC$123</f>
        <v>0.85703224588074223</v>
      </c>
      <c r="AD216" s="15">
        <f>SUM(Gompertz_model!AD$7:AD99)/Gompertz_model!AD$123</f>
        <v>0.85828592968268114</v>
      </c>
      <c r="AE216" s="15">
        <f>SUM(Gompertz_model!AE$7:AE99)/Gompertz_model!AE$123</f>
        <v>0.79677097039066902</v>
      </c>
      <c r="AF216" s="15">
        <f>SUM(Gompertz_model!AF$7:AF99)/Gompertz_model!AF$123</f>
        <v>0.87818455023563968</v>
      </c>
      <c r="AG216" s="15">
        <f>SUM(Gompertz_model!AG$7:AG99)/Gompertz_model!AG$123</f>
        <v>0.70095883754281585</v>
      </c>
      <c r="AH216" s="15">
        <f>SUM(Gompertz_model!AH$7:AH99)/Gompertz_model!AH$123</f>
        <v>0.86760115606936417</v>
      </c>
      <c r="AI216" s="15">
        <f>SUM(Gompertz_model!AI$7:AI99)/Gompertz_model!AI$123</f>
        <v>0.7965630262208323</v>
      </c>
      <c r="AJ216" s="15">
        <f t="shared" si="2"/>
        <v>0.83893230063123336</v>
      </c>
      <c r="AK216" s="45"/>
    </row>
    <row r="217" spans="1:37" x14ac:dyDescent="0.25">
      <c r="A217" s="3">
        <v>214</v>
      </c>
      <c r="B217" s="15">
        <f>SUM(Gompertz_model!B$7:B100)/Gompertz_model!B$123</f>
        <v>0.930932678217395</v>
      </c>
      <c r="C217" s="15">
        <f>SUM(Gompertz_model!C$7:C100)/Gompertz_model!C$123</f>
        <v>0.92933533467798679</v>
      </c>
      <c r="D217" s="15">
        <f>SUM(Gompertz_model!D$7:D100)/Gompertz_model!D$123</f>
        <v>0.79347787931619529</v>
      </c>
      <c r="E217" s="15">
        <f>SUM(Gompertz_model!E$7:E100)/Gompertz_model!E$123</f>
        <v>0.93105010761620666</v>
      </c>
      <c r="F217" s="15">
        <f>SUM(Gompertz_model!F$7:F100)/Gompertz_model!F$123</f>
        <v>0.80169718142804769</v>
      </c>
      <c r="G217" s="15">
        <f>SUM(Gompertz_model!G$7:G100)/Gompertz_model!G$123</f>
        <v>0.82823060522025116</v>
      </c>
      <c r="H217" s="15">
        <f>SUM(Gompertz_model!H$7:H100)/Gompertz_model!H$123</f>
        <v>0.79034333083489017</v>
      </c>
      <c r="I217" s="15">
        <f>SUM(Gompertz_model!I$7:I100)/Gompertz_model!I$123</f>
        <v>0.90392312137491171</v>
      </c>
      <c r="J217" s="15">
        <f>SUM(Gompertz_model!J$7:J100)/Gompertz_model!J$123</f>
        <v>0.84481807313858326</v>
      </c>
      <c r="K217" s="15">
        <f>SUM(Gompertz_model!K$7:K100)/Gompertz_model!K$123</f>
        <v>0.82977399958532039</v>
      </c>
      <c r="L217" s="15">
        <f>SUM(Gompertz_model!L$7:L100)/Gompertz_model!L$123</f>
        <v>0.87922023906399749</v>
      </c>
      <c r="M217" s="15">
        <f>SUM(Gompertz_model!M$7:M100)/Gompertz_model!M$123</f>
        <v>0.81293867218962146</v>
      </c>
      <c r="N217" s="15">
        <f>SUM(Gompertz_model!N$7:N100)/Gompertz_model!N$123</f>
        <v>0.87415931180873641</v>
      </c>
      <c r="O217" s="15">
        <f>SUM(Gompertz_model!O$7:O100)/Gompertz_model!O$123</f>
        <v>0.81895252714444644</v>
      </c>
      <c r="P217" s="15">
        <f>SUM(Gompertz_model!P$7:P100)/Gompertz_model!P$123</f>
        <v>0.91590480939716312</v>
      </c>
      <c r="Q217" s="15">
        <f>SUM(Gompertz_model!Q$7:Q100)/Gompertz_model!Q$123</f>
        <v>0.82587378162843361</v>
      </c>
      <c r="R217" s="15">
        <f>SUM(Gompertz_model!R$7:R100)/Gompertz_model!R$123</f>
        <v>0.86737983587338807</v>
      </c>
      <c r="S217" s="15">
        <f>SUM(Gompertz_model!S$7:S100)/Gompertz_model!S$123</f>
        <v>0.8679905944895977</v>
      </c>
      <c r="T217" s="15">
        <f>SUM(Gompertz_model!T$7:T100)/Gompertz_model!T$123</f>
        <v>0.77834723338517586</v>
      </c>
      <c r="U217" s="15">
        <f>SUM(Gompertz_model!U$7:U100)/Gompertz_model!U$123</f>
        <v>0.74173690417973137</v>
      </c>
      <c r="V217" s="15">
        <f>SUM(Gompertz_model!V$7:V100)/Gompertz_model!V$123</f>
        <v>0.95412664948856096</v>
      </c>
      <c r="W217" s="15">
        <f>SUM(Gompertz_model!W$7:W100)/Gompertz_model!W$123</f>
        <v>0.85134243994347625</v>
      </c>
      <c r="X217" s="15">
        <f>SUM(Gompertz_model!X$7:X100)/Gompertz_model!X$123</f>
        <v>0.93817104776008886</v>
      </c>
      <c r="Y217" s="15">
        <f>SUM(Gompertz_model!Y$7:Y100)/Gompertz_model!Y$123</f>
        <v>0.89704812389564492</v>
      </c>
      <c r="Z217" s="15">
        <f>SUM(Gompertz_model!Z$7:Z100)/Gompertz_model!Z$123</f>
        <v>0.7471261326807328</v>
      </c>
      <c r="AA217" s="15">
        <f>SUM(Gompertz_model!AA$7:AA100)/Gompertz_model!AA$123</f>
        <v>0.90862473363891405</v>
      </c>
      <c r="AB217" s="15">
        <f>SUM(Gompertz_model!AB$7:AB100)/Gompertz_model!AB$123</f>
        <v>0.76713804299321398</v>
      </c>
      <c r="AC217" s="15">
        <f>SUM(Gompertz_model!AC$7:AC100)/Gompertz_model!AC$123</f>
        <v>0.86869364052688736</v>
      </c>
      <c r="AD217" s="15">
        <f>SUM(Gompertz_model!AD$7:AD100)/Gompertz_model!AD$123</f>
        <v>0.86253512439174829</v>
      </c>
      <c r="AE217" s="15">
        <f>SUM(Gompertz_model!AE$7:AE100)/Gompertz_model!AE$123</f>
        <v>0.8138559401679808</v>
      </c>
      <c r="AF217" s="15">
        <f>SUM(Gompertz_model!AF$7:AF100)/Gompertz_model!AF$123</f>
        <v>0.87982378252851579</v>
      </c>
      <c r="AG217" s="15">
        <f>SUM(Gompertz_model!AG$7:AG100)/Gompertz_model!AG$123</f>
        <v>0.72104820262406222</v>
      </c>
      <c r="AH217" s="15">
        <f>SUM(Gompertz_model!AH$7:AH100)/Gompertz_model!AH$123</f>
        <v>0.88401734104046248</v>
      </c>
      <c r="AI217" s="15">
        <f>SUM(Gompertz_model!AI$7:AI100)/Gompertz_model!AI$123</f>
        <v>0.80835037286504696</v>
      </c>
      <c r="AJ217" s="15">
        <f t="shared" si="2"/>
        <v>0.84905846456221801</v>
      </c>
      <c r="AK217" s="60"/>
    </row>
    <row r="218" spans="1:37" x14ac:dyDescent="0.25">
      <c r="A218" s="3">
        <v>215</v>
      </c>
      <c r="B218" s="15">
        <f>SUM(Gompertz_model!B$7:B101)/Gompertz_model!B$123</f>
        <v>0.95935695198689763</v>
      </c>
      <c r="C218" s="15">
        <f>SUM(Gompertz_model!C$7:C101)/Gompertz_model!C$123</f>
        <v>0.94121440968150472</v>
      </c>
      <c r="D218" s="15">
        <f>SUM(Gompertz_model!D$7:D101)/Gompertz_model!D$123</f>
        <v>0.80734352877853577</v>
      </c>
      <c r="E218" s="15">
        <f>SUM(Gompertz_model!E$7:E101)/Gompertz_model!E$123</f>
        <v>0.93775881383025583</v>
      </c>
      <c r="F218" s="15">
        <f>SUM(Gompertz_model!F$7:F101)/Gompertz_model!F$123</f>
        <v>0.81148778331284643</v>
      </c>
      <c r="G218" s="15">
        <f>SUM(Gompertz_model!G$7:G101)/Gompertz_model!G$123</f>
        <v>0.85803871291405953</v>
      </c>
      <c r="H218" s="15">
        <f>SUM(Gompertz_model!H$7:H101)/Gompertz_model!H$123</f>
        <v>0.8009039143518778</v>
      </c>
      <c r="I218" s="15">
        <f>SUM(Gompertz_model!I$7:I101)/Gompertz_model!I$123</f>
        <v>0.90882434775164267</v>
      </c>
      <c r="J218" s="15">
        <f>SUM(Gompertz_model!J$7:J101)/Gompertz_model!J$123</f>
        <v>0.87107255617202584</v>
      </c>
      <c r="K218" s="15">
        <f>SUM(Gompertz_model!K$7:K101)/Gompertz_model!K$123</f>
        <v>0.83825419863155715</v>
      </c>
      <c r="L218" s="15">
        <f>SUM(Gompertz_model!L$7:L101)/Gompertz_model!L$123</f>
        <v>0.90050452991916674</v>
      </c>
      <c r="M218" s="15">
        <f>SUM(Gompertz_model!M$7:M101)/Gompertz_model!M$123</f>
        <v>0.85802842020480963</v>
      </c>
      <c r="N218" s="15">
        <f>SUM(Gompertz_model!N$7:N101)/Gompertz_model!N$123</f>
        <v>0.88454921237850515</v>
      </c>
      <c r="O218" s="15">
        <f>SUM(Gompertz_model!O$7:O101)/Gompertz_model!O$123</f>
        <v>0.83099325437620586</v>
      </c>
      <c r="P218" s="15">
        <f>SUM(Gompertz_model!P$7:P101)/Gompertz_model!P$123</f>
        <v>0.92695866578014185</v>
      </c>
      <c r="Q218" s="15">
        <f>SUM(Gompertz_model!Q$7:Q101)/Gompertz_model!Q$123</f>
        <v>0.84319188736831741</v>
      </c>
      <c r="R218" s="15">
        <f>SUM(Gompertz_model!R$7:R101)/Gompertz_model!R$123</f>
        <v>0.87895662368112548</v>
      </c>
      <c r="S218" s="15">
        <f>SUM(Gompertz_model!S$7:S101)/Gompertz_model!S$123</f>
        <v>0.87682103971783465</v>
      </c>
      <c r="T218" s="15">
        <f>SUM(Gompertz_model!T$7:T101)/Gompertz_model!T$123</f>
        <v>0.79248040249261509</v>
      </c>
      <c r="U218" s="15">
        <f>SUM(Gompertz_model!U$7:U101)/Gompertz_model!U$123</f>
        <v>0.74800793947587951</v>
      </c>
      <c r="V218" s="15">
        <f>SUM(Gompertz_model!V$7:V101)/Gompertz_model!V$123</f>
        <v>0.9591629577574764</v>
      </c>
      <c r="W218" s="15">
        <f>SUM(Gompertz_model!W$7:W101)/Gompertz_model!W$123</f>
        <v>0.86310776155335744</v>
      </c>
      <c r="X218" s="15">
        <f>SUM(Gompertz_model!X$7:X101)/Gompertz_model!X$123</f>
        <v>0.94055111863331042</v>
      </c>
      <c r="Y218" s="15">
        <f>SUM(Gompertz_model!Y$7:Y101)/Gompertz_model!Y$123</f>
        <v>0.89942833385302978</v>
      </c>
      <c r="Z218" s="15">
        <f>SUM(Gompertz_model!Z$7:Z101)/Gompertz_model!Z$123</f>
        <v>0.7694953369931874</v>
      </c>
      <c r="AA218" s="15">
        <f>SUM(Gompertz_model!AA$7:AA101)/Gompertz_model!AA$123</f>
        <v>0.9100121108062118</v>
      </c>
      <c r="AB218" s="15">
        <f>SUM(Gompertz_model!AB$7:AB101)/Gompertz_model!AB$123</f>
        <v>0.77916352501269481</v>
      </c>
      <c r="AC218" s="15">
        <f>SUM(Gompertz_model!AC$7:AC101)/Gompertz_model!AC$123</f>
        <v>0.88395259902743029</v>
      </c>
      <c r="AD218" s="15">
        <f>SUM(Gompertz_model!AD$7:AD101)/Gompertz_model!AD$123</f>
        <v>0.86663011445411553</v>
      </c>
      <c r="AE218" s="15">
        <f>SUM(Gompertz_model!AE$7:AE101)/Gompertz_model!AE$123</f>
        <v>0.82885351641720173</v>
      </c>
      <c r="AF218" s="15">
        <f>SUM(Gompertz_model!AF$7:AF101)/Gompertz_model!AF$123</f>
        <v>0.88368280855132841</v>
      </c>
      <c r="AG218" s="15">
        <f>SUM(Gompertz_model!AG$7:AG101)/Gompertz_model!AG$123</f>
        <v>0.72485273725006816</v>
      </c>
      <c r="AH218" s="15">
        <f>SUM(Gompertz_model!AH$7:AH101)/Gompertz_model!AH$123</f>
        <v>0.89476878612716759</v>
      </c>
      <c r="AI218" s="15">
        <f>SUM(Gompertz_model!AI$7:AI101)/Gompertz_model!AI$123</f>
        <v>0.81678494106326682</v>
      </c>
      <c r="AJ218" s="15">
        <f t="shared" si="2"/>
        <v>0.86162334824428388</v>
      </c>
      <c r="AK218" s="45"/>
    </row>
    <row r="219" spans="1:37" x14ac:dyDescent="0.25">
      <c r="A219" s="3">
        <v>216</v>
      </c>
      <c r="B219" s="15">
        <f>SUM(Gompertz_model!B$7:B102)/Gompertz_model!B$123</f>
        <v>0.9605852943711749</v>
      </c>
      <c r="C219" s="15">
        <f>SUM(Gompertz_model!C$7:C102)/Gompertz_model!C$123</f>
        <v>0.95346873680754252</v>
      </c>
      <c r="D219" s="15">
        <f>SUM(Gompertz_model!D$7:D102)/Gompertz_model!D$123</f>
        <v>0.82081134526052213</v>
      </c>
      <c r="E219" s="15">
        <f>SUM(Gompertz_model!E$7:E102)/Gompertz_model!E$123</f>
        <v>0.94395146572014754</v>
      </c>
      <c r="F219" s="15">
        <f>SUM(Gompertz_model!F$7:F102)/Gompertz_model!F$123</f>
        <v>0.82028638588773151</v>
      </c>
      <c r="G219" s="15">
        <f>SUM(Gompertz_model!G$7:G102)/Gompertz_model!G$123</f>
        <v>0.87753452528602682</v>
      </c>
      <c r="H219" s="15">
        <f>SUM(Gompertz_model!H$7:H102)/Gompertz_model!H$123</f>
        <v>0.81077090022262244</v>
      </c>
      <c r="I219" s="15">
        <f>SUM(Gompertz_model!I$7:I102)/Gompertz_model!I$123</f>
        <v>0.91642231877233915</v>
      </c>
      <c r="J219" s="15">
        <f>SUM(Gompertz_model!J$7:J102)/Gompertz_model!J$123</f>
        <v>0.88626122674186925</v>
      </c>
      <c r="K219" s="15">
        <f>SUM(Gompertz_model!K$7:K102)/Gompertz_model!K$123</f>
        <v>0.84511714700393947</v>
      </c>
      <c r="L219" s="15">
        <f>SUM(Gompertz_model!L$7:L102)/Gompertz_model!L$123</f>
        <v>0.90565833016871911</v>
      </c>
      <c r="M219" s="15">
        <f>SUM(Gompertz_model!M$7:M102)/Gompertz_model!M$123</f>
        <v>0.8714762397882867</v>
      </c>
      <c r="N219" s="15">
        <f>SUM(Gompertz_model!N$7:N102)/Gompertz_model!N$123</f>
        <v>0.89071612110378728</v>
      </c>
      <c r="O219" s="15">
        <f>SUM(Gompertz_model!O$7:O102)/Gompertz_model!O$123</f>
        <v>0.83813319438381051</v>
      </c>
      <c r="P219" s="15">
        <f>SUM(Gompertz_model!P$7:P102)/Gompertz_model!P$123</f>
        <v>0.93898215868794321</v>
      </c>
      <c r="Q219" s="15">
        <f>SUM(Gompertz_model!Q$7:Q102)/Gompertz_model!Q$123</f>
        <v>0.85522299891700304</v>
      </c>
      <c r="R219" s="15">
        <f>SUM(Gompertz_model!R$7:R102)/Gompertz_model!R$123</f>
        <v>0.88333193769887786</v>
      </c>
      <c r="S219" s="15">
        <f>SUM(Gompertz_model!S$7:S102)/Gompertz_model!S$123</f>
        <v>0.88538312119818019</v>
      </c>
      <c r="T219" s="15">
        <f>SUM(Gompertz_model!T$7:T102)/Gompertz_model!T$123</f>
        <v>0.79802302641879685</v>
      </c>
      <c r="U219" s="15">
        <f>SUM(Gompertz_model!U$7:U102)/Gompertz_model!U$123</f>
        <v>0.75744325863705664</v>
      </c>
      <c r="V219" s="15">
        <f>SUM(Gompertz_model!V$7:V102)/Gompertz_model!V$123</f>
        <v>0.96373077223393455</v>
      </c>
      <c r="W219" s="15">
        <f>SUM(Gompertz_model!W$7:W102)/Gompertz_model!W$123</f>
        <v>0.87261213167948914</v>
      </c>
      <c r="X219" s="15">
        <f>SUM(Gompertz_model!X$7:X102)/Gompertz_model!X$123</f>
        <v>0.94319564182577886</v>
      </c>
      <c r="Y219" s="15">
        <f>SUM(Gompertz_model!Y$7:Y102)/Gompertz_model!Y$123</f>
        <v>0.91931192183764676</v>
      </c>
      <c r="Z219" s="15">
        <f>SUM(Gompertz_model!Z$7:Z102)/Gompertz_model!Z$123</f>
        <v>0.78101726304649777</v>
      </c>
      <c r="AA219" s="15">
        <f>SUM(Gompertz_model!AA$7:AA102)/Gompertz_model!AA$123</f>
        <v>0.91067897165458145</v>
      </c>
      <c r="AB219" s="15">
        <f>SUM(Gompertz_model!AB$7:AB102)/Gompertz_model!AB$123</f>
        <v>0.78440303445304449</v>
      </c>
      <c r="AC219" s="15">
        <f>SUM(Gompertz_model!AC$7:AC102)/Gompertz_model!AC$123</f>
        <v>0.89019404182994188</v>
      </c>
      <c r="AD219" s="15">
        <f>SUM(Gompertz_model!AD$7:AD102)/Gompertz_model!AD$123</f>
        <v>0.87548831471455002</v>
      </c>
      <c r="AE219" s="41">
        <f>SUM(Gompertz_model!AE$7:AE102)/Gompertz_model!AE$123</f>
        <v>0.8454636288990236</v>
      </c>
      <c r="AF219" s="15">
        <f>SUM(Gompertz_model!AF$7:AF102)/Gompertz_model!AF$123</f>
        <v>0.88795164264736015</v>
      </c>
      <c r="AG219" s="15">
        <f>SUM(Gompertz_model!AG$7:AG102)/Gompertz_model!AG$123</f>
        <v>0.74111386343972596</v>
      </c>
      <c r="AH219" s="40">
        <f>SUM(Gompertz_model!AH$7:AH102)/Gompertz_model!AH$123</f>
        <v>0.90293352601156074</v>
      </c>
      <c r="AI219" s="15">
        <f>SUM(Gompertz_model!AI$7:AI102)/Gompertz_model!AI$123</f>
        <v>0.82942175847967281</v>
      </c>
      <c r="AJ219" s="15">
        <f t="shared" si="2"/>
        <v>0.87079694840674071</v>
      </c>
      <c r="AK219" s="45"/>
    </row>
    <row r="220" spans="1:37" x14ac:dyDescent="0.25">
      <c r="A220" s="3">
        <v>217</v>
      </c>
      <c r="B220" s="15">
        <f>SUM(Gompertz_model!B$7:B103)/Gompertz_model!B$123</f>
        <v>0.97017498491509357</v>
      </c>
      <c r="C220" s="15">
        <f>SUM(Gompertz_model!C$7:C103)/Gompertz_model!C$123</f>
        <v>0.95640039401472865</v>
      </c>
      <c r="D220" s="15">
        <f>SUM(Gompertz_model!D$7:D103)/Gompertz_model!D$123</f>
        <v>0.83386962779214402</v>
      </c>
      <c r="E220" s="15">
        <f>SUM(Gompertz_model!E$7:E103)/Gompertz_model!E$123</f>
        <v>0.94967841004921394</v>
      </c>
      <c r="F220" s="15">
        <f>SUM(Gompertz_model!F$7:F103)/Gompertz_model!F$123</f>
        <v>0.8250415130145996</v>
      </c>
      <c r="G220" s="46">
        <f>SUM(Gompertz_model!G$7:G103)/Gompertz_model!G$123</f>
        <v>0.88710823729427668</v>
      </c>
      <c r="H220" s="15">
        <f>SUM(Gompertz_model!H$7:H103)/Gompertz_model!H$123</f>
        <v>0.82463166608866867</v>
      </c>
      <c r="I220" s="15">
        <f>SUM(Gompertz_model!I$7:I103)/Gompertz_model!I$123</f>
        <v>0.92361363782291372</v>
      </c>
      <c r="J220" s="15">
        <f>SUM(Gompertz_model!J$7:J103)/Gompertz_model!J$123</f>
        <v>0.89711246666462308</v>
      </c>
      <c r="K220" s="15">
        <f>SUM(Gompertz_model!K$7:K103)/Gompertz_model!K$123</f>
        <v>0.84826871241965585</v>
      </c>
      <c r="L220" s="15">
        <f>SUM(Gompertz_model!L$7:L103)/Gompertz_model!L$123</f>
        <v>0.91404907864518348</v>
      </c>
      <c r="M220" s="15">
        <f>SUM(Gompertz_model!M$7:M103)/Gompertz_model!M$123</f>
        <v>0.87807789667472103</v>
      </c>
      <c r="N220" s="15">
        <f>SUM(Gompertz_model!N$7:N103)/Gompertz_model!N$123</f>
        <v>0.90177633783934752</v>
      </c>
      <c r="O220" s="15">
        <f>SUM(Gompertz_model!O$7:O103)/Gompertz_model!O$123</f>
        <v>0.84679406835753213</v>
      </c>
      <c r="P220" s="15">
        <f>SUM(Gompertz_model!P$7:P103)/Gompertz_model!P$123</f>
        <v>0.95045157358156029</v>
      </c>
      <c r="Q220" s="15">
        <f>SUM(Gompertz_model!Q$7:Q103)/Gompertz_model!Q$123</f>
        <v>0.86163237176331597</v>
      </c>
      <c r="R220" s="15">
        <f>SUM(Gompertz_model!R$7:R103)/Gompertz_model!R$123</f>
        <v>0.88567660358398925</v>
      </c>
      <c r="S220" s="15">
        <f>SUM(Gompertz_model!S$7:S103)/Gompertz_model!S$123</f>
        <v>0.89368961815672443</v>
      </c>
      <c r="T220" s="15">
        <f>SUM(Gompertz_model!T$7:T103)/Gompertz_model!T$123</f>
        <v>0.80584115319979543</v>
      </c>
      <c r="U220" s="15">
        <f>SUM(Gompertz_model!U$7:U103)/Gompertz_model!U$123</f>
        <v>0.77798233754278978</v>
      </c>
      <c r="V220" s="15">
        <f>SUM(Gompertz_model!V$7:V103)/Gompertz_model!V$123</f>
        <v>0.9678691340673069</v>
      </c>
      <c r="W220" s="15">
        <f>SUM(Gompertz_model!W$7:W103)/Gompertz_model!W$123</f>
        <v>0.87882974825980009</v>
      </c>
      <c r="X220" s="15">
        <f>SUM(Gompertz_model!X$7:X103)/Gompertz_model!X$123</f>
        <v>0.9484670580560991</v>
      </c>
      <c r="Y220" s="15">
        <f>SUM(Gompertz_model!Y$7:Y103)/Gompertz_model!Y$123</f>
        <v>0.92206631327304855</v>
      </c>
      <c r="Z220" s="15">
        <f>SUM(Gompertz_model!Z$7:Z103)/Gompertz_model!Z$123</f>
        <v>0.81267279581982932</v>
      </c>
      <c r="AA220" s="15">
        <f>SUM(Gompertz_model!AA$7:AA103)/Gompertz_model!AA$123</f>
        <v>0.91792246017997581</v>
      </c>
      <c r="AB220" s="15">
        <f>SUM(Gompertz_model!AB$7:AB103)/Gompertz_model!AB$123</f>
        <v>0.79242002246603171</v>
      </c>
      <c r="AC220" s="15">
        <f>SUM(Gompertz_model!AC$7:AC103)/Gompertz_model!AC$123</f>
        <v>0.8926018601576885</v>
      </c>
      <c r="AD220" s="15">
        <f>SUM(Gompertz_model!AD$7:AD103)/Gompertz_model!AD$123</f>
        <v>0.88343842094441782</v>
      </c>
      <c r="AE220" s="15">
        <f>SUM(Gompertz_model!AE$7:AE103)/Gompertz_model!AE$123</f>
        <v>0.85122127360683797</v>
      </c>
      <c r="AF220" s="15">
        <f>SUM(Gompertz_model!AF$7:AF103)/Gompertz_model!AF$123</f>
        <v>0.89522573594699817</v>
      </c>
      <c r="AG220" s="15">
        <f>SUM(Gompertz_model!AG$7:AG103)/Gompertz_model!AG$123</f>
        <v>0.75842982944780912</v>
      </c>
      <c r="AH220" s="15">
        <f>SUM(Gompertz_model!AH$7:AH103)/Gompertz_model!AH$123</f>
        <v>0.90851156069364158</v>
      </c>
      <c r="AI220" s="15">
        <f>SUM(Gompertz_model!AI$7:AI103)/Gompertz_model!AI$123</f>
        <v>0.8388185590570123</v>
      </c>
      <c r="AJ220" s="15">
        <f t="shared" ref="AJ220:AJ237" si="3">AVERAGE(B220:AI220)</f>
        <v>0.87942251357051127</v>
      </c>
      <c r="AK220" s="45"/>
    </row>
    <row r="221" spans="1:37" x14ac:dyDescent="0.25">
      <c r="A221" s="3">
        <v>218</v>
      </c>
      <c r="B221" s="15">
        <f>SUM(Gompertz_model!B$7:B104)/Gompertz_model!B$123</f>
        <v>0.97713559175933107</v>
      </c>
      <c r="C221" s="15">
        <f>SUM(Gompertz_model!C$7:C104)/Gompertz_model!C$123</f>
        <v>0.96299075941648293</v>
      </c>
      <c r="D221" s="15">
        <f>SUM(Gompertz_model!D$7:D104)/Gompertz_model!D$123</f>
        <v>0.84654177831342214</v>
      </c>
      <c r="E221" s="15">
        <f>SUM(Gompertz_model!E$7:E104)/Gompertz_model!E$123</f>
        <v>0.95495223350828828</v>
      </c>
      <c r="F221" s="15">
        <f>SUM(Gompertz_model!F$7:F104)/Gompertz_model!F$123</f>
        <v>0.82738133747385223</v>
      </c>
      <c r="G221" s="15">
        <f>SUM(Gompertz_model!G$7:G104)/Gompertz_model!G$123</f>
        <v>0.89616633453643446</v>
      </c>
      <c r="H221" s="15">
        <f>SUM(Gompertz_model!H$7:H104)/Gompertz_model!H$123</f>
        <v>0.83806732371992076</v>
      </c>
      <c r="I221" s="15">
        <f>SUM(Gompertz_model!I$7:I104)/Gompertz_model!I$123</f>
        <v>0.93041970763863624</v>
      </c>
      <c r="J221" s="15">
        <f>SUM(Gompertz_model!J$7:J104)/Gompertz_model!J$123</f>
        <v>0.91098304876927316</v>
      </c>
      <c r="K221" s="15">
        <f>SUM(Gompertz_model!K$7:K104)/Gompertz_model!K$123</f>
        <v>0.8612896537424839</v>
      </c>
      <c r="L221" s="15">
        <f>SUM(Gompertz_model!L$7:L104)/Gompertz_model!L$123</f>
        <v>0.92222282500587716</v>
      </c>
      <c r="M221" s="15">
        <f>SUM(Gompertz_model!M$7:M104)/Gompertz_model!M$123</f>
        <v>0.88516856518237252</v>
      </c>
      <c r="N221" s="15">
        <f>SUM(Gompertz_model!N$7:N104)/Gompertz_model!N$123</f>
        <v>0.91017763378393479</v>
      </c>
      <c r="O221" s="15">
        <f>SUM(Gompertz_model!O$7:O104)/Gompertz_model!O$123</f>
        <v>0.84844174682082552</v>
      </c>
      <c r="P221" s="15">
        <f>SUM(Gompertz_model!P$7:P104)/Gompertz_model!P$123</f>
        <v>0.9522107712765957</v>
      </c>
      <c r="Q221" s="15">
        <f>SUM(Gompertz_model!Q$7:Q104)/Gompertz_model!Q$123</f>
        <v>0.86685044796691935</v>
      </c>
      <c r="R221" s="15">
        <f>SUM(Gompertz_model!R$7:R104)/Gompertz_model!R$123</f>
        <v>0.89802796851448674</v>
      </c>
      <c r="S221" s="15">
        <f>SUM(Gompertz_model!S$7:S104)/Gompertz_model!S$123</f>
        <v>0.90174053059346726</v>
      </c>
      <c r="T221" s="15">
        <f>SUM(Gompertz_model!T$7:T104)/Gompertz_model!T$123</f>
        <v>0.8182102856904272</v>
      </c>
      <c r="U221" s="15">
        <f>SUM(Gompertz_model!U$7:U104)/Gompertz_model!U$123</f>
        <v>0.80850329373184138</v>
      </c>
      <c r="V221" s="15">
        <f>SUM(Gompertz_model!V$7:V104)/Gompertz_model!V$123</f>
        <v>0.97161708440696493</v>
      </c>
      <c r="W221" s="15">
        <f>SUM(Gompertz_model!W$7:W104)/Gompertz_model!W$123</f>
        <v>0.88861673732140056</v>
      </c>
      <c r="X221" s="15">
        <f>SUM(Gompertz_model!X$7:X104)/Gompertz_model!X$123</f>
        <v>0.95340350134870688</v>
      </c>
      <c r="Y221" s="15">
        <f>SUM(Gompertz_model!Y$7:Y104)/Gompertz_model!Y$123</f>
        <v>0.93344766656272737</v>
      </c>
      <c r="Z221" s="15">
        <f>SUM(Gompertz_model!Z$7:Z104)/Gompertz_model!Z$123</f>
        <v>0.82195912428070639</v>
      </c>
      <c r="AA221" s="15">
        <f>SUM(Gompertz_model!AA$7:AA104)/Gompertz_model!AA$123</f>
        <v>0.92483635081479665</v>
      </c>
      <c r="AB221" s="15">
        <f>SUM(Gompertz_model!AB$7:AB104)/Gompertz_model!AB$123</f>
        <v>0.80750765537722924</v>
      </c>
      <c r="AC221" s="15">
        <f>SUM(Gompertz_model!AC$7:AC104)/Gompertz_model!AC$123</f>
        <v>0.89735139983947876</v>
      </c>
      <c r="AD221" s="15">
        <f>SUM(Gompertz_model!AD$7:AD104)/Gompertz_model!AD$123</f>
        <v>0.90391337125625382</v>
      </c>
      <c r="AE221" s="15">
        <f>SUM(Gompertz_model!AE$7:AE104)/Gompertz_model!AE$123</f>
        <v>0.86347852754666954</v>
      </c>
      <c r="AF221" s="15">
        <f>SUM(Gompertz_model!AF$7:AF104)/Gompertz_model!AF$123</f>
        <v>0.91011542927395672</v>
      </c>
      <c r="AG221" s="15">
        <f>SUM(Gompertz_model!AG$7:AG104)/Gompertz_model!AG$123</f>
        <v>0.78635345430410197</v>
      </c>
      <c r="AH221" s="15">
        <f>SUM(Gompertz_model!AH$7:AH104)/Gompertz_model!AH$123</f>
        <v>0.91130057803468212</v>
      </c>
      <c r="AI221" s="15">
        <f>SUM(Gompertz_model!AI$7:AI104)/Gompertz_model!AI$123</f>
        <v>0.85520657926389221</v>
      </c>
      <c r="AJ221" s="15">
        <f t="shared" si="3"/>
        <v>0.88960556756107179</v>
      </c>
      <c r="AK221" s="45"/>
    </row>
    <row r="222" spans="1:37" x14ac:dyDescent="0.25">
      <c r="A222" s="3">
        <v>219</v>
      </c>
      <c r="B222" s="15">
        <f>SUM(Gompertz_model!B$7:B105)/Gompertz_model!B$123</f>
        <v>0.98409619860356867</v>
      </c>
      <c r="C222" s="46">
        <f>SUM(Gompertz_model!C$7:C105)/Gompertz_model!C$123</f>
        <v>0.96527745203808812</v>
      </c>
      <c r="D222" s="15">
        <f>SUM(Gompertz_model!D$7:D105)/Gompertz_model!D$123</f>
        <v>0.85881609585434637</v>
      </c>
      <c r="E222" s="15">
        <f>SUM(Gompertz_model!E$7:E105)/Gompertz_model!E$123</f>
        <v>0.95982328286070306</v>
      </c>
      <c r="F222" s="46">
        <f>SUM(Gompertz_model!F$7:F105)/Gompertz_model!F$123</f>
        <v>0.84151732764011988</v>
      </c>
      <c r="G222" s="15">
        <f>SUM(Gompertz_model!G$7:G105)/Gompertz_model!G$123</f>
        <v>0.90487604342312467</v>
      </c>
      <c r="H222" s="15">
        <f>SUM(Gompertz_model!H$7:H105)/Gompertz_model!H$123</f>
        <v>0.85107787311637895</v>
      </c>
      <c r="I222" s="15">
        <f>SUM(Gompertz_model!I$7:I105)/Gompertz_model!I$123</f>
        <v>0.93686193095477599</v>
      </c>
      <c r="J222" s="15">
        <f>SUM(Gompertz_model!J$7:J105)/Gompertz_model!J$123</f>
        <v>0.93904607178984156</v>
      </c>
      <c r="K222" s="15">
        <f>SUM(Gompertz_model!K$7:K105)/Gompertz_model!K$123</f>
        <v>0.87186398507153229</v>
      </c>
      <c r="L222" s="15">
        <f>SUM(Gompertz_model!L$7:L105)/Gompertz_model!L$123</f>
        <v>0.92989023309643937</v>
      </c>
      <c r="M222" s="15">
        <f>SUM(Gompertz_model!M$7:M105)/Gompertz_model!M$123</f>
        <v>0.89529398228052004</v>
      </c>
      <c r="N222" s="47">
        <f>SUM(Gompertz_model!N$7:N105)/Gompertz_model!N$123</f>
        <v>0.91609875991509326</v>
      </c>
      <c r="O222" s="15">
        <f>SUM(Gompertz_model!O$7:O105)/Gompertz_model!O$123</f>
        <v>0.84882198031235478</v>
      </c>
      <c r="P222" s="15">
        <f>SUM(Gompertz_model!P$7:P105)/Gompertz_model!P$123</f>
        <v>0.95264018173758869</v>
      </c>
      <c r="Q222" s="15">
        <f>SUM(Gompertz_model!Q$7:Q105)/Gompertz_model!Q$123</f>
        <v>0.87479570739391554</v>
      </c>
      <c r="R222" s="15">
        <f>SUM(Gompertz_model!R$7:R105)/Gompertz_model!R$123</f>
        <v>0.90014235471445314</v>
      </c>
      <c r="S222" s="15">
        <f>SUM(Gompertz_model!S$7:S105)/Gompertz_model!S$123</f>
        <v>0.90953585850840868</v>
      </c>
      <c r="T222" s="15">
        <f>SUM(Gompertz_model!T$7:T105)/Gompertz_model!T$123</f>
        <v>0.83342901579282491</v>
      </c>
      <c r="U222" s="15">
        <f>SUM(Gompertz_model!U$7:U105)/Gompertz_model!U$123</f>
        <v>0.82359117452463826</v>
      </c>
      <c r="V222" s="15">
        <f>SUM(Gompertz_model!V$7:V105)/Gompertz_model!V$123</f>
        <v>0.97501366440227999</v>
      </c>
      <c r="W222" s="15">
        <f>SUM(Gompertz_model!W$7:W105)/Gompertz_model!W$123</f>
        <v>0.89801643376772911</v>
      </c>
      <c r="X222" s="15">
        <f>SUM(Gompertz_model!X$7:X105)/Gompertz_model!X$123</f>
        <v>0.9580226018582183</v>
      </c>
      <c r="Y222" s="15">
        <f>SUM(Gompertz_model!Y$7:Y105)/Gompertz_model!Y$123</f>
        <v>0.93486124103523538</v>
      </c>
      <c r="Z222" s="15">
        <f>SUM(Gompertz_model!Z$7:Z105)/Gompertz_model!Z$123</f>
        <v>0.82412857993253519</v>
      </c>
      <c r="AA222" s="15">
        <f>SUM(Gompertz_model!AA$7:AA105)/Gompertz_model!AA$123</f>
        <v>0.93143597369348929</v>
      </c>
      <c r="AB222" s="15">
        <f>SUM(Gompertz_model!AB$7:AB105)/Gompertz_model!AB$123</f>
        <v>0.82223367750473175</v>
      </c>
      <c r="AC222" s="15">
        <f>SUM(Gompertz_model!AC$7:AC105)/Gompertz_model!AC$123</f>
        <v>0.89790850290354562</v>
      </c>
      <c r="AD222" s="15">
        <f>SUM(Gompertz_model!AD$7:AD105)/Gompertz_model!AD$123</f>
        <v>0.93317798642999106</v>
      </c>
      <c r="AE222" s="15">
        <f>SUM(Gompertz_model!AE$7:AE105)/Gompertz_model!AE$123</f>
        <v>0.88363028402401989</v>
      </c>
      <c r="AF222" s="15">
        <f>SUM(Gompertz_model!AF$7:AF105)/Gompertz_model!AF$123</f>
        <v>0.91195956560344238</v>
      </c>
      <c r="AG222" s="15">
        <f>SUM(Gompertz_model!AG$7:AG105)/Gompertz_model!AG$123</f>
        <v>0.82073649153165107</v>
      </c>
      <c r="AH222" s="15">
        <f>SUM(Gompertz_model!AH$7:AH105)/Gompertz_model!AH$123</f>
        <v>0.91447976878612713</v>
      </c>
      <c r="AI222" s="15">
        <f>SUM(Gompertz_model!AI$7:AI105)/Gompertz_model!AI$123</f>
        <v>0.87377465720471492</v>
      </c>
      <c r="AJ222" s="15">
        <f t="shared" si="3"/>
        <v>0.89931985112665958</v>
      </c>
      <c r="AK222" s="45"/>
    </row>
    <row r="223" spans="1:37" x14ac:dyDescent="0.25">
      <c r="A223" s="3">
        <v>220</v>
      </c>
      <c r="B223" s="15">
        <f>SUM(Gompertz_model!B$7:B106)/Gompertz_model!B$123</f>
        <v>0.98424704766830451</v>
      </c>
      <c r="C223" s="15">
        <f>SUM(Gompertz_model!C$7:C106)/Gompertz_model!C$123</f>
        <v>0.96894788686148503</v>
      </c>
      <c r="D223" s="15">
        <f>SUM(Gompertz_model!D$7:D106)/Gompertz_model!D$123</f>
        <v>0.87070428138492684</v>
      </c>
      <c r="E223" s="46">
        <f>SUM(Gompertz_model!E$7:E106)/Gompertz_model!E$123</f>
        <v>0.96431673148812447</v>
      </c>
      <c r="F223" s="15">
        <f>SUM(Gompertz_model!F$7:F106)/Gompertz_model!F$123</f>
        <v>0.85515731815143081</v>
      </c>
      <c r="G223" s="15">
        <f>SUM(Gompertz_model!G$7:G106)/Gompertz_model!G$123</f>
        <v>0.91323736395434718</v>
      </c>
      <c r="H223" s="15">
        <f>SUM(Gompertz_model!H$7:H106)/Gompertz_model!H$123</f>
        <v>0.86367450133685353</v>
      </c>
      <c r="I223" s="15">
        <f>SUM(Gompertz_model!I$7:I106)/Gompertz_model!I$123</f>
        <v>0.94296171050660271</v>
      </c>
      <c r="J223" s="15">
        <f>SUM(Gompertz_model!J$7:J106)/Gompertz_model!J$123</f>
        <v>0.94520736903411706</v>
      </c>
      <c r="K223" s="15">
        <f>SUM(Gompertz_model!K$7:K106)/Gompertz_model!K$123</f>
        <v>0.88247978436657681</v>
      </c>
      <c r="L223" s="15">
        <f>SUM(Gompertz_model!L$7:L106)/Gompertz_model!L$123</f>
        <v>0.9370693864265176</v>
      </c>
      <c r="M223" s="15">
        <f>SUM(Gompertz_model!M$7:M106)/Gompertz_model!M$123</f>
        <v>0.90495915314693365</v>
      </c>
      <c r="N223" s="15">
        <f>SUM(Gompertz_model!N$7:N106)/Gompertz_model!N$123</f>
        <v>0.92416489777678468</v>
      </c>
      <c r="O223" s="15">
        <f>SUM(Gompertz_model!O$7:O106)/Gompertz_model!O$123</f>
        <v>0.84966694362686424</v>
      </c>
      <c r="P223" s="15">
        <f>SUM(Gompertz_model!P$7:P106)/Gompertz_model!P$123</f>
        <v>0.95755762411347523</v>
      </c>
      <c r="Q223" s="15">
        <f>SUM(Gompertz_model!Q$7:Q106)/Gompertz_model!Q$123</f>
        <v>0.88333169242886678</v>
      </c>
      <c r="R223" s="15">
        <f>SUM(Gompertz_model!R$7:R106)/Gompertz_model!R$123</f>
        <v>0.90219393736392561</v>
      </c>
      <c r="S223" s="15">
        <f>SUM(Gompertz_model!S$7:S106)/Gompertz_model!S$123</f>
        <v>0.91708838112763891</v>
      </c>
      <c r="T223" s="15">
        <f>SUM(Gompertz_model!T$7:T106)/Gompertz_model!T$123</f>
        <v>0.85317787543187584</v>
      </c>
      <c r="U223" s="15">
        <f>SUM(Gompertz_model!U$7:U106)/Gompertz_model!U$123</f>
        <v>0.83823317895463567</v>
      </c>
      <c r="V223" s="15">
        <f>SUM(Gompertz_model!V$7:V106)/Gompertz_model!V$123</f>
        <v>0.97809791520262357</v>
      </c>
      <c r="W223" s="15">
        <f>SUM(Gompertz_model!W$7:W106)/Gompertz_model!W$123</f>
        <v>0.9070393049667661</v>
      </c>
      <c r="X223" s="15">
        <f>SUM(Gompertz_model!X$7:X106)/Gompertz_model!X$123</f>
        <v>0.96234198973925</v>
      </c>
      <c r="Y223" s="15">
        <f>SUM(Gompertz_model!Y$7:Y106)/Gompertz_model!Y$123</f>
        <v>0.94151335619997922</v>
      </c>
      <c r="Z223" s="15">
        <f>SUM(Gompertz_model!Z$7:Z106)/Gompertz_model!Z$123</f>
        <v>0.82623189364375949</v>
      </c>
      <c r="AA223" s="15">
        <f>SUM(Gompertz_model!AA$7:AA106)/Gompertz_model!AA$123</f>
        <v>0.93772899388327635</v>
      </c>
      <c r="AB223" s="15">
        <f>SUM(Gompertz_model!AB$7:AB106)/Gompertz_model!AB$123</f>
        <v>0.83659039500207732</v>
      </c>
      <c r="AC223" s="40">
        <f>SUM(Gompertz_model!AC$7:AC106)/Gompertz_model!AC$123</f>
        <v>0.90789858835749015</v>
      </c>
      <c r="AD223" s="15">
        <f>SUM(Gompertz_model!AD$7:AD106)/Gompertz_model!AD$123</f>
        <v>0.94546295661709268</v>
      </c>
      <c r="AE223" s="15">
        <f>SUM(Gompertz_model!AE$7:AE106)/Gompertz_model!AE$123</f>
        <v>0.88669707072405846</v>
      </c>
      <c r="AF223" s="15">
        <f>SUM(Gompertz_model!AF$7:AF106)/Gompertz_model!AF$123</f>
        <v>0.92128269926917561</v>
      </c>
      <c r="AG223" s="15">
        <f>SUM(Gompertz_model!AG$7:AG106)/Gompertz_model!AG$123</f>
        <v>0.83851469071859486</v>
      </c>
      <c r="AH223" s="15">
        <f>SUM(Gompertz_model!AH$7:AH106)/Gompertz_model!AH$123</f>
        <v>0.91536127167630055</v>
      </c>
      <c r="AI223" s="15">
        <f>SUM(Gompertz_model!AI$7:AI106)/Gompertz_model!AI$123</f>
        <v>0.88582511426509503</v>
      </c>
      <c r="AJ223" s="6">
        <f t="shared" si="3"/>
        <v>0.90732245015928892</v>
      </c>
      <c r="AK223" s="45"/>
    </row>
    <row r="224" spans="1:37" x14ac:dyDescent="0.25">
      <c r="A224" s="3">
        <v>221</v>
      </c>
      <c r="B224" s="46">
        <f>SUM(Gompertz_model!B$7:B107)/Gompertz_model!B$123</f>
        <v>0.98588483751400746</v>
      </c>
      <c r="C224" s="15">
        <f>SUM(Gompertz_model!C$7:C107)/Gompertz_model!C$123</f>
        <v>0.97193817721281484</v>
      </c>
      <c r="D224" s="15">
        <f>SUM(Gompertz_model!D$7:D107)/Gompertz_model!D$123</f>
        <v>0.88220633490516365</v>
      </c>
      <c r="E224" s="15">
        <f>SUM(Gompertz_model!E$7:E107)/Gompertz_model!E$123</f>
        <v>0.96845775277221868</v>
      </c>
      <c r="F224" s="15">
        <f>SUM(Gompertz_model!F$7:F107)/Gompertz_model!F$123</f>
        <v>0.86832287421017451</v>
      </c>
      <c r="G224" s="15">
        <f>SUM(Gompertz_model!G$7:G107)/Gompertz_model!G$123</f>
        <v>0.92127816719853961</v>
      </c>
      <c r="H224" s="15">
        <f>SUM(Gompertz_model!H$7:H107)/Gompertz_model!H$123</f>
        <v>0.87585720838134451</v>
      </c>
      <c r="I224" s="15">
        <f>SUM(Gompertz_model!I$7:I107)/Gompertz_model!I$123</f>
        <v>0.94874044902938592</v>
      </c>
      <c r="J224" s="15">
        <f>SUM(Gompertz_model!J$7:J107)/Gompertz_model!J$123</f>
        <v>0.95098550102688284</v>
      </c>
      <c r="K224" s="15">
        <f>SUM(Gompertz_model!K$7:K107)/Gompertz_model!K$123</f>
        <v>0.89278457391664934</v>
      </c>
      <c r="L224" s="15">
        <f>SUM(Gompertz_model!L$7:L107)/Gompertz_model!L$123</f>
        <v>0.94379645201540718</v>
      </c>
      <c r="M224" s="15">
        <f>SUM(Gompertz_model!M$7:M107)/Gompertz_model!M$123</f>
        <v>0.91417846047635487</v>
      </c>
      <c r="N224" s="15">
        <f>SUM(Gompertz_model!N$7:N107)/Gompertz_model!N$123</f>
        <v>0.92847726511004358</v>
      </c>
      <c r="O224" s="15">
        <f>SUM(Gompertz_model!O$7:O107)/Gompertz_model!O$123</f>
        <v>0.86235547606641416</v>
      </c>
      <c r="P224" s="15">
        <f>SUM(Gompertz_model!P$7:P107)/Gompertz_model!P$123</f>
        <v>0.96215647163120566</v>
      </c>
      <c r="Q224" s="15">
        <f>SUM(Gompertz_model!Q$7:Q107)/Gompertz_model!Q$123</f>
        <v>0.89371861770207739</v>
      </c>
      <c r="R224" s="15">
        <f>SUM(Gompertz_model!R$7:R107)/Gompertz_model!R$123</f>
        <v>0.90600401942723163</v>
      </c>
      <c r="S224" s="15">
        <f>SUM(Gompertz_model!S$7:S107)/Gompertz_model!S$123</f>
        <v>0.92439809845115783</v>
      </c>
      <c r="T224" s="15">
        <f>SUM(Gompertz_model!T$7:T107)/Gompertz_model!T$123</f>
        <v>0.85831341398494831</v>
      </c>
      <c r="U224" s="15">
        <f>SUM(Gompertz_model!U$7:U107)/Gompertz_model!U$123</f>
        <v>0.85096222995713833</v>
      </c>
      <c r="V224" s="15">
        <f>SUM(Gompertz_model!V$7:V107)/Gompertz_model!V$123</f>
        <v>0.98086983680799567</v>
      </c>
      <c r="W224" s="15">
        <f>SUM(Gompertz_model!W$7:W107)/Gompertz_model!W$123</f>
        <v>0.91570628565447221</v>
      </c>
      <c r="X224" s="15">
        <f>SUM(Gompertz_model!X$7:X107)/Gompertz_model!X$123</f>
        <v>0.9663792951464184</v>
      </c>
      <c r="Y224" s="15">
        <f>SUM(Gompertz_model!Y$7:Y107)/Gompertz_model!Y$123</f>
        <v>0.9477393202369816</v>
      </c>
      <c r="Z224" s="15">
        <f>SUM(Gompertz_model!Z$7:Z107)/Gompertz_model!Z$123</f>
        <v>0.84092863284608765</v>
      </c>
      <c r="AA224" s="15">
        <f>SUM(Gompertz_model!AA$7:AA107)/Gompertz_model!AA$123</f>
        <v>0.94373074151860314</v>
      </c>
      <c r="AB224" s="15">
        <f>SUM(Gompertz_model!AB$7:AB107)/Gompertz_model!AB$123</f>
        <v>0.85057780786926618</v>
      </c>
      <c r="AC224" s="15">
        <f>SUM(Gompertz_model!AC$7:AC107)/Gompertz_model!AC$123</f>
        <v>0.91733157074736793</v>
      </c>
      <c r="AD224" s="15">
        <f>SUM(Gompertz_model!AD$7:AD107)/Gompertz_model!AD$123</f>
        <v>0.95288191350832707</v>
      </c>
      <c r="AE224" s="15">
        <f>SUM(Gompertz_model!AE$7:AE107)/Gompertz_model!AE$123</f>
        <v>0.8962337880751462</v>
      </c>
      <c r="AF224" s="15">
        <f>SUM(Gompertz_model!AF$7:AF107)/Gompertz_model!AF$123</f>
        <v>0.92999112082508029</v>
      </c>
      <c r="AG224" s="15">
        <f>SUM(Gompertz_model!AG$7:AG107)/Gompertz_model!AG$123</f>
        <v>0.85280836286489758</v>
      </c>
      <c r="AH224" s="15">
        <f>SUM(Gompertz_model!AH$7:AH107)/Gompertz_model!AH$123</f>
        <v>0.92398843930635843</v>
      </c>
      <c r="AI224" s="15">
        <f>SUM(Gompertz_model!AI$7:AI107)/Gompertz_model!AI$123</f>
        <v>0.9035136516718788</v>
      </c>
      <c r="AJ224" s="15">
        <f t="shared" si="3"/>
        <v>0.91569109259023662</v>
      </c>
      <c r="AK224" s="45"/>
    </row>
    <row r="225" spans="1:37" x14ac:dyDescent="0.25">
      <c r="A225" s="3">
        <v>222</v>
      </c>
      <c r="B225" s="15">
        <f>SUM(Gompertz_model!B$7:B108)/Gompertz_model!B$123</f>
        <v>0.98620808550986983</v>
      </c>
      <c r="C225" s="15">
        <f>SUM(Gompertz_model!C$7:C108)/Gompertz_model!C$123</f>
        <v>0.97477602138937103</v>
      </c>
      <c r="D225" s="15">
        <f>SUM(Gompertz_model!D$7:D108)/Gompertz_model!D$123</f>
        <v>0.89333395738506727</v>
      </c>
      <c r="E225" s="15">
        <f>SUM(Gompertz_model!E$7:E108)/Gompertz_model!E$123</f>
        <v>0.9722715200946519</v>
      </c>
      <c r="F225" s="15">
        <f>SUM(Gompertz_model!F$7:F108)/Gompertz_model!F$123</f>
        <v>0.88101399581635076</v>
      </c>
      <c r="G225" s="15">
        <f>SUM(Gompertz_model!G$7:G108)/Gompertz_model!G$123</f>
        <v>0.92899845315570173</v>
      </c>
      <c r="H225" s="47">
        <f>SUM(Gompertz_model!H$7:H108)/Gompertz_model!H$123</f>
        <v>0.88763718130866209</v>
      </c>
      <c r="I225" s="15">
        <f>SUM(Gompertz_model!I$7:I108)/Gompertz_model!I$123</f>
        <v>0.95419814652312562</v>
      </c>
      <c r="J225" s="15">
        <f>SUM(Gompertz_model!J$7:J108)/Gompertz_model!J$123</f>
        <v>0.95641112098825987</v>
      </c>
      <c r="K225" s="15">
        <f>SUM(Gompertz_model!K$7:K108)/Gompertz_model!K$123</f>
        <v>0.90277835372174997</v>
      </c>
      <c r="L225" s="47">
        <f>SUM(Gompertz_model!L$7:L108)/Gompertz_model!L$123</f>
        <v>0.95008951337275538</v>
      </c>
      <c r="M225" s="15">
        <f>SUM(Gompertz_model!M$7:M108)/Gompertz_model!M$123</f>
        <v>0.92295190426878382</v>
      </c>
      <c r="N225" s="15">
        <f>SUM(Gompertz_model!N$7:N108)/Gompertz_model!N$123</f>
        <v>0.93564964808401296</v>
      </c>
      <c r="O225" s="15">
        <f>SUM(Gompertz_model!O$7:O108)/Gompertz_model!O$123</f>
        <v>0.87473418862397723</v>
      </c>
      <c r="P225" s="15">
        <f>SUM(Gompertz_model!P$7:P108)/Gompertz_model!P$123</f>
        <v>0.96643672429078009</v>
      </c>
      <c r="Q225" s="15">
        <f>SUM(Gompertz_model!Q$7:Q108)/Gompertz_model!Q$123</f>
        <v>0.90376095303731419</v>
      </c>
      <c r="R225" s="15">
        <f>SUM(Gompertz_model!R$7:R108)/Gompertz_model!R$123</f>
        <v>0.91521520683302626</v>
      </c>
      <c r="S225" s="15">
        <f>SUM(Gompertz_model!S$7:S108)/Gompertz_model!S$123</f>
        <v>0.93146501047896535</v>
      </c>
      <c r="T225" s="15">
        <f>SUM(Gompertz_model!T$7:T108)/Gompertz_model!T$123</f>
        <v>0.86259302944584204</v>
      </c>
      <c r="U225" s="15">
        <f>SUM(Gompertz_model!U$7:U108)/Gompertz_model!U$123</f>
        <v>0.8655898512786584</v>
      </c>
      <c r="V225" s="15">
        <f>SUM(Gompertz_model!V$7:V108)/Gompertz_model!V$123</f>
        <v>0.98336847036776764</v>
      </c>
      <c r="W225" s="15">
        <f>SUM(Gompertz_model!W$7:W108)/Gompertz_model!W$123</f>
        <v>0.92401737583084731</v>
      </c>
      <c r="X225" s="15">
        <f>SUM(Gompertz_model!X$7:X108)/Gompertz_model!X$123</f>
        <v>0.97015214823434004</v>
      </c>
      <c r="Y225" s="15">
        <f>SUM(Gompertz_model!Y$7:Y108)/Gompertz_model!Y$123</f>
        <v>0.95357031493607736</v>
      </c>
      <c r="Z225" s="15">
        <f>SUM(Gompertz_model!Z$7:Z108)/Gompertz_model!Z$123</f>
        <v>0.8552682055691514</v>
      </c>
      <c r="AA225" s="15">
        <f>SUM(Gompertz_model!AA$7:AA108)/Gompertz_model!AA$123</f>
        <v>0.94944888166669217</v>
      </c>
      <c r="AB225" s="15">
        <f>SUM(Gompertz_model!AB$7:AB108)/Gompertz_model!AB$123</f>
        <v>0.8641959161062982</v>
      </c>
      <c r="AC225" s="15">
        <f>SUM(Gompertz_model!AC$7:AC108)/Gompertz_model!AC$123</f>
        <v>0.92623577734762286</v>
      </c>
      <c r="AD225" s="15">
        <f>SUM(Gompertz_model!AD$7:AD108)/Gompertz_model!AD$123</f>
        <v>0.95961551641422793</v>
      </c>
      <c r="AE225" s="15">
        <f>SUM(Gompertz_model!AE$7:AE108)/Gompertz_model!AE$123</f>
        <v>0.90462293362880009</v>
      </c>
      <c r="AF225" s="15">
        <f>SUM(Gompertz_model!AF$7:AF108)/Gompertz_model!AF$123</f>
        <v>0.9380848302711563</v>
      </c>
      <c r="AG225" s="15">
        <f>SUM(Gompertz_model!AG$7:AG108)/Gompertz_model!AG$123</f>
        <v>0.85963519135268396</v>
      </c>
      <c r="AH225" s="15">
        <f>SUM(Gompertz_model!AH$7:AH108)/Gompertz_model!AH$123</f>
        <v>0.93213872832369937</v>
      </c>
      <c r="AI225" s="40">
        <f>SUM(Gompertz_model!AI$7:AI108)/Gompertz_model!AI$123</f>
        <v>0.91319611498676934</v>
      </c>
      <c r="AJ225" s="15">
        <f t="shared" si="3"/>
        <v>0.92351950796009008</v>
      </c>
      <c r="AK225" s="45"/>
    </row>
    <row r="226" spans="1:37" x14ac:dyDescent="0.25">
      <c r="A226" s="3">
        <v>223</v>
      </c>
      <c r="B226" s="15">
        <f>SUM(Gompertz_model!B$7:B109)/Gompertz_model!B$123</f>
        <v>0.98715627963106634</v>
      </c>
      <c r="C226" s="15">
        <f>SUM(Gompertz_model!C$7:C109)/Gompertz_model!C$123</f>
        <v>0.9772737933298935</v>
      </c>
      <c r="D226" s="46">
        <f>SUM(Gompertz_model!D$7:D109)/Gompertz_model!D$123</f>
        <v>0.90408714882463759</v>
      </c>
      <c r="E226" s="15">
        <f>SUM(Gompertz_model!E$7:E109)/Gompertz_model!E$123</f>
        <v>0.97578320683709041</v>
      </c>
      <c r="F226" s="15">
        <f>SUM(Gompertz_model!F$7:F109)/Gompertz_model!F$123</f>
        <v>0.89324146557115436</v>
      </c>
      <c r="G226" s="15">
        <f>SUM(Gompertz_model!G$7:G109)/Gompertz_model!G$123</f>
        <v>0.93639822182583365</v>
      </c>
      <c r="H226" s="15">
        <f>SUM(Gompertz_model!H$7:H109)/Gompertz_model!H$123</f>
        <v>0.89901442011880661</v>
      </c>
      <c r="I226" s="15">
        <f>SUM(Gompertz_model!I$7:I109)/Gompertz_model!I$123</f>
        <v>0.95935620572309144</v>
      </c>
      <c r="J226" s="15">
        <f>SUM(Gompertz_model!J$7:J109)/Gompertz_model!J$123</f>
        <v>0.96149955552830824</v>
      </c>
      <c r="K226" s="15">
        <f>SUM(Gompertz_model!K$7:K109)/Gompertz_model!K$123</f>
        <v>0.91246112378187849</v>
      </c>
      <c r="L226" s="15">
        <f>SUM(Gompertz_model!L$7:L109)/Gompertz_model!L$123</f>
        <v>0.95598473751785751</v>
      </c>
      <c r="M226" s="15">
        <f>SUM(Gompertz_model!M$7:M109)/Gompertz_model!M$123</f>
        <v>0.93130824991370387</v>
      </c>
      <c r="N226" s="15">
        <f>SUM(Gompertz_model!N$7:N109)/Gompertz_model!N$123</f>
        <v>0.9424868729750866</v>
      </c>
      <c r="O226" s="15">
        <f>SUM(Gompertz_model!O$7:O109)/Gompertz_model!O$123</f>
        <v>0.88680308129955354</v>
      </c>
      <c r="P226" s="48">
        <f>SUM(Gompertz_model!P$7:P109)/Gompertz_model!P$123</f>
        <v>0.97043993794326244</v>
      </c>
      <c r="Q226" s="15">
        <f>SUM(Gompertz_model!Q$7:Q109)/Gompertz_model!Q$123</f>
        <v>0.91346854386137644</v>
      </c>
      <c r="R226" s="15">
        <f>SUM(Gompertz_model!R$7:R109)/Gompertz_model!R$123</f>
        <v>0.92404957293585666</v>
      </c>
      <c r="S226" s="15">
        <f>SUM(Gompertz_model!S$7:S109)/Gompertz_model!S$123</f>
        <v>0.93830189643715178</v>
      </c>
      <c r="T226" s="15">
        <f>SUM(Gompertz_model!T$7:T109)/Gompertz_model!T$123</f>
        <v>0.86786426312328424</v>
      </c>
      <c r="U226" s="15">
        <f>SUM(Gompertz_model!U$7:U109)/Gompertz_model!U$123</f>
        <v>0.87033627707620176</v>
      </c>
      <c r="V226" s="15">
        <f>SUM(Gompertz_model!V$7:V109)/Gompertz_model!V$123</f>
        <v>0.98563285703131098</v>
      </c>
      <c r="W226" s="15">
        <f>SUM(Gompertz_model!W$7:W109)/Gompertz_model!W$123</f>
        <v>0.9319830428638719</v>
      </c>
      <c r="X226" s="15">
        <f>SUM(Gompertz_model!X$7:X109)/Gompertz_model!X$123</f>
        <v>0.97367817915763122</v>
      </c>
      <c r="Y226" s="15">
        <f>SUM(Gompertz_model!Y$7:Y109)/Gompertz_model!Y$123</f>
        <v>0.95902712815715618</v>
      </c>
      <c r="Z226" s="15">
        <f>SUM(Gompertz_model!Z$7:Z109)/Gompertz_model!Z$123</f>
        <v>0.8692506118129506</v>
      </c>
      <c r="AA226" s="15">
        <f>SUM(Gompertz_model!AA$7:AA109)/Gompertz_model!AA$123</f>
        <v>0.95489874446198897</v>
      </c>
      <c r="AB226" s="15">
        <f>SUM(Gompertz_model!AB$7:AB109)/Gompertz_model!AB$123</f>
        <v>0.87745241355963499</v>
      </c>
      <c r="AC226" s="15">
        <f>SUM(Gompertz_model!AC$7:AC109)/Gompertz_model!AC$123</f>
        <v>0.93463009300788447</v>
      </c>
      <c r="AD226" s="15">
        <f>SUM(Gompertz_model!AD$7:AD109)/Gompertz_model!AD$123</f>
        <v>0.96747995339592896</v>
      </c>
      <c r="AE226" s="15">
        <f>SUM(Gompertz_model!AE$7:AE109)/Gompertz_model!AE$123</f>
        <v>0.91346715075729845</v>
      </c>
      <c r="AF226" s="15">
        <f>SUM(Gompertz_model!AF$7:AF109)/Gompertz_model!AF$123</f>
        <v>0.94559797828017211</v>
      </c>
      <c r="AG226" s="15">
        <f>SUM(Gompertz_model!AG$7:AG109)/Gompertz_model!AG$123</f>
        <v>0.87334810899221316</v>
      </c>
      <c r="AH226" s="15">
        <f>SUM(Gompertz_model!AH$7:AH109)/Gompertz_model!AH$123</f>
        <v>0.93982658959537568</v>
      </c>
      <c r="AI226" s="15">
        <f>SUM(Gompertz_model!AI$7:AI109)/Gompertz_model!AI$123</f>
        <v>0.92245008419533314</v>
      </c>
      <c r="AJ226" s="15">
        <f t="shared" si="3"/>
        <v>0.93105993498599593</v>
      </c>
      <c r="AK226" s="45"/>
    </row>
    <row r="227" spans="1:37" x14ac:dyDescent="0.25">
      <c r="A227" s="3">
        <v>224</v>
      </c>
      <c r="B227" s="15">
        <f>SUM(Gompertz_model!B$7:B110)/Gompertz_model!B$123</f>
        <v>0.98853547108007933</v>
      </c>
      <c r="C227" s="15">
        <f>SUM(Gompertz_model!C$7:C110)/Gompertz_model!C$123</f>
        <v>0.97805947746141941</v>
      </c>
      <c r="D227" s="15">
        <f>SUM(Gompertz_model!D$7:D110)/Gompertz_model!D$123</f>
        <v>0.91447761019388507</v>
      </c>
      <c r="E227" s="15">
        <f>SUM(Gompertz_model!E$7:E110)/Gompertz_model!E$123</f>
        <v>0.97901798638120052</v>
      </c>
      <c r="F227" s="15">
        <f>SUM(Gompertz_model!F$7:F110)/Gompertz_model!F$123</f>
        <v>0.90501606607578011</v>
      </c>
      <c r="G227" s="15">
        <f>SUM(Gompertz_model!G$7:G110)/Gompertz_model!G$123</f>
        <v>0.94350534427737287</v>
      </c>
      <c r="H227" s="15">
        <f>SUM(Gompertz_model!H$7:H110)/Gompertz_model!H$123</f>
        <v>0.91000011187058816</v>
      </c>
      <c r="I227" s="47">
        <f>SUM(Gompertz_model!I$7:I110)/Gompertz_model!I$123</f>
        <v>0.96421462662928326</v>
      </c>
      <c r="J227" s="15">
        <f>SUM(Gompertz_model!J$7:J110)/Gompertz_model!J$123</f>
        <v>0.9662661312570886</v>
      </c>
      <c r="K227" s="15">
        <f>SUM(Gompertz_model!K$7:K110)/Gompertz_model!K$123</f>
        <v>0.92183288409703501</v>
      </c>
      <c r="L227" s="15">
        <f>SUM(Gompertz_model!L$7:L110)/Gompertz_model!L$123</f>
        <v>0.96148212445071335</v>
      </c>
      <c r="M227" s="15">
        <f>SUM(Gompertz_model!M$7:M110)/Gompertz_model!M$123</f>
        <v>0.93926188010585665</v>
      </c>
      <c r="N227" s="15">
        <f>SUM(Gompertz_model!N$7:N110)/Gompertz_model!N$123</f>
        <v>0.94903362752765053</v>
      </c>
      <c r="O227" s="15">
        <f>SUM(Gompertz_model!O$7:O110)/Gompertz_model!O$123</f>
        <v>0.89856215409314311</v>
      </c>
      <c r="P227" s="15">
        <f>SUM(Gompertz_model!P$7:P110)/Gompertz_model!P$123</f>
        <v>0.97416611258865249</v>
      </c>
      <c r="Q227" s="15">
        <f>SUM(Gompertz_model!Q$7:Q110)/Gompertz_model!Q$123</f>
        <v>0.92284139017426403</v>
      </c>
      <c r="R227" s="15">
        <f>SUM(Gompertz_model!R$7:R110)/Gompertz_model!R$123</f>
        <v>0.93252805225255397</v>
      </c>
      <c r="S227" s="15">
        <f>SUM(Gompertz_model!S$7:S110)/Gompertz_model!S$123</f>
        <v>0.94492153555180702</v>
      </c>
      <c r="T227" s="15">
        <f>SUM(Gompertz_model!T$7:T110)/Gompertz_model!T$123</f>
        <v>0.88993037796311181</v>
      </c>
      <c r="U227" s="15">
        <f>SUM(Gompertz_model!U$7:U110)/Gompertz_model!U$123</f>
        <v>0.88517964502488278</v>
      </c>
      <c r="V227" s="15">
        <f>SUM(Gompertz_model!V$7:V110)/Gompertz_model!V$123</f>
        <v>0.98770203794799716</v>
      </c>
      <c r="W227" s="15">
        <f>SUM(Gompertz_model!W$7:W110)/Gompertz_model!W$123</f>
        <v>0.93961375412152615</v>
      </c>
      <c r="X227" s="15">
        <f>SUM(Gompertz_model!X$7:X110)/Gompertz_model!X$123</f>
        <v>0.97697501807090847</v>
      </c>
      <c r="Y227" s="15">
        <f>SUM(Gompertz_model!Y$7:Y110)/Gompertz_model!Y$123</f>
        <v>0.96414094169005304</v>
      </c>
      <c r="Z227" s="15">
        <f>SUM(Gompertz_model!Z$7:Z110)/Gompertz_model!Z$123</f>
        <v>0.88287585157748527</v>
      </c>
      <c r="AA227" s="15">
        <f>SUM(Gompertz_model!AA$7:AA110)/Gompertz_model!AA$123</f>
        <v>0.96008799497171593</v>
      </c>
      <c r="AB227" s="15">
        <f>SUM(Gompertz_model!AB$7:AB110)/Gompertz_model!AB$123</f>
        <v>0.89033960638281506</v>
      </c>
      <c r="AC227" s="15">
        <f>SUM(Gompertz_model!AC$7:AC110)/Gompertz_model!AC$123</f>
        <v>0.94254284500259666</v>
      </c>
      <c r="AD227" s="15">
        <f>SUM(Gompertz_model!AD$7:AD110)/Gompertz_model!AD$123</f>
        <v>0.97214036049619623</v>
      </c>
      <c r="AE227" s="15">
        <f>SUM(Gompertz_model!AE$7:AE110)/Gompertz_model!AE$123</f>
        <v>0.9221431892603108</v>
      </c>
      <c r="AF227" s="15">
        <f>SUM(Gompertz_model!AF$7:AF110)/Gompertz_model!AF$123</f>
        <v>0.9525988661976641</v>
      </c>
      <c r="AG227" s="15">
        <f>SUM(Gompertz_model!AG$7:AG110)/Gompertz_model!AG$123</f>
        <v>0.88668175838242091</v>
      </c>
      <c r="AH227" s="15">
        <f>SUM(Gompertz_model!AH$7:AH110)/Gompertz_model!AH$123</f>
        <v>0.94708092485549134</v>
      </c>
      <c r="AI227" s="15">
        <f>SUM(Gompertz_model!AI$7:AI110)/Gompertz_model!AI$123</f>
        <v>0.93129059417849414</v>
      </c>
      <c r="AJ227" s="15">
        <f t="shared" si="3"/>
        <v>0.93897195153506019</v>
      </c>
      <c r="AK227" s="45"/>
    </row>
    <row r="228" spans="1:37" x14ac:dyDescent="0.25">
      <c r="A228" s="3">
        <v>225</v>
      </c>
      <c r="B228" s="15">
        <f>SUM(Gompertz_model!B$7:B111)/Gompertz_model!B$123</f>
        <v>0.9902810102577364</v>
      </c>
      <c r="C228" s="15">
        <f>SUM(Gompertz_model!C$7:C111)/Gompertz_model!C$123</f>
        <v>0.98195271823256247</v>
      </c>
      <c r="D228" s="15">
        <f>SUM(Gompertz_model!D$7:D111)/Gompertz_model!D$123</f>
        <v>0.92450534149280972</v>
      </c>
      <c r="E228" s="15">
        <f>SUM(Gompertz_model!E$7:E111)/Gompertz_model!E$123</f>
        <v>0.98198844541781516</v>
      </c>
      <c r="F228" s="15">
        <f>SUM(Gompertz_model!F$7:F111)/Gompertz_model!F$123</f>
        <v>0.91633779733022791</v>
      </c>
      <c r="G228" s="15">
        <f>SUM(Gompertz_model!G$7:G111)/Gompertz_model!G$123</f>
        <v>0.95031982051031927</v>
      </c>
      <c r="H228" s="15">
        <f>SUM(Gompertz_model!H$7:H111)/Gompertz_model!H$123</f>
        <v>0.92059425656400673</v>
      </c>
      <c r="I228" s="15">
        <f>SUM(Gompertz_model!I$7:I111)/Gompertz_model!I$123</f>
        <v>0.96881621471224022</v>
      </c>
      <c r="J228" s="15">
        <f>SUM(Gompertz_model!J$7:J111)/Gompertz_model!J$123</f>
        <v>0.97072617478466117</v>
      </c>
      <c r="K228" s="15">
        <f>SUM(Gompertz_model!K$7:K111)/Gompertz_model!K$123</f>
        <v>0.93089363466721953</v>
      </c>
      <c r="L228" s="15">
        <f>SUM(Gompertz_model!L$7:L111)/Gompertz_model!L$123</f>
        <v>0.96663592470026583</v>
      </c>
      <c r="M228" s="15">
        <f>SUM(Gompertz_model!M$7:M111)/Gompertz_model!M$123</f>
        <v>0.94682717753998391</v>
      </c>
      <c r="N228" s="15">
        <f>SUM(Gompertz_model!N$7:N111)/Gompertz_model!N$123</f>
        <v>0.95526756786951184</v>
      </c>
      <c r="O228" s="15">
        <f>SUM(Gompertz_model!O$7:O111)/Gompertz_model!O$123</f>
        <v>0.91001140700474592</v>
      </c>
      <c r="P228" s="15">
        <f>SUM(Gompertz_model!P$7:P111)/Gompertz_model!P$123</f>
        <v>0.97764295212765961</v>
      </c>
      <c r="Q228" s="15">
        <f>SUM(Gompertz_model!Q$7:Q111)/Gompertz_model!Q$123</f>
        <v>0.93188933740277646</v>
      </c>
      <c r="R228" s="15">
        <f>SUM(Gompertz_model!R$7:R111)/Gompertz_model!R$123</f>
        <v>0.94065064478311844</v>
      </c>
      <c r="S228" s="15">
        <f>SUM(Gompertz_model!S$7:S111)/Gompertz_model!S$123</f>
        <v>0.95132392782293107</v>
      </c>
      <c r="T228" s="15">
        <f>SUM(Gompertz_model!T$7:T111)/Gompertz_model!T$123</f>
        <v>0.92960554471154344</v>
      </c>
      <c r="U228" s="15">
        <f>SUM(Gompertz_model!U$7:U111)/Gompertz_model!U$123</f>
        <v>0.88886172079509829</v>
      </c>
      <c r="V228" s="15">
        <f>SUM(Gompertz_model!V$7:V111)/Gompertz_model!V$123</f>
        <v>0.98957601311782617</v>
      </c>
      <c r="W228" s="15">
        <f>SUM(Gompertz_model!W$7:W111)/Gompertz_model!W$123</f>
        <v>0.94691997697179042</v>
      </c>
      <c r="X228" s="15">
        <f>SUM(Gompertz_model!X$7:X111)/Gompertz_model!X$123</f>
        <v>0.98006029512878823</v>
      </c>
      <c r="Y228" s="15">
        <f>SUM(Gompertz_model!Y$7:Y111)/Gompertz_model!Y$123</f>
        <v>0.96892214946471256</v>
      </c>
      <c r="Z228" s="15">
        <f>SUM(Gompertz_model!Z$7:Z111)/Gompertz_model!Z$123</f>
        <v>0.89614392486275551</v>
      </c>
      <c r="AA228" s="15">
        <f>SUM(Gompertz_model!AA$7:AA111)/Gompertz_model!AA$123</f>
        <v>0.96503196333031838</v>
      </c>
      <c r="AB228" s="15">
        <f>SUM(Gompertz_model!AB$7:AB111)/Gompertz_model!AB$123</f>
        <v>0.90286518842229979</v>
      </c>
      <c r="AC228" s="15">
        <f>SUM(Gompertz_model!AC$7:AC111)/Gompertz_model!AC$123</f>
        <v>0.95000236060620369</v>
      </c>
      <c r="AD228" s="15">
        <f>SUM(Gompertz_model!AD$7:AD111)/Gompertz_model!AD$123</f>
        <v>0.9760126105133301</v>
      </c>
      <c r="AE228" s="15">
        <f>SUM(Gompertz_model!AE$7:AE111)/Gompertz_model!AE$123</f>
        <v>0.93066094199815996</v>
      </c>
      <c r="AF228" s="15">
        <f>SUM(Gompertz_model!AF$7:AF111)/Gompertz_model!AF$123</f>
        <v>0.95908749402363225</v>
      </c>
      <c r="AG228" s="15">
        <f>SUM(Gompertz_model!AG$7:AG111)/Gompertz_model!AG$123</f>
        <v>0.89963613952330723</v>
      </c>
      <c r="AH228" s="15">
        <f>SUM(Gompertz_model!AH$7:AH111)/Gompertz_model!AH$123</f>
        <v>0.95391618497109831</v>
      </c>
      <c r="AI228" s="15">
        <f>SUM(Gompertz_model!AI$7:AI111)/Gompertz_model!AI$123</f>
        <v>0.9397326798171759</v>
      </c>
      <c r="AJ228" s="15">
        <f t="shared" si="3"/>
        <v>0.94687351592584179</v>
      </c>
      <c r="AK228" s="45"/>
    </row>
    <row r="229" spans="1:37" x14ac:dyDescent="0.25">
      <c r="A229" s="3">
        <v>226</v>
      </c>
      <c r="B229" s="15">
        <f>SUM(Gompertz_model!B$7:B112)/Gompertz_model!B$123</f>
        <v>0.99148780277562276</v>
      </c>
      <c r="C229" s="15">
        <f>SUM(Gompertz_model!C$7:C112)/Gompertz_model!C$123</f>
        <v>0.983993151648764</v>
      </c>
      <c r="D229" s="15">
        <f>SUM(Gompertz_model!D$7:D112)/Gompertz_model!D$123</f>
        <v>0.93418204369142199</v>
      </c>
      <c r="E229" s="15">
        <f>SUM(Gompertz_model!E$7:E112)/Gompertz_model!E$123</f>
        <v>0.98471975732860073</v>
      </c>
      <c r="F229" s="15">
        <f>SUM(Gompertz_model!F$7:F112)/Gompertz_model!F$123</f>
        <v>0.92722822453688725</v>
      </c>
      <c r="G229" s="15">
        <f>SUM(Gompertz_model!G$7:G112)/Gompertz_model!G$123</f>
        <v>0.95684165052467285</v>
      </c>
      <c r="H229" s="15">
        <f>SUM(Gompertz_model!H$7:H112)/Gompertz_model!H$123</f>
        <v>0.93080804125787286</v>
      </c>
      <c r="I229" s="15">
        <f>SUM(Gompertz_model!I$7:I112)/Gompertz_model!I$123</f>
        <v>0.97316096997196244</v>
      </c>
      <c r="J229" s="15">
        <f>SUM(Gompertz_model!J$7:J112)/Gompertz_model!J$123</f>
        <v>0.97491033933114679</v>
      </c>
      <c r="K229" s="15">
        <f>SUM(Gompertz_model!K$7:K112)/Gompertz_model!K$123</f>
        <v>0.93966410947543022</v>
      </c>
      <c r="L229" s="15">
        <f>SUM(Gompertz_model!L$7:L112)/Gompertz_model!L$123</f>
        <v>0.97144613826651471</v>
      </c>
      <c r="M229" s="15">
        <f>SUM(Gompertz_model!M$7:M112)/Gompertz_model!M$123</f>
        <v>0.95403290760556902</v>
      </c>
      <c r="N229" s="15">
        <f>SUM(Gompertz_model!N$7:N112)/Gompertz_model!N$123</f>
        <v>0.96123338174505646</v>
      </c>
      <c r="O229" s="15">
        <f>SUM(Gompertz_model!O$7:O112)/Gompertz_model!O$123</f>
        <v>0.92116492275627038</v>
      </c>
      <c r="P229" s="15">
        <f>SUM(Gompertz_model!P$7:P112)/Gompertz_model!P$123</f>
        <v>0.98088430851063835</v>
      </c>
      <c r="Q229" s="15">
        <f>SUM(Gompertz_model!Q$7:Q112)/Gompertz_model!Q$123</f>
        <v>0.94062223097371267</v>
      </c>
      <c r="R229" s="48">
        <f>SUM(Gompertz_model!R$7:R112)/Gompertz_model!R$123</f>
        <v>0.94843828504438121</v>
      </c>
      <c r="S229" s="15">
        <f>SUM(Gompertz_model!S$7:S112)/Gompertz_model!S$123</f>
        <v>0.95750907325052392</v>
      </c>
      <c r="T229" s="15">
        <f>SUM(Gompertz_model!T$7:T112)/Gompertz_model!T$123</f>
        <v>0.9360145298163941</v>
      </c>
      <c r="U229" s="15">
        <f>SUM(Gompertz_model!U$7:U112)/Gompertz_model!U$123</f>
        <v>0.9026838880418836</v>
      </c>
      <c r="V229" s="15">
        <f>SUM(Gompertz_model!V$7:V112)/Gompertz_model!V$123</f>
        <v>0.99125478254079802</v>
      </c>
      <c r="W229" s="15">
        <f>SUM(Gompertz_model!W$7:W112)/Gompertz_model!W$123</f>
        <v>0.95392264615062539</v>
      </c>
      <c r="X229" s="15">
        <f>SUM(Gompertz_model!X$7:X112)/Gompertz_model!X$123</f>
        <v>0.98293401033127059</v>
      </c>
      <c r="Y229" s="15">
        <f>SUM(Gompertz_model!Y$7:Y112)/Gompertz_model!Y$123</f>
        <v>0.97339153934102485</v>
      </c>
      <c r="Z229" s="15">
        <f>SUM(Gompertz_model!Z$7:Z112)/Gompertz_model!Z$123</f>
        <v>0.90905483166876111</v>
      </c>
      <c r="AA229" s="15">
        <f>SUM(Gompertz_model!AA$7:AA112)/Gompertz_model!AA$123</f>
        <v>0.96973831460501914</v>
      </c>
      <c r="AB229" s="15">
        <f>SUM(Gompertz_model!AB$7:AB112)/Gompertz_model!AB$123</f>
        <v>0.91502915967808951</v>
      </c>
      <c r="AC229" s="15">
        <f>SUM(Gompertz_model!AC$7:AC112)/Gompertz_model!AC$123</f>
        <v>0.95701808224352014</v>
      </c>
      <c r="AD229" s="15">
        <f>SUM(Gompertz_model!AD$7:AD112)/Gompertz_model!AD$123</f>
        <v>0.97959358508669725</v>
      </c>
      <c r="AE229" s="15">
        <f>SUM(Gompertz_model!AE$7:AE112)/Gompertz_model!AE$123</f>
        <v>0.939010516110523</v>
      </c>
      <c r="AF229" s="15">
        <f>SUM(Gompertz_model!AF$7:AF112)/Gompertz_model!AF$123</f>
        <v>0.96513216310361316</v>
      </c>
      <c r="AG229" s="15">
        <f>SUM(Gompertz_model!AG$7:AG112)/Gompertz_model!AG$123</f>
        <v>0.91222310454766331</v>
      </c>
      <c r="AH229" s="15">
        <f>SUM(Gompertz_model!AH$7:AH112)/Gompertz_model!AH$123</f>
        <v>0.96036127167630059</v>
      </c>
      <c r="AI229" s="15">
        <f>SUM(Gompertz_model!AI$7:AI112)/Gompertz_model!AI$123</f>
        <v>0.94779137599230212</v>
      </c>
      <c r="AJ229" s="15">
        <f t="shared" si="3"/>
        <v>0.95374944528322181</v>
      </c>
      <c r="AK229" s="45"/>
    </row>
    <row r="230" spans="1:37" x14ac:dyDescent="0.25">
      <c r="A230" s="3">
        <v>227</v>
      </c>
      <c r="B230" s="15">
        <f>SUM(Gompertz_model!B$7:B113)/Gompertz_model!B$123</f>
        <v>0.99413843634169463</v>
      </c>
      <c r="C230" s="15">
        <f>SUM(Gompertz_model!C$7:C113)/Gompertz_model!C$123</f>
        <v>0.98665509639288895</v>
      </c>
      <c r="D230" s="15">
        <f>SUM(Gompertz_model!D$7:D113)/Gompertz_model!D$123</f>
        <v>0.94351941775973225</v>
      </c>
      <c r="E230" s="15">
        <f>SUM(Gompertz_model!E$7:E113)/Gompertz_model!E$123</f>
        <v>0.98723709549522332</v>
      </c>
      <c r="F230" s="15">
        <f>SUM(Gompertz_model!F$7:F113)/Gompertz_model!F$123</f>
        <v>0.93768734769575812</v>
      </c>
      <c r="G230" s="15">
        <f>SUM(Gompertz_model!G$7:G113)/Gompertz_model!G$123</f>
        <v>0.9630987053888711</v>
      </c>
      <c r="H230" s="15">
        <f>SUM(Gompertz_model!H$7:H113)/Gompertz_model!H$123</f>
        <v>0.94065265301099688</v>
      </c>
      <c r="I230" s="15">
        <f>SUM(Gompertz_model!I$7:I113)/Gompertz_model!I$123</f>
        <v>0.97724889240844981</v>
      </c>
      <c r="J230" s="15">
        <f>SUM(Gompertz_model!J$7:J113)/Gompertz_model!J$123</f>
        <v>0.97881862489654536</v>
      </c>
      <c r="K230" s="15">
        <f>SUM(Gompertz_model!K$7:K113)/Gompertz_model!K$123</f>
        <v>0.94814430852166698</v>
      </c>
      <c r="L230" s="15">
        <f>SUM(Gompertz_model!L$7:L113)/Gompertz_model!L$123</f>
        <v>0.97593084865910773</v>
      </c>
      <c r="M230" s="15">
        <f>SUM(Gompertz_model!M$7:M113)/Gompertz_model!M$123</f>
        <v>0.96087907030261188</v>
      </c>
      <c r="N230" s="15">
        <f>SUM(Gompertz_model!N$7:N113)/Gompertz_model!N$123</f>
        <v>0.96693106915428439</v>
      </c>
      <c r="O230" s="15">
        <f>SUM(Gompertz_model!O$7:O113)/Gompertz_model!O$123</f>
        <v>0.93202270134771648</v>
      </c>
      <c r="P230" s="15">
        <f>SUM(Gompertz_model!P$7:P113)/Gompertz_model!P$123</f>
        <v>0.98390403368794321</v>
      </c>
      <c r="Q230" s="15">
        <f>SUM(Gompertz_model!Q$7:Q113)/Gompertz_model!Q$123</f>
        <v>0.94904007088707298</v>
      </c>
      <c r="R230" s="15">
        <f>SUM(Gompertz_model!R$7:R113)/Gompertz_model!R$123</f>
        <v>0.95591190755317368</v>
      </c>
      <c r="S230" s="15">
        <f>SUM(Gompertz_model!S$7:S113)/Gompertz_model!S$123</f>
        <v>0.9634897510606758</v>
      </c>
      <c r="T230" s="15">
        <f>SUM(Gompertz_model!T$7:T113)/Gompertz_model!T$123</f>
        <v>0.9430915524566037</v>
      </c>
      <c r="U230" s="15">
        <f>SUM(Gompertz_model!U$7:U113)/Gompertz_model!U$123</f>
        <v>0.9161320944682565</v>
      </c>
      <c r="V230" s="15">
        <f>SUM(Gompertz_model!V$7:V113)/Gompertz_model!V$123</f>
        <v>0.99277738736628407</v>
      </c>
      <c r="W230" s="15">
        <f>SUM(Gompertz_model!W$7:W113)/Gompertz_model!W$123</f>
        <v>0.96062176165803104</v>
      </c>
      <c r="X230" s="15">
        <f>SUM(Gompertz_model!X$7:X113)/Gompertz_model!X$123</f>
        <v>0.98561379383297187</v>
      </c>
      <c r="Y230" s="15">
        <f>SUM(Gompertz_model!Y$7:Y113)/Gompertz_model!Y$123</f>
        <v>0.97756989917887949</v>
      </c>
      <c r="Z230" s="15">
        <f>SUM(Gompertz_model!Z$7:Z113)/Gompertz_model!Z$123</f>
        <v>0.92162180038362329</v>
      </c>
      <c r="AA230" s="15">
        <f>SUM(Gompertz_model!AA$7:AA113)/Gompertz_model!AA$123</f>
        <v>0.97421471386304059</v>
      </c>
      <c r="AB230" s="15">
        <f>SUM(Gompertz_model!AB$7:AB113)/Gompertz_model!AB$123</f>
        <v>0.92683921399664548</v>
      </c>
      <c r="AC230" s="15">
        <f>SUM(Gompertz_model!AC$7:AC113)/Gompertz_model!AC$123</f>
        <v>0.96362777961380486</v>
      </c>
      <c r="AD230" s="15">
        <f>SUM(Gompertz_model!AD$7:AD113)/Gompertz_model!AD$123</f>
        <v>0.98290041806593109</v>
      </c>
      <c r="AE230" s="15">
        <f>SUM(Gompertz_model!AE$7:AE113)/Gompertz_model!AE$123</f>
        <v>0.94719191159740013</v>
      </c>
      <c r="AF230" s="15">
        <f>SUM(Gompertz_model!AF$7:AF113)/Gompertz_model!AF$123</f>
        <v>0.97073287343760672</v>
      </c>
      <c r="AG230" s="15">
        <f>SUM(Gompertz_model!AG$7:AG113)/Gompertz_model!AG$123</f>
        <v>0.92444265345548926</v>
      </c>
      <c r="AH230" s="15">
        <f>SUM(Gompertz_model!AH$7:AH113)/Gompertz_model!AH$123</f>
        <v>0.96643063583815025</v>
      </c>
      <c r="AI230" s="15">
        <f>SUM(Gompertz_model!AI$7:AI113)/Gompertz_model!AI$123</f>
        <v>0.95547420014433482</v>
      </c>
      <c r="AJ230" s="5">
        <f t="shared" si="3"/>
        <v>0.96042919764474899</v>
      </c>
      <c r="AK230" s="45"/>
    </row>
    <row r="231" spans="1:37" x14ac:dyDescent="0.25">
      <c r="A231" s="3">
        <v>228</v>
      </c>
      <c r="B231" s="15">
        <f>SUM(Gompertz_model!B$7:B114)/Gompertz_model!B$123</f>
        <v>0.99625032324799589</v>
      </c>
      <c r="C231" s="15">
        <f>SUM(Gompertz_model!C$7:C114)/Gompertz_model!C$123</f>
        <v>0.98939912753881509</v>
      </c>
      <c r="D231" s="15">
        <f>SUM(Gompertz_model!D$7:D114)/Gompertz_model!D$123</f>
        <v>0.95252916466775095</v>
      </c>
      <c r="E231" s="15">
        <f>SUM(Gompertz_model!E$7:E114)/Gompertz_model!E$123</f>
        <v>0.98955304660851617</v>
      </c>
      <c r="F231" s="15">
        <f>SUM(Gompertz_model!F$7:F114)/Gompertz_model!F$123</f>
        <v>0.94773673200922992</v>
      </c>
      <c r="G231" s="15">
        <f>SUM(Gompertz_model!G$7:G114)/Gompertz_model!G$123</f>
        <v>0.96909098510291392</v>
      </c>
      <c r="H231" s="15">
        <f>SUM(Gompertz_model!H$7:H114)/Gompertz_model!H$123</f>
        <v>0.95013927888218908</v>
      </c>
      <c r="I231" s="15">
        <f>SUM(Gompertz_model!I$7:I114)/Gompertz_model!I$123</f>
        <v>0.98110138475697195</v>
      </c>
      <c r="J231" s="15">
        <f>SUM(Gompertz_model!J$7:J114)/Gompertz_model!J$123</f>
        <v>0.98248168470097785</v>
      </c>
      <c r="K231" s="15">
        <f>SUM(Gompertz_model!K$7:K114)/Gompertz_model!K$123</f>
        <v>0.95635496578892809</v>
      </c>
      <c r="L231" s="15">
        <f>SUM(Gompertz_model!L$7:L114)/Gompertz_model!L$123</f>
        <v>0.98012622289733986</v>
      </c>
      <c r="M231" s="15">
        <f>SUM(Gompertz_model!M$7:M114)/Gompertz_model!M$123</f>
        <v>0.96738004832585434</v>
      </c>
      <c r="N231" s="15">
        <f>SUM(Gompertz_model!N$7:N114)/Gompertz_model!N$123</f>
        <v>0.97236063009719587</v>
      </c>
      <c r="O231" s="15">
        <f>SUM(Gompertz_model!O$7:O114)/Gompertz_model!O$123</f>
        <v>0.94258474277908433</v>
      </c>
      <c r="P231" s="15">
        <f>SUM(Gompertz_model!P$7:P114)/Gompertz_model!P$123</f>
        <v>0.98671597960992907</v>
      </c>
      <c r="Q231" s="15">
        <f>SUM(Gompertz_model!Q$7:Q114)/Gompertz_model!Q$123</f>
        <v>0.95716254799645561</v>
      </c>
      <c r="R231" s="15">
        <f>SUM(Gompertz_model!R$7:R114)/Gompertz_model!R$123</f>
        <v>0.96307151230949595</v>
      </c>
      <c r="S231" s="15">
        <f>SUM(Gompertz_model!S$7:S114)/Gompertz_model!S$123</f>
        <v>0.96926596125338649</v>
      </c>
      <c r="T231" s="15">
        <f>SUM(Gompertz_model!T$7:T114)/Gompertz_model!T$123</f>
        <v>0.95227706856779015</v>
      </c>
      <c r="U231" s="15">
        <f>SUM(Gompertz_model!U$7:U114)/Gompertz_model!U$123</f>
        <v>0.92920634007421687</v>
      </c>
      <c r="V231" s="15">
        <f>SUM(Gompertz_model!V$7:V114)/Gompertz_model!V$123</f>
        <v>0.99414382759428432</v>
      </c>
      <c r="W231" s="15">
        <f>SUM(Gompertz_model!W$7:W114)/Gompertz_model!W$123</f>
        <v>0.96702779086198776</v>
      </c>
      <c r="X231" s="15">
        <f>SUM(Gompertz_model!X$7:X114)/Gompertz_model!X$123</f>
        <v>0.98811727578850872</v>
      </c>
      <c r="Y231" s="15">
        <f>SUM(Gompertz_model!Y$7:Y114)/Gompertz_model!Y$123</f>
        <v>0.98146762290822165</v>
      </c>
      <c r="Z231" s="15">
        <f>SUM(Gompertz_model!Z$7:Z114)/Gompertz_model!Z$123</f>
        <v>0.93383160261922082</v>
      </c>
      <c r="AA231" s="15">
        <f>SUM(Gompertz_model!AA$7:AA114)/Gompertz_model!AA$123</f>
        <v>0.97847649123882818</v>
      </c>
      <c r="AB231" s="15">
        <f>SUM(Gompertz_model!AB$7:AB114)/Gompertz_model!AB$123</f>
        <v>0.93830304522442953</v>
      </c>
      <c r="AC231" s="15">
        <f>SUM(Gompertz_model!AC$7:AC114)/Gompertz_model!AC$123</f>
        <v>0.96984089514187244</v>
      </c>
      <c r="AD231" s="15">
        <f>SUM(Gompertz_model!AD$7:AD114)/Gompertz_model!AD$123</f>
        <v>0.98596737715029814</v>
      </c>
      <c r="AE231" s="15">
        <f>SUM(Gompertz_model!AE$7:AE114)/Gompertz_model!AE$123</f>
        <v>0.95521502131911395</v>
      </c>
      <c r="AF231" s="15">
        <f>SUM(Gompertz_model!AF$7:AF114)/Gompertz_model!AF$123</f>
        <v>0.97592377569838129</v>
      </c>
      <c r="AG231" s="15">
        <f>SUM(Gompertz_model!AG$7:AG114)/Gompertz_model!AG$123</f>
        <v>0.93629478624678508</v>
      </c>
      <c r="AH231" s="15">
        <f>SUM(Gompertz_model!AH$7:AH114)/Gompertz_model!AH$123</f>
        <v>0.97215317919075139</v>
      </c>
      <c r="AI231" s="15">
        <f>SUM(Gompertz_model!AI$7:AI114)/Gompertz_model!AI$123</f>
        <v>0.96280370459465958</v>
      </c>
      <c r="AJ231" s="5">
        <f t="shared" si="3"/>
        <v>0.96689276890565834</v>
      </c>
      <c r="AK231" s="45"/>
    </row>
    <row r="232" spans="1:37" x14ac:dyDescent="0.25">
      <c r="A232" s="3">
        <v>229</v>
      </c>
      <c r="B232" s="15">
        <f>SUM(Gompertz_model!B$7:B115)/Gompertz_model!B$123</f>
        <v>0.99732781656753733</v>
      </c>
      <c r="C232" s="15">
        <f>SUM(Gompertz_model!C$7:C115)/Gompertz_model!C$123</f>
        <v>0.9895281204559313</v>
      </c>
      <c r="D232" s="15">
        <f>SUM(Gompertz_model!D$7:D115)/Gompertz_model!D$123</f>
        <v>0.9612112844154781</v>
      </c>
      <c r="E232" s="15">
        <f>SUM(Gompertz_model!E$7:E115)/Gompertz_model!E$123</f>
        <v>0.99168019735931223</v>
      </c>
      <c r="F232" s="15">
        <f>SUM(Gompertz_model!F$7:F115)/Gompertz_model!F$123</f>
        <v>0.95738716007849733</v>
      </c>
      <c r="G232" s="15">
        <f>SUM(Gompertz_model!G$7:G115)/Gompertz_model!G$123</f>
        <v>0.9748184896668014</v>
      </c>
      <c r="H232" s="15">
        <f>SUM(Gompertz_model!H$7:H115)/Gompertz_model!H$123</f>
        <v>0.95927910593025989</v>
      </c>
      <c r="I232" s="15">
        <f>SUM(Gompertz_model!I$7:I115)/Gompertz_model!I$123</f>
        <v>0.98473984975279838</v>
      </c>
      <c r="J232" s="15">
        <f>SUM(Gompertz_model!J$7:J115)/Gompertz_model!J$123</f>
        <v>0.98591484535450447</v>
      </c>
      <c r="K232" s="15">
        <f>SUM(Gompertz_model!K$7:K115)/Gompertz_model!K$123</f>
        <v>0.96427534729421527</v>
      </c>
      <c r="L232" s="15">
        <f>SUM(Gompertz_model!L$7:L115)/Gompertz_model!L$123</f>
        <v>0.98403226098121122</v>
      </c>
      <c r="M232" s="15">
        <f>SUM(Gompertz_model!M$7:M115)/Gompertz_model!M$123</f>
        <v>0.97355022437003802</v>
      </c>
      <c r="N232" s="15">
        <f>SUM(Gompertz_model!N$7:N115)/Gompertz_model!N$123</f>
        <v>0.97754440844598367</v>
      </c>
      <c r="O232" s="15">
        <f>SUM(Gompertz_model!O$7:O115)/Gompertz_model!O$123</f>
        <v>0.95285104705037393</v>
      </c>
      <c r="P232" s="15">
        <f>SUM(Gompertz_model!P$7:P115)/Gompertz_model!P$123</f>
        <v>0.98933399822695034</v>
      </c>
      <c r="Q232" s="15">
        <f>SUM(Gompertz_model!Q$7:Q115)/Gompertz_model!Q$123</f>
        <v>0.96498966230186078</v>
      </c>
      <c r="R232" s="15">
        <f>SUM(Gompertz_model!R$7:R115)/Gompertz_model!R$123</f>
        <v>0.9699170993133478</v>
      </c>
      <c r="S232" s="15">
        <f>SUM(Gompertz_model!S$7:S115)/Gompertz_model!S$123</f>
        <v>0.9748504830547462</v>
      </c>
      <c r="T232" s="15">
        <f>SUM(Gompertz_model!T$7:T115)/Gompertz_model!T$123</f>
        <v>0.96109725165182713</v>
      </c>
      <c r="U232" s="15">
        <f>SUM(Gompertz_model!U$7:U115)/Gompertz_model!U$123</f>
        <v>0.94190662485976473</v>
      </c>
      <c r="V232" s="15">
        <f>SUM(Gompertz_model!V$7:V115)/Gompertz_model!V$123</f>
        <v>0.99539314437417037</v>
      </c>
      <c r="W232" s="15">
        <f>SUM(Gompertz_model!W$7:W115)/Gompertz_model!W$123</f>
        <v>0.97316166849845609</v>
      </c>
      <c r="X232" s="15">
        <f>SUM(Gompertz_model!X$7:X115)/Gompertz_model!X$123</f>
        <v>0.99046208635249733</v>
      </c>
      <c r="Y232" s="15">
        <f>SUM(Gompertz_model!Y$7:Y115)/Gompertz_model!Y$123</f>
        <v>0.98511589231888574</v>
      </c>
      <c r="Z232" s="15">
        <f>SUM(Gompertz_model!Z$7:Z115)/Gompertz_model!Z$123</f>
        <v>0.94569746676367483</v>
      </c>
      <c r="AA232" s="15">
        <f>SUM(Gompertz_model!AA$7:AA115)/Gompertz_model!AA$123</f>
        <v>0.98253131179960451</v>
      </c>
      <c r="AB232" s="15">
        <f>SUM(Gompertz_model!AB$7:AB115)/Gompertz_model!AB$123</f>
        <v>0.94942065336144155</v>
      </c>
      <c r="AC232" s="15">
        <f>SUM(Gompertz_model!AC$7:AC115)/Gompertz_model!AC$123</f>
        <v>0.97568575610216701</v>
      </c>
      <c r="AD232" s="15">
        <f>SUM(Gompertz_model!AD$7:AD115)/Gompertz_model!AD$123</f>
        <v>0.98879446233979851</v>
      </c>
      <c r="AE232" s="15">
        <f>SUM(Gompertz_model!AE$7:AE115)/Gompertz_model!AE$123</f>
        <v>0.96307984527566459</v>
      </c>
      <c r="AF232" s="15">
        <f>SUM(Gompertz_model!AF$7:AF115)/Gompertz_model!AF$123</f>
        <v>0.98073902055870499</v>
      </c>
      <c r="AG232" s="15">
        <f>SUM(Gompertz_model!AG$7:AG115)/Gompertz_model!AG$123</f>
        <v>0.94777950292155078</v>
      </c>
      <c r="AH232" s="15">
        <f>SUM(Gompertz_model!AH$7:AH115)/Gompertz_model!AH$123</f>
        <v>0.97752890173410401</v>
      </c>
      <c r="AI232" s="15">
        <f>SUM(Gompertz_model!AI$7:AI115)/Gompertz_model!AI$123</f>
        <v>0.96978740678373831</v>
      </c>
      <c r="AJ232" s="5">
        <f t="shared" si="3"/>
        <v>0.97298271753870291</v>
      </c>
      <c r="AK232" s="45"/>
    </row>
    <row r="233" spans="1:37" x14ac:dyDescent="0.25">
      <c r="A233" s="3">
        <v>230</v>
      </c>
      <c r="B233" s="15">
        <f>SUM(Gompertz_model!B$7:B116)/Gompertz_model!B$123</f>
        <v>0.9981467114903888</v>
      </c>
      <c r="C233" s="15">
        <f>SUM(Gompertz_model!C$7:C116)/Gompertz_model!C$123</f>
        <v>0.99190862610816644</v>
      </c>
      <c r="D233" s="15">
        <f>SUM(Gompertz_model!D$7:D116)/Gompertz_model!D$123</f>
        <v>0.96957747797292393</v>
      </c>
      <c r="E233" s="15">
        <f>SUM(Gompertz_model!E$7:E116)/Gompertz_model!E$123</f>
        <v>0.99363113443844475</v>
      </c>
      <c r="F233" s="15">
        <f>SUM(Gompertz_model!F$7:F116)/Gompertz_model!F$123</f>
        <v>0.96664941450475517</v>
      </c>
      <c r="G233" s="15">
        <f>SUM(Gompertz_model!G$7:G116)/Gompertz_model!G$123</f>
        <v>0.98030909014897083</v>
      </c>
      <c r="H233" s="15">
        <f>SUM(Gompertz_model!H$7:H116)/Gompertz_model!H$123</f>
        <v>0.96807213415520921</v>
      </c>
      <c r="I233" s="15">
        <f>SUM(Gompertz_model!I$7:I116)/Gompertz_model!I$123</f>
        <v>0.98816428739592921</v>
      </c>
      <c r="J233" s="15">
        <f>SUM(Gompertz_model!J$7:J116)/Gompertz_model!J$123</f>
        <v>0.98911810685712531</v>
      </c>
      <c r="K233" s="15">
        <f>SUM(Gompertz_model!K$7:K116)/Gompertz_model!K$123</f>
        <v>0.97192618702052669</v>
      </c>
      <c r="L233" s="15">
        <f>SUM(Gompertz_model!L$7:L116)/Gompertz_model!L$123</f>
        <v>0.98768512993001678</v>
      </c>
      <c r="M233" s="15">
        <f>SUM(Gompertz_model!M$7:M116)/Gompertz_model!M$123</f>
        <v>0.97940398112990446</v>
      </c>
      <c r="N233" s="15">
        <f>SUM(Gompertz_model!N$7:N116)/Gompertz_model!N$123</f>
        <v>0.98248240420064792</v>
      </c>
      <c r="O233" s="15">
        <f>SUM(Gompertz_model!O$7:O116)/Gompertz_model!O$123</f>
        <v>0.96283569688349369</v>
      </c>
      <c r="P233" s="15">
        <f>SUM(Gompertz_model!P$7:P116)/Gompertz_model!P$123</f>
        <v>0.99178579343971629</v>
      </c>
      <c r="Q233" s="15">
        <f>SUM(Gompertz_model!Q$7:Q116)/Gompertz_model!Q$123</f>
        <v>0.97253125923008765</v>
      </c>
      <c r="R233" s="15">
        <f>SUM(Gompertz_model!R$7:R116)/Gompertz_model!R$123</f>
        <v>0.97646960308156083</v>
      </c>
      <c r="S233" s="15">
        <f>SUM(Gompertz_model!S$7:S116)/Gompertz_model!S$123</f>
        <v>0.98024331646475493</v>
      </c>
      <c r="T233" s="15">
        <f>SUM(Gompertz_model!T$7:T116)/Gompertz_model!T$123</f>
        <v>0.96955210170871475</v>
      </c>
      <c r="U233" s="15">
        <f>SUM(Gompertz_model!U$7:U116)/Gompertz_model!U$123</f>
        <v>0.95424733193337741</v>
      </c>
      <c r="V233" s="15">
        <f>SUM(Gompertz_model!V$7:V116)/Gompertz_model!V$123</f>
        <v>0.99652533770594209</v>
      </c>
      <c r="W233" s="15">
        <f>SUM(Gompertz_model!W$7:W116)/Gompertz_model!W$123</f>
        <v>0.97902339456743603</v>
      </c>
      <c r="X233" s="15">
        <f>SUM(Gompertz_model!X$7:X116)/Gompertz_model!X$123</f>
        <v>0.99264822552493781</v>
      </c>
      <c r="Y233" s="15">
        <f>SUM(Gompertz_model!Y$7:Y116)/Gompertz_model!Y$123</f>
        <v>0.988514707410872</v>
      </c>
      <c r="Z233" s="15">
        <f>SUM(Gompertz_model!Z$7:Z116)/Gompertz_model!Z$123</f>
        <v>0.9572193928169852</v>
      </c>
      <c r="AA233" s="15">
        <f>SUM(Gompertz_model!AA$7:AA116)/Gompertz_model!AA$123</f>
        <v>0.98638684061259219</v>
      </c>
      <c r="AB233" s="15">
        <f>SUM(Gompertz_model!AB$7:AB116)/Gompertz_model!AB$123</f>
        <v>0.96019203840768153</v>
      </c>
      <c r="AC233" s="15">
        <f>SUM(Gompertz_model!AC$7:AC116)/Gompertz_model!AC$123</f>
        <v>0.981181247344318</v>
      </c>
      <c r="AD233" s="15">
        <f>SUM(Gompertz_model!AD$7:AD116)/Gompertz_model!AD$123</f>
        <v>0.9913988074840655</v>
      </c>
      <c r="AE233" s="15">
        <f>SUM(Gompertz_model!AE$7:AE116)/Gompertz_model!AE$123</f>
        <v>0.9707764906067291</v>
      </c>
      <c r="AF233" s="15">
        <f>SUM(Gompertz_model!AF$7:AF116)/Gompertz_model!AF$123</f>
        <v>0.98521275869134617</v>
      </c>
      <c r="AG233" s="15">
        <f>SUM(Gompertz_model!AG$7:AG116)/Gompertz_model!AG$123</f>
        <v>0.95890865561257743</v>
      </c>
      <c r="AH233" s="15">
        <f>SUM(Gompertz_model!AH$7:AH116)/Gompertz_model!AH$123</f>
        <v>0.98258670520231217</v>
      </c>
      <c r="AI233" s="15">
        <f>SUM(Gompertz_model!AI$7:AI116)/Gompertz_model!AI$123</f>
        <v>0.9764403415924946</v>
      </c>
      <c r="AJ233" s="5">
        <f t="shared" si="3"/>
        <v>0.97887513916691182</v>
      </c>
      <c r="AK233" s="45"/>
    </row>
    <row r="234" spans="1:37" x14ac:dyDescent="0.25">
      <c r="A234" s="3">
        <v>231</v>
      </c>
      <c r="B234" s="15">
        <f>SUM(Gompertz_model!B$7:B117)/Gompertz_model!B$123</f>
        <v>0.99879320748211364</v>
      </c>
      <c r="C234" s="15">
        <f>SUM(Gompertz_model!C$7:C117)/Gompertz_model!C$123</f>
        <v>0.99413668558562784</v>
      </c>
      <c r="D234" s="15">
        <f>SUM(Gompertz_model!D$7:D117)/Gompertz_model!D$123</f>
        <v>0.97762774534008867</v>
      </c>
      <c r="E234" s="15">
        <f>SUM(Gompertz_model!E$7:E117)/Gompertz_model!E$123</f>
        <v>0.99543103122757992</v>
      </c>
      <c r="F234" s="15">
        <f>SUM(Gompertz_model!F$7:F117)/Gompertz_model!F$123</f>
        <v>0.97552349528800331</v>
      </c>
      <c r="G234" s="15">
        <f>SUM(Gompertz_model!G$7:G117)/Gompertz_model!G$123</f>
        <v>0.98556278654942242</v>
      </c>
      <c r="H234" s="15">
        <f>SUM(Gompertz_model!H$7:H117)/Gompertz_model!H$123</f>
        <v>0.97652955061584756</v>
      </c>
      <c r="I234" s="15">
        <f>SUM(Gompertz_model!I$7:I117)/Gompertz_model!I$123</f>
        <v>0.99139610042163384</v>
      </c>
      <c r="J234" s="15">
        <f>SUM(Gompertz_model!J$7:J117)/Gompertz_model!J$123</f>
        <v>0.99212212242896114</v>
      </c>
      <c r="K234" s="15">
        <f>SUM(Gompertz_model!K$7:K117)/Gompertz_model!K$123</f>
        <v>0.97932821895086042</v>
      </c>
      <c r="L234" s="15">
        <f>SUM(Gompertz_model!L$7:L117)/Gompertz_model!L$123</f>
        <v>0.99108482974375667</v>
      </c>
      <c r="M234" s="15">
        <f>SUM(Gompertz_model!M$7:M117)/Gompertz_model!M$123</f>
        <v>0.98497008399493724</v>
      </c>
      <c r="N234" s="15">
        <f>SUM(Gompertz_model!N$7:N117)/Gompertz_model!N$123</f>
        <v>0.98717461736118872</v>
      </c>
      <c r="O234" s="15">
        <f>SUM(Gompertz_model!O$7:O117)/Gompertz_model!O$123</f>
        <v>0.97253869227844358</v>
      </c>
      <c r="P234" s="15">
        <f>SUM(Gompertz_model!P$7:P117)/Gompertz_model!P$123</f>
        <v>0.99405751329787229</v>
      </c>
      <c r="Q234" s="15">
        <f>SUM(Gompertz_model!Q$7:Q117)/Gompertz_model!Q$123</f>
        <v>0.97979718420793538</v>
      </c>
      <c r="R234" s="15">
        <f>SUM(Gompertz_model!R$7:R117)/Gompertz_model!R$123</f>
        <v>0.98274995813096633</v>
      </c>
      <c r="S234" s="15">
        <f>SUM(Gompertz_model!S$7:S117)/Gompertz_model!S$123</f>
        <v>0.98544446148341258</v>
      </c>
      <c r="T234" s="15">
        <f>SUM(Gompertz_model!T$7:T117)/Gompertz_model!T$123</f>
        <v>0.97766249491143287</v>
      </c>
      <c r="U234" s="15">
        <f>SUM(Gompertz_model!U$7:U117)/Gompertz_model!U$123</f>
        <v>0.96621407818657767</v>
      </c>
      <c r="V234" s="15">
        <f>SUM(Gompertz_model!V$7:V117)/Gompertz_model!V$123</f>
        <v>0.99754040758959939</v>
      </c>
      <c r="W234" s="15">
        <f>SUM(Gompertz_model!W$7:W117)/Gompertz_model!W$123</f>
        <v>0.98463390380488824</v>
      </c>
      <c r="X234" s="15">
        <f>SUM(Gompertz_model!X$7:X117)/Gompertz_model!X$123</f>
        <v>0.99467569330583028</v>
      </c>
      <c r="Y234" s="15">
        <f>SUM(Gompertz_model!Y$7:Y117)/Gompertz_model!Y$123</f>
        <v>0.99169524997401515</v>
      </c>
      <c r="Z234" s="15">
        <f>SUM(Gompertz_model!Z$7:Z117)/Gompertz_model!Z$123</f>
        <v>0.96841060916727295</v>
      </c>
      <c r="AA234" s="15">
        <f>SUM(Gompertz_model!AA$7:AA117)/Gompertz_model!AA$123</f>
        <v>0.99005074274501392</v>
      </c>
      <c r="AB234" s="15">
        <f>SUM(Gompertz_model!AB$7:AB117)/Gompertz_model!AB$123</f>
        <v>0.97063258805607278</v>
      </c>
      <c r="AC234" s="15">
        <f>SUM(Gompertz_model!AC$7:AC117)/Gompertz_model!AC$123</f>
        <v>0.9863368112931401</v>
      </c>
      <c r="AD234" s="15">
        <f>SUM(Gompertz_model!AD$7:AD117)/Gompertz_model!AD$123</f>
        <v>0.99381468028236586</v>
      </c>
      <c r="AE234" s="15">
        <f>SUM(Gompertz_model!AE$7:AE117)/Gompertz_model!AE$123</f>
        <v>0.97831485017263042</v>
      </c>
      <c r="AF234" s="15">
        <f>SUM(Gompertz_model!AF$7:AF117)/Gompertz_model!AF$123</f>
        <v>0.98934499009630494</v>
      </c>
      <c r="AG234" s="15">
        <f>SUM(Gompertz_model!AG$7:AG117)/Gompertz_model!AG$123</f>
        <v>0.9696940964526567</v>
      </c>
      <c r="AH234" s="15">
        <f>SUM(Gompertz_model!AH$7:AH117)/Gompertz_model!AH$123</f>
        <v>0.98735549132947975</v>
      </c>
      <c r="AI234" s="15">
        <f>SUM(Gompertz_model!AI$7:AI117)/Gompertz_model!AI$123</f>
        <v>0.98277754390185235</v>
      </c>
      <c r="AJ234" s="5">
        <f t="shared" si="3"/>
        <v>0.98451242693111118</v>
      </c>
      <c r="AK234" s="45"/>
    </row>
    <row r="235" spans="1:37" x14ac:dyDescent="0.25">
      <c r="A235" s="3">
        <v>232</v>
      </c>
      <c r="B235" s="15">
        <f>SUM(Gompertz_model!B$7:B118)/Gompertz_model!B$123</f>
        <v>0.99920265494353933</v>
      </c>
      <c r="C235" s="15">
        <f>SUM(Gompertz_model!C$7:C118)/Gompertz_model!C$123</f>
        <v>0.99622402551714428</v>
      </c>
      <c r="D235" s="15">
        <f>SUM(Gompertz_model!D$7:D118)/Gompertz_model!D$123</f>
        <v>0.98537378748698268</v>
      </c>
      <c r="E235" s="15">
        <f>SUM(Gompertz_model!E$7:E118)/Gompertz_model!E$123</f>
        <v>0.99707988772671774</v>
      </c>
      <c r="F235" s="15">
        <f>SUM(Gompertz_model!F$7:F118)/Gompertz_model!F$123</f>
        <v>0.98403096763063125</v>
      </c>
      <c r="G235" s="15">
        <f>SUM(Gompertz_model!G$7:G118)/Gompertz_model!G$123</f>
        <v>0.99059351440237464</v>
      </c>
      <c r="H235" s="15">
        <f>SUM(Gompertz_model!H$7:H118)/Gompertz_model!H$123</f>
        <v>0.98466254237098527</v>
      </c>
      <c r="I235" s="15">
        <f>SUM(Gompertz_model!I$7:I118)/Gompertz_model!I$123</f>
        <v>0.9944352888299125</v>
      </c>
      <c r="J235" s="15">
        <f>SUM(Gompertz_model!J$7:J118)/Gompertz_model!J$123</f>
        <v>0.99492689207001195</v>
      </c>
      <c r="K235" s="15">
        <f>SUM(Gompertz_model!K$7:K118)/Gompertz_model!K$123</f>
        <v>0.9864607091022185</v>
      </c>
      <c r="L235" s="15">
        <f>SUM(Gompertz_model!L$7:L118)/Gompertz_model!L$123</f>
        <v>0.99426752744172586</v>
      </c>
      <c r="M235" s="15">
        <f>SUM(Gompertz_model!M$7:M118)/Gompertz_model!M$123</f>
        <v>0.99024853296513637</v>
      </c>
      <c r="N235" s="15">
        <f>SUM(Gompertz_model!N$7:N118)/Gompertz_model!N$123</f>
        <v>0.99166573567199201</v>
      </c>
      <c r="O235" s="15">
        <f>SUM(Gompertz_model!O$7:O118)/Gompertz_model!O$123</f>
        <v>0.98196003323522374</v>
      </c>
      <c r="P235" s="15">
        <f>SUM(Gompertz_model!P$7:P118)/Gompertz_model!P$123</f>
        <v>0.99617686170212771</v>
      </c>
      <c r="Q235" s="15">
        <f>SUM(Gompertz_model!Q$7:Q118)/Gompertz_model!Q$123</f>
        <v>0.98678743723540419</v>
      </c>
      <c r="R235" s="15">
        <f>SUM(Gompertz_model!R$7:R118)/Gompertz_model!R$123</f>
        <v>0.98875816446156428</v>
      </c>
      <c r="S235" s="15">
        <f>SUM(Gompertz_model!S$7:S118)/Gompertz_model!S$123</f>
        <v>0.99046669733680925</v>
      </c>
      <c r="T235" s="15">
        <f>SUM(Gompertz_model!T$7:T118)/Gompertz_model!T$123</f>
        <v>0.98542843125998147</v>
      </c>
      <c r="U235" s="15">
        <f>SUM(Gompertz_model!U$7:U118)/Gompertz_model!U$123</f>
        <v>0.97782124672784287</v>
      </c>
      <c r="V235" s="15">
        <f>SUM(Gompertz_model!V$7:V118)/Gompertz_model!V$123</f>
        <v>0.99843835402514247</v>
      </c>
      <c r="W235" s="15">
        <f>SUM(Gompertz_model!W$7:W118)/Gompertz_model!W$123</f>
        <v>0.98999319621081283</v>
      </c>
      <c r="X235" s="15">
        <f>SUM(Gompertz_model!X$7:X118)/Gompertz_model!X$123</f>
        <v>0.99657975000440757</v>
      </c>
      <c r="Y235" s="15">
        <f>SUM(Gompertz_model!Y$7:Y118)/Gompertz_model!Y$123</f>
        <v>0.9946575200083152</v>
      </c>
      <c r="Z235" s="15">
        <f>SUM(Gompertz_model!Z$7:Z118)/Gompertz_model!Z$123</f>
        <v>0.97927111581453796</v>
      </c>
      <c r="AA235" s="15">
        <f>SUM(Gompertz_model!AA$7:AA118)/Gompertz_model!AA$123</f>
        <v>0.99353834833131482</v>
      </c>
      <c r="AB235" s="15">
        <f>SUM(Gompertz_model!AB$7:AB118)/Gompertz_model!AB$123</f>
        <v>0.98074230230661519</v>
      </c>
      <c r="AC235" s="15">
        <f>SUM(Gompertz_model!AC$7:AC118)/Gompertz_model!AC$123</f>
        <v>0.99118077522307724</v>
      </c>
      <c r="AD235" s="15">
        <f>SUM(Gompertz_model!AD$7:AD118)/Gompertz_model!AD$123</f>
        <v>0.99604208073469946</v>
      </c>
      <c r="AE235" s="15">
        <f>SUM(Gompertz_model!AE$7:AE118)/Gompertz_model!AE$123</f>
        <v>0.98569492397336844</v>
      </c>
      <c r="AF235" s="15">
        <f>SUM(Gompertz_model!AF$7:AF118)/Gompertz_model!AF$123</f>
        <v>0.99316986544634933</v>
      </c>
      <c r="AG235" s="15">
        <f>SUM(Gompertz_model!AG$7:AG118)/Gompertz_model!AG$123</f>
        <v>0.98013582544178823</v>
      </c>
      <c r="AH235" s="15">
        <f>SUM(Gompertz_model!AH$7:AH118)/Gompertz_model!AH$123</f>
        <v>0.99183526011560696</v>
      </c>
      <c r="AI235" s="15">
        <f>SUM(Gompertz_model!AI$7:AI118)/Gompertz_model!AI$123</f>
        <v>0.98880653115227324</v>
      </c>
      <c r="AJ235" s="5">
        <f t="shared" si="3"/>
        <v>0.98990167020313635</v>
      </c>
      <c r="AK235" s="45"/>
    </row>
    <row r="236" spans="1:37" x14ac:dyDescent="0.25">
      <c r="A236" s="3">
        <v>233</v>
      </c>
      <c r="B236" s="15">
        <f>SUM(Gompertz_model!B$7:B119)/Gompertz_model!B$123</f>
        <v>0.99980605120248256</v>
      </c>
      <c r="C236" s="15">
        <f>SUM(Gompertz_model!C$7:C119)/Gompertz_model!C$123</f>
        <v>0.99817064590271587</v>
      </c>
      <c r="D236" s="15">
        <f>SUM(Gompertz_model!D$7:D119)/Gompertz_model!D$123</f>
        <v>0.9928273053836163</v>
      </c>
      <c r="E236" s="15">
        <f>SUM(Gompertz_model!E$7:E119)/Gompertz_model!E$123</f>
        <v>0.9986028773175244</v>
      </c>
      <c r="F236" s="15">
        <f>SUM(Gompertz_model!F$7:F119)/Gompertz_model!F$123</f>
        <v>0.99218261413383368</v>
      </c>
      <c r="G236" s="15">
        <f>SUM(Gompertz_model!G$7:G119)/Gompertz_model!G$123</f>
        <v>0.99540127370782761</v>
      </c>
      <c r="H236" s="15">
        <f>SUM(Gompertz_model!H$7:H119)/Gompertz_model!H$123</f>
        <v>0.99248229647943265</v>
      </c>
      <c r="I236" s="15">
        <f>SUM(Gompertz_model!I$7:I119)/Gompertz_model!I$123</f>
        <v>0.99730325535603448</v>
      </c>
      <c r="J236" s="15">
        <f>SUM(Gompertz_model!J$7:J119)/Gompertz_model!J$123</f>
        <v>0.99754774239033805</v>
      </c>
      <c r="K236" s="15">
        <f>SUM(Gompertz_model!K$7:K119)/Gompertz_model!K$123</f>
        <v>0.99334439145759901</v>
      </c>
      <c r="L236" s="15">
        <f>SUM(Gompertz_model!L$7:L119)/Gompertz_model!L$123</f>
        <v>0.99723322302392448</v>
      </c>
      <c r="M236" s="15">
        <f>SUM(Gompertz_model!M$7:M119)/Gompertz_model!M$123</f>
        <v>0.99525371073524338</v>
      </c>
      <c r="N236" s="15">
        <f>SUM(Gompertz_model!N$7:N119)/Gompertz_model!N$123</f>
        <v>0.99593341526086476</v>
      </c>
      <c r="O236" s="15">
        <f>SUM(Gompertz_model!O$7:O119)/Gompertz_model!O$123</f>
        <v>0.99111380247574254</v>
      </c>
      <c r="P236" s="15">
        <f>SUM(Gompertz_model!P$7:P119)/Gompertz_model!P$123</f>
        <v>0.99815769060283688</v>
      </c>
      <c r="Q236" s="15">
        <f>SUM(Gompertz_model!Q$7:Q119)/Gompertz_model!Q$123</f>
        <v>0.99352170916609239</v>
      </c>
      <c r="R236" s="15">
        <f>SUM(Gompertz_model!R$7:R119)/Gompertz_model!R$123</f>
        <v>0.99451515659018586</v>
      </c>
      <c r="S236" s="15">
        <f>SUM(Gompertz_model!S$7:S119)/Gompertz_model!S$123</f>
        <v>0.99532280325103517</v>
      </c>
      <c r="T236" s="15">
        <f>SUM(Gompertz_model!T$7:T119)/Gompertz_model!T$123</f>
        <v>0.99287078692734043</v>
      </c>
      <c r="U236" s="15">
        <f>SUM(Gompertz_model!U$7:U119)/Gompertz_model!U$123</f>
        <v>0.98908322066565024</v>
      </c>
      <c r="V236" s="15">
        <f>SUM(Gompertz_model!V$7:V119)/Gompertz_model!V$123</f>
        <v>0.99925821816194271</v>
      </c>
      <c r="W236" s="15">
        <f>SUM(Gompertz_model!W$7:W119)/Gompertz_model!W$123</f>
        <v>0.99511173915318996</v>
      </c>
      <c r="X236" s="15">
        <f>SUM(Gompertz_model!X$7:X119)/Gompertz_model!X$123</f>
        <v>0.99834276546605316</v>
      </c>
      <c r="Y236" s="15">
        <f>SUM(Gompertz_model!Y$7:Y119)/Gompertz_model!Y$123</f>
        <v>0.99742230537366183</v>
      </c>
      <c r="Z236" s="15">
        <f>SUM(Gompertz_model!Z$7:Z119)/Gompertz_model!Z$123</f>
        <v>0.98980091275878035</v>
      </c>
      <c r="AA236" s="15">
        <f>SUM(Gompertz_model!AA$7:AA119)/Gompertz_model!AA$123</f>
        <v>0.99684965737149511</v>
      </c>
      <c r="AB236" s="15">
        <f>SUM(Gompertz_model!AB$7:AB119)/Gompertz_model!AB$123</f>
        <v>0.99052887500577036</v>
      </c>
      <c r="AC236" s="15">
        <f>SUM(Gompertz_model!AC$7:AC119)/Gompertz_model!AC$123</f>
        <v>0.99573202398375904</v>
      </c>
      <c r="AD236" s="15">
        <f>SUM(Gompertz_model!AD$7:AD119)/Gompertz_model!AD$123</f>
        <v>0.99809814269069974</v>
      </c>
      <c r="AE236" s="15">
        <f>SUM(Gompertz_model!AE$7:AE119)/Gompertz_model!AE$123</f>
        <v>0.99292660486926587</v>
      </c>
      <c r="AF236" s="15">
        <f>SUM(Gompertz_model!AF$7:AF119)/Gompertz_model!AF$123</f>
        <v>0.99672153541424768</v>
      </c>
      <c r="AG236" s="15">
        <f>SUM(Gompertz_model!AG$7:AG119)/Gompertz_model!AG$123</f>
        <v>0.99023384257997227</v>
      </c>
      <c r="AH236" s="15">
        <f>SUM(Gompertz_model!AH$7:AH119)/Gompertz_model!AH$123</f>
        <v>0.99604046242774569</v>
      </c>
      <c r="AI236" s="15">
        <f>SUM(Gompertz_model!AI$7:AI119)/Gompertz_model!AI$123</f>
        <v>0.9945423382246813</v>
      </c>
      <c r="AJ236" s="5">
        <f t="shared" si="3"/>
        <v>0.9950671586915173</v>
      </c>
      <c r="AK236" s="45"/>
    </row>
    <row r="237" spans="1:37" x14ac:dyDescent="0.25">
      <c r="A237" s="3">
        <v>234</v>
      </c>
      <c r="B237" s="15">
        <f>SUM(Gompertz_model!B$7:B120)/Gompertz_model!B$123</f>
        <v>1</v>
      </c>
      <c r="C237" s="15">
        <f>SUM(Gompertz_model!C$7:C120)/Gompertz_model!C$123</f>
        <v>1</v>
      </c>
      <c r="D237" s="15">
        <f>SUM(Gompertz_model!D$7:D120)/Gompertz_model!D$123</f>
        <v>1</v>
      </c>
      <c r="E237" s="15">
        <f>SUM(Gompertz_model!E$7:E120)/Gompertz_model!E$123</f>
        <v>1</v>
      </c>
      <c r="F237" s="15">
        <f>SUM(Gompertz_model!F$7:F120)/Gompertz_model!F$123</f>
        <v>1</v>
      </c>
      <c r="G237" s="15">
        <f>SUM(Gompertz_model!G$7:G120)/Gompertz_model!G$123</f>
        <v>1</v>
      </c>
      <c r="H237" s="15">
        <f>SUM(Gompertz_model!H$7:H120)/Gompertz_model!H$123</f>
        <v>1</v>
      </c>
      <c r="I237" s="15">
        <f>SUM(Gompertz_model!I$7:I120)/Gompertz_model!I$123</f>
        <v>1</v>
      </c>
      <c r="J237" s="15">
        <f>SUM(Gompertz_model!J$7:J120)/Gompertz_model!J$123</f>
        <v>1</v>
      </c>
      <c r="K237" s="47">
        <f>SUM(Gompertz_model!K$7:K120)/Gompertz_model!K$123</f>
        <v>1</v>
      </c>
      <c r="L237" s="15">
        <f>SUM(Gompertz_model!L$7:L120)/Gompertz_model!L$123</f>
        <v>1</v>
      </c>
      <c r="M237" s="15">
        <f>SUM(Gompertz_model!M$7:M120)/Gompertz_model!M$123</f>
        <v>1</v>
      </c>
      <c r="N237" s="15">
        <f>SUM(Gompertz_model!N$7:N120)/Gompertz_model!N$123</f>
        <v>1</v>
      </c>
      <c r="O237" s="15">
        <f>SUM(Gompertz_model!O$7:O120)/Gompertz_model!O$123</f>
        <v>1</v>
      </c>
      <c r="P237" s="15">
        <f>SUM(Gompertz_model!P$7:P120)/Gompertz_model!P$123</f>
        <v>1</v>
      </c>
      <c r="Q237" s="15">
        <f>SUM(Gompertz_model!Q$7:Q120)/Gompertz_model!Q$123</f>
        <v>1</v>
      </c>
      <c r="R237" s="15">
        <f>SUM(Gompertz_model!R$7:R120)/Gompertz_model!R$123</f>
        <v>1</v>
      </c>
      <c r="S237" s="15">
        <f>SUM(Gompertz_model!S$7:S120)/Gompertz_model!S$123</f>
        <v>1</v>
      </c>
      <c r="T237" s="15">
        <f>SUM(Gompertz_model!T$7:T120)/Gompertz_model!T$123</f>
        <v>1</v>
      </c>
      <c r="U237" s="15">
        <f>SUM(Gompertz_model!U$7:U120)/Gompertz_model!U$123</f>
        <v>1</v>
      </c>
      <c r="V237" s="15">
        <f>SUM(Gompertz_model!V$7:V120)/Gompertz_model!V$123</f>
        <v>1</v>
      </c>
      <c r="W237" s="15">
        <f>SUM(Gompertz_model!W$7:W120)/Gompertz_model!W$123</f>
        <v>1</v>
      </c>
      <c r="X237" s="15">
        <f>SUM(Gompertz_model!X$7:X120)/Gompertz_model!X$123</f>
        <v>1</v>
      </c>
      <c r="Y237" s="15">
        <f>SUM(Gompertz_model!Y$7:Y120)/Gompertz_model!Y$123</f>
        <v>1</v>
      </c>
      <c r="Z237" s="15">
        <f>SUM(Gompertz_model!Z$7:Z120)/Gompertz_model!Z$123</f>
        <v>1</v>
      </c>
      <c r="AA237" s="15">
        <f>SUM(Gompertz_model!AA$7:AA120)/Gompertz_model!AA$123</f>
        <v>1</v>
      </c>
      <c r="AB237" s="15">
        <f>SUM(Gompertz_model!AB$7:AB120)/Gompertz_model!AB$123</f>
        <v>1</v>
      </c>
      <c r="AC237" s="15">
        <f>SUM(Gompertz_model!AC$7:AC120)/Gompertz_model!AC$123</f>
        <v>1</v>
      </c>
      <c r="AD237" s="15">
        <f>SUM(Gompertz_model!AD$7:AD120)/Gompertz_model!AD$123</f>
        <v>1</v>
      </c>
      <c r="AE237" s="15">
        <f>SUM(Gompertz_model!AE$7:AE120)/Gompertz_model!AE$123</f>
        <v>1</v>
      </c>
      <c r="AF237" s="15">
        <f>SUM(Gompertz_model!AF$7:AF120)/Gompertz_model!AF$123</f>
        <v>1</v>
      </c>
      <c r="AG237" s="15">
        <f>SUM(Gompertz_model!AG$7:AG120)/Gompertz_model!AG$123</f>
        <v>1</v>
      </c>
      <c r="AH237" s="15">
        <f>SUM(Gompertz_model!AH$7:AH120)/Gompertz_model!AH$123</f>
        <v>1</v>
      </c>
      <c r="AI237" s="15">
        <f>SUM(Gompertz_model!AI$7:AI120)/Gompertz_model!AI$123</f>
        <v>1</v>
      </c>
      <c r="AJ237" s="5">
        <f t="shared" si="3"/>
        <v>1</v>
      </c>
      <c r="AK237" s="45"/>
    </row>
    <row r="239" spans="1:37" x14ac:dyDescent="0.25">
      <c r="A239" t="s">
        <v>39</v>
      </c>
      <c r="B239">
        <f t="shared" ref="B239:AI239" si="4">0.95*MAX(B7:B120)</f>
        <v>44083.799999999996</v>
      </c>
      <c r="C239">
        <f t="shared" si="4"/>
        <v>81012.2</v>
      </c>
      <c r="D239">
        <f t="shared" si="4"/>
        <v>81189.849999999991</v>
      </c>
      <c r="E239">
        <f t="shared" si="4"/>
        <v>75476.55</v>
      </c>
      <c r="F239">
        <f t="shared" si="4"/>
        <v>88104.9</v>
      </c>
      <c r="G239">
        <f t="shared" si="4"/>
        <v>68171.05</v>
      </c>
      <c r="H239">
        <f t="shared" si="4"/>
        <v>84919.55</v>
      </c>
      <c r="I239">
        <f t="shared" si="4"/>
        <v>44386.85</v>
      </c>
      <c r="J239">
        <f t="shared" si="4"/>
        <v>61983.7</v>
      </c>
      <c r="K239">
        <f t="shared" si="4"/>
        <v>45818.5</v>
      </c>
      <c r="L239">
        <f t="shared" si="4"/>
        <v>52534.049999999996</v>
      </c>
      <c r="M239">
        <f t="shared" si="4"/>
        <v>66051.599999999991</v>
      </c>
      <c r="N239">
        <f t="shared" si="4"/>
        <v>42517.25</v>
      </c>
      <c r="O239">
        <f t="shared" si="4"/>
        <v>67458.55</v>
      </c>
      <c r="P239">
        <f t="shared" si="4"/>
        <v>68582.399999999994</v>
      </c>
      <c r="Q239">
        <f t="shared" si="4"/>
        <v>96491.5</v>
      </c>
      <c r="R239">
        <f t="shared" si="4"/>
        <v>45379.6</v>
      </c>
      <c r="S239">
        <f t="shared" si="4"/>
        <v>74339.399999999994</v>
      </c>
      <c r="T239">
        <f t="shared" si="4"/>
        <v>91012.849999999991</v>
      </c>
      <c r="U239">
        <f t="shared" si="4"/>
        <v>66049.7</v>
      </c>
      <c r="V239">
        <f t="shared" si="4"/>
        <v>24333.3</v>
      </c>
      <c r="W239">
        <f t="shared" si="4"/>
        <v>90758.25</v>
      </c>
      <c r="X239">
        <f t="shared" si="4"/>
        <v>53884.95</v>
      </c>
      <c r="Y239">
        <f t="shared" si="4"/>
        <v>91399.5</v>
      </c>
      <c r="Z239">
        <f t="shared" si="4"/>
        <v>71815.25</v>
      </c>
      <c r="AA239">
        <f t="shared" si="4"/>
        <v>123938.9</v>
      </c>
      <c r="AB239">
        <f t="shared" si="4"/>
        <v>123475.29999999999</v>
      </c>
      <c r="AC239">
        <f t="shared" si="4"/>
        <v>100609.75</v>
      </c>
      <c r="AD239">
        <f t="shared" si="4"/>
        <v>55445.799999999996</v>
      </c>
      <c r="AE239">
        <f t="shared" si="4"/>
        <v>96028.849999999991</v>
      </c>
      <c r="AF239">
        <f t="shared" si="4"/>
        <v>27817.899999999998</v>
      </c>
      <c r="AG239">
        <f t="shared" si="4"/>
        <v>80154.349999999991</v>
      </c>
      <c r="AH239">
        <f t="shared" si="4"/>
        <v>65740</v>
      </c>
      <c r="AI239">
        <f t="shared" si="4"/>
        <v>126372.79999999999</v>
      </c>
    </row>
    <row r="241" spans="1:35" x14ac:dyDescent="0.25">
      <c r="A241">
        <v>121</v>
      </c>
      <c r="B241" s="10">
        <f t="shared" ref="B241:AI241" si="5">IF(B7&lt;B$239,B7,0)</f>
        <v>0</v>
      </c>
      <c r="C241" s="10">
        <f t="shared" si="5"/>
        <v>0</v>
      </c>
      <c r="D241" s="10">
        <f t="shared" si="5"/>
        <v>0</v>
      </c>
      <c r="E241" s="10">
        <f t="shared" si="5"/>
        <v>0</v>
      </c>
      <c r="F241" s="10">
        <f t="shared" si="5"/>
        <v>0</v>
      </c>
      <c r="G241" s="10">
        <f t="shared" si="5"/>
        <v>0</v>
      </c>
      <c r="H241" s="10">
        <f t="shared" si="5"/>
        <v>0</v>
      </c>
      <c r="I241" s="10">
        <f t="shared" si="5"/>
        <v>0</v>
      </c>
      <c r="J241" s="10">
        <f t="shared" si="5"/>
        <v>0</v>
      </c>
      <c r="K241" s="10">
        <f t="shared" si="5"/>
        <v>0</v>
      </c>
      <c r="L241" s="10">
        <f t="shared" si="5"/>
        <v>0</v>
      </c>
      <c r="M241" s="10">
        <f t="shared" si="5"/>
        <v>0</v>
      </c>
      <c r="N241" s="10">
        <f t="shared" si="5"/>
        <v>0</v>
      </c>
      <c r="O241" s="10">
        <f t="shared" si="5"/>
        <v>0</v>
      </c>
      <c r="P241" s="10">
        <f t="shared" si="5"/>
        <v>0</v>
      </c>
      <c r="Q241" s="10">
        <f t="shared" si="5"/>
        <v>0</v>
      </c>
      <c r="R241" s="10">
        <f t="shared" si="5"/>
        <v>0</v>
      </c>
      <c r="S241" s="10">
        <f t="shared" si="5"/>
        <v>0</v>
      </c>
      <c r="T241" s="10">
        <f t="shared" si="5"/>
        <v>0</v>
      </c>
      <c r="U241" s="10">
        <f t="shared" si="5"/>
        <v>0</v>
      </c>
      <c r="V241" s="10">
        <f t="shared" si="5"/>
        <v>0</v>
      </c>
      <c r="W241" s="10">
        <f t="shared" si="5"/>
        <v>0</v>
      </c>
      <c r="X241" s="10">
        <f t="shared" si="5"/>
        <v>0</v>
      </c>
      <c r="Y241" s="10">
        <f t="shared" si="5"/>
        <v>0</v>
      </c>
      <c r="Z241" s="10">
        <f t="shared" si="5"/>
        <v>0</v>
      </c>
      <c r="AA241" s="10">
        <f t="shared" si="5"/>
        <v>0</v>
      </c>
      <c r="AB241" s="10">
        <f t="shared" si="5"/>
        <v>0</v>
      </c>
      <c r="AC241" s="10">
        <f t="shared" si="5"/>
        <v>0</v>
      </c>
      <c r="AD241" s="10">
        <f t="shared" si="5"/>
        <v>0</v>
      </c>
      <c r="AE241" s="10">
        <f t="shared" si="5"/>
        <v>170</v>
      </c>
      <c r="AF241" s="10">
        <f t="shared" si="5"/>
        <v>0</v>
      </c>
      <c r="AG241" s="10">
        <f t="shared" si="5"/>
        <v>0</v>
      </c>
      <c r="AH241" s="10">
        <f t="shared" si="5"/>
        <v>0</v>
      </c>
      <c r="AI241" s="10">
        <f t="shared" si="5"/>
        <v>0</v>
      </c>
    </row>
    <row r="242" spans="1:35" x14ac:dyDescent="0.25">
      <c r="A242">
        <v>122</v>
      </c>
      <c r="B242" s="10">
        <f t="shared" ref="B242:AI242" si="6">IF(B8&lt;B$239,B8,0)</f>
        <v>0</v>
      </c>
      <c r="C242" s="10">
        <f t="shared" si="6"/>
        <v>0</v>
      </c>
      <c r="D242" s="10">
        <f t="shared" si="6"/>
        <v>0</v>
      </c>
      <c r="E242" s="10">
        <f t="shared" si="6"/>
        <v>0</v>
      </c>
      <c r="F242" s="10">
        <f t="shared" si="6"/>
        <v>0</v>
      </c>
      <c r="G242" s="10">
        <f t="shared" si="6"/>
        <v>0</v>
      </c>
      <c r="H242" s="10">
        <f t="shared" si="6"/>
        <v>0</v>
      </c>
      <c r="I242" s="10">
        <f t="shared" si="6"/>
        <v>0</v>
      </c>
      <c r="J242" s="10">
        <f t="shared" si="6"/>
        <v>0</v>
      </c>
      <c r="K242" s="10">
        <f t="shared" si="6"/>
        <v>0</v>
      </c>
      <c r="L242" s="10">
        <f t="shared" si="6"/>
        <v>0</v>
      </c>
      <c r="M242" s="10">
        <f t="shared" si="6"/>
        <v>0</v>
      </c>
      <c r="N242" s="10">
        <f t="shared" si="6"/>
        <v>0</v>
      </c>
      <c r="O242" s="10">
        <f t="shared" si="6"/>
        <v>0</v>
      </c>
      <c r="P242" s="10">
        <f t="shared" si="6"/>
        <v>0</v>
      </c>
      <c r="Q242" s="10">
        <f t="shared" si="6"/>
        <v>0</v>
      </c>
      <c r="R242" s="10">
        <f t="shared" si="6"/>
        <v>0</v>
      </c>
      <c r="S242" s="10">
        <f t="shared" si="6"/>
        <v>0</v>
      </c>
      <c r="T242" s="10">
        <f t="shared" si="6"/>
        <v>0</v>
      </c>
      <c r="U242" s="10">
        <f t="shared" si="6"/>
        <v>0</v>
      </c>
      <c r="V242" s="10">
        <f t="shared" si="6"/>
        <v>0</v>
      </c>
      <c r="W242" s="10">
        <f t="shared" si="6"/>
        <v>0</v>
      </c>
      <c r="X242" s="10">
        <f t="shared" si="6"/>
        <v>0</v>
      </c>
      <c r="Y242" s="10">
        <f t="shared" si="6"/>
        <v>0</v>
      </c>
      <c r="Z242" s="10">
        <f t="shared" si="6"/>
        <v>0</v>
      </c>
      <c r="AA242" s="10">
        <f t="shared" si="6"/>
        <v>0</v>
      </c>
      <c r="AB242" s="10">
        <f t="shared" si="6"/>
        <v>0</v>
      </c>
      <c r="AC242" s="10">
        <f t="shared" si="6"/>
        <v>0</v>
      </c>
      <c r="AD242" s="10">
        <f t="shared" si="6"/>
        <v>0</v>
      </c>
      <c r="AE242" s="10">
        <f t="shared" si="6"/>
        <v>205</v>
      </c>
      <c r="AF242" s="10">
        <f t="shared" si="6"/>
        <v>0</v>
      </c>
      <c r="AG242" s="10">
        <f t="shared" si="6"/>
        <v>0</v>
      </c>
      <c r="AH242" s="10">
        <f t="shared" si="6"/>
        <v>0</v>
      </c>
      <c r="AI242" s="10">
        <f t="shared" si="6"/>
        <v>0</v>
      </c>
    </row>
    <row r="243" spans="1:35" x14ac:dyDescent="0.25">
      <c r="A243">
        <v>123</v>
      </c>
      <c r="B243" s="10">
        <f t="shared" ref="B243:AI243" si="7">IF(B9&lt;B$239,B9,0)</f>
        <v>0</v>
      </c>
      <c r="C243" s="10">
        <f t="shared" si="7"/>
        <v>0</v>
      </c>
      <c r="D243" s="10">
        <f t="shared" si="7"/>
        <v>0</v>
      </c>
      <c r="E243" s="10">
        <f t="shared" si="7"/>
        <v>0</v>
      </c>
      <c r="F243" s="10">
        <f t="shared" si="7"/>
        <v>0</v>
      </c>
      <c r="G243" s="10">
        <f t="shared" si="7"/>
        <v>0</v>
      </c>
      <c r="H243" s="10">
        <f t="shared" si="7"/>
        <v>0</v>
      </c>
      <c r="I243" s="10">
        <f t="shared" si="7"/>
        <v>0</v>
      </c>
      <c r="J243" s="10">
        <f t="shared" si="7"/>
        <v>0</v>
      </c>
      <c r="K243" s="10">
        <f t="shared" si="7"/>
        <v>0</v>
      </c>
      <c r="L243" s="10">
        <f t="shared" si="7"/>
        <v>0</v>
      </c>
      <c r="M243" s="10">
        <f t="shared" si="7"/>
        <v>0</v>
      </c>
      <c r="N243" s="10">
        <f t="shared" si="7"/>
        <v>0</v>
      </c>
      <c r="O243" s="10">
        <f t="shared" si="7"/>
        <v>0</v>
      </c>
      <c r="P243" s="10">
        <f t="shared" si="7"/>
        <v>0</v>
      </c>
      <c r="Q243" s="10">
        <f t="shared" si="7"/>
        <v>0</v>
      </c>
      <c r="R243" s="10">
        <f t="shared" si="7"/>
        <v>0</v>
      </c>
      <c r="S243" s="10">
        <f t="shared" si="7"/>
        <v>0</v>
      </c>
      <c r="T243" s="10">
        <f t="shared" si="7"/>
        <v>0</v>
      </c>
      <c r="U243" s="10">
        <f t="shared" si="7"/>
        <v>0</v>
      </c>
      <c r="V243" s="10">
        <f t="shared" si="7"/>
        <v>0</v>
      </c>
      <c r="W243" s="10">
        <f t="shared" si="7"/>
        <v>0</v>
      </c>
      <c r="X243" s="10">
        <f t="shared" si="7"/>
        <v>0</v>
      </c>
      <c r="Y243" s="10">
        <f t="shared" si="7"/>
        <v>0</v>
      </c>
      <c r="Z243" s="10">
        <f t="shared" si="7"/>
        <v>0</v>
      </c>
      <c r="AA243" s="10">
        <f t="shared" si="7"/>
        <v>0</v>
      </c>
      <c r="AB243" s="10">
        <f t="shared" si="7"/>
        <v>0</v>
      </c>
      <c r="AC243" s="10">
        <f t="shared" si="7"/>
        <v>0</v>
      </c>
      <c r="AD243" s="10">
        <f t="shared" si="7"/>
        <v>0</v>
      </c>
      <c r="AE243" s="10">
        <f t="shared" si="7"/>
        <v>246</v>
      </c>
      <c r="AF243" s="10">
        <f t="shared" si="7"/>
        <v>0</v>
      </c>
      <c r="AG243" s="10">
        <f t="shared" si="7"/>
        <v>0</v>
      </c>
      <c r="AH243" s="10">
        <f t="shared" si="7"/>
        <v>0</v>
      </c>
      <c r="AI243" s="10">
        <f t="shared" si="7"/>
        <v>0</v>
      </c>
    </row>
    <row r="244" spans="1:35" x14ac:dyDescent="0.25">
      <c r="A244">
        <v>124</v>
      </c>
      <c r="B244" s="10">
        <f t="shared" ref="B244:AI244" si="8">IF(B10&lt;B$239,B10,0)</f>
        <v>0</v>
      </c>
      <c r="C244" s="10">
        <f t="shared" si="8"/>
        <v>0</v>
      </c>
      <c r="D244" s="10">
        <f t="shared" si="8"/>
        <v>0</v>
      </c>
      <c r="E244" s="10">
        <f t="shared" si="8"/>
        <v>0</v>
      </c>
      <c r="F244" s="10">
        <f t="shared" si="8"/>
        <v>0</v>
      </c>
      <c r="G244" s="10">
        <f t="shared" si="8"/>
        <v>0</v>
      </c>
      <c r="H244" s="10">
        <f t="shared" si="8"/>
        <v>0</v>
      </c>
      <c r="I244" s="10">
        <f t="shared" si="8"/>
        <v>0</v>
      </c>
      <c r="J244" s="10">
        <f t="shared" si="8"/>
        <v>0</v>
      </c>
      <c r="K244" s="10">
        <f t="shared" si="8"/>
        <v>0</v>
      </c>
      <c r="L244" s="10">
        <f t="shared" si="8"/>
        <v>0</v>
      </c>
      <c r="M244" s="10">
        <f t="shared" si="8"/>
        <v>0</v>
      </c>
      <c r="N244" s="10">
        <f t="shared" si="8"/>
        <v>0</v>
      </c>
      <c r="O244" s="10">
        <f t="shared" si="8"/>
        <v>0</v>
      </c>
      <c r="P244" s="10">
        <f t="shared" si="8"/>
        <v>0</v>
      </c>
      <c r="Q244" s="10">
        <f t="shared" si="8"/>
        <v>0</v>
      </c>
      <c r="R244" s="10">
        <f t="shared" si="8"/>
        <v>0</v>
      </c>
      <c r="S244" s="10">
        <f t="shared" si="8"/>
        <v>0</v>
      </c>
      <c r="T244" s="10">
        <f t="shared" si="8"/>
        <v>0</v>
      </c>
      <c r="U244" s="10">
        <f t="shared" si="8"/>
        <v>0</v>
      </c>
      <c r="V244" s="10">
        <f t="shared" si="8"/>
        <v>0</v>
      </c>
      <c r="W244" s="10">
        <f t="shared" si="8"/>
        <v>0</v>
      </c>
      <c r="X244" s="10">
        <f t="shared" si="8"/>
        <v>0</v>
      </c>
      <c r="Y244" s="10">
        <f t="shared" si="8"/>
        <v>0</v>
      </c>
      <c r="Z244" s="10">
        <f t="shared" si="8"/>
        <v>0</v>
      </c>
      <c r="AA244" s="10">
        <f t="shared" si="8"/>
        <v>0</v>
      </c>
      <c r="AB244" s="10">
        <f t="shared" si="8"/>
        <v>0</v>
      </c>
      <c r="AC244" s="10">
        <f t="shared" si="8"/>
        <v>0</v>
      </c>
      <c r="AD244" s="10">
        <f t="shared" si="8"/>
        <v>0</v>
      </c>
      <c r="AE244" s="10">
        <f t="shared" si="8"/>
        <v>294</v>
      </c>
      <c r="AF244" s="10">
        <f t="shared" si="8"/>
        <v>0</v>
      </c>
      <c r="AG244" s="10">
        <f t="shared" si="8"/>
        <v>0</v>
      </c>
      <c r="AH244" s="10">
        <f t="shared" si="8"/>
        <v>0</v>
      </c>
      <c r="AI244" s="10">
        <f t="shared" si="8"/>
        <v>0</v>
      </c>
    </row>
    <row r="245" spans="1:35" x14ac:dyDescent="0.25">
      <c r="A245">
        <v>125</v>
      </c>
      <c r="B245" s="10">
        <f t="shared" ref="B245:AI245" si="9">IF(B11&lt;B$239,B11,0)</f>
        <v>0</v>
      </c>
      <c r="C245" s="10">
        <f t="shared" si="9"/>
        <v>0</v>
      </c>
      <c r="D245" s="10">
        <f t="shared" si="9"/>
        <v>0</v>
      </c>
      <c r="E245" s="10">
        <f t="shared" si="9"/>
        <v>0</v>
      </c>
      <c r="F245" s="10">
        <f t="shared" si="9"/>
        <v>0</v>
      </c>
      <c r="G245" s="10">
        <f t="shared" si="9"/>
        <v>0</v>
      </c>
      <c r="H245" s="10">
        <f t="shared" si="9"/>
        <v>0</v>
      </c>
      <c r="I245" s="10">
        <f t="shared" si="9"/>
        <v>0</v>
      </c>
      <c r="J245" s="10">
        <f t="shared" si="9"/>
        <v>0</v>
      </c>
      <c r="K245" s="10">
        <f t="shared" si="9"/>
        <v>0</v>
      </c>
      <c r="L245" s="10">
        <f t="shared" si="9"/>
        <v>0</v>
      </c>
      <c r="M245" s="10">
        <f t="shared" si="9"/>
        <v>0</v>
      </c>
      <c r="N245" s="10">
        <f t="shared" si="9"/>
        <v>0</v>
      </c>
      <c r="O245" s="10">
        <f t="shared" si="9"/>
        <v>0</v>
      </c>
      <c r="P245" s="10">
        <f t="shared" si="9"/>
        <v>0</v>
      </c>
      <c r="Q245" s="10">
        <f t="shared" si="9"/>
        <v>0</v>
      </c>
      <c r="R245" s="10">
        <f t="shared" si="9"/>
        <v>0</v>
      </c>
      <c r="S245" s="10">
        <f t="shared" si="9"/>
        <v>0</v>
      </c>
      <c r="T245" s="10">
        <f t="shared" si="9"/>
        <v>0</v>
      </c>
      <c r="U245" s="10">
        <f t="shared" si="9"/>
        <v>0</v>
      </c>
      <c r="V245" s="10">
        <f t="shared" si="9"/>
        <v>0</v>
      </c>
      <c r="W245" s="10">
        <f t="shared" si="9"/>
        <v>0</v>
      </c>
      <c r="X245" s="10">
        <f t="shared" si="9"/>
        <v>0</v>
      </c>
      <c r="Y245" s="10">
        <f t="shared" si="9"/>
        <v>0</v>
      </c>
      <c r="Z245" s="10">
        <f t="shared" si="9"/>
        <v>0</v>
      </c>
      <c r="AA245" s="10">
        <f t="shared" si="9"/>
        <v>0</v>
      </c>
      <c r="AB245" s="10">
        <f t="shared" si="9"/>
        <v>0</v>
      </c>
      <c r="AC245" s="10">
        <f t="shared" si="9"/>
        <v>0</v>
      </c>
      <c r="AD245" s="10">
        <f t="shared" si="9"/>
        <v>0</v>
      </c>
      <c r="AE245" s="10">
        <f t="shared" si="9"/>
        <v>350</v>
      </c>
      <c r="AF245" s="10">
        <f t="shared" si="9"/>
        <v>0</v>
      </c>
      <c r="AG245" s="10">
        <f t="shared" si="9"/>
        <v>0</v>
      </c>
      <c r="AH245" s="10">
        <f t="shared" si="9"/>
        <v>0</v>
      </c>
      <c r="AI245" s="10">
        <f t="shared" si="9"/>
        <v>0</v>
      </c>
    </row>
    <row r="246" spans="1:35" x14ac:dyDescent="0.25">
      <c r="A246">
        <v>126</v>
      </c>
      <c r="B246" s="10">
        <f t="shared" ref="B246:AI246" si="10">IF(B12&lt;B$239,B12,0)</f>
        <v>0</v>
      </c>
      <c r="C246" s="10">
        <f t="shared" si="10"/>
        <v>0</v>
      </c>
      <c r="D246" s="10">
        <f t="shared" si="10"/>
        <v>0</v>
      </c>
      <c r="E246" s="10">
        <f t="shared" si="10"/>
        <v>0</v>
      </c>
      <c r="F246" s="10">
        <f t="shared" si="10"/>
        <v>0</v>
      </c>
      <c r="G246" s="10">
        <f t="shared" si="10"/>
        <v>0</v>
      </c>
      <c r="H246" s="10">
        <f t="shared" si="10"/>
        <v>0</v>
      </c>
      <c r="I246" s="10">
        <f t="shared" si="10"/>
        <v>0</v>
      </c>
      <c r="J246" s="10">
        <f t="shared" si="10"/>
        <v>0</v>
      </c>
      <c r="K246" s="10">
        <f t="shared" si="10"/>
        <v>0</v>
      </c>
      <c r="L246" s="10">
        <f t="shared" si="10"/>
        <v>0</v>
      </c>
      <c r="M246" s="10">
        <f t="shared" si="10"/>
        <v>0</v>
      </c>
      <c r="N246" s="10">
        <f t="shared" si="10"/>
        <v>0</v>
      </c>
      <c r="O246" s="10">
        <f t="shared" si="10"/>
        <v>0</v>
      </c>
      <c r="P246" s="10">
        <f t="shared" si="10"/>
        <v>0</v>
      </c>
      <c r="Q246" s="10">
        <f t="shared" si="10"/>
        <v>0</v>
      </c>
      <c r="R246" s="10">
        <f t="shared" si="10"/>
        <v>0</v>
      </c>
      <c r="S246" s="10">
        <f t="shared" si="10"/>
        <v>0</v>
      </c>
      <c r="T246" s="10">
        <f t="shared" si="10"/>
        <v>0</v>
      </c>
      <c r="U246" s="10">
        <f t="shared" si="10"/>
        <v>0</v>
      </c>
      <c r="V246" s="10">
        <f t="shared" si="10"/>
        <v>0</v>
      </c>
      <c r="W246" s="10">
        <f t="shared" si="10"/>
        <v>0</v>
      </c>
      <c r="X246" s="10">
        <f t="shared" si="10"/>
        <v>0</v>
      </c>
      <c r="Y246" s="10">
        <f t="shared" si="10"/>
        <v>0</v>
      </c>
      <c r="Z246" s="10">
        <f t="shared" si="10"/>
        <v>0</v>
      </c>
      <c r="AA246" s="10">
        <f t="shared" si="10"/>
        <v>0</v>
      </c>
      <c r="AB246" s="10">
        <f t="shared" si="10"/>
        <v>0</v>
      </c>
      <c r="AC246" s="10">
        <f t="shared" si="10"/>
        <v>0</v>
      </c>
      <c r="AD246" s="10">
        <f t="shared" si="10"/>
        <v>0</v>
      </c>
      <c r="AE246" s="10">
        <f t="shared" si="10"/>
        <v>350</v>
      </c>
      <c r="AF246" s="10">
        <f t="shared" si="10"/>
        <v>0</v>
      </c>
      <c r="AG246" s="10">
        <f t="shared" si="10"/>
        <v>0</v>
      </c>
      <c r="AH246" s="10">
        <f t="shared" si="10"/>
        <v>0</v>
      </c>
      <c r="AI246" s="10">
        <f t="shared" si="10"/>
        <v>0</v>
      </c>
    </row>
    <row r="247" spans="1:35" x14ac:dyDescent="0.25">
      <c r="A247">
        <v>127</v>
      </c>
      <c r="B247" s="10">
        <f t="shared" ref="B247:AI247" si="11">IF(B13&lt;B$239,B13,0)</f>
        <v>0</v>
      </c>
      <c r="C247" s="10">
        <f t="shared" si="11"/>
        <v>0</v>
      </c>
      <c r="D247" s="10">
        <f t="shared" si="11"/>
        <v>0</v>
      </c>
      <c r="E247" s="10">
        <f t="shared" si="11"/>
        <v>0</v>
      </c>
      <c r="F247" s="10">
        <f t="shared" si="11"/>
        <v>0</v>
      </c>
      <c r="G247" s="10">
        <f t="shared" si="11"/>
        <v>0</v>
      </c>
      <c r="H247" s="10">
        <f t="shared" si="11"/>
        <v>0</v>
      </c>
      <c r="I247" s="10">
        <f t="shared" si="11"/>
        <v>0</v>
      </c>
      <c r="J247" s="10">
        <f t="shared" si="11"/>
        <v>0</v>
      </c>
      <c r="K247" s="10">
        <f t="shared" si="11"/>
        <v>0</v>
      </c>
      <c r="L247" s="10">
        <f t="shared" si="11"/>
        <v>0</v>
      </c>
      <c r="M247" s="10">
        <f t="shared" si="11"/>
        <v>0</v>
      </c>
      <c r="N247" s="10">
        <f t="shared" si="11"/>
        <v>0</v>
      </c>
      <c r="O247" s="10">
        <f t="shared" si="11"/>
        <v>0</v>
      </c>
      <c r="P247" s="10">
        <f t="shared" si="11"/>
        <v>0</v>
      </c>
      <c r="Q247" s="10">
        <f t="shared" si="11"/>
        <v>0</v>
      </c>
      <c r="R247" s="10">
        <f t="shared" si="11"/>
        <v>0</v>
      </c>
      <c r="S247" s="10">
        <f t="shared" si="11"/>
        <v>0</v>
      </c>
      <c r="T247" s="10">
        <f t="shared" si="11"/>
        <v>0</v>
      </c>
      <c r="U247" s="10">
        <f t="shared" si="11"/>
        <v>0</v>
      </c>
      <c r="V247" s="10">
        <f t="shared" si="11"/>
        <v>0</v>
      </c>
      <c r="W247" s="10">
        <f t="shared" si="11"/>
        <v>0</v>
      </c>
      <c r="X247" s="10">
        <f t="shared" si="11"/>
        <v>0</v>
      </c>
      <c r="Y247" s="10">
        <f t="shared" si="11"/>
        <v>0</v>
      </c>
      <c r="Z247" s="10">
        <f t="shared" si="11"/>
        <v>0</v>
      </c>
      <c r="AA247" s="10">
        <f t="shared" si="11"/>
        <v>0</v>
      </c>
      <c r="AB247" s="10">
        <f t="shared" si="11"/>
        <v>0</v>
      </c>
      <c r="AC247" s="10">
        <f t="shared" si="11"/>
        <v>0</v>
      </c>
      <c r="AD247" s="10">
        <f t="shared" si="11"/>
        <v>0</v>
      </c>
      <c r="AE247" s="10">
        <f t="shared" si="11"/>
        <v>350</v>
      </c>
      <c r="AF247" s="10">
        <f t="shared" si="11"/>
        <v>0</v>
      </c>
      <c r="AG247" s="10">
        <f t="shared" si="11"/>
        <v>0</v>
      </c>
      <c r="AH247" s="10">
        <f t="shared" si="11"/>
        <v>0</v>
      </c>
      <c r="AI247" s="10">
        <f t="shared" si="11"/>
        <v>0</v>
      </c>
    </row>
    <row r="248" spans="1:35" x14ac:dyDescent="0.25">
      <c r="A248">
        <v>128</v>
      </c>
      <c r="B248" s="10">
        <f t="shared" ref="B248:AI248" si="12">IF(B14&lt;B$239,B14,0)</f>
        <v>0</v>
      </c>
      <c r="C248" s="10">
        <f t="shared" si="12"/>
        <v>0</v>
      </c>
      <c r="D248" s="10">
        <f t="shared" si="12"/>
        <v>0</v>
      </c>
      <c r="E248" s="10">
        <f t="shared" si="12"/>
        <v>0</v>
      </c>
      <c r="F248" s="10">
        <f t="shared" si="12"/>
        <v>0</v>
      </c>
      <c r="G248" s="10">
        <f t="shared" si="12"/>
        <v>0</v>
      </c>
      <c r="H248" s="10">
        <f t="shared" si="12"/>
        <v>0</v>
      </c>
      <c r="I248" s="10">
        <f t="shared" si="12"/>
        <v>0</v>
      </c>
      <c r="J248" s="10">
        <f t="shared" si="12"/>
        <v>0</v>
      </c>
      <c r="K248" s="10">
        <f t="shared" si="12"/>
        <v>0</v>
      </c>
      <c r="L248" s="10">
        <f t="shared" si="12"/>
        <v>0</v>
      </c>
      <c r="M248" s="10">
        <f t="shared" si="12"/>
        <v>0</v>
      </c>
      <c r="N248" s="10">
        <f t="shared" si="12"/>
        <v>0</v>
      </c>
      <c r="O248" s="10">
        <f t="shared" si="12"/>
        <v>0</v>
      </c>
      <c r="P248" s="10">
        <f t="shared" si="12"/>
        <v>0</v>
      </c>
      <c r="Q248" s="10">
        <f t="shared" si="12"/>
        <v>0</v>
      </c>
      <c r="R248" s="10">
        <f t="shared" si="12"/>
        <v>0</v>
      </c>
      <c r="S248" s="10">
        <f t="shared" si="12"/>
        <v>0</v>
      </c>
      <c r="T248" s="10">
        <f t="shared" si="12"/>
        <v>0</v>
      </c>
      <c r="U248" s="10">
        <f t="shared" si="12"/>
        <v>0</v>
      </c>
      <c r="V248" s="10">
        <f t="shared" si="12"/>
        <v>0</v>
      </c>
      <c r="W248" s="10">
        <f t="shared" si="12"/>
        <v>0</v>
      </c>
      <c r="X248" s="10">
        <f t="shared" si="12"/>
        <v>0</v>
      </c>
      <c r="Y248" s="10">
        <f t="shared" si="12"/>
        <v>0</v>
      </c>
      <c r="Z248" s="10">
        <f t="shared" si="12"/>
        <v>0</v>
      </c>
      <c r="AA248" s="10">
        <f t="shared" si="12"/>
        <v>0</v>
      </c>
      <c r="AB248" s="10">
        <f t="shared" si="12"/>
        <v>0</v>
      </c>
      <c r="AC248" s="10">
        <f t="shared" si="12"/>
        <v>0</v>
      </c>
      <c r="AD248" s="10">
        <f t="shared" si="12"/>
        <v>0</v>
      </c>
      <c r="AE248" s="10">
        <f t="shared" si="12"/>
        <v>350</v>
      </c>
      <c r="AF248" s="10">
        <f t="shared" si="12"/>
        <v>0</v>
      </c>
      <c r="AG248" s="10">
        <f t="shared" si="12"/>
        <v>0</v>
      </c>
      <c r="AH248" s="10">
        <f t="shared" si="12"/>
        <v>0</v>
      </c>
      <c r="AI248" s="10">
        <f t="shared" si="12"/>
        <v>0</v>
      </c>
    </row>
    <row r="249" spans="1:35" x14ac:dyDescent="0.25">
      <c r="A249">
        <v>129</v>
      </c>
      <c r="B249" s="10">
        <f t="shared" ref="B249:AI249" si="13">IF(B15&lt;B$239,B15,0)</f>
        <v>0</v>
      </c>
      <c r="C249" s="10">
        <f t="shared" si="13"/>
        <v>0</v>
      </c>
      <c r="D249" s="10">
        <f t="shared" si="13"/>
        <v>0</v>
      </c>
      <c r="E249" s="10">
        <f t="shared" si="13"/>
        <v>0</v>
      </c>
      <c r="F249" s="10">
        <f t="shared" si="13"/>
        <v>0</v>
      </c>
      <c r="G249" s="10">
        <f t="shared" si="13"/>
        <v>0</v>
      </c>
      <c r="H249" s="10">
        <f t="shared" si="13"/>
        <v>0</v>
      </c>
      <c r="I249" s="10">
        <f t="shared" si="13"/>
        <v>0</v>
      </c>
      <c r="J249" s="10">
        <f t="shared" si="13"/>
        <v>0</v>
      </c>
      <c r="K249" s="10">
        <f t="shared" si="13"/>
        <v>0</v>
      </c>
      <c r="L249" s="10">
        <f t="shared" si="13"/>
        <v>0</v>
      </c>
      <c r="M249" s="10">
        <f t="shared" si="13"/>
        <v>0</v>
      </c>
      <c r="N249" s="10">
        <f t="shared" si="13"/>
        <v>0</v>
      </c>
      <c r="O249" s="10">
        <f t="shared" si="13"/>
        <v>0</v>
      </c>
      <c r="P249" s="10">
        <f t="shared" si="13"/>
        <v>0</v>
      </c>
      <c r="Q249" s="10">
        <f t="shared" si="13"/>
        <v>0</v>
      </c>
      <c r="R249" s="10">
        <f t="shared" si="13"/>
        <v>0</v>
      </c>
      <c r="S249" s="10">
        <f t="shared" si="13"/>
        <v>0</v>
      </c>
      <c r="T249" s="10">
        <f t="shared" si="13"/>
        <v>0</v>
      </c>
      <c r="U249" s="10">
        <f t="shared" si="13"/>
        <v>0</v>
      </c>
      <c r="V249" s="10">
        <f t="shared" si="13"/>
        <v>0</v>
      </c>
      <c r="W249" s="10">
        <f t="shared" si="13"/>
        <v>0</v>
      </c>
      <c r="X249" s="10">
        <f t="shared" si="13"/>
        <v>0</v>
      </c>
      <c r="Y249" s="10">
        <f t="shared" si="13"/>
        <v>0</v>
      </c>
      <c r="Z249" s="10">
        <f t="shared" si="13"/>
        <v>0</v>
      </c>
      <c r="AA249" s="10">
        <f t="shared" si="13"/>
        <v>0</v>
      </c>
      <c r="AB249" s="10">
        <f t="shared" si="13"/>
        <v>0</v>
      </c>
      <c r="AC249" s="10">
        <f t="shared" si="13"/>
        <v>0</v>
      </c>
      <c r="AD249" s="10">
        <f t="shared" si="13"/>
        <v>0</v>
      </c>
      <c r="AE249" s="10">
        <f t="shared" si="13"/>
        <v>350</v>
      </c>
      <c r="AF249" s="10">
        <f t="shared" si="13"/>
        <v>0</v>
      </c>
      <c r="AG249" s="10">
        <f t="shared" si="13"/>
        <v>0</v>
      </c>
      <c r="AH249" s="10">
        <f t="shared" si="13"/>
        <v>0</v>
      </c>
      <c r="AI249" s="10">
        <f t="shared" si="13"/>
        <v>0</v>
      </c>
    </row>
    <row r="250" spans="1:35" x14ac:dyDescent="0.25">
      <c r="A250">
        <v>130</v>
      </c>
      <c r="B250" s="10">
        <f t="shared" ref="B250:AI250" si="14">IF(B16&lt;B$239,B16,0)</f>
        <v>0</v>
      </c>
      <c r="C250" s="10">
        <f t="shared" si="14"/>
        <v>0</v>
      </c>
      <c r="D250" s="10">
        <f t="shared" si="14"/>
        <v>0</v>
      </c>
      <c r="E250" s="10">
        <f t="shared" si="14"/>
        <v>0</v>
      </c>
      <c r="F250" s="10">
        <f t="shared" si="14"/>
        <v>0</v>
      </c>
      <c r="G250" s="10">
        <f t="shared" si="14"/>
        <v>0</v>
      </c>
      <c r="H250" s="10">
        <f t="shared" si="14"/>
        <v>0</v>
      </c>
      <c r="I250" s="10">
        <f t="shared" si="14"/>
        <v>0</v>
      </c>
      <c r="J250" s="10">
        <f t="shared" si="14"/>
        <v>0</v>
      </c>
      <c r="K250" s="10">
        <f t="shared" si="14"/>
        <v>0</v>
      </c>
      <c r="L250" s="10">
        <f t="shared" si="14"/>
        <v>0</v>
      </c>
      <c r="M250" s="10">
        <f t="shared" si="14"/>
        <v>0</v>
      </c>
      <c r="N250" s="10">
        <f t="shared" si="14"/>
        <v>0</v>
      </c>
      <c r="O250" s="10">
        <f t="shared" si="14"/>
        <v>0</v>
      </c>
      <c r="P250" s="10">
        <f t="shared" si="14"/>
        <v>0</v>
      </c>
      <c r="Q250" s="10">
        <f t="shared" si="14"/>
        <v>0</v>
      </c>
      <c r="R250" s="10">
        <f t="shared" si="14"/>
        <v>0</v>
      </c>
      <c r="S250" s="10">
        <f t="shared" si="14"/>
        <v>0</v>
      </c>
      <c r="T250" s="10">
        <f t="shared" si="14"/>
        <v>0</v>
      </c>
      <c r="U250" s="10">
        <f t="shared" si="14"/>
        <v>0</v>
      </c>
      <c r="V250" s="10">
        <f t="shared" si="14"/>
        <v>0</v>
      </c>
      <c r="W250" s="10">
        <f t="shared" si="14"/>
        <v>0</v>
      </c>
      <c r="X250" s="10">
        <f t="shared" si="14"/>
        <v>0</v>
      </c>
      <c r="Y250" s="10">
        <f t="shared" si="14"/>
        <v>0</v>
      </c>
      <c r="Z250" s="10">
        <f t="shared" si="14"/>
        <v>0</v>
      </c>
      <c r="AA250" s="10">
        <f t="shared" si="14"/>
        <v>0</v>
      </c>
      <c r="AB250" s="10">
        <f t="shared" si="14"/>
        <v>1</v>
      </c>
      <c r="AC250" s="10">
        <f t="shared" si="14"/>
        <v>0</v>
      </c>
      <c r="AD250" s="10">
        <f t="shared" si="14"/>
        <v>0</v>
      </c>
      <c r="AE250" s="10">
        <f t="shared" si="14"/>
        <v>350</v>
      </c>
      <c r="AF250" s="10">
        <f t="shared" si="14"/>
        <v>0</v>
      </c>
      <c r="AG250" s="10">
        <f t="shared" si="14"/>
        <v>0</v>
      </c>
      <c r="AH250" s="10">
        <f t="shared" si="14"/>
        <v>0</v>
      </c>
      <c r="AI250" s="10">
        <f t="shared" si="14"/>
        <v>0</v>
      </c>
    </row>
    <row r="251" spans="1:35" x14ac:dyDescent="0.25">
      <c r="A251">
        <v>131</v>
      </c>
      <c r="B251" s="10">
        <f t="shared" ref="B251:AI251" si="15">IF(B17&lt;B$239,B17,0)</f>
        <v>0</v>
      </c>
      <c r="C251" s="10">
        <f t="shared" si="15"/>
        <v>0</v>
      </c>
      <c r="D251" s="10">
        <f t="shared" si="15"/>
        <v>0</v>
      </c>
      <c r="E251" s="10">
        <f t="shared" si="15"/>
        <v>0</v>
      </c>
      <c r="F251" s="10">
        <f t="shared" si="15"/>
        <v>0</v>
      </c>
      <c r="G251" s="10">
        <f t="shared" si="15"/>
        <v>0</v>
      </c>
      <c r="H251" s="10">
        <f t="shared" si="15"/>
        <v>0</v>
      </c>
      <c r="I251" s="10">
        <f t="shared" si="15"/>
        <v>0</v>
      </c>
      <c r="J251" s="10">
        <f t="shared" si="15"/>
        <v>0</v>
      </c>
      <c r="K251" s="10">
        <f t="shared" si="15"/>
        <v>0</v>
      </c>
      <c r="L251" s="10">
        <f t="shared" si="15"/>
        <v>0</v>
      </c>
      <c r="M251" s="10">
        <f t="shared" si="15"/>
        <v>0</v>
      </c>
      <c r="N251" s="10">
        <f t="shared" si="15"/>
        <v>0</v>
      </c>
      <c r="O251" s="10">
        <f t="shared" si="15"/>
        <v>0</v>
      </c>
      <c r="P251" s="10">
        <f t="shared" si="15"/>
        <v>0</v>
      </c>
      <c r="Q251" s="10">
        <f t="shared" si="15"/>
        <v>0</v>
      </c>
      <c r="R251" s="10">
        <f t="shared" si="15"/>
        <v>0</v>
      </c>
      <c r="S251" s="10">
        <f t="shared" si="15"/>
        <v>0</v>
      </c>
      <c r="T251" s="10">
        <f t="shared" si="15"/>
        <v>0</v>
      </c>
      <c r="U251" s="10">
        <f t="shared" si="15"/>
        <v>0</v>
      </c>
      <c r="V251" s="10">
        <f t="shared" si="15"/>
        <v>0</v>
      </c>
      <c r="W251" s="10">
        <f t="shared" si="15"/>
        <v>0</v>
      </c>
      <c r="X251" s="10">
        <f t="shared" si="15"/>
        <v>0</v>
      </c>
      <c r="Y251" s="10">
        <f t="shared" si="15"/>
        <v>0</v>
      </c>
      <c r="Z251" s="10">
        <f t="shared" si="15"/>
        <v>0</v>
      </c>
      <c r="AA251" s="10">
        <f t="shared" si="15"/>
        <v>0</v>
      </c>
      <c r="AB251" s="10">
        <f t="shared" si="15"/>
        <v>3</v>
      </c>
      <c r="AC251" s="10">
        <f t="shared" si="15"/>
        <v>0</v>
      </c>
      <c r="AD251" s="10">
        <f t="shared" si="15"/>
        <v>0</v>
      </c>
      <c r="AE251" s="10">
        <f t="shared" si="15"/>
        <v>350</v>
      </c>
      <c r="AF251" s="10">
        <f t="shared" si="15"/>
        <v>0</v>
      </c>
      <c r="AG251" s="10">
        <f t="shared" si="15"/>
        <v>0</v>
      </c>
      <c r="AH251" s="10">
        <f t="shared" si="15"/>
        <v>0</v>
      </c>
      <c r="AI251" s="10">
        <f t="shared" si="15"/>
        <v>0</v>
      </c>
    </row>
    <row r="252" spans="1:35" x14ac:dyDescent="0.25">
      <c r="A252">
        <v>132</v>
      </c>
      <c r="B252" s="10">
        <f t="shared" ref="B252:AI252" si="16">IF(B18&lt;B$239,B18,0)</f>
        <v>0</v>
      </c>
      <c r="C252" s="10">
        <f t="shared" si="16"/>
        <v>0</v>
      </c>
      <c r="D252" s="10">
        <f t="shared" si="16"/>
        <v>0</v>
      </c>
      <c r="E252" s="10">
        <f t="shared" si="16"/>
        <v>0</v>
      </c>
      <c r="F252" s="10">
        <f t="shared" si="16"/>
        <v>0</v>
      </c>
      <c r="G252" s="10">
        <f t="shared" si="16"/>
        <v>0</v>
      </c>
      <c r="H252" s="10">
        <f t="shared" si="16"/>
        <v>0</v>
      </c>
      <c r="I252" s="10">
        <f t="shared" si="16"/>
        <v>0</v>
      </c>
      <c r="J252" s="10">
        <f t="shared" si="16"/>
        <v>0</v>
      </c>
      <c r="K252" s="10">
        <f t="shared" si="16"/>
        <v>0</v>
      </c>
      <c r="L252" s="10">
        <f t="shared" si="16"/>
        <v>0</v>
      </c>
      <c r="M252" s="10">
        <f t="shared" si="16"/>
        <v>0</v>
      </c>
      <c r="N252" s="10">
        <f t="shared" si="16"/>
        <v>0</v>
      </c>
      <c r="O252" s="10">
        <f t="shared" si="16"/>
        <v>0</v>
      </c>
      <c r="P252" s="10">
        <f t="shared" si="16"/>
        <v>0</v>
      </c>
      <c r="Q252" s="10">
        <f t="shared" si="16"/>
        <v>0</v>
      </c>
      <c r="R252" s="10">
        <f t="shared" si="16"/>
        <v>0</v>
      </c>
      <c r="S252" s="10">
        <f t="shared" si="16"/>
        <v>0</v>
      </c>
      <c r="T252" s="10">
        <f t="shared" si="16"/>
        <v>0</v>
      </c>
      <c r="U252" s="10">
        <f t="shared" si="16"/>
        <v>0</v>
      </c>
      <c r="V252" s="10">
        <f t="shared" si="16"/>
        <v>0</v>
      </c>
      <c r="W252" s="10">
        <f t="shared" si="16"/>
        <v>0</v>
      </c>
      <c r="X252" s="10">
        <f t="shared" si="16"/>
        <v>0</v>
      </c>
      <c r="Y252" s="10">
        <f t="shared" si="16"/>
        <v>0</v>
      </c>
      <c r="Z252" s="10">
        <f t="shared" si="16"/>
        <v>0</v>
      </c>
      <c r="AA252" s="10">
        <f t="shared" si="16"/>
        <v>0</v>
      </c>
      <c r="AB252" s="10">
        <f t="shared" si="16"/>
        <v>4</v>
      </c>
      <c r="AC252" s="10">
        <f t="shared" si="16"/>
        <v>0</v>
      </c>
      <c r="AD252" s="10">
        <f t="shared" si="16"/>
        <v>0</v>
      </c>
      <c r="AE252" s="10">
        <f t="shared" si="16"/>
        <v>350</v>
      </c>
      <c r="AF252" s="10">
        <f t="shared" si="16"/>
        <v>0</v>
      </c>
      <c r="AG252" s="10">
        <f t="shared" si="16"/>
        <v>0</v>
      </c>
      <c r="AH252" s="10">
        <f t="shared" si="16"/>
        <v>0</v>
      </c>
      <c r="AI252" s="10">
        <f t="shared" si="16"/>
        <v>0</v>
      </c>
    </row>
    <row r="253" spans="1:35" x14ac:dyDescent="0.25">
      <c r="A253">
        <v>133</v>
      </c>
      <c r="B253" s="10">
        <f t="shared" ref="B253:AI253" si="17">IF(B19&lt;B$239,B19,0)</f>
        <v>0</v>
      </c>
      <c r="C253" s="10">
        <f t="shared" si="17"/>
        <v>0</v>
      </c>
      <c r="D253" s="10">
        <f t="shared" si="17"/>
        <v>0</v>
      </c>
      <c r="E253" s="10">
        <f t="shared" si="17"/>
        <v>0</v>
      </c>
      <c r="F253" s="10">
        <f t="shared" si="17"/>
        <v>0</v>
      </c>
      <c r="G253" s="10">
        <f t="shared" si="17"/>
        <v>0</v>
      </c>
      <c r="H253" s="10">
        <f t="shared" si="17"/>
        <v>0</v>
      </c>
      <c r="I253" s="10">
        <f t="shared" si="17"/>
        <v>0</v>
      </c>
      <c r="J253" s="10">
        <f t="shared" si="17"/>
        <v>0</v>
      </c>
      <c r="K253" s="10">
        <f t="shared" si="17"/>
        <v>0</v>
      </c>
      <c r="L253" s="10">
        <f t="shared" si="17"/>
        <v>0</v>
      </c>
      <c r="M253" s="10">
        <f t="shared" si="17"/>
        <v>0</v>
      </c>
      <c r="N253" s="10">
        <f t="shared" si="17"/>
        <v>0</v>
      </c>
      <c r="O253" s="10">
        <f t="shared" si="17"/>
        <v>0</v>
      </c>
      <c r="P253" s="10">
        <f t="shared" si="17"/>
        <v>0</v>
      </c>
      <c r="Q253" s="10">
        <f t="shared" si="17"/>
        <v>0</v>
      </c>
      <c r="R253" s="10">
        <f t="shared" si="17"/>
        <v>0</v>
      </c>
      <c r="S253" s="10">
        <f t="shared" si="17"/>
        <v>0</v>
      </c>
      <c r="T253" s="10">
        <f t="shared" si="17"/>
        <v>0</v>
      </c>
      <c r="U253" s="10">
        <f t="shared" si="17"/>
        <v>0</v>
      </c>
      <c r="V253" s="10">
        <f t="shared" si="17"/>
        <v>0</v>
      </c>
      <c r="W253" s="10">
        <f t="shared" si="17"/>
        <v>0</v>
      </c>
      <c r="X253" s="10">
        <f t="shared" si="17"/>
        <v>0</v>
      </c>
      <c r="Y253" s="10">
        <f t="shared" si="17"/>
        <v>0</v>
      </c>
      <c r="Z253" s="10">
        <f t="shared" si="17"/>
        <v>0</v>
      </c>
      <c r="AA253" s="10">
        <f t="shared" si="17"/>
        <v>0</v>
      </c>
      <c r="AB253" s="10">
        <f t="shared" si="17"/>
        <v>4</v>
      </c>
      <c r="AC253" s="10">
        <f t="shared" si="17"/>
        <v>0</v>
      </c>
      <c r="AD253" s="10">
        <f t="shared" si="17"/>
        <v>0</v>
      </c>
      <c r="AE253" s="10">
        <f t="shared" si="17"/>
        <v>350</v>
      </c>
      <c r="AF253" s="10">
        <f t="shared" si="17"/>
        <v>0</v>
      </c>
      <c r="AG253" s="10">
        <f t="shared" si="17"/>
        <v>0</v>
      </c>
      <c r="AH253" s="10">
        <f t="shared" si="17"/>
        <v>0</v>
      </c>
      <c r="AI253" s="10">
        <f t="shared" si="17"/>
        <v>0</v>
      </c>
    </row>
    <row r="254" spans="1:35" x14ac:dyDescent="0.25">
      <c r="A254">
        <v>134</v>
      </c>
      <c r="B254" s="10">
        <f t="shared" ref="B254:AI254" si="18">IF(B20&lt;B$239,B20,0)</f>
        <v>0</v>
      </c>
      <c r="C254" s="10">
        <f t="shared" si="18"/>
        <v>0</v>
      </c>
      <c r="D254" s="10">
        <f t="shared" si="18"/>
        <v>0</v>
      </c>
      <c r="E254" s="10">
        <f t="shared" si="18"/>
        <v>0</v>
      </c>
      <c r="F254" s="10">
        <f t="shared" si="18"/>
        <v>0</v>
      </c>
      <c r="G254" s="10">
        <f t="shared" si="18"/>
        <v>0</v>
      </c>
      <c r="H254" s="10">
        <f t="shared" si="18"/>
        <v>0</v>
      </c>
      <c r="I254" s="10">
        <f t="shared" si="18"/>
        <v>0</v>
      </c>
      <c r="J254" s="10">
        <f t="shared" si="18"/>
        <v>0</v>
      </c>
      <c r="K254" s="10">
        <f t="shared" si="18"/>
        <v>0</v>
      </c>
      <c r="L254" s="10">
        <f t="shared" si="18"/>
        <v>0</v>
      </c>
      <c r="M254" s="10">
        <f t="shared" si="18"/>
        <v>0</v>
      </c>
      <c r="N254" s="10">
        <f t="shared" si="18"/>
        <v>0</v>
      </c>
      <c r="O254" s="10">
        <f t="shared" si="18"/>
        <v>0</v>
      </c>
      <c r="P254" s="10">
        <f t="shared" si="18"/>
        <v>0</v>
      </c>
      <c r="Q254" s="10">
        <f t="shared" si="18"/>
        <v>0</v>
      </c>
      <c r="R254" s="10">
        <f t="shared" si="18"/>
        <v>0</v>
      </c>
      <c r="S254" s="10">
        <f t="shared" si="18"/>
        <v>0</v>
      </c>
      <c r="T254" s="10">
        <f t="shared" si="18"/>
        <v>0</v>
      </c>
      <c r="U254" s="10">
        <f t="shared" si="18"/>
        <v>0</v>
      </c>
      <c r="V254" s="10">
        <f t="shared" si="18"/>
        <v>0</v>
      </c>
      <c r="W254" s="10">
        <f t="shared" si="18"/>
        <v>0</v>
      </c>
      <c r="X254" s="10">
        <f t="shared" si="18"/>
        <v>0</v>
      </c>
      <c r="Y254" s="10">
        <f t="shared" si="18"/>
        <v>0</v>
      </c>
      <c r="Z254" s="10">
        <f t="shared" si="18"/>
        <v>0</v>
      </c>
      <c r="AA254" s="10">
        <f t="shared" si="18"/>
        <v>0</v>
      </c>
      <c r="AB254" s="10">
        <f t="shared" si="18"/>
        <v>5</v>
      </c>
      <c r="AC254" s="10">
        <f t="shared" si="18"/>
        <v>0</v>
      </c>
      <c r="AD254" s="10">
        <f t="shared" si="18"/>
        <v>0</v>
      </c>
      <c r="AE254" s="10">
        <f t="shared" si="18"/>
        <v>350</v>
      </c>
      <c r="AF254" s="10">
        <f t="shared" si="18"/>
        <v>0</v>
      </c>
      <c r="AG254" s="10">
        <f t="shared" si="18"/>
        <v>0</v>
      </c>
      <c r="AH254" s="10">
        <f t="shared" si="18"/>
        <v>0</v>
      </c>
      <c r="AI254" s="10">
        <f t="shared" si="18"/>
        <v>0</v>
      </c>
    </row>
    <row r="255" spans="1:35" x14ac:dyDescent="0.25">
      <c r="A255">
        <v>135</v>
      </c>
      <c r="B255" s="10">
        <f t="shared" ref="B255:AI255" si="19">IF(B21&lt;B$239,B21,0)</f>
        <v>0</v>
      </c>
      <c r="C255" s="10">
        <f t="shared" si="19"/>
        <v>0</v>
      </c>
      <c r="D255" s="10">
        <f t="shared" si="19"/>
        <v>0</v>
      </c>
      <c r="E255" s="10">
        <f t="shared" si="19"/>
        <v>0</v>
      </c>
      <c r="F255" s="10">
        <f t="shared" si="19"/>
        <v>0</v>
      </c>
      <c r="G255" s="10">
        <f t="shared" si="19"/>
        <v>0</v>
      </c>
      <c r="H255" s="10">
        <f t="shared" si="19"/>
        <v>0</v>
      </c>
      <c r="I255" s="10">
        <f t="shared" si="19"/>
        <v>0</v>
      </c>
      <c r="J255" s="10">
        <f t="shared" si="19"/>
        <v>0</v>
      </c>
      <c r="K255" s="10">
        <f t="shared" si="19"/>
        <v>0</v>
      </c>
      <c r="L255" s="10">
        <f t="shared" si="19"/>
        <v>0</v>
      </c>
      <c r="M255" s="10">
        <f t="shared" si="19"/>
        <v>0</v>
      </c>
      <c r="N255" s="10">
        <f t="shared" si="19"/>
        <v>0</v>
      </c>
      <c r="O255" s="10">
        <f t="shared" si="19"/>
        <v>0</v>
      </c>
      <c r="P255" s="10">
        <f t="shared" si="19"/>
        <v>0</v>
      </c>
      <c r="Q255" s="10">
        <f t="shared" si="19"/>
        <v>0</v>
      </c>
      <c r="R255" s="10">
        <f t="shared" si="19"/>
        <v>0</v>
      </c>
      <c r="S255" s="10">
        <f t="shared" si="19"/>
        <v>0</v>
      </c>
      <c r="T255" s="10">
        <f t="shared" si="19"/>
        <v>0</v>
      </c>
      <c r="U255" s="10">
        <f t="shared" si="19"/>
        <v>0</v>
      </c>
      <c r="V255" s="10">
        <f t="shared" si="19"/>
        <v>0</v>
      </c>
      <c r="W255" s="10">
        <f t="shared" si="19"/>
        <v>0</v>
      </c>
      <c r="X255" s="10">
        <f t="shared" si="19"/>
        <v>0</v>
      </c>
      <c r="Y255" s="10">
        <f t="shared" si="19"/>
        <v>3</v>
      </c>
      <c r="Z255" s="10">
        <f t="shared" si="19"/>
        <v>0</v>
      </c>
      <c r="AA255" s="10">
        <f t="shared" si="19"/>
        <v>0</v>
      </c>
      <c r="AB255" s="10">
        <f t="shared" si="19"/>
        <v>5</v>
      </c>
      <c r="AC255" s="10">
        <f t="shared" si="19"/>
        <v>0</v>
      </c>
      <c r="AD255" s="10">
        <f t="shared" si="19"/>
        <v>0</v>
      </c>
      <c r="AE255" s="10">
        <f t="shared" si="19"/>
        <v>350</v>
      </c>
      <c r="AF255" s="10">
        <f t="shared" si="19"/>
        <v>0</v>
      </c>
      <c r="AG255" s="10">
        <f t="shared" si="19"/>
        <v>0</v>
      </c>
      <c r="AH255" s="10">
        <f t="shared" si="19"/>
        <v>0</v>
      </c>
      <c r="AI255" s="10">
        <f t="shared" si="19"/>
        <v>0</v>
      </c>
    </row>
    <row r="256" spans="1:35" x14ac:dyDescent="0.25">
      <c r="A256">
        <v>136</v>
      </c>
      <c r="B256" s="10">
        <f t="shared" ref="B256:AI256" si="20">IF(B22&lt;B$239,B22,0)</f>
        <v>0</v>
      </c>
      <c r="C256" s="10">
        <f t="shared" si="20"/>
        <v>0</v>
      </c>
      <c r="D256" s="10">
        <f t="shared" si="20"/>
        <v>0</v>
      </c>
      <c r="E256" s="10">
        <f t="shared" si="20"/>
        <v>0</v>
      </c>
      <c r="F256" s="10">
        <f t="shared" si="20"/>
        <v>0</v>
      </c>
      <c r="G256" s="10">
        <f t="shared" si="20"/>
        <v>0</v>
      </c>
      <c r="H256" s="10">
        <f t="shared" si="20"/>
        <v>0</v>
      </c>
      <c r="I256" s="10">
        <f t="shared" si="20"/>
        <v>0</v>
      </c>
      <c r="J256" s="10">
        <f t="shared" si="20"/>
        <v>0</v>
      </c>
      <c r="K256" s="10">
        <f t="shared" si="20"/>
        <v>0</v>
      </c>
      <c r="L256" s="10">
        <f t="shared" si="20"/>
        <v>0</v>
      </c>
      <c r="M256" s="10">
        <f t="shared" si="20"/>
        <v>0</v>
      </c>
      <c r="N256" s="10">
        <f t="shared" si="20"/>
        <v>0</v>
      </c>
      <c r="O256" s="10">
        <f t="shared" si="20"/>
        <v>0</v>
      </c>
      <c r="P256" s="10">
        <f t="shared" si="20"/>
        <v>0</v>
      </c>
      <c r="Q256" s="10">
        <f t="shared" si="20"/>
        <v>0</v>
      </c>
      <c r="R256" s="10">
        <f t="shared" si="20"/>
        <v>0</v>
      </c>
      <c r="S256" s="10">
        <f t="shared" si="20"/>
        <v>0</v>
      </c>
      <c r="T256" s="10">
        <f t="shared" si="20"/>
        <v>0</v>
      </c>
      <c r="U256" s="10">
        <f t="shared" si="20"/>
        <v>0</v>
      </c>
      <c r="V256" s="10">
        <f t="shared" si="20"/>
        <v>0</v>
      </c>
      <c r="W256" s="10">
        <f t="shared" si="20"/>
        <v>5</v>
      </c>
      <c r="X256" s="10">
        <f t="shared" si="20"/>
        <v>0</v>
      </c>
      <c r="Y256" s="10">
        <f t="shared" si="20"/>
        <v>3</v>
      </c>
      <c r="Z256" s="10">
        <f t="shared" si="20"/>
        <v>0</v>
      </c>
      <c r="AA256" s="10">
        <f t="shared" si="20"/>
        <v>1</v>
      </c>
      <c r="AB256" s="10">
        <f t="shared" si="20"/>
        <v>5</v>
      </c>
      <c r="AC256" s="10">
        <f t="shared" si="20"/>
        <v>0</v>
      </c>
      <c r="AD256" s="10">
        <f t="shared" si="20"/>
        <v>0</v>
      </c>
      <c r="AE256" s="10">
        <f t="shared" si="20"/>
        <v>350</v>
      </c>
      <c r="AF256" s="10">
        <f t="shared" si="20"/>
        <v>0</v>
      </c>
      <c r="AG256" s="10">
        <f t="shared" si="20"/>
        <v>0</v>
      </c>
      <c r="AH256" s="10">
        <f t="shared" si="20"/>
        <v>0</v>
      </c>
      <c r="AI256" s="10">
        <f t="shared" si="20"/>
        <v>0</v>
      </c>
    </row>
    <row r="257" spans="1:35" x14ac:dyDescent="0.25">
      <c r="A257">
        <v>137</v>
      </c>
      <c r="B257" s="10">
        <f t="shared" ref="B257:AI257" si="21">IF(B23&lt;B$239,B23,0)</f>
        <v>0</v>
      </c>
      <c r="C257" s="10">
        <f t="shared" si="21"/>
        <v>0</v>
      </c>
      <c r="D257" s="10">
        <f t="shared" si="21"/>
        <v>0</v>
      </c>
      <c r="E257" s="10">
        <f t="shared" si="21"/>
        <v>0</v>
      </c>
      <c r="F257" s="10">
        <f t="shared" si="21"/>
        <v>0</v>
      </c>
      <c r="G257" s="10">
        <f t="shared" si="21"/>
        <v>0</v>
      </c>
      <c r="H257" s="10">
        <f t="shared" si="21"/>
        <v>0</v>
      </c>
      <c r="I257" s="10">
        <f t="shared" si="21"/>
        <v>0</v>
      </c>
      <c r="J257" s="10">
        <f t="shared" si="21"/>
        <v>0</v>
      </c>
      <c r="K257" s="10">
        <f t="shared" si="21"/>
        <v>0</v>
      </c>
      <c r="L257" s="10">
        <f t="shared" si="21"/>
        <v>0</v>
      </c>
      <c r="M257" s="10">
        <f t="shared" si="21"/>
        <v>0</v>
      </c>
      <c r="N257" s="10">
        <f t="shared" si="21"/>
        <v>0</v>
      </c>
      <c r="O257" s="10">
        <f t="shared" si="21"/>
        <v>0</v>
      </c>
      <c r="P257" s="10">
        <f t="shared" si="21"/>
        <v>0</v>
      </c>
      <c r="Q257" s="10">
        <f t="shared" si="21"/>
        <v>0</v>
      </c>
      <c r="R257" s="10">
        <f t="shared" si="21"/>
        <v>0</v>
      </c>
      <c r="S257" s="10">
        <f t="shared" si="21"/>
        <v>0</v>
      </c>
      <c r="T257" s="10">
        <f t="shared" si="21"/>
        <v>0</v>
      </c>
      <c r="U257" s="10">
        <f t="shared" si="21"/>
        <v>0</v>
      </c>
      <c r="V257" s="10">
        <f t="shared" si="21"/>
        <v>0</v>
      </c>
      <c r="W257" s="10">
        <f t="shared" si="21"/>
        <v>5</v>
      </c>
      <c r="X257" s="10">
        <f t="shared" si="21"/>
        <v>0</v>
      </c>
      <c r="Y257" s="10">
        <f t="shared" si="21"/>
        <v>3</v>
      </c>
      <c r="Z257" s="10">
        <f t="shared" si="21"/>
        <v>0</v>
      </c>
      <c r="AA257" s="10">
        <f t="shared" si="21"/>
        <v>3</v>
      </c>
      <c r="AB257" s="10">
        <f t="shared" si="21"/>
        <v>7</v>
      </c>
      <c r="AC257" s="10">
        <f t="shared" si="21"/>
        <v>0</v>
      </c>
      <c r="AD257" s="10">
        <f t="shared" si="21"/>
        <v>0</v>
      </c>
      <c r="AE257" s="10">
        <f t="shared" si="21"/>
        <v>350</v>
      </c>
      <c r="AF257" s="10">
        <f t="shared" si="21"/>
        <v>0</v>
      </c>
      <c r="AG257" s="10">
        <f t="shared" si="21"/>
        <v>0</v>
      </c>
      <c r="AH257" s="10">
        <f t="shared" si="21"/>
        <v>0</v>
      </c>
      <c r="AI257" s="10">
        <f t="shared" si="21"/>
        <v>0</v>
      </c>
    </row>
    <row r="258" spans="1:35" x14ac:dyDescent="0.25">
      <c r="A258">
        <v>138</v>
      </c>
      <c r="B258" s="10">
        <f t="shared" ref="B258:AI258" si="22">IF(B24&lt;B$239,B24,0)</f>
        <v>0</v>
      </c>
      <c r="C258" s="10">
        <f t="shared" si="22"/>
        <v>0</v>
      </c>
      <c r="D258" s="10">
        <f t="shared" si="22"/>
        <v>0</v>
      </c>
      <c r="E258" s="10">
        <f t="shared" si="22"/>
        <v>0</v>
      </c>
      <c r="F258" s="10">
        <f t="shared" si="22"/>
        <v>0</v>
      </c>
      <c r="G258" s="10">
        <f t="shared" si="22"/>
        <v>0</v>
      </c>
      <c r="H258" s="10">
        <f t="shared" si="22"/>
        <v>0</v>
      </c>
      <c r="I258" s="10">
        <f t="shared" si="22"/>
        <v>0</v>
      </c>
      <c r="J258" s="10">
        <f t="shared" si="22"/>
        <v>0</v>
      </c>
      <c r="K258" s="10">
        <f t="shared" si="22"/>
        <v>0</v>
      </c>
      <c r="L258" s="10">
        <f t="shared" si="22"/>
        <v>0</v>
      </c>
      <c r="M258" s="10">
        <f t="shared" si="22"/>
        <v>0</v>
      </c>
      <c r="N258" s="10">
        <f t="shared" si="22"/>
        <v>0</v>
      </c>
      <c r="O258" s="10">
        <f t="shared" si="22"/>
        <v>0</v>
      </c>
      <c r="P258" s="10">
        <f t="shared" si="22"/>
        <v>0</v>
      </c>
      <c r="Q258" s="10">
        <f t="shared" si="22"/>
        <v>0</v>
      </c>
      <c r="R258" s="10">
        <f t="shared" si="22"/>
        <v>0</v>
      </c>
      <c r="S258" s="10">
        <f t="shared" si="22"/>
        <v>0</v>
      </c>
      <c r="T258" s="10">
        <f t="shared" si="22"/>
        <v>0</v>
      </c>
      <c r="U258" s="10">
        <f t="shared" si="22"/>
        <v>0</v>
      </c>
      <c r="V258" s="10">
        <f t="shared" si="22"/>
        <v>0</v>
      </c>
      <c r="W258" s="10">
        <f t="shared" si="22"/>
        <v>5</v>
      </c>
      <c r="X258" s="10">
        <f t="shared" si="22"/>
        <v>0</v>
      </c>
      <c r="Y258" s="10">
        <f t="shared" si="22"/>
        <v>3</v>
      </c>
      <c r="Z258" s="10">
        <f t="shared" si="22"/>
        <v>0</v>
      </c>
      <c r="AA258" s="10">
        <f t="shared" si="22"/>
        <v>6</v>
      </c>
      <c r="AB258" s="10">
        <f t="shared" si="22"/>
        <v>7</v>
      </c>
      <c r="AC258" s="10">
        <f t="shared" si="22"/>
        <v>0</v>
      </c>
      <c r="AD258" s="10">
        <f t="shared" si="22"/>
        <v>0</v>
      </c>
      <c r="AE258" s="10">
        <f t="shared" si="22"/>
        <v>350</v>
      </c>
      <c r="AF258" s="10">
        <f t="shared" si="22"/>
        <v>0</v>
      </c>
      <c r="AG258" s="10">
        <f t="shared" si="22"/>
        <v>0</v>
      </c>
      <c r="AH258" s="10">
        <f t="shared" si="22"/>
        <v>0</v>
      </c>
      <c r="AI258" s="10">
        <f t="shared" si="22"/>
        <v>0</v>
      </c>
    </row>
    <row r="259" spans="1:35" x14ac:dyDescent="0.25">
      <c r="A259">
        <v>139</v>
      </c>
      <c r="B259" s="10">
        <f t="shared" ref="B259:AI259" si="23">IF(B25&lt;B$239,B25,0)</f>
        <v>0</v>
      </c>
      <c r="C259" s="10">
        <f t="shared" si="23"/>
        <v>0</v>
      </c>
      <c r="D259" s="10">
        <f t="shared" si="23"/>
        <v>0</v>
      </c>
      <c r="E259" s="10">
        <f t="shared" si="23"/>
        <v>0</v>
      </c>
      <c r="F259" s="10">
        <f t="shared" si="23"/>
        <v>0</v>
      </c>
      <c r="G259" s="10">
        <f t="shared" si="23"/>
        <v>1</v>
      </c>
      <c r="H259" s="10">
        <f t="shared" si="23"/>
        <v>0</v>
      </c>
      <c r="I259" s="10">
        <f t="shared" si="23"/>
        <v>0</v>
      </c>
      <c r="J259" s="10">
        <f t="shared" si="23"/>
        <v>0</v>
      </c>
      <c r="K259" s="10">
        <f t="shared" si="23"/>
        <v>0</v>
      </c>
      <c r="L259" s="10">
        <f t="shared" si="23"/>
        <v>0</v>
      </c>
      <c r="M259" s="10">
        <f t="shared" si="23"/>
        <v>0</v>
      </c>
      <c r="N259" s="10">
        <f t="shared" si="23"/>
        <v>0</v>
      </c>
      <c r="O259" s="10">
        <f t="shared" si="23"/>
        <v>0</v>
      </c>
      <c r="P259" s="10">
        <f t="shared" si="23"/>
        <v>0</v>
      </c>
      <c r="Q259" s="10">
        <f t="shared" si="23"/>
        <v>0</v>
      </c>
      <c r="R259" s="10">
        <f t="shared" si="23"/>
        <v>0</v>
      </c>
      <c r="S259" s="10">
        <f t="shared" si="23"/>
        <v>0</v>
      </c>
      <c r="T259" s="10">
        <f t="shared" si="23"/>
        <v>0</v>
      </c>
      <c r="U259" s="10">
        <f t="shared" si="23"/>
        <v>0</v>
      </c>
      <c r="V259" s="10">
        <f t="shared" si="23"/>
        <v>0</v>
      </c>
      <c r="W259" s="10">
        <f t="shared" si="23"/>
        <v>5</v>
      </c>
      <c r="X259" s="10">
        <f t="shared" si="23"/>
        <v>0</v>
      </c>
      <c r="Y259" s="10">
        <f t="shared" si="23"/>
        <v>3</v>
      </c>
      <c r="Z259" s="10">
        <f t="shared" si="23"/>
        <v>0</v>
      </c>
      <c r="AA259" s="10">
        <f t="shared" si="23"/>
        <v>10</v>
      </c>
      <c r="AB259" s="10">
        <f t="shared" si="23"/>
        <v>7</v>
      </c>
      <c r="AC259" s="10">
        <f t="shared" si="23"/>
        <v>0</v>
      </c>
      <c r="AD259" s="10">
        <f t="shared" si="23"/>
        <v>0</v>
      </c>
      <c r="AE259" s="10">
        <f t="shared" si="23"/>
        <v>350</v>
      </c>
      <c r="AF259" s="10">
        <f t="shared" si="23"/>
        <v>0</v>
      </c>
      <c r="AG259" s="10">
        <f t="shared" si="23"/>
        <v>0</v>
      </c>
      <c r="AH259" s="10">
        <f t="shared" si="23"/>
        <v>0</v>
      </c>
      <c r="AI259" s="10">
        <f t="shared" si="23"/>
        <v>0</v>
      </c>
    </row>
    <row r="260" spans="1:35" x14ac:dyDescent="0.25">
      <c r="A260">
        <v>140</v>
      </c>
      <c r="B260" s="10">
        <f t="shared" ref="B260:AI260" si="24">IF(B26&lt;B$239,B26,0)</f>
        <v>0</v>
      </c>
      <c r="C260" s="10">
        <f t="shared" si="24"/>
        <v>0</v>
      </c>
      <c r="D260" s="10">
        <f t="shared" si="24"/>
        <v>0</v>
      </c>
      <c r="E260" s="10">
        <f t="shared" si="24"/>
        <v>0</v>
      </c>
      <c r="F260" s="10">
        <f t="shared" si="24"/>
        <v>0</v>
      </c>
      <c r="G260" s="10">
        <f t="shared" si="24"/>
        <v>2</v>
      </c>
      <c r="H260" s="10">
        <f t="shared" si="24"/>
        <v>0</v>
      </c>
      <c r="I260" s="10">
        <f t="shared" si="24"/>
        <v>0</v>
      </c>
      <c r="J260" s="10">
        <f t="shared" si="24"/>
        <v>0</v>
      </c>
      <c r="K260" s="10">
        <f t="shared" si="24"/>
        <v>0</v>
      </c>
      <c r="L260" s="10">
        <f t="shared" si="24"/>
        <v>0</v>
      </c>
      <c r="M260" s="10">
        <f t="shared" si="24"/>
        <v>0</v>
      </c>
      <c r="N260" s="10">
        <f t="shared" si="24"/>
        <v>0</v>
      </c>
      <c r="O260" s="10">
        <f t="shared" si="24"/>
        <v>0</v>
      </c>
      <c r="P260" s="10">
        <f t="shared" si="24"/>
        <v>0</v>
      </c>
      <c r="Q260" s="10">
        <f t="shared" si="24"/>
        <v>0</v>
      </c>
      <c r="R260" s="10">
        <f t="shared" si="24"/>
        <v>0</v>
      </c>
      <c r="S260" s="10">
        <f t="shared" si="24"/>
        <v>0</v>
      </c>
      <c r="T260" s="10">
        <f t="shared" si="24"/>
        <v>0</v>
      </c>
      <c r="U260" s="10">
        <f t="shared" si="24"/>
        <v>0</v>
      </c>
      <c r="V260" s="10">
        <f t="shared" si="24"/>
        <v>0</v>
      </c>
      <c r="W260" s="10">
        <f t="shared" si="24"/>
        <v>5</v>
      </c>
      <c r="X260" s="10">
        <f t="shared" si="24"/>
        <v>0</v>
      </c>
      <c r="Y260" s="10">
        <f t="shared" si="24"/>
        <v>3</v>
      </c>
      <c r="Z260" s="10">
        <f t="shared" si="24"/>
        <v>0</v>
      </c>
      <c r="AA260" s="10">
        <f t="shared" si="24"/>
        <v>17</v>
      </c>
      <c r="AB260" s="10">
        <f t="shared" si="24"/>
        <v>7</v>
      </c>
      <c r="AC260" s="10">
        <f t="shared" si="24"/>
        <v>0</v>
      </c>
      <c r="AD260" s="10">
        <f t="shared" si="24"/>
        <v>1</v>
      </c>
      <c r="AE260" s="10">
        <f t="shared" si="24"/>
        <v>350</v>
      </c>
      <c r="AF260" s="10">
        <f t="shared" si="24"/>
        <v>0</v>
      </c>
      <c r="AG260" s="10">
        <f t="shared" si="24"/>
        <v>0</v>
      </c>
      <c r="AH260" s="10">
        <f t="shared" si="24"/>
        <v>0</v>
      </c>
      <c r="AI260" s="10">
        <f t="shared" si="24"/>
        <v>0</v>
      </c>
    </row>
    <row r="261" spans="1:35" x14ac:dyDescent="0.25">
      <c r="A261">
        <v>141</v>
      </c>
      <c r="B261" s="10">
        <f t="shared" ref="B261:AI261" si="25">IF(B27&lt;B$239,B27,0)</f>
        <v>0</v>
      </c>
      <c r="C261" s="10">
        <f t="shared" si="25"/>
        <v>0</v>
      </c>
      <c r="D261" s="10">
        <f t="shared" si="25"/>
        <v>0</v>
      </c>
      <c r="E261" s="10">
        <f t="shared" si="25"/>
        <v>0</v>
      </c>
      <c r="F261" s="10">
        <f t="shared" si="25"/>
        <v>0</v>
      </c>
      <c r="G261" s="10">
        <f t="shared" si="25"/>
        <v>3</v>
      </c>
      <c r="H261" s="10">
        <f t="shared" si="25"/>
        <v>0</v>
      </c>
      <c r="I261" s="10">
        <f t="shared" si="25"/>
        <v>0</v>
      </c>
      <c r="J261" s="10">
        <f t="shared" si="25"/>
        <v>0</v>
      </c>
      <c r="K261" s="10">
        <f t="shared" si="25"/>
        <v>0</v>
      </c>
      <c r="L261" s="10">
        <f t="shared" si="25"/>
        <v>0</v>
      </c>
      <c r="M261" s="10">
        <f t="shared" si="25"/>
        <v>0</v>
      </c>
      <c r="N261" s="10">
        <f t="shared" si="25"/>
        <v>0</v>
      </c>
      <c r="O261" s="10">
        <f t="shared" si="25"/>
        <v>0</v>
      </c>
      <c r="P261" s="10">
        <f t="shared" si="25"/>
        <v>0</v>
      </c>
      <c r="Q261" s="10">
        <f t="shared" si="25"/>
        <v>0</v>
      </c>
      <c r="R261" s="10">
        <f t="shared" si="25"/>
        <v>0</v>
      </c>
      <c r="S261" s="10">
        <f t="shared" si="25"/>
        <v>0</v>
      </c>
      <c r="T261" s="10">
        <f t="shared" si="25"/>
        <v>0</v>
      </c>
      <c r="U261" s="10">
        <f t="shared" si="25"/>
        <v>0</v>
      </c>
      <c r="V261" s="10">
        <f t="shared" si="25"/>
        <v>0</v>
      </c>
      <c r="W261" s="10">
        <f t="shared" si="25"/>
        <v>5</v>
      </c>
      <c r="X261" s="10">
        <f t="shared" si="25"/>
        <v>0</v>
      </c>
      <c r="Y261" s="10">
        <f t="shared" si="25"/>
        <v>3</v>
      </c>
      <c r="Z261" s="10">
        <f t="shared" si="25"/>
        <v>0</v>
      </c>
      <c r="AA261" s="10">
        <f t="shared" si="25"/>
        <v>27</v>
      </c>
      <c r="AB261" s="10">
        <f t="shared" si="25"/>
        <v>11</v>
      </c>
      <c r="AC261" s="10">
        <f t="shared" si="25"/>
        <v>0</v>
      </c>
      <c r="AD261" s="10">
        <f t="shared" si="25"/>
        <v>1</v>
      </c>
      <c r="AE261" s="10">
        <f t="shared" si="25"/>
        <v>350</v>
      </c>
      <c r="AF261" s="10">
        <f t="shared" si="25"/>
        <v>0</v>
      </c>
      <c r="AG261" s="10">
        <f t="shared" si="25"/>
        <v>0</v>
      </c>
      <c r="AH261" s="10">
        <f t="shared" si="25"/>
        <v>0</v>
      </c>
      <c r="AI261" s="10">
        <f t="shared" si="25"/>
        <v>0</v>
      </c>
    </row>
    <row r="262" spans="1:35" x14ac:dyDescent="0.25">
      <c r="A262">
        <v>142</v>
      </c>
      <c r="B262" s="10">
        <f t="shared" ref="B262:AI262" si="26">IF(B28&lt;B$239,B28,0)</f>
        <v>0</v>
      </c>
      <c r="C262" s="10">
        <f t="shared" si="26"/>
        <v>0</v>
      </c>
      <c r="D262" s="10">
        <f t="shared" si="26"/>
        <v>0</v>
      </c>
      <c r="E262" s="10">
        <f t="shared" si="26"/>
        <v>0</v>
      </c>
      <c r="F262" s="10">
        <f t="shared" si="26"/>
        <v>0</v>
      </c>
      <c r="G262" s="10">
        <f t="shared" si="26"/>
        <v>5</v>
      </c>
      <c r="H262" s="10">
        <f t="shared" si="26"/>
        <v>0</v>
      </c>
      <c r="I262" s="10">
        <f t="shared" si="26"/>
        <v>0</v>
      </c>
      <c r="J262" s="10">
        <f t="shared" si="26"/>
        <v>0</v>
      </c>
      <c r="K262" s="10">
        <f t="shared" si="26"/>
        <v>0</v>
      </c>
      <c r="L262" s="10">
        <f t="shared" si="26"/>
        <v>0</v>
      </c>
      <c r="M262" s="10">
        <f t="shared" si="26"/>
        <v>0</v>
      </c>
      <c r="N262" s="10">
        <f t="shared" si="26"/>
        <v>0</v>
      </c>
      <c r="O262" s="10">
        <f t="shared" si="26"/>
        <v>0</v>
      </c>
      <c r="P262" s="10">
        <f t="shared" si="26"/>
        <v>0</v>
      </c>
      <c r="Q262" s="10">
        <f t="shared" si="26"/>
        <v>0</v>
      </c>
      <c r="R262" s="10">
        <f t="shared" si="26"/>
        <v>0</v>
      </c>
      <c r="S262" s="10">
        <f t="shared" si="26"/>
        <v>0</v>
      </c>
      <c r="T262" s="10">
        <f t="shared" si="26"/>
        <v>0</v>
      </c>
      <c r="U262" s="10">
        <f t="shared" si="26"/>
        <v>0</v>
      </c>
      <c r="V262" s="10">
        <f t="shared" si="26"/>
        <v>0</v>
      </c>
      <c r="W262" s="10">
        <f t="shared" si="26"/>
        <v>5</v>
      </c>
      <c r="X262" s="10">
        <f t="shared" si="26"/>
        <v>0</v>
      </c>
      <c r="Y262" s="10">
        <f t="shared" si="26"/>
        <v>3</v>
      </c>
      <c r="Z262" s="10">
        <f t="shared" si="26"/>
        <v>0</v>
      </c>
      <c r="AA262" s="10">
        <f t="shared" si="26"/>
        <v>42</v>
      </c>
      <c r="AB262" s="10">
        <f t="shared" si="26"/>
        <v>11</v>
      </c>
      <c r="AC262" s="10">
        <f t="shared" si="26"/>
        <v>2</v>
      </c>
      <c r="AD262" s="10">
        <f t="shared" si="26"/>
        <v>1</v>
      </c>
      <c r="AE262" s="10">
        <f t="shared" si="26"/>
        <v>350</v>
      </c>
      <c r="AF262" s="10">
        <f t="shared" si="26"/>
        <v>0</v>
      </c>
      <c r="AG262" s="10">
        <f t="shared" si="26"/>
        <v>0</v>
      </c>
      <c r="AH262" s="10">
        <f t="shared" si="26"/>
        <v>0</v>
      </c>
      <c r="AI262" s="10">
        <f t="shared" si="26"/>
        <v>0</v>
      </c>
    </row>
    <row r="263" spans="1:35" x14ac:dyDescent="0.25">
      <c r="A263">
        <v>143</v>
      </c>
      <c r="B263" s="10">
        <f t="shared" ref="B263:AI263" si="27">IF(B29&lt;B$239,B29,0)</f>
        <v>0</v>
      </c>
      <c r="C263" s="10">
        <f t="shared" si="27"/>
        <v>0</v>
      </c>
      <c r="D263" s="10">
        <f t="shared" si="27"/>
        <v>0</v>
      </c>
      <c r="E263" s="10">
        <f t="shared" si="27"/>
        <v>0</v>
      </c>
      <c r="F263" s="10">
        <f t="shared" si="27"/>
        <v>0</v>
      </c>
      <c r="G263" s="10">
        <f t="shared" si="27"/>
        <v>8</v>
      </c>
      <c r="H263" s="10">
        <f t="shared" si="27"/>
        <v>0</v>
      </c>
      <c r="I263" s="10">
        <f t="shared" si="27"/>
        <v>0</v>
      </c>
      <c r="J263" s="10">
        <f t="shared" si="27"/>
        <v>0</v>
      </c>
      <c r="K263" s="10">
        <f t="shared" si="27"/>
        <v>0</v>
      </c>
      <c r="L263" s="10">
        <f t="shared" si="27"/>
        <v>0</v>
      </c>
      <c r="M263" s="10">
        <f t="shared" si="27"/>
        <v>0</v>
      </c>
      <c r="N263" s="10">
        <f t="shared" si="27"/>
        <v>0</v>
      </c>
      <c r="O263" s="10">
        <f t="shared" si="27"/>
        <v>0</v>
      </c>
      <c r="P263" s="10">
        <f t="shared" si="27"/>
        <v>0</v>
      </c>
      <c r="Q263" s="10">
        <f t="shared" si="27"/>
        <v>0</v>
      </c>
      <c r="R263" s="10">
        <f t="shared" si="27"/>
        <v>0</v>
      </c>
      <c r="S263" s="10">
        <f t="shared" si="27"/>
        <v>0</v>
      </c>
      <c r="T263" s="10">
        <f t="shared" si="27"/>
        <v>0</v>
      </c>
      <c r="U263" s="10">
        <f t="shared" si="27"/>
        <v>0</v>
      </c>
      <c r="V263" s="10">
        <f t="shared" si="27"/>
        <v>0</v>
      </c>
      <c r="W263" s="10">
        <f t="shared" si="27"/>
        <v>5</v>
      </c>
      <c r="X263" s="10">
        <f t="shared" si="27"/>
        <v>0</v>
      </c>
      <c r="Y263" s="10">
        <f t="shared" si="27"/>
        <v>3</v>
      </c>
      <c r="Z263" s="10">
        <f t="shared" si="27"/>
        <v>0</v>
      </c>
      <c r="AA263" s="10">
        <f t="shared" si="27"/>
        <v>42</v>
      </c>
      <c r="AB263" s="10">
        <f t="shared" si="27"/>
        <v>11</v>
      </c>
      <c r="AC263" s="10">
        <f t="shared" si="27"/>
        <v>2</v>
      </c>
      <c r="AD263" s="10">
        <f t="shared" si="27"/>
        <v>1</v>
      </c>
      <c r="AE263" s="10">
        <f t="shared" si="27"/>
        <v>350</v>
      </c>
      <c r="AF263" s="10">
        <f t="shared" si="27"/>
        <v>0</v>
      </c>
      <c r="AG263" s="10">
        <f t="shared" si="27"/>
        <v>0</v>
      </c>
      <c r="AH263" s="10">
        <f t="shared" si="27"/>
        <v>0</v>
      </c>
      <c r="AI263" s="10">
        <f t="shared" si="27"/>
        <v>0</v>
      </c>
    </row>
    <row r="264" spans="1:35" x14ac:dyDescent="0.25">
      <c r="A264">
        <v>144</v>
      </c>
      <c r="B264" s="10">
        <f t="shared" ref="B264:AI264" si="28">IF(B30&lt;B$239,B30,0)</f>
        <v>0</v>
      </c>
      <c r="C264" s="10">
        <f t="shared" si="28"/>
        <v>0</v>
      </c>
      <c r="D264" s="10">
        <f t="shared" si="28"/>
        <v>0</v>
      </c>
      <c r="E264" s="10">
        <f t="shared" si="28"/>
        <v>0</v>
      </c>
      <c r="F264" s="10">
        <f t="shared" si="28"/>
        <v>0</v>
      </c>
      <c r="G264" s="10">
        <f t="shared" si="28"/>
        <v>13</v>
      </c>
      <c r="H264" s="10">
        <f t="shared" si="28"/>
        <v>0</v>
      </c>
      <c r="I264" s="10">
        <f t="shared" si="28"/>
        <v>0</v>
      </c>
      <c r="J264" s="10">
        <f t="shared" si="28"/>
        <v>0</v>
      </c>
      <c r="K264" s="10">
        <f t="shared" si="28"/>
        <v>0</v>
      </c>
      <c r="L264" s="10">
        <f t="shared" si="28"/>
        <v>0</v>
      </c>
      <c r="M264" s="10">
        <f t="shared" si="28"/>
        <v>0</v>
      </c>
      <c r="N264" s="10">
        <f t="shared" si="28"/>
        <v>0</v>
      </c>
      <c r="O264" s="10">
        <f t="shared" si="28"/>
        <v>0</v>
      </c>
      <c r="P264" s="10">
        <f t="shared" si="28"/>
        <v>0</v>
      </c>
      <c r="Q264" s="10">
        <f t="shared" si="28"/>
        <v>0</v>
      </c>
      <c r="R264" s="10">
        <f t="shared" si="28"/>
        <v>0</v>
      </c>
      <c r="S264" s="10">
        <f t="shared" si="28"/>
        <v>0</v>
      </c>
      <c r="T264" s="10">
        <f t="shared" si="28"/>
        <v>0</v>
      </c>
      <c r="U264" s="10">
        <f t="shared" si="28"/>
        <v>0</v>
      </c>
      <c r="V264" s="10">
        <f t="shared" si="28"/>
        <v>0</v>
      </c>
      <c r="W264" s="10">
        <f t="shared" si="28"/>
        <v>5</v>
      </c>
      <c r="X264" s="10">
        <f t="shared" si="28"/>
        <v>0</v>
      </c>
      <c r="Y264" s="10">
        <f t="shared" si="28"/>
        <v>3</v>
      </c>
      <c r="Z264" s="10">
        <f t="shared" si="28"/>
        <v>0</v>
      </c>
      <c r="AA264" s="10">
        <f t="shared" si="28"/>
        <v>42</v>
      </c>
      <c r="AB264" s="10">
        <f t="shared" si="28"/>
        <v>11</v>
      </c>
      <c r="AC264" s="10">
        <f t="shared" si="28"/>
        <v>3</v>
      </c>
      <c r="AD264" s="10">
        <f t="shared" si="28"/>
        <v>1</v>
      </c>
      <c r="AE264" s="10">
        <f t="shared" si="28"/>
        <v>350</v>
      </c>
      <c r="AF264" s="10">
        <f t="shared" si="28"/>
        <v>0</v>
      </c>
      <c r="AG264" s="10">
        <f t="shared" si="28"/>
        <v>0</v>
      </c>
      <c r="AH264" s="10">
        <f t="shared" si="28"/>
        <v>0</v>
      </c>
      <c r="AI264" s="10">
        <f t="shared" si="28"/>
        <v>0</v>
      </c>
    </row>
    <row r="265" spans="1:35" x14ac:dyDescent="0.25">
      <c r="A265">
        <v>145</v>
      </c>
      <c r="B265" s="10">
        <f t="shared" ref="B265:AI265" si="29">IF(B31&lt;B$239,B31,0)</f>
        <v>0</v>
      </c>
      <c r="C265" s="10">
        <f t="shared" si="29"/>
        <v>0</v>
      </c>
      <c r="D265" s="10">
        <f t="shared" si="29"/>
        <v>0</v>
      </c>
      <c r="E265" s="10">
        <f t="shared" si="29"/>
        <v>0</v>
      </c>
      <c r="F265" s="10">
        <f t="shared" si="29"/>
        <v>0</v>
      </c>
      <c r="G265" s="10">
        <f t="shared" si="29"/>
        <v>20</v>
      </c>
      <c r="H265" s="10">
        <f t="shared" si="29"/>
        <v>0</v>
      </c>
      <c r="I265" s="10">
        <f t="shared" si="29"/>
        <v>0</v>
      </c>
      <c r="J265" s="10">
        <f t="shared" si="29"/>
        <v>0</v>
      </c>
      <c r="K265" s="10">
        <f t="shared" si="29"/>
        <v>0</v>
      </c>
      <c r="L265" s="10">
        <f t="shared" si="29"/>
        <v>3</v>
      </c>
      <c r="M265" s="10">
        <f t="shared" si="29"/>
        <v>0</v>
      </c>
      <c r="N265" s="10">
        <f t="shared" si="29"/>
        <v>0</v>
      </c>
      <c r="O265" s="10">
        <f t="shared" si="29"/>
        <v>3</v>
      </c>
      <c r="P265" s="10">
        <f t="shared" si="29"/>
        <v>0</v>
      </c>
      <c r="Q265" s="10">
        <f t="shared" si="29"/>
        <v>0</v>
      </c>
      <c r="R265" s="10">
        <f t="shared" si="29"/>
        <v>0</v>
      </c>
      <c r="S265" s="10">
        <f t="shared" si="29"/>
        <v>154</v>
      </c>
      <c r="T265" s="10">
        <f t="shared" si="29"/>
        <v>0</v>
      </c>
      <c r="U265" s="10">
        <f t="shared" si="29"/>
        <v>0</v>
      </c>
      <c r="V265" s="10">
        <f t="shared" si="29"/>
        <v>0</v>
      </c>
      <c r="W265" s="10">
        <f t="shared" si="29"/>
        <v>5</v>
      </c>
      <c r="X265" s="10">
        <f t="shared" si="29"/>
        <v>0</v>
      </c>
      <c r="Y265" s="10">
        <f t="shared" si="29"/>
        <v>3</v>
      </c>
      <c r="Z265" s="10">
        <f t="shared" si="29"/>
        <v>0</v>
      </c>
      <c r="AA265" s="10">
        <f t="shared" si="29"/>
        <v>42</v>
      </c>
      <c r="AB265" s="10">
        <f t="shared" si="29"/>
        <v>11</v>
      </c>
      <c r="AC265" s="10">
        <f t="shared" si="29"/>
        <v>3</v>
      </c>
      <c r="AD265" s="10">
        <f t="shared" si="29"/>
        <v>1</v>
      </c>
      <c r="AE265" s="10">
        <f t="shared" si="29"/>
        <v>353</v>
      </c>
      <c r="AF265" s="10">
        <f t="shared" si="29"/>
        <v>0</v>
      </c>
      <c r="AG265" s="10">
        <f t="shared" si="29"/>
        <v>0</v>
      </c>
      <c r="AH265" s="10">
        <f t="shared" si="29"/>
        <v>0</v>
      </c>
      <c r="AI265" s="10">
        <f t="shared" si="29"/>
        <v>0</v>
      </c>
    </row>
    <row r="266" spans="1:35" x14ac:dyDescent="0.25">
      <c r="A266">
        <v>146</v>
      </c>
      <c r="B266" s="10">
        <f t="shared" ref="B266:AI266" si="30">IF(B32&lt;B$239,B32,0)</f>
        <v>0</v>
      </c>
      <c r="C266" s="10">
        <f t="shared" si="30"/>
        <v>0</v>
      </c>
      <c r="D266" s="10">
        <f t="shared" si="30"/>
        <v>0</v>
      </c>
      <c r="E266" s="10">
        <f t="shared" si="30"/>
        <v>0</v>
      </c>
      <c r="F266" s="10">
        <f t="shared" si="30"/>
        <v>0</v>
      </c>
      <c r="G266" s="10">
        <f t="shared" si="30"/>
        <v>30</v>
      </c>
      <c r="H266" s="10">
        <f t="shared" si="30"/>
        <v>0</v>
      </c>
      <c r="I266" s="10">
        <f t="shared" si="30"/>
        <v>0</v>
      </c>
      <c r="J266" s="10">
        <f t="shared" si="30"/>
        <v>0</v>
      </c>
      <c r="K266" s="10">
        <f t="shared" si="30"/>
        <v>0</v>
      </c>
      <c r="L266" s="10">
        <f t="shared" si="30"/>
        <v>11</v>
      </c>
      <c r="M266" s="10">
        <f t="shared" si="30"/>
        <v>0</v>
      </c>
      <c r="N266" s="10">
        <f t="shared" si="30"/>
        <v>0</v>
      </c>
      <c r="O266" s="10">
        <f t="shared" si="30"/>
        <v>5</v>
      </c>
      <c r="P266" s="10">
        <f t="shared" si="30"/>
        <v>0</v>
      </c>
      <c r="Q266" s="10">
        <f t="shared" si="30"/>
        <v>0</v>
      </c>
      <c r="R266" s="10">
        <f t="shared" si="30"/>
        <v>0</v>
      </c>
      <c r="S266" s="10">
        <f t="shared" si="30"/>
        <v>211</v>
      </c>
      <c r="T266" s="10">
        <f t="shared" si="30"/>
        <v>0</v>
      </c>
      <c r="U266" s="10">
        <f t="shared" si="30"/>
        <v>0</v>
      </c>
      <c r="V266" s="10">
        <f t="shared" si="30"/>
        <v>0</v>
      </c>
      <c r="W266" s="10">
        <f t="shared" si="30"/>
        <v>5</v>
      </c>
      <c r="X266" s="10">
        <f t="shared" si="30"/>
        <v>0</v>
      </c>
      <c r="Y266" s="10">
        <f t="shared" si="30"/>
        <v>3</v>
      </c>
      <c r="Z266" s="10">
        <f t="shared" si="30"/>
        <v>0</v>
      </c>
      <c r="AA266" s="10">
        <f t="shared" si="30"/>
        <v>47</v>
      </c>
      <c r="AB266" s="10">
        <f t="shared" si="30"/>
        <v>11</v>
      </c>
      <c r="AC266" s="10">
        <f t="shared" si="30"/>
        <v>6</v>
      </c>
      <c r="AD266" s="10">
        <f t="shared" si="30"/>
        <v>1</v>
      </c>
      <c r="AE266" s="10">
        <f t="shared" si="30"/>
        <v>444</v>
      </c>
      <c r="AF266" s="10">
        <f t="shared" si="30"/>
        <v>0</v>
      </c>
      <c r="AG266" s="10">
        <f t="shared" si="30"/>
        <v>0</v>
      </c>
      <c r="AH266" s="10">
        <f t="shared" si="30"/>
        <v>0</v>
      </c>
      <c r="AI266" s="10">
        <f t="shared" si="30"/>
        <v>0</v>
      </c>
    </row>
    <row r="267" spans="1:35" x14ac:dyDescent="0.25">
      <c r="A267">
        <v>147</v>
      </c>
      <c r="B267" s="10">
        <f t="shared" ref="B267:AI267" si="31">IF(B33&lt;B$239,B33,0)</f>
        <v>0</v>
      </c>
      <c r="C267" s="10">
        <f t="shared" si="31"/>
        <v>0</v>
      </c>
      <c r="D267" s="10">
        <f t="shared" si="31"/>
        <v>0</v>
      </c>
      <c r="E267" s="10">
        <f t="shared" si="31"/>
        <v>0</v>
      </c>
      <c r="F267" s="10">
        <f t="shared" si="31"/>
        <v>0</v>
      </c>
      <c r="G267" s="10">
        <f t="shared" si="31"/>
        <v>44</v>
      </c>
      <c r="H267" s="10">
        <f t="shared" si="31"/>
        <v>0</v>
      </c>
      <c r="I267" s="10">
        <f t="shared" si="31"/>
        <v>0</v>
      </c>
      <c r="J267" s="10">
        <f t="shared" si="31"/>
        <v>0</v>
      </c>
      <c r="K267" s="10">
        <f t="shared" si="31"/>
        <v>0</v>
      </c>
      <c r="L267" s="10">
        <f t="shared" si="31"/>
        <v>11</v>
      </c>
      <c r="M267" s="10">
        <f t="shared" si="31"/>
        <v>0</v>
      </c>
      <c r="N267" s="10">
        <f t="shared" si="31"/>
        <v>0</v>
      </c>
      <c r="O267" s="10">
        <f t="shared" si="31"/>
        <v>16</v>
      </c>
      <c r="P267" s="10">
        <f t="shared" si="31"/>
        <v>2</v>
      </c>
      <c r="Q267" s="10">
        <f t="shared" si="31"/>
        <v>3</v>
      </c>
      <c r="R267" s="10">
        <f t="shared" si="31"/>
        <v>0</v>
      </c>
      <c r="S267" s="10">
        <f t="shared" si="31"/>
        <v>1239</v>
      </c>
      <c r="T267" s="10">
        <f t="shared" si="31"/>
        <v>0</v>
      </c>
      <c r="U267" s="10">
        <f t="shared" si="31"/>
        <v>0</v>
      </c>
      <c r="V267" s="10">
        <f t="shared" si="31"/>
        <v>0</v>
      </c>
      <c r="W267" s="10">
        <f t="shared" si="31"/>
        <v>5</v>
      </c>
      <c r="X267" s="10">
        <f t="shared" si="31"/>
        <v>0</v>
      </c>
      <c r="Y267" s="10">
        <f t="shared" si="31"/>
        <v>6</v>
      </c>
      <c r="Z267" s="10">
        <f t="shared" si="31"/>
        <v>0</v>
      </c>
      <c r="AA267" s="10">
        <f t="shared" si="31"/>
        <v>47</v>
      </c>
      <c r="AB267" s="10">
        <f t="shared" si="31"/>
        <v>11</v>
      </c>
      <c r="AC267" s="10">
        <f t="shared" si="31"/>
        <v>14</v>
      </c>
      <c r="AD267" s="10">
        <f t="shared" si="31"/>
        <v>1</v>
      </c>
      <c r="AE267" s="10">
        <f t="shared" si="31"/>
        <v>463</v>
      </c>
      <c r="AF267" s="10">
        <f t="shared" si="31"/>
        <v>0</v>
      </c>
      <c r="AG267" s="10">
        <f t="shared" si="31"/>
        <v>0</v>
      </c>
      <c r="AH267" s="10">
        <f t="shared" si="31"/>
        <v>0</v>
      </c>
      <c r="AI267" s="10">
        <f t="shared" si="31"/>
        <v>0</v>
      </c>
    </row>
    <row r="268" spans="1:35" x14ac:dyDescent="0.25">
      <c r="A268">
        <v>148</v>
      </c>
      <c r="B268" s="10">
        <f t="shared" ref="B268:AI268" si="32">IF(B34&lt;B$239,B34,0)</f>
        <v>0</v>
      </c>
      <c r="C268" s="10">
        <f t="shared" si="32"/>
        <v>0</v>
      </c>
      <c r="D268" s="10">
        <f t="shared" si="32"/>
        <v>0</v>
      </c>
      <c r="E268" s="10">
        <f t="shared" si="32"/>
        <v>0</v>
      </c>
      <c r="F268" s="10">
        <f t="shared" si="32"/>
        <v>0</v>
      </c>
      <c r="G268" s="10">
        <f t="shared" si="32"/>
        <v>64</v>
      </c>
      <c r="H268" s="10">
        <f t="shared" si="32"/>
        <v>0</v>
      </c>
      <c r="I268" s="10">
        <f t="shared" si="32"/>
        <v>1</v>
      </c>
      <c r="J268" s="10">
        <f t="shared" si="32"/>
        <v>0</v>
      </c>
      <c r="K268" s="10">
        <f t="shared" si="32"/>
        <v>0</v>
      </c>
      <c r="L268" s="10">
        <f t="shared" si="32"/>
        <v>11</v>
      </c>
      <c r="M268" s="10">
        <f t="shared" si="32"/>
        <v>0</v>
      </c>
      <c r="N268" s="10">
        <f t="shared" si="32"/>
        <v>0</v>
      </c>
      <c r="O268" s="10">
        <f t="shared" si="32"/>
        <v>16</v>
      </c>
      <c r="P268" s="10">
        <f t="shared" si="32"/>
        <v>4</v>
      </c>
      <c r="Q268" s="10">
        <f t="shared" si="32"/>
        <v>12</v>
      </c>
      <c r="R268" s="10">
        <f t="shared" si="32"/>
        <v>0</v>
      </c>
      <c r="S268" s="10">
        <f t="shared" si="32"/>
        <v>1340</v>
      </c>
      <c r="T268" s="10">
        <f t="shared" si="32"/>
        <v>0</v>
      </c>
      <c r="U268" s="10">
        <f t="shared" si="32"/>
        <v>0</v>
      </c>
      <c r="V268" s="10">
        <f t="shared" si="32"/>
        <v>0</v>
      </c>
      <c r="W268" s="10">
        <f t="shared" si="32"/>
        <v>5</v>
      </c>
      <c r="X268" s="10">
        <f t="shared" si="32"/>
        <v>0</v>
      </c>
      <c r="Y268" s="10">
        <f t="shared" si="32"/>
        <v>13</v>
      </c>
      <c r="Z268" s="10">
        <f t="shared" si="32"/>
        <v>0</v>
      </c>
      <c r="AA268" s="10">
        <f t="shared" si="32"/>
        <v>47</v>
      </c>
      <c r="AB268" s="10">
        <f t="shared" si="32"/>
        <v>12</v>
      </c>
      <c r="AC268" s="10">
        <f t="shared" si="32"/>
        <v>19</v>
      </c>
      <c r="AD268" s="10">
        <f t="shared" si="32"/>
        <v>1</v>
      </c>
      <c r="AE268" s="10">
        <f t="shared" si="32"/>
        <v>664</v>
      </c>
      <c r="AF268" s="10">
        <f t="shared" si="32"/>
        <v>0</v>
      </c>
      <c r="AG268" s="10">
        <f t="shared" si="32"/>
        <v>0</v>
      </c>
      <c r="AH268" s="10">
        <f t="shared" si="32"/>
        <v>0</v>
      </c>
      <c r="AI268" s="10">
        <f t="shared" si="32"/>
        <v>5</v>
      </c>
    </row>
    <row r="269" spans="1:35" x14ac:dyDescent="0.25">
      <c r="A269">
        <v>149</v>
      </c>
      <c r="B269" s="10">
        <f t="shared" ref="B269:AI269" si="33">IF(B35&lt;B$239,B35,0)</f>
        <v>0</v>
      </c>
      <c r="C269" s="10">
        <f t="shared" si="33"/>
        <v>0</v>
      </c>
      <c r="D269" s="10">
        <f t="shared" si="33"/>
        <v>0</v>
      </c>
      <c r="E269" s="10">
        <f t="shared" si="33"/>
        <v>0</v>
      </c>
      <c r="F269" s="10">
        <f t="shared" si="33"/>
        <v>4</v>
      </c>
      <c r="G269" s="10">
        <f t="shared" si="33"/>
        <v>91</v>
      </c>
      <c r="H269" s="10">
        <f t="shared" si="33"/>
        <v>0</v>
      </c>
      <c r="I269" s="10">
        <f t="shared" si="33"/>
        <v>1</v>
      </c>
      <c r="J269" s="10">
        <f t="shared" si="33"/>
        <v>0</v>
      </c>
      <c r="K269" s="10">
        <f t="shared" si="33"/>
        <v>0</v>
      </c>
      <c r="L269" s="10">
        <f t="shared" si="33"/>
        <v>11</v>
      </c>
      <c r="M269" s="10">
        <f t="shared" si="33"/>
        <v>0</v>
      </c>
      <c r="N269" s="10">
        <f t="shared" si="33"/>
        <v>0</v>
      </c>
      <c r="O269" s="10">
        <f t="shared" si="33"/>
        <v>22</v>
      </c>
      <c r="P269" s="10">
        <f t="shared" si="33"/>
        <v>4</v>
      </c>
      <c r="Q269" s="10">
        <f t="shared" si="33"/>
        <v>12</v>
      </c>
      <c r="R269" s="10">
        <f t="shared" si="33"/>
        <v>0</v>
      </c>
      <c r="S269" s="10">
        <f t="shared" si="33"/>
        <v>2067</v>
      </c>
      <c r="T269" s="10">
        <f t="shared" si="33"/>
        <v>0</v>
      </c>
      <c r="U269" s="10">
        <f t="shared" si="33"/>
        <v>0</v>
      </c>
      <c r="V269" s="10">
        <f t="shared" si="33"/>
        <v>0</v>
      </c>
      <c r="W269" s="10">
        <f t="shared" si="33"/>
        <v>5</v>
      </c>
      <c r="X269" s="10">
        <f t="shared" si="33"/>
        <v>1</v>
      </c>
      <c r="Y269" s="10">
        <f t="shared" si="33"/>
        <v>13</v>
      </c>
      <c r="Z269" s="10">
        <f t="shared" si="33"/>
        <v>0</v>
      </c>
      <c r="AA269" s="10">
        <f t="shared" si="33"/>
        <v>58</v>
      </c>
      <c r="AB269" s="10">
        <f t="shared" si="33"/>
        <v>12</v>
      </c>
      <c r="AC269" s="10">
        <f t="shared" si="33"/>
        <v>22</v>
      </c>
      <c r="AD269" s="10">
        <f t="shared" si="33"/>
        <v>1</v>
      </c>
      <c r="AE269" s="10">
        <f t="shared" si="33"/>
        <v>665</v>
      </c>
      <c r="AF269" s="10">
        <f t="shared" si="33"/>
        <v>0</v>
      </c>
      <c r="AG269" s="10">
        <f t="shared" si="33"/>
        <v>0</v>
      </c>
      <c r="AH269" s="10">
        <f t="shared" si="33"/>
        <v>0</v>
      </c>
      <c r="AI269" s="10">
        <f t="shared" si="33"/>
        <v>5</v>
      </c>
    </row>
    <row r="270" spans="1:35" x14ac:dyDescent="0.25">
      <c r="A270">
        <v>150</v>
      </c>
      <c r="B270" s="10">
        <f t="shared" ref="B270:AI270" si="34">IF(B36&lt;B$239,B36,0)</f>
        <v>0</v>
      </c>
      <c r="C270" s="10">
        <f t="shared" si="34"/>
        <v>0</v>
      </c>
      <c r="D270" s="10">
        <f t="shared" si="34"/>
        <v>0</v>
      </c>
      <c r="E270" s="10">
        <f t="shared" si="34"/>
        <v>0</v>
      </c>
      <c r="F270" s="10">
        <f t="shared" si="34"/>
        <v>9</v>
      </c>
      <c r="G270" s="10">
        <f t="shared" si="34"/>
        <v>126</v>
      </c>
      <c r="H270" s="10">
        <f t="shared" si="34"/>
        <v>7</v>
      </c>
      <c r="I270" s="10">
        <f t="shared" si="34"/>
        <v>3</v>
      </c>
      <c r="J270" s="10">
        <f t="shared" si="34"/>
        <v>0</v>
      </c>
      <c r="K270" s="10">
        <f t="shared" si="34"/>
        <v>0</v>
      </c>
      <c r="L270" s="10">
        <f t="shared" si="34"/>
        <v>11</v>
      </c>
      <c r="M270" s="10">
        <f t="shared" si="34"/>
        <v>0</v>
      </c>
      <c r="N270" s="10">
        <f t="shared" si="34"/>
        <v>1</v>
      </c>
      <c r="O270" s="10">
        <f t="shared" si="34"/>
        <v>35</v>
      </c>
      <c r="P270" s="10">
        <f t="shared" si="34"/>
        <v>9</v>
      </c>
      <c r="Q270" s="10">
        <f t="shared" si="34"/>
        <v>27</v>
      </c>
      <c r="R270" s="10">
        <f t="shared" si="34"/>
        <v>3</v>
      </c>
      <c r="S270" s="10">
        <f t="shared" si="34"/>
        <v>3013</v>
      </c>
      <c r="T270" s="10">
        <f t="shared" si="34"/>
        <v>0</v>
      </c>
      <c r="U270" s="10">
        <f t="shared" si="34"/>
        <v>1</v>
      </c>
      <c r="V270" s="10">
        <f t="shared" si="34"/>
        <v>0</v>
      </c>
      <c r="W270" s="10">
        <f t="shared" si="34"/>
        <v>5</v>
      </c>
      <c r="X270" s="10">
        <f t="shared" si="34"/>
        <v>1</v>
      </c>
      <c r="Y270" s="10">
        <f t="shared" si="34"/>
        <v>13</v>
      </c>
      <c r="Z270" s="10">
        <f t="shared" si="34"/>
        <v>0</v>
      </c>
      <c r="AA270" s="10">
        <f t="shared" si="34"/>
        <v>483</v>
      </c>
      <c r="AB270" s="10">
        <f t="shared" si="34"/>
        <v>12</v>
      </c>
      <c r="AC270" s="10">
        <f t="shared" si="34"/>
        <v>25</v>
      </c>
      <c r="AD270" s="10">
        <f t="shared" si="34"/>
        <v>1</v>
      </c>
      <c r="AE270" s="10">
        <f t="shared" si="34"/>
        <v>672</v>
      </c>
      <c r="AF270" s="10">
        <f t="shared" si="34"/>
        <v>1</v>
      </c>
      <c r="AG270" s="10">
        <f t="shared" si="34"/>
        <v>0</v>
      </c>
      <c r="AH270" s="10">
        <f t="shared" si="34"/>
        <v>0</v>
      </c>
      <c r="AI270" s="10">
        <f t="shared" si="34"/>
        <v>5</v>
      </c>
    </row>
    <row r="271" spans="1:35" x14ac:dyDescent="0.25">
      <c r="A271">
        <v>151</v>
      </c>
      <c r="B271" s="10">
        <f t="shared" ref="B271:AI271" si="35">IF(B37&lt;B$239,B37,0)</f>
        <v>0</v>
      </c>
      <c r="C271" s="10">
        <f t="shared" si="35"/>
        <v>11</v>
      </c>
      <c r="D271" s="10">
        <f t="shared" si="35"/>
        <v>0</v>
      </c>
      <c r="E271" s="10">
        <f t="shared" si="35"/>
        <v>0</v>
      </c>
      <c r="F271" s="10">
        <f t="shared" si="35"/>
        <v>23</v>
      </c>
      <c r="G271" s="10">
        <f t="shared" si="35"/>
        <v>172</v>
      </c>
      <c r="H271" s="10">
        <f t="shared" si="35"/>
        <v>21</v>
      </c>
      <c r="I271" s="10">
        <f t="shared" si="35"/>
        <v>3</v>
      </c>
      <c r="J271" s="10">
        <f t="shared" si="35"/>
        <v>0</v>
      </c>
      <c r="K271" s="10">
        <f t="shared" si="35"/>
        <v>0</v>
      </c>
      <c r="L271" s="10">
        <f t="shared" si="35"/>
        <v>21</v>
      </c>
      <c r="M271" s="10">
        <f t="shared" si="35"/>
        <v>0</v>
      </c>
      <c r="N271" s="10">
        <f t="shared" si="35"/>
        <v>2</v>
      </c>
      <c r="O271" s="10">
        <f t="shared" si="35"/>
        <v>35</v>
      </c>
      <c r="P271" s="10">
        <f t="shared" si="35"/>
        <v>28</v>
      </c>
      <c r="Q271" s="10">
        <f t="shared" si="35"/>
        <v>35</v>
      </c>
      <c r="R271" s="10">
        <f t="shared" si="35"/>
        <v>7</v>
      </c>
      <c r="S271" s="10">
        <f t="shared" si="35"/>
        <v>3754</v>
      </c>
      <c r="T271" s="10">
        <f t="shared" si="35"/>
        <v>0</v>
      </c>
      <c r="U271" s="10">
        <f t="shared" si="35"/>
        <v>1</v>
      </c>
      <c r="V271" s="10">
        <f t="shared" si="35"/>
        <v>0</v>
      </c>
      <c r="W271" s="10">
        <f t="shared" si="35"/>
        <v>10</v>
      </c>
      <c r="X271" s="10">
        <f t="shared" si="35"/>
        <v>1</v>
      </c>
      <c r="Y271" s="10">
        <f t="shared" si="35"/>
        <v>18</v>
      </c>
      <c r="Z271" s="10">
        <f t="shared" si="35"/>
        <v>1</v>
      </c>
      <c r="AA271" s="10">
        <f t="shared" si="35"/>
        <v>551</v>
      </c>
      <c r="AB271" s="10">
        <f t="shared" si="35"/>
        <v>12</v>
      </c>
      <c r="AC271" s="10">
        <f t="shared" si="35"/>
        <v>26</v>
      </c>
      <c r="AD271" s="10">
        <f t="shared" si="35"/>
        <v>1</v>
      </c>
      <c r="AE271" s="10">
        <f t="shared" si="35"/>
        <v>741</v>
      </c>
      <c r="AF271" s="10">
        <f t="shared" si="35"/>
        <v>1</v>
      </c>
      <c r="AG271" s="10">
        <f t="shared" si="35"/>
        <v>0</v>
      </c>
      <c r="AH271" s="10">
        <f t="shared" si="35"/>
        <v>0</v>
      </c>
      <c r="AI271" s="10">
        <f t="shared" si="35"/>
        <v>5</v>
      </c>
    </row>
    <row r="272" spans="1:35" x14ac:dyDescent="0.25">
      <c r="A272">
        <v>152</v>
      </c>
      <c r="B272" s="10">
        <f t="shared" ref="B272:AI272" si="36">IF(B38&lt;B$239,B38,0)</f>
        <v>0</v>
      </c>
      <c r="C272" s="10">
        <f t="shared" si="36"/>
        <v>16</v>
      </c>
      <c r="D272" s="10">
        <f t="shared" si="36"/>
        <v>5</v>
      </c>
      <c r="E272" s="10">
        <f t="shared" si="36"/>
        <v>0</v>
      </c>
      <c r="F272" s="10">
        <f t="shared" si="36"/>
        <v>25</v>
      </c>
      <c r="G272" s="10">
        <f t="shared" si="36"/>
        <v>231</v>
      </c>
      <c r="H272" s="10">
        <f t="shared" si="36"/>
        <v>30</v>
      </c>
      <c r="I272" s="10">
        <f t="shared" si="36"/>
        <v>3</v>
      </c>
      <c r="J272" s="10">
        <f t="shared" si="36"/>
        <v>0</v>
      </c>
      <c r="K272" s="10">
        <f t="shared" si="36"/>
        <v>197</v>
      </c>
      <c r="L272" s="10">
        <f t="shared" si="36"/>
        <v>30</v>
      </c>
      <c r="M272" s="10">
        <f t="shared" si="36"/>
        <v>0</v>
      </c>
      <c r="N272" s="10">
        <f t="shared" si="36"/>
        <v>2</v>
      </c>
      <c r="O272" s="10">
        <f t="shared" si="36"/>
        <v>207</v>
      </c>
      <c r="P272" s="10">
        <f t="shared" si="36"/>
        <v>56</v>
      </c>
      <c r="Q272" s="10">
        <f t="shared" si="36"/>
        <v>36</v>
      </c>
      <c r="R272" s="10">
        <f t="shared" si="36"/>
        <v>7</v>
      </c>
      <c r="S272" s="10">
        <f t="shared" si="36"/>
        <v>4826</v>
      </c>
      <c r="T272" s="10">
        <f t="shared" si="36"/>
        <v>0</v>
      </c>
      <c r="U272" s="10">
        <f t="shared" si="36"/>
        <v>1</v>
      </c>
      <c r="V272" s="10">
        <f t="shared" si="36"/>
        <v>0</v>
      </c>
      <c r="W272" s="10">
        <f t="shared" si="36"/>
        <v>1321</v>
      </c>
      <c r="X272" s="10">
        <f t="shared" si="36"/>
        <v>1</v>
      </c>
      <c r="Y272" s="10">
        <f t="shared" si="36"/>
        <v>99</v>
      </c>
      <c r="Z272" s="10">
        <f t="shared" si="36"/>
        <v>2</v>
      </c>
      <c r="AA272" s="10">
        <f t="shared" si="36"/>
        <v>589</v>
      </c>
      <c r="AB272" s="10">
        <f t="shared" si="36"/>
        <v>12</v>
      </c>
      <c r="AC272" s="10">
        <f t="shared" si="36"/>
        <v>28</v>
      </c>
      <c r="AD272" s="10">
        <f t="shared" si="36"/>
        <v>1</v>
      </c>
      <c r="AE272" s="10">
        <f t="shared" si="36"/>
        <v>2460</v>
      </c>
      <c r="AF272" s="10">
        <f t="shared" si="36"/>
        <v>1</v>
      </c>
      <c r="AG272" s="10">
        <f t="shared" si="36"/>
        <v>1</v>
      </c>
      <c r="AH272" s="10">
        <f t="shared" si="36"/>
        <v>0</v>
      </c>
      <c r="AI272" s="10">
        <f t="shared" si="36"/>
        <v>5</v>
      </c>
    </row>
    <row r="273" spans="1:35" x14ac:dyDescent="0.25">
      <c r="A273">
        <v>153</v>
      </c>
      <c r="B273" s="10">
        <f t="shared" ref="B273:AI273" si="37">IF(B39&lt;B$239,B39,0)</f>
        <v>0</v>
      </c>
      <c r="C273" s="10">
        <f t="shared" si="37"/>
        <v>22</v>
      </c>
      <c r="D273" s="10">
        <f t="shared" si="37"/>
        <v>6</v>
      </c>
      <c r="E273" s="10">
        <f t="shared" si="37"/>
        <v>0</v>
      </c>
      <c r="F273" s="10">
        <f t="shared" si="37"/>
        <v>27</v>
      </c>
      <c r="G273" s="10">
        <f t="shared" si="37"/>
        <v>306</v>
      </c>
      <c r="H273" s="10">
        <f t="shared" si="37"/>
        <v>47</v>
      </c>
      <c r="I273" s="10">
        <f t="shared" si="37"/>
        <v>3</v>
      </c>
      <c r="J273" s="10">
        <f t="shared" si="37"/>
        <v>0</v>
      </c>
      <c r="K273" s="10">
        <f t="shared" si="37"/>
        <v>541</v>
      </c>
      <c r="L273" s="10">
        <f t="shared" si="37"/>
        <v>53</v>
      </c>
      <c r="M273" s="10">
        <f t="shared" si="37"/>
        <v>3</v>
      </c>
      <c r="N273" s="10">
        <f t="shared" si="37"/>
        <v>2</v>
      </c>
      <c r="O273" s="10">
        <f t="shared" si="37"/>
        <v>212</v>
      </c>
      <c r="P273" s="10">
        <f t="shared" si="37"/>
        <v>113</v>
      </c>
      <c r="Q273" s="10">
        <f t="shared" si="37"/>
        <v>336</v>
      </c>
      <c r="R273" s="10">
        <f t="shared" si="37"/>
        <v>14</v>
      </c>
      <c r="S273" s="10">
        <f t="shared" si="37"/>
        <v>5514</v>
      </c>
      <c r="T273" s="10">
        <f t="shared" si="37"/>
        <v>0</v>
      </c>
      <c r="U273" s="10">
        <f t="shared" si="37"/>
        <v>4</v>
      </c>
      <c r="V273" s="10">
        <f t="shared" si="37"/>
        <v>0</v>
      </c>
      <c r="W273" s="10">
        <f t="shared" si="37"/>
        <v>2147</v>
      </c>
      <c r="X273" s="10">
        <f t="shared" si="37"/>
        <v>3</v>
      </c>
      <c r="Y273" s="10">
        <f t="shared" si="37"/>
        <v>100</v>
      </c>
      <c r="Z273" s="10">
        <f t="shared" si="37"/>
        <v>3</v>
      </c>
      <c r="AA273" s="10">
        <f t="shared" si="37"/>
        <v>854</v>
      </c>
      <c r="AB273" s="10">
        <f t="shared" si="37"/>
        <v>12</v>
      </c>
      <c r="AC273" s="10">
        <f t="shared" si="37"/>
        <v>28</v>
      </c>
      <c r="AD273" s="10">
        <f t="shared" si="37"/>
        <v>1</v>
      </c>
      <c r="AE273" s="10">
        <f t="shared" si="37"/>
        <v>6772</v>
      </c>
      <c r="AF273" s="10">
        <f t="shared" si="37"/>
        <v>1</v>
      </c>
      <c r="AG273" s="10">
        <f t="shared" si="37"/>
        <v>7</v>
      </c>
      <c r="AH273" s="10">
        <f t="shared" si="37"/>
        <v>0</v>
      </c>
      <c r="AI273" s="10">
        <f t="shared" si="37"/>
        <v>5</v>
      </c>
    </row>
    <row r="274" spans="1:35" x14ac:dyDescent="0.25">
      <c r="A274">
        <v>154</v>
      </c>
      <c r="B274" s="10">
        <f t="shared" ref="B274:AI274" si="38">IF(B40&lt;B$239,B40,0)</f>
        <v>0</v>
      </c>
      <c r="C274" s="10">
        <f t="shared" si="38"/>
        <v>29</v>
      </c>
      <c r="D274" s="10">
        <f t="shared" si="38"/>
        <v>14</v>
      </c>
      <c r="E274" s="10">
        <f t="shared" si="38"/>
        <v>0</v>
      </c>
      <c r="F274" s="10">
        <f t="shared" si="38"/>
        <v>31</v>
      </c>
      <c r="G274" s="10">
        <f t="shared" si="38"/>
        <v>400</v>
      </c>
      <c r="H274" s="10">
        <f t="shared" si="38"/>
        <v>63</v>
      </c>
      <c r="I274" s="10">
        <f t="shared" si="38"/>
        <v>3</v>
      </c>
      <c r="J274" s="10">
        <f t="shared" si="38"/>
        <v>0</v>
      </c>
      <c r="K274" s="10">
        <f t="shared" si="38"/>
        <v>739</v>
      </c>
      <c r="L274" s="10">
        <f t="shared" si="38"/>
        <v>53</v>
      </c>
      <c r="M274" s="10">
        <f t="shared" si="38"/>
        <v>6</v>
      </c>
      <c r="N274" s="10">
        <f t="shared" si="38"/>
        <v>2</v>
      </c>
      <c r="O274" s="10">
        <f t="shared" si="38"/>
        <v>223</v>
      </c>
      <c r="P274" s="10">
        <f t="shared" si="38"/>
        <v>113</v>
      </c>
      <c r="Q274" s="10">
        <f t="shared" si="38"/>
        <v>519</v>
      </c>
      <c r="R274" s="10">
        <f t="shared" si="38"/>
        <v>36</v>
      </c>
      <c r="S274" s="10">
        <f t="shared" si="38"/>
        <v>6780</v>
      </c>
      <c r="T274" s="10">
        <f t="shared" si="38"/>
        <v>0</v>
      </c>
      <c r="U274" s="10">
        <f t="shared" si="38"/>
        <v>8</v>
      </c>
      <c r="V274" s="10">
        <f t="shared" si="38"/>
        <v>0</v>
      </c>
      <c r="W274" s="10">
        <f t="shared" si="38"/>
        <v>2515</v>
      </c>
      <c r="X274" s="10">
        <f t="shared" si="38"/>
        <v>7</v>
      </c>
      <c r="Y274" s="10">
        <f t="shared" si="38"/>
        <v>110</v>
      </c>
      <c r="Z274" s="10">
        <f t="shared" si="38"/>
        <v>3</v>
      </c>
      <c r="AA274" s="10">
        <f t="shared" si="38"/>
        <v>865</v>
      </c>
      <c r="AB274" s="10">
        <f t="shared" si="38"/>
        <v>12</v>
      </c>
      <c r="AC274" s="10">
        <f t="shared" si="38"/>
        <v>28</v>
      </c>
      <c r="AD274" s="10">
        <f t="shared" si="38"/>
        <v>1</v>
      </c>
      <c r="AE274" s="10">
        <f t="shared" si="38"/>
        <v>10207</v>
      </c>
      <c r="AF274" s="10">
        <f t="shared" si="38"/>
        <v>3</v>
      </c>
      <c r="AG274" s="10">
        <f t="shared" si="38"/>
        <v>7</v>
      </c>
      <c r="AH274" s="10">
        <f t="shared" si="38"/>
        <v>1</v>
      </c>
      <c r="AI274" s="10">
        <f t="shared" si="38"/>
        <v>5</v>
      </c>
    </row>
    <row r="275" spans="1:35" x14ac:dyDescent="0.25">
      <c r="A275">
        <v>155</v>
      </c>
      <c r="B275" s="10">
        <f t="shared" ref="B275:AI275" si="39">IF(B41&lt;B$239,B41,0)</f>
        <v>0</v>
      </c>
      <c r="C275" s="10">
        <f t="shared" si="39"/>
        <v>62</v>
      </c>
      <c r="D275" s="10">
        <f t="shared" si="39"/>
        <v>18</v>
      </c>
      <c r="E275" s="10">
        <f t="shared" si="39"/>
        <v>0</v>
      </c>
      <c r="F275" s="10">
        <f t="shared" si="39"/>
        <v>37</v>
      </c>
      <c r="G275" s="10">
        <f t="shared" si="39"/>
        <v>516</v>
      </c>
      <c r="H275" s="10">
        <f t="shared" si="39"/>
        <v>132</v>
      </c>
      <c r="I275" s="10">
        <f t="shared" si="39"/>
        <v>14</v>
      </c>
      <c r="J275" s="10">
        <f t="shared" si="39"/>
        <v>0</v>
      </c>
      <c r="K275" s="10">
        <f t="shared" si="39"/>
        <v>739</v>
      </c>
      <c r="L275" s="10">
        <f t="shared" si="39"/>
        <v>67</v>
      </c>
      <c r="M275" s="10">
        <f t="shared" si="39"/>
        <v>7</v>
      </c>
      <c r="N275" s="10">
        <f t="shared" si="39"/>
        <v>2</v>
      </c>
      <c r="O275" s="10">
        <f t="shared" si="39"/>
        <v>223</v>
      </c>
      <c r="P275" s="10">
        <f t="shared" si="39"/>
        <v>223</v>
      </c>
      <c r="Q275" s="10">
        <f t="shared" si="39"/>
        <v>874</v>
      </c>
      <c r="R275" s="10">
        <f t="shared" si="39"/>
        <v>36</v>
      </c>
      <c r="S275" s="10">
        <f t="shared" si="39"/>
        <v>7112</v>
      </c>
      <c r="T275" s="10">
        <f t="shared" si="39"/>
        <v>0</v>
      </c>
      <c r="U275" s="10">
        <f t="shared" si="39"/>
        <v>11</v>
      </c>
      <c r="V275" s="10">
        <f t="shared" si="39"/>
        <v>0</v>
      </c>
      <c r="W275" s="10">
        <f t="shared" si="39"/>
        <v>3885</v>
      </c>
      <c r="X275" s="10">
        <f t="shared" si="39"/>
        <v>7</v>
      </c>
      <c r="Y275" s="10">
        <f t="shared" si="39"/>
        <v>128</v>
      </c>
      <c r="Z275" s="10">
        <f t="shared" si="39"/>
        <v>3</v>
      </c>
      <c r="AA275" s="10">
        <f t="shared" si="39"/>
        <v>1122</v>
      </c>
      <c r="AB275" s="10">
        <f t="shared" si="39"/>
        <v>12</v>
      </c>
      <c r="AC275" s="10">
        <f t="shared" si="39"/>
        <v>28</v>
      </c>
      <c r="AD275" s="10">
        <f t="shared" si="39"/>
        <v>1</v>
      </c>
      <c r="AE275" s="10">
        <f t="shared" si="39"/>
        <v>10321</v>
      </c>
      <c r="AF275" s="10">
        <f t="shared" si="39"/>
        <v>3</v>
      </c>
      <c r="AG275" s="10">
        <f t="shared" si="39"/>
        <v>10</v>
      </c>
      <c r="AH275" s="10">
        <f t="shared" si="39"/>
        <v>1</v>
      </c>
      <c r="AI275" s="10">
        <f t="shared" si="39"/>
        <v>5</v>
      </c>
    </row>
    <row r="276" spans="1:35" x14ac:dyDescent="0.25">
      <c r="A276">
        <v>156</v>
      </c>
      <c r="B276" s="10">
        <f t="shared" ref="B276:AI276" si="40">IF(B42&lt;B$239,B42,0)</f>
        <v>0</v>
      </c>
      <c r="C276" s="10">
        <f t="shared" si="40"/>
        <v>139</v>
      </c>
      <c r="D276" s="10">
        <f t="shared" si="40"/>
        <v>23</v>
      </c>
      <c r="E276" s="10">
        <f t="shared" si="40"/>
        <v>0</v>
      </c>
      <c r="F276" s="10">
        <f t="shared" si="40"/>
        <v>44</v>
      </c>
      <c r="G276" s="10">
        <f t="shared" si="40"/>
        <v>658</v>
      </c>
      <c r="H276" s="10">
        <f t="shared" si="40"/>
        <v>172</v>
      </c>
      <c r="I276" s="10">
        <f t="shared" si="40"/>
        <v>29</v>
      </c>
      <c r="J276" s="10">
        <f t="shared" si="40"/>
        <v>0</v>
      </c>
      <c r="K276" s="10">
        <f t="shared" si="40"/>
        <v>739</v>
      </c>
      <c r="L276" s="10">
        <f t="shared" si="40"/>
        <v>88</v>
      </c>
      <c r="M276" s="10">
        <f t="shared" si="40"/>
        <v>23</v>
      </c>
      <c r="N276" s="10">
        <f t="shared" si="40"/>
        <v>6</v>
      </c>
      <c r="O276" s="10">
        <f t="shared" si="40"/>
        <v>321</v>
      </c>
      <c r="P276" s="10">
        <f t="shared" si="40"/>
        <v>349</v>
      </c>
      <c r="Q276" s="10">
        <f t="shared" si="40"/>
        <v>881</v>
      </c>
      <c r="R276" s="10">
        <f t="shared" si="40"/>
        <v>97</v>
      </c>
      <c r="S276" s="10">
        <f t="shared" si="40"/>
        <v>8865</v>
      </c>
      <c r="T276" s="10">
        <f t="shared" si="40"/>
        <v>0</v>
      </c>
      <c r="U276" s="10">
        <f t="shared" si="40"/>
        <v>17</v>
      </c>
      <c r="V276" s="10">
        <f t="shared" si="40"/>
        <v>0</v>
      </c>
      <c r="W276" s="10">
        <f t="shared" si="40"/>
        <v>3951</v>
      </c>
      <c r="X276" s="10">
        <f t="shared" si="40"/>
        <v>32</v>
      </c>
      <c r="Y276" s="10">
        <f t="shared" si="40"/>
        <v>132</v>
      </c>
      <c r="Z276" s="10">
        <f t="shared" si="40"/>
        <v>3</v>
      </c>
      <c r="AA276" s="10">
        <f t="shared" si="40"/>
        <v>2342</v>
      </c>
      <c r="AB276" s="10">
        <f t="shared" si="40"/>
        <v>12</v>
      </c>
      <c r="AC276" s="10">
        <f t="shared" si="40"/>
        <v>28</v>
      </c>
      <c r="AD276" s="10">
        <f t="shared" si="40"/>
        <v>1</v>
      </c>
      <c r="AE276" s="10">
        <f t="shared" si="40"/>
        <v>11750</v>
      </c>
      <c r="AF276" s="10">
        <f t="shared" si="40"/>
        <v>3</v>
      </c>
      <c r="AG276" s="10">
        <f t="shared" si="40"/>
        <v>11</v>
      </c>
      <c r="AH276" s="10">
        <f t="shared" si="40"/>
        <v>1</v>
      </c>
      <c r="AI276" s="10">
        <f t="shared" si="40"/>
        <v>5</v>
      </c>
    </row>
    <row r="277" spans="1:35" x14ac:dyDescent="0.25">
      <c r="A277">
        <v>157</v>
      </c>
      <c r="B277" s="10">
        <f t="shared" ref="B277:AI277" si="41">IF(B43&lt;B$239,B43,0)</f>
        <v>0</v>
      </c>
      <c r="C277" s="10">
        <f t="shared" si="41"/>
        <v>139</v>
      </c>
      <c r="D277" s="10">
        <f t="shared" si="41"/>
        <v>27</v>
      </c>
      <c r="E277" s="10">
        <f t="shared" si="41"/>
        <v>0</v>
      </c>
      <c r="F277" s="10">
        <f t="shared" si="41"/>
        <v>65</v>
      </c>
      <c r="G277" s="10">
        <f t="shared" si="41"/>
        <v>828</v>
      </c>
      <c r="H277" s="10">
        <f t="shared" si="41"/>
        <v>262</v>
      </c>
      <c r="I277" s="10">
        <f t="shared" si="41"/>
        <v>35</v>
      </c>
      <c r="J277" s="10">
        <f t="shared" si="41"/>
        <v>4</v>
      </c>
      <c r="K277" s="10">
        <f t="shared" si="41"/>
        <v>1348</v>
      </c>
      <c r="L277" s="10">
        <f t="shared" si="41"/>
        <v>122</v>
      </c>
      <c r="M277" s="10">
        <f t="shared" si="41"/>
        <v>24</v>
      </c>
      <c r="N277" s="10">
        <f t="shared" si="41"/>
        <v>6</v>
      </c>
      <c r="O277" s="10">
        <f t="shared" si="41"/>
        <v>883</v>
      </c>
      <c r="P277" s="10">
        <f t="shared" si="41"/>
        <v>349</v>
      </c>
      <c r="Q277" s="10">
        <f t="shared" si="41"/>
        <v>2027</v>
      </c>
      <c r="R277" s="10">
        <f t="shared" si="41"/>
        <v>344</v>
      </c>
      <c r="S277" s="10">
        <f t="shared" si="41"/>
        <v>10106</v>
      </c>
      <c r="T277" s="10">
        <f t="shared" si="41"/>
        <v>0</v>
      </c>
      <c r="U277" s="10">
        <f t="shared" si="41"/>
        <v>273</v>
      </c>
      <c r="V277" s="10">
        <f t="shared" si="41"/>
        <v>0</v>
      </c>
      <c r="W277" s="10">
        <f t="shared" si="41"/>
        <v>4137</v>
      </c>
      <c r="X277" s="10">
        <f t="shared" si="41"/>
        <v>66</v>
      </c>
      <c r="Y277" s="10">
        <f t="shared" si="41"/>
        <v>141</v>
      </c>
      <c r="Z277" s="10">
        <f t="shared" si="41"/>
        <v>3</v>
      </c>
      <c r="AA277" s="10">
        <f t="shared" si="41"/>
        <v>2876</v>
      </c>
      <c r="AB277" s="10">
        <f t="shared" si="41"/>
        <v>12</v>
      </c>
      <c r="AC277" s="10">
        <f t="shared" si="41"/>
        <v>28</v>
      </c>
      <c r="AD277" s="10">
        <f t="shared" si="41"/>
        <v>1</v>
      </c>
      <c r="AE277" s="10">
        <f t="shared" si="41"/>
        <v>15386</v>
      </c>
      <c r="AF277" s="10">
        <f t="shared" si="41"/>
        <v>3</v>
      </c>
      <c r="AG277" s="10">
        <f t="shared" si="41"/>
        <v>19</v>
      </c>
      <c r="AH277" s="10">
        <f t="shared" si="41"/>
        <v>1</v>
      </c>
      <c r="AI277" s="10">
        <f t="shared" si="41"/>
        <v>7</v>
      </c>
    </row>
    <row r="278" spans="1:35" x14ac:dyDescent="0.25">
      <c r="A278">
        <v>158</v>
      </c>
      <c r="B278" s="10">
        <f t="shared" ref="B278:AI278" si="42">IF(B44&lt;B$239,B44,0)</f>
        <v>0</v>
      </c>
      <c r="C278" s="10">
        <f t="shared" si="42"/>
        <v>144</v>
      </c>
      <c r="D278" s="10">
        <f t="shared" si="42"/>
        <v>44</v>
      </c>
      <c r="E278" s="10">
        <f t="shared" si="42"/>
        <v>0</v>
      </c>
      <c r="F278" s="10">
        <f t="shared" si="42"/>
        <v>82</v>
      </c>
      <c r="G278" s="10">
        <f t="shared" si="42"/>
        <v>1031</v>
      </c>
      <c r="H278" s="10">
        <f t="shared" si="42"/>
        <v>274</v>
      </c>
      <c r="I278" s="10">
        <f t="shared" si="42"/>
        <v>35</v>
      </c>
      <c r="J278" s="10">
        <f t="shared" si="42"/>
        <v>6</v>
      </c>
      <c r="K278" s="10">
        <f t="shared" si="42"/>
        <v>1354</v>
      </c>
      <c r="L278" s="10">
        <f t="shared" si="42"/>
        <v>135</v>
      </c>
      <c r="M278" s="10">
        <f t="shared" si="42"/>
        <v>35</v>
      </c>
      <c r="N278" s="10">
        <f t="shared" si="42"/>
        <v>11</v>
      </c>
      <c r="O278" s="10">
        <f t="shared" si="42"/>
        <v>1592</v>
      </c>
      <c r="P278" s="10">
        <f t="shared" si="42"/>
        <v>623</v>
      </c>
      <c r="Q278" s="10">
        <f t="shared" si="42"/>
        <v>2097</v>
      </c>
      <c r="R278" s="10">
        <f t="shared" si="42"/>
        <v>431</v>
      </c>
      <c r="S278" s="10">
        <f t="shared" si="42"/>
        <v>11016</v>
      </c>
      <c r="T278" s="10">
        <f t="shared" si="42"/>
        <v>35</v>
      </c>
      <c r="U278" s="10">
        <f t="shared" si="42"/>
        <v>281</v>
      </c>
      <c r="V278" s="10">
        <f t="shared" si="42"/>
        <v>0</v>
      </c>
      <c r="W278" s="10">
        <f t="shared" si="42"/>
        <v>4761</v>
      </c>
      <c r="X278" s="10">
        <f t="shared" si="42"/>
        <v>66</v>
      </c>
      <c r="Y278" s="10">
        <f t="shared" si="42"/>
        <v>158</v>
      </c>
      <c r="Z278" s="10">
        <f t="shared" si="42"/>
        <v>4</v>
      </c>
      <c r="AA278" s="10">
        <f t="shared" si="42"/>
        <v>3534</v>
      </c>
      <c r="AB278" s="10">
        <f t="shared" si="42"/>
        <v>12</v>
      </c>
      <c r="AC278" s="10">
        <f t="shared" si="42"/>
        <v>28</v>
      </c>
      <c r="AD278" s="10">
        <f t="shared" si="42"/>
        <v>36</v>
      </c>
      <c r="AE278" s="10">
        <f t="shared" si="42"/>
        <v>15472</v>
      </c>
      <c r="AF278" s="10">
        <f t="shared" si="42"/>
        <v>3</v>
      </c>
      <c r="AG278" s="10">
        <f t="shared" si="42"/>
        <v>1113</v>
      </c>
      <c r="AH278" s="10">
        <f t="shared" si="42"/>
        <v>1</v>
      </c>
      <c r="AI278" s="10">
        <f t="shared" si="42"/>
        <v>7</v>
      </c>
    </row>
    <row r="279" spans="1:35" x14ac:dyDescent="0.25">
      <c r="A279">
        <v>159</v>
      </c>
      <c r="B279" s="10">
        <f t="shared" ref="B279:AI279" si="43">IF(B45&lt;B$239,B45,0)</f>
        <v>2</v>
      </c>
      <c r="C279" s="10">
        <f t="shared" si="43"/>
        <v>146</v>
      </c>
      <c r="D279" s="10">
        <f t="shared" si="43"/>
        <v>44</v>
      </c>
      <c r="E279" s="10">
        <f t="shared" si="43"/>
        <v>0</v>
      </c>
      <c r="F279" s="10">
        <f t="shared" si="43"/>
        <v>95</v>
      </c>
      <c r="G279" s="10">
        <f t="shared" si="43"/>
        <v>1270</v>
      </c>
      <c r="H279" s="10">
        <f t="shared" si="43"/>
        <v>459</v>
      </c>
      <c r="I279" s="10">
        <f t="shared" si="43"/>
        <v>35</v>
      </c>
      <c r="J279" s="10">
        <f t="shared" si="43"/>
        <v>7</v>
      </c>
      <c r="K279" s="10">
        <f t="shared" si="43"/>
        <v>1538</v>
      </c>
      <c r="L279" s="10">
        <f t="shared" si="43"/>
        <v>137</v>
      </c>
      <c r="M279" s="10">
        <f t="shared" si="43"/>
        <v>35</v>
      </c>
      <c r="N279" s="10">
        <f t="shared" si="43"/>
        <v>46</v>
      </c>
      <c r="O279" s="10">
        <f t="shared" si="43"/>
        <v>3051</v>
      </c>
      <c r="P279" s="10">
        <f t="shared" si="43"/>
        <v>628</v>
      </c>
      <c r="Q279" s="10">
        <f t="shared" si="43"/>
        <v>2271</v>
      </c>
      <c r="R279" s="10">
        <f t="shared" si="43"/>
        <v>470</v>
      </c>
      <c r="S279" s="10">
        <f t="shared" si="43"/>
        <v>12325</v>
      </c>
      <c r="T279" s="10">
        <f t="shared" si="43"/>
        <v>35</v>
      </c>
      <c r="U279" s="10">
        <f t="shared" si="43"/>
        <v>281</v>
      </c>
      <c r="V279" s="10">
        <f t="shared" si="43"/>
        <v>0</v>
      </c>
      <c r="W279" s="10">
        <f t="shared" si="43"/>
        <v>5151</v>
      </c>
      <c r="X279" s="10">
        <f t="shared" si="43"/>
        <v>102</v>
      </c>
      <c r="Y279" s="10">
        <f t="shared" si="43"/>
        <v>198</v>
      </c>
      <c r="Z279" s="10">
        <f t="shared" si="43"/>
        <v>4</v>
      </c>
      <c r="AA279" s="10">
        <f t="shared" si="43"/>
        <v>5396</v>
      </c>
      <c r="AB279" s="10">
        <f t="shared" si="43"/>
        <v>14</v>
      </c>
      <c r="AC279" s="10">
        <f t="shared" si="43"/>
        <v>31</v>
      </c>
      <c r="AD279" s="10">
        <f t="shared" si="43"/>
        <v>36</v>
      </c>
      <c r="AE279" s="10">
        <f t="shared" si="43"/>
        <v>15798</v>
      </c>
      <c r="AF279" s="10">
        <f t="shared" si="43"/>
        <v>3</v>
      </c>
      <c r="AG279" s="10">
        <f t="shared" si="43"/>
        <v>1115</v>
      </c>
      <c r="AH279" s="10">
        <f t="shared" si="43"/>
        <v>1</v>
      </c>
      <c r="AI279" s="10">
        <f t="shared" si="43"/>
        <v>7</v>
      </c>
    </row>
    <row r="280" spans="1:35" x14ac:dyDescent="0.25">
      <c r="A280">
        <v>160</v>
      </c>
      <c r="B280" s="10">
        <f t="shared" ref="B280:AI280" si="44">IF(B46&lt;B$239,B46,0)</f>
        <v>2</v>
      </c>
      <c r="C280" s="10">
        <f t="shared" si="44"/>
        <v>146</v>
      </c>
      <c r="D280" s="10">
        <f t="shared" si="44"/>
        <v>59</v>
      </c>
      <c r="E280" s="10">
        <f t="shared" si="44"/>
        <v>0</v>
      </c>
      <c r="F280" s="10">
        <f t="shared" si="44"/>
        <v>126</v>
      </c>
      <c r="G280" s="10">
        <f t="shared" si="44"/>
        <v>1548</v>
      </c>
      <c r="H280" s="10">
        <f t="shared" si="44"/>
        <v>461</v>
      </c>
      <c r="I280" s="10">
        <f t="shared" si="44"/>
        <v>156</v>
      </c>
      <c r="J280" s="10">
        <f t="shared" si="44"/>
        <v>13</v>
      </c>
      <c r="K280" s="10">
        <f t="shared" si="44"/>
        <v>2729</v>
      </c>
      <c r="L280" s="10">
        <f t="shared" si="44"/>
        <v>153</v>
      </c>
      <c r="M280" s="10">
        <f t="shared" si="44"/>
        <v>35</v>
      </c>
      <c r="N280" s="10">
        <f t="shared" si="44"/>
        <v>48</v>
      </c>
      <c r="O280" s="10">
        <f t="shared" si="44"/>
        <v>3547</v>
      </c>
      <c r="P280" s="10">
        <f t="shared" si="44"/>
        <v>1169</v>
      </c>
      <c r="Q280" s="10">
        <f t="shared" si="44"/>
        <v>3231</v>
      </c>
      <c r="R280" s="10">
        <f t="shared" si="44"/>
        <v>1221</v>
      </c>
      <c r="S280" s="10">
        <f t="shared" si="44"/>
        <v>13678</v>
      </c>
      <c r="T280" s="10">
        <f t="shared" si="44"/>
        <v>36</v>
      </c>
      <c r="U280" s="10">
        <f t="shared" si="44"/>
        <v>292</v>
      </c>
      <c r="V280" s="10">
        <f t="shared" si="44"/>
        <v>0</v>
      </c>
      <c r="W280" s="10">
        <f t="shared" si="44"/>
        <v>5458</v>
      </c>
      <c r="X280" s="10">
        <f t="shared" si="44"/>
        <v>302</v>
      </c>
      <c r="Y280" s="10">
        <f t="shared" si="44"/>
        <v>200</v>
      </c>
      <c r="Z280" s="10">
        <f t="shared" si="44"/>
        <v>8</v>
      </c>
      <c r="AA280" s="10">
        <f t="shared" si="44"/>
        <v>6182</v>
      </c>
      <c r="AB280" s="10">
        <f t="shared" si="44"/>
        <v>47</v>
      </c>
      <c r="AC280" s="10">
        <f t="shared" si="44"/>
        <v>31</v>
      </c>
      <c r="AD280" s="10">
        <f t="shared" si="44"/>
        <v>36</v>
      </c>
      <c r="AE280" s="10">
        <f t="shared" si="44"/>
        <v>15920</v>
      </c>
      <c r="AF280" s="10">
        <f t="shared" si="44"/>
        <v>5</v>
      </c>
      <c r="AG280" s="10">
        <f t="shared" si="44"/>
        <v>1118</v>
      </c>
      <c r="AH280" s="10">
        <f t="shared" si="44"/>
        <v>2</v>
      </c>
      <c r="AI280" s="10">
        <f t="shared" si="44"/>
        <v>7</v>
      </c>
    </row>
    <row r="281" spans="1:35" x14ac:dyDescent="0.25">
      <c r="A281">
        <v>161</v>
      </c>
      <c r="B281" s="10">
        <f t="shared" ref="B281:AI281" si="45">IF(B47&lt;B$239,B47,0)</f>
        <v>2</v>
      </c>
      <c r="C281" s="10">
        <f t="shared" si="45"/>
        <v>151</v>
      </c>
      <c r="D281" s="10">
        <f t="shared" si="45"/>
        <v>61</v>
      </c>
      <c r="E281" s="10">
        <f t="shared" si="45"/>
        <v>2</v>
      </c>
      <c r="F281" s="10">
        <f t="shared" si="45"/>
        <v>166</v>
      </c>
      <c r="G281" s="10">
        <f t="shared" si="45"/>
        <v>1921</v>
      </c>
      <c r="H281" s="10">
        <f t="shared" si="45"/>
        <v>768</v>
      </c>
      <c r="I281" s="10">
        <f t="shared" si="45"/>
        <v>161</v>
      </c>
      <c r="J281" s="10">
        <f t="shared" si="45"/>
        <v>13</v>
      </c>
      <c r="K281" s="10">
        <f t="shared" si="45"/>
        <v>2732</v>
      </c>
      <c r="L281" s="10">
        <f t="shared" si="45"/>
        <v>153</v>
      </c>
      <c r="M281" s="10">
        <f t="shared" si="45"/>
        <v>35</v>
      </c>
      <c r="N281" s="10">
        <f t="shared" si="45"/>
        <v>219</v>
      </c>
      <c r="O281" s="10">
        <f t="shared" si="45"/>
        <v>4343</v>
      </c>
      <c r="P281" s="10">
        <f t="shared" si="45"/>
        <v>1952</v>
      </c>
      <c r="Q281" s="10">
        <f t="shared" si="45"/>
        <v>3645</v>
      </c>
      <c r="R281" s="10">
        <f t="shared" si="45"/>
        <v>1224</v>
      </c>
      <c r="S281" s="10">
        <f t="shared" si="45"/>
        <v>14286</v>
      </c>
      <c r="T281" s="10">
        <f t="shared" si="45"/>
        <v>36</v>
      </c>
      <c r="U281" s="10">
        <f t="shared" si="45"/>
        <v>539</v>
      </c>
      <c r="V281" s="10">
        <f t="shared" si="45"/>
        <v>0</v>
      </c>
      <c r="W281" s="10">
        <f t="shared" si="45"/>
        <v>5747</v>
      </c>
      <c r="X281" s="10">
        <f t="shared" si="45"/>
        <v>508</v>
      </c>
      <c r="Y281" s="10">
        <f t="shared" si="45"/>
        <v>537</v>
      </c>
      <c r="Z281" s="10">
        <f t="shared" si="45"/>
        <v>9</v>
      </c>
      <c r="AA281" s="10">
        <f t="shared" si="45"/>
        <v>7442</v>
      </c>
      <c r="AB281" s="10">
        <f t="shared" si="45"/>
        <v>1002</v>
      </c>
      <c r="AC281" s="10">
        <f t="shared" si="45"/>
        <v>73</v>
      </c>
      <c r="AD281" s="10">
        <f t="shared" si="45"/>
        <v>36</v>
      </c>
      <c r="AE281" s="10">
        <f t="shared" si="45"/>
        <v>16337</v>
      </c>
      <c r="AF281" s="10">
        <f t="shared" si="45"/>
        <v>14</v>
      </c>
      <c r="AG281" s="10">
        <f t="shared" si="45"/>
        <v>1755</v>
      </c>
      <c r="AH281" s="10">
        <f t="shared" si="45"/>
        <v>2</v>
      </c>
      <c r="AI281" s="10">
        <f t="shared" si="45"/>
        <v>7</v>
      </c>
    </row>
    <row r="282" spans="1:35" x14ac:dyDescent="0.25">
      <c r="A282">
        <v>162</v>
      </c>
      <c r="B282" s="10">
        <f t="shared" ref="B282:AI282" si="46">IF(B48&lt;B$239,B48,0)</f>
        <v>3</v>
      </c>
      <c r="C282" s="10">
        <f t="shared" si="46"/>
        <v>1098</v>
      </c>
      <c r="D282" s="10">
        <f t="shared" si="46"/>
        <v>62</v>
      </c>
      <c r="E282" s="10">
        <f t="shared" si="46"/>
        <v>2</v>
      </c>
      <c r="F282" s="10">
        <f t="shared" si="46"/>
        <v>248</v>
      </c>
      <c r="G282" s="10">
        <f t="shared" si="46"/>
        <v>1945</v>
      </c>
      <c r="H282" s="10">
        <f t="shared" si="46"/>
        <v>789</v>
      </c>
      <c r="I282" s="10">
        <f t="shared" si="46"/>
        <v>185</v>
      </c>
      <c r="J282" s="10">
        <f t="shared" si="46"/>
        <v>13</v>
      </c>
      <c r="K282" s="10">
        <f t="shared" si="46"/>
        <v>2732</v>
      </c>
      <c r="L282" s="10">
        <f t="shared" si="46"/>
        <v>454</v>
      </c>
      <c r="M282" s="10">
        <f t="shared" si="46"/>
        <v>35</v>
      </c>
      <c r="N282" s="10">
        <f t="shared" si="46"/>
        <v>766</v>
      </c>
      <c r="O282" s="10">
        <f t="shared" si="46"/>
        <v>4521</v>
      </c>
      <c r="P282" s="10">
        <f t="shared" si="46"/>
        <v>1994</v>
      </c>
      <c r="Q282" s="10">
        <f t="shared" si="46"/>
        <v>4098</v>
      </c>
      <c r="R282" s="10">
        <f t="shared" si="46"/>
        <v>1387</v>
      </c>
      <c r="S282" s="10">
        <f t="shared" si="46"/>
        <v>14593</v>
      </c>
      <c r="T282" s="10">
        <f t="shared" si="46"/>
        <v>36</v>
      </c>
      <c r="U282" s="10">
        <f t="shared" si="46"/>
        <v>691</v>
      </c>
      <c r="V282" s="10">
        <f t="shared" si="46"/>
        <v>0</v>
      </c>
      <c r="W282" s="10">
        <f t="shared" si="46"/>
        <v>6282</v>
      </c>
      <c r="X282" s="10">
        <f t="shared" si="46"/>
        <v>508</v>
      </c>
      <c r="Y282" s="10">
        <f t="shared" si="46"/>
        <v>876</v>
      </c>
      <c r="Z282" s="10">
        <f t="shared" si="46"/>
        <v>10</v>
      </c>
      <c r="AA282" s="10">
        <f t="shared" si="46"/>
        <v>9100</v>
      </c>
      <c r="AB282" s="10">
        <f t="shared" si="46"/>
        <v>1246</v>
      </c>
      <c r="AC282" s="10">
        <f t="shared" si="46"/>
        <v>497</v>
      </c>
      <c r="AD282" s="10">
        <f t="shared" si="46"/>
        <v>36</v>
      </c>
      <c r="AE282" s="10">
        <f t="shared" si="46"/>
        <v>16460</v>
      </c>
      <c r="AF282" s="10">
        <f t="shared" si="46"/>
        <v>15</v>
      </c>
      <c r="AG282" s="10">
        <f t="shared" si="46"/>
        <v>1755</v>
      </c>
      <c r="AH282" s="10">
        <f t="shared" si="46"/>
        <v>2</v>
      </c>
      <c r="AI282" s="10">
        <f t="shared" si="46"/>
        <v>44</v>
      </c>
    </row>
    <row r="283" spans="1:35" x14ac:dyDescent="0.25">
      <c r="A283">
        <v>163</v>
      </c>
      <c r="B283" s="10">
        <f t="shared" ref="B283:AI283" si="47">IF(B49&lt;B$239,B49,0)</f>
        <v>4</v>
      </c>
      <c r="C283" s="10">
        <f t="shared" si="47"/>
        <v>1773</v>
      </c>
      <c r="D283" s="10">
        <f t="shared" si="47"/>
        <v>62</v>
      </c>
      <c r="E283" s="10">
        <f t="shared" si="47"/>
        <v>5</v>
      </c>
      <c r="F283" s="10">
        <f t="shared" si="47"/>
        <v>384</v>
      </c>
      <c r="G283" s="10">
        <f t="shared" si="47"/>
        <v>1998</v>
      </c>
      <c r="H283" s="10">
        <f t="shared" si="47"/>
        <v>1182</v>
      </c>
      <c r="I283" s="10">
        <f t="shared" si="47"/>
        <v>185</v>
      </c>
      <c r="J283" s="10">
        <f t="shared" si="47"/>
        <v>13</v>
      </c>
      <c r="K283" s="10">
        <f t="shared" si="47"/>
        <v>2754</v>
      </c>
      <c r="L283" s="10">
        <f t="shared" si="47"/>
        <v>1198</v>
      </c>
      <c r="M283" s="10">
        <f t="shared" si="47"/>
        <v>45</v>
      </c>
      <c r="N283" s="10">
        <f t="shared" si="47"/>
        <v>766</v>
      </c>
      <c r="O283" s="10">
        <f t="shared" si="47"/>
        <v>4524</v>
      </c>
      <c r="P283" s="10">
        <f t="shared" si="47"/>
        <v>2282</v>
      </c>
      <c r="Q283" s="10">
        <f t="shared" si="47"/>
        <v>4163</v>
      </c>
      <c r="R283" s="10">
        <f t="shared" si="47"/>
        <v>1525</v>
      </c>
      <c r="S283" s="10">
        <f t="shared" si="47"/>
        <v>15091</v>
      </c>
      <c r="T283" s="10">
        <f t="shared" si="47"/>
        <v>479</v>
      </c>
      <c r="U283" s="10">
        <f t="shared" si="47"/>
        <v>694</v>
      </c>
      <c r="V283" s="10">
        <f t="shared" si="47"/>
        <v>0</v>
      </c>
      <c r="W283" s="10">
        <f t="shared" si="47"/>
        <v>6303</v>
      </c>
      <c r="X283" s="10">
        <f t="shared" si="47"/>
        <v>508</v>
      </c>
      <c r="Y283" s="10">
        <f t="shared" si="47"/>
        <v>921</v>
      </c>
      <c r="Z283" s="10">
        <f t="shared" si="47"/>
        <v>10</v>
      </c>
      <c r="AA283" s="10">
        <f t="shared" si="47"/>
        <v>12070</v>
      </c>
      <c r="AB283" s="10">
        <f t="shared" si="47"/>
        <v>1730</v>
      </c>
      <c r="AC283" s="10">
        <f t="shared" si="47"/>
        <v>529</v>
      </c>
      <c r="AD283" s="10">
        <f t="shared" si="47"/>
        <v>36</v>
      </c>
      <c r="AE283" s="10">
        <f t="shared" si="47"/>
        <v>18471</v>
      </c>
      <c r="AF283" s="10">
        <f t="shared" si="47"/>
        <v>24</v>
      </c>
      <c r="AG283" s="10">
        <f t="shared" si="47"/>
        <v>2273</v>
      </c>
      <c r="AH283" s="10">
        <f t="shared" si="47"/>
        <v>2</v>
      </c>
      <c r="AI283" s="10">
        <f t="shared" si="47"/>
        <v>60</v>
      </c>
    </row>
    <row r="284" spans="1:35" x14ac:dyDescent="0.25">
      <c r="A284">
        <v>164</v>
      </c>
      <c r="B284" s="10">
        <f t="shared" ref="B284:AI284" si="48">IF(B50&lt;B$239,B50,0)</f>
        <v>4</v>
      </c>
      <c r="C284" s="10">
        <f t="shared" si="48"/>
        <v>2025</v>
      </c>
      <c r="D284" s="10">
        <f t="shared" si="48"/>
        <v>149</v>
      </c>
      <c r="E284" s="10">
        <f t="shared" si="48"/>
        <v>116</v>
      </c>
      <c r="F284" s="10">
        <f t="shared" si="48"/>
        <v>583</v>
      </c>
      <c r="G284" s="10">
        <f t="shared" si="48"/>
        <v>2595</v>
      </c>
      <c r="H284" s="10">
        <f t="shared" si="48"/>
        <v>1201</v>
      </c>
      <c r="I284" s="10">
        <f t="shared" si="48"/>
        <v>185</v>
      </c>
      <c r="J284" s="10">
        <f t="shared" si="48"/>
        <v>13</v>
      </c>
      <c r="K284" s="10">
        <f t="shared" si="48"/>
        <v>2844</v>
      </c>
      <c r="L284" s="10">
        <f t="shared" si="48"/>
        <v>2007</v>
      </c>
      <c r="M284" s="10">
        <f t="shared" si="48"/>
        <v>476</v>
      </c>
      <c r="N284" s="10">
        <f t="shared" si="48"/>
        <v>766</v>
      </c>
      <c r="O284" s="10">
        <f t="shared" si="48"/>
        <v>4524</v>
      </c>
      <c r="P284" s="10">
        <f t="shared" si="48"/>
        <v>2282</v>
      </c>
      <c r="Q284" s="10">
        <f t="shared" si="48"/>
        <v>4267</v>
      </c>
      <c r="R284" s="10">
        <f t="shared" si="48"/>
        <v>1849</v>
      </c>
      <c r="S284" s="10">
        <f t="shared" si="48"/>
        <v>15619</v>
      </c>
      <c r="T284" s="10">
        <f t="shared" si="48"/>
        <v>509</v>
      </c>
      <c r="U284" s="10">
        <f t="shared" si="48"/>
        <v>694</v>
      </c>
      <c r="V284" s="10">
        <f t="shared" si="48"/>
        <v>5</v>
      </c>
      <c r="W284" s="10">
        <f t="shared" si="48"/>
        <v>6531</v>
      </c>
      <c r="X284" s="10">
        <f t="shared" si="48"/>
        <v>1550</v>
      </c>
      <c r="Y284" s="10">
        <f t="shared" si="48"/>
        <v>923</v>
      </c>
      <c r="Z284" s="10">
        <f t="shared" si="48"/>
        <v>10</v>
      </c>
      <c r="AA284" s="10">
        <f t="shared" si="48"/>
        <v>12083</v>
      </c>
      <c r="AB284" s="10">
        <f t="shared" si="48"/>
        <v>3194</v>
      </c>
      <c r="AC284" s="10">
        <f t="shared" si="48"/>
        <v>1100</v>
      </c>
      <c r="AD284" s="10">
        <f t="shared" si="48"/>
        <v>36</v>
      </c>
      <c r="AE284" s="10">
        <f t="shared" si="48"/>
        <v>21471</v>
      </c>
      <c r="AF284" s="10">
        <f t="shared" si="48"/>
        <v>27</v>
      </c>
      <c r="AG284" s="10">
        <f t="shared" si="48"/>
        <v>2295</v>
      </c>
      <c r="AH284" s="10">
        <f t="shared" si="48"/>
        <v>2</v>
      </c>
      <c r="AI284" s="10">
        <f t="shared" si="48"/>
        <v>65</v>
      </c>
    </row>
    <row r="285" spans="1:35" x14ac:dyDescent="0.25">
      <c r="A285">
        <v>165</v>
      </c>
      <c r="B285" s="10">
        <f t="shared" ref="B285:AI285" si="49">IF(B51&lt;B$239,B51,0)</f>
        <v>4</v>
      </c>
      <c r="C285" s="10">
        <f t="shared" si="49"/>
        <v>2251</v>
      </c>
      <c r="D285" s="10">
        <f t="shared" si="49"/>
        <v>412</v>
      </c>
      <c r="E285" s="10">
        <f t="shared" si="49"/>
        <v>116</v>
      </c>
      <c r="F285" s="10">
        <f t="shared" si="49"/>
        <v>749</v>
      </c>
      <c r="G285" s="10">
        <f t="shared" si="49"/>
        <v>3926</v>
      </c>
      <c r="H285" s="10">
        <f t="shared" si="49"/>
        <v>1206</v>
      </c>
      <c r="I285" s="10">
        <f t="shared" si="49"/>
        <v>189</v>
      </c>
      <c r="J285" s="10">
        <f t="shared" si="49"/>
        <v>91</v>
      </c>
      <c r="K285" s="10">
        <f t="shared" si="49"/>
        <v>3863</v>
      </c>
      <c r="L285" s="10">
        <f t="shared" si="49"/>
        <v>2537</v>
      </c>
      <c r="M285" s="10">
        <f t="shared" si="49"/>
        <v>476</v>
      </c>
      <c r="N285" s="10">
        <f t="shared" si="49"/>
        <v>766</v>
      </c>
      <c r="O285" s="10">
        <f t="shared" si="49"/>
        <v>5043</v>
      </c>
      <c r="P285" s="10">
        <f t="shared" si="49"/>
        <v>2505</v>
      </c>
      <c r="Q285" s="10">
        <f t="shared" si="49"/>
        <v>6365</v>
      </c>
      <c r="R285" s="10">
        <f t="shared" si="49"/>
        <v>1975</v>
      </c>
      <c r="S285" s="10">
        <f t="shared" si="49"/>
        <v>15734</v>
      </c>
      <c r="T285" s="10">
        <f t="shared" si="49"/>
        <v>904</v>
      </c>
      <c r="U285" s="10">
        <f t="shared" si="49"/>
        <v>803</v>
      </c>
      <c r="V285" s="10">
        <f t="shared" si="49"/>
        <v>5</v>
      </c>
      <c r="W285" s="10">
        <f t="shared" si="49"/>
        <v>7292</v>
      </c>
      <c r="X285" s="10">
        <f t="shared" si="49"/>
        <v>1550</v>
      </c>
      <c r="Y285" s="10">
        <f t="shared" si="49"/>
        <v>928</v>
      </c>
      <c r="Z285" s="10">
        <f t="shared" si="49"/>
        <v>13</v>
      </c>
      <c r="AA285" s="10">
        <f t="shared" si="49"/>
        <v>14253</v>
      </c>
      <c r="AB285" s="10">
        <f t="shared" si="49"/>
        <v>5205</v>
      </c>
      <c r="AC285" s="10">
        <f t="shared" si="49"/>
        <v>1351</v>
      </c>
      <c r="AD285" s="10">
        <f t="shared" si="49"/>
        <v>37</v>
      </c>
      <c r="AE285" s="10">
        <f t="shared" si="49"/>
        <v>25044</v>
      </c>
      <c r="AF285" s="10">
        <f t="shared" si="49"/>
        <v>27</v>
      </c>
      <c r="AG285" s="10">
        <f t="shared" si="49"/>
        <v>2302</v>
      </c>
      <c r="AH285" s="10">
        <f t="shared" si="49"/>
        <v>2</v>
      </c>
      <c r="AI285" s="10">
        <f t="shared" si="49"/>
        <v>990</v>
      </c>
    </row>
    <row r="286" spans="1:35" x14ac:dyDescent="0.25">
      <c r="A286">
        <v>166</v>
      </c>
      <c r="B286" s="10">
        <f t="shared" ref="B286:AI286" si="50">IF(B52&lt;B$239,B52,0)</f>
        <v>4</v>
      </c>
      <c r="C286" s="10">
        <f t="shared" si="50"/>
        <v>2274</v>
      </c>
      <c r="D286" s="10">
        <f t="shared" si="50"/>
        <v>796</v>
      </c>
      <c r="E286" s="10">
        <f t="shared" si="50"/>
        <v>286</v>
      </c>
      <c r="F286" s="10">
        <f t="shared" si="50"/>
        <v>1017</v>
      </c>
      <c r="G286" s="10">
        <f t="shared" si="50"/>
        <v>4518</v>
      </c>
      <c r="H286" s="10">
        <f t="shared" si="50"/>
        <v>2214</v>
      </c>
      <c r="I286" s="10">
        <f t="shared" si="50"/>
        <v>209</v>
      </c>
      <c r="J286" s="10">
        <f t="shared" si="50"/>
        <v>98</v>
      </c>
      <c r="K286" s="10">
        <f t="shared" si="50"/>
        <v>4004</v>
      </c>
      <c r="L286" s="10">
        <f t="shared" si="50"/>
        <v>2537</v>
      </c>
      <c r="M286" s="10">
        <f t="shared" si="50"/>
        <v>1050</v>
      </c>
      <c r="N286" s="10">
        <f t="shared" si="50"/>
        <v>1024</v>
      </c>
      <c r="O286" s="10">
        <f t="shared" si="50"/>
        <v>5750</v>
      </c>
      <c r="P286" s="10">
        <f t="shared" si="50"/>
        <v>3970</v>
      </c>
      <c r="Q286" s="10">
        <f t="shared" si="50"/>
        <v>7457</v>
      </c>
      <c r="R286" s="10">
        <f t="shared" si="50"/>
        <v>2303</v>
      </c>
      <c r="S286" s="10">
        <f t="shared" si="50"/>
        <v>16129</v>
      </c>
      <c r="T286" s="10">
        <f t="shared" si="50"/>
        <v>904</v>
      </c>
      <c r="U286" s="10">
        <f t="shared" si="50"/>
        <v>803</v>
      </c>
      <c r="V286" s="10">
        <f t="shared" si="50"/>
        <v>5</v>
      </c>
      <c r="W286" s="10">
        <f t="shared" si="50"/>
        <v>7513</v>
      </c>
      <c r="X286" s="10">
        <f t="shared" si="50"/>
        <v>1552</v>
      </c>
      <c r="Y286" s="10">
        <f t="shared" si="50"/>
        <v>2496</v>
      </c>
      <c r="Z286" s="10">
        <f t="shared" si="50"/>
        <v>15</v>
      </c>
      <c r="AA286" s="10">
        <f t="shared" si="50"/>
        <v>16595</v>
      </c>
      <c r="AB286" s="10">
        <f t="shared" si="50"/>
        <v>5346</v>
      </c>
      <c r="AC286" s="10">
        <f t="shared" si="50"/>
        <v>1351</v>
      </c>
      <c r="AD286" s="10">
        <f t="shared" si="50"/>
        <v>40</v>
      </c>
      <c r="AE286" s="10">
        <f t="shared" si="50"/>
        <v>26434</v>
      </c>
      <c r="AF286" s="10">
        <f t="shared" si="50"/>
        <v>33</v>
      </c>
      <c r="AG286" s="10">
        <f t="shared" si="50"/>
        <v>2305</v>
      </c>
      <c r="AH286" s="10">
        <f t="shared" si="50"/>
        <v>2</v>
      </c>
      <c r="AI286" s="10">
        <f t="shared" si="50"/>
        <v>1335</v>
      </c>
    </row>
    <row r="287" spans="1:35" x14ac:dyDescent="0.25">
      <c r="A287">
        <v>167</v>
      </c>
      <c r="B287" s="10">
        <f t="shared" ref="B287:AI287" si="51">IF(B53&lt;B$239,B53,0)</f>
        <v>4</v>
      </c>
      <c r="C287" s="10">
        <f t="shared" si="51"/>
        <v>2276</v>
      </c>
      <c r="D287" s="10">
        <f t="shared" si="51"/>
        <v>969</v>
      </c>
      <c r="E287" s="10">
        <f t="shared" si="51"/>
        <v>297</v>
      </c>
      <c r="F287" s="10">
        <f t="shared" si="51"/>
        <v>1173</v>
      </c>
      <c r="G287" s="10">
        <f t="shared" si="51"/>
        <v>4759</v>
      </c>
      <c r="H287" s="10">
        <f t="shared" si="51"/>
        <v>2936</v>
      </c>
      <c r="I287" s="10">
        <f t="shared" si="51"/>
        <v>474</v>
      </c>
      <c r="J287" s="10">
        <f t="shared" si="51"/>
        <v>102</v>
      </c>
      <c r="K287" s="10">
        <f t="shared" si="51"/>
        <v>4882</v>
      </c>
      <c r="L287" s="10">
        <f t="shared" si="51"/>
        <v>2548</v>
      </c>
      <c r="M287" s="10">
        <f t="shared" si="51"/>
        <v>1328</v>
      </c>
      <c r="N287" s="10">
        <f t="shared" si="51"/>
        <v>3387</v>
      </c>
      <c r="O287" s="10">
        <f t="shared" si="51"/>
        <v>6101</v>
      </c>
      <c r="P287" s="10">
        <f t="shared" si="51"/>
        <v>5427</v>
      </c>
      <c r="Q287" s="10">
        <f t="shared" si="51"/>
        <v>7585</v>
      </c>
      <c r="R287" s="10">
        <f t="shared" si="51"/>
        <v>2584</v>
      </c>
      <c r="S287" s="10">
        <f t="shared" si="51"/>
        <v>16402</v>
      </c>
      <c r="T287" s="10">
        <f t="shared" si="51"/>
        <v>906</v>
      </c>
      <c r="U287" s="10">
        <f t="shared" si="51"/>
        <v>1117</v>
      </c>
      <c r="V287" s="10">
        <f t="shared" si="51"/>
        <v>5</v>
      </c>
      <c r="W287" s="10">
        <f t="shared" si="51"/>
        <v>7937</v>
      </c>
      <c r="X287" s="10">
        <f t="shared" si="51"/>
        <v>2567</v>
      </c>
      <c r="Y287" s="10">
        <f t="shared" si="51"/>
        <v>3114</v>
      </c>
      <c r="Z287" s="10">
        <f t="shared" si="51"/>
        <v>15</v>
      </c>
      <c r="AA287" s="10">
        <f t="shared" si="51"/>
        <v>20038</v>
      </c>
      <c r="AB287" s="10">
        <f t="shared" si="51"/>
        <v>5729</v>
      </c>
      <c r="AC287" s="10">
        <f t="shared" si="51"/>
        <v>1740</v>
      </c>
      <c r="AD287" s="10">
        <f t="shared" si="51"/>
        <v>73</v>
      </c>
      <c r="AE287" s="10">
        <f t="shared" si="51"/>
        <v>26635</v>
      </c>
      <c r="AF287" s="10">
        <f t="shared" si="51"/>
        <v>39</v>
      </c>
      <c r="AG287" s="10">
        <f t="shared" si="51"/>
        <v>2359</v>
      </c>
      <c r="AH287" s="10">
        <f t="shared" si="51"/>
        <v>2</v>
      </c>
      <c r="AI287" s="10">
        <f t="shared" si="51"/>
        <v>4032</v>
      </c>
    </row>
    <row r="288" spans="1:35" x14ac:dyDescent="0.25">
      <c r="A288">
        <v>168</v>
      </c>
      <c r="B288" s="10">
        <f t="shared" ref="B288:AI288" si="52">IF(B54&lt;B$239,B54,0)</f>
        <v>4</v>
      </c>
      <c r="C288" s="10">
        <f t="shared" si="52"/>
        <v>6868</v>
      </c>
      <c r="D288" s="10">
        <f t="shared" si="52"/>
        <v>1699</v>
      </c>
      <c r="E288" s="10">
        <f t="shared" si="52"/>
        <v>297</v>
      </c>
      <c r="F288" s="10">
        <f t="shared" si="52"/>
        <v>1201</v>
      </c>
      <c r="G288" s="10">
        <f t="shared" si="52"/>
        <v>4860</v>
      </c>
      <c r="H288" s="10">
        <f t="shared" si="52"/>
        <v>3302</v>
      </c>
      <c r="I288" s="10">
        <f t="shared" si="52"/>
        <v>681</v>
      </c>
      <c r="J288" s="10">
        <f t="shared" si="52"/>
        <v>192</v>
      </c>
      <c r="K288" s="10">
        <f t="shared" si="52"/>
        <v>4946</v>
      </c>
      <c r="L288" s="10">
        <f t="shared" si="52"/>
        <v>2789</v>
      </c>
      <c r="M288" s="10">
        <f t="shared" si="52"/>
        <v>1328</v>
      </c>
      <c r="N288" s="10">
        <f t="shared" si="52"/>
        <v>3398</v>
      </c>
      <c r="O288" s="10">
        <f t="shared" si="52"/>
        <v>6525</v>
      </c>
      <c r="P288" s="10">
        <f t="shared" si="52"/>
        <v>5537</v>
      </c>
      <c r="Q288" s="10">
        <f t="shared" si="52"/>
        <v>7907</v>
      </c>
      <c r="R288" s="10">
        <f t="shared" si="52"/>
        <v>2588</v>
      </c>
      <c r="S288" s="10">
        <f t="shared" si="52"/>
        <v>16995</v>
      </c>
      <c r="T288" s="10">
        <f t="shared" si="52"/>
        <v>2204</v>
      </c>
      <c r="U288" s="10">
        <f t="shared" si="52"/>
        <v>1714</v>
      </c>
      <c r="V288" s="10">
        <f t="shared" si="52"/>
        <v>5</v>
      </c>
      <c r="W288" s="10">
        <f t="shared" si="52"/>
        <v>8170</v>
      </c>
      <c r="X288" s="10">
        <f t="shared" si="52"/>
        <v>2575</v>
      </c>
      <c r="Y288" s="10">
        <f t="shared" si="52"/>
        <v>3117</v>
      </c>
      <c r="Z288" s="10">
        <f t="shared" si="52"/>
        <v>17</v>
      </c>
      <c r="AA288" s="10">
        <f t="shared" si="52"/>
        <v>22169</v>
      </c>
      <c r="AB288" s="10">
        <f t="shared" si="52"/>
        <v>7812</v>
      </c>
      <c r="AC288" s="10">
        <f t="shared" si="52"/>
        <v>2146</v>
      </c>
      <c r="AD288" s="10">
        <f t="shared" si="52"/>
        <v>930</v>
      </c>
      <c r="AE288" s="10">
        <f t="shared" si="52"/>
        <v>29507</v>
      </c>
      <c r="AF288" s="10">
        <f t="shared" si="52"/>
        <v>51</v>
      </c>
      <c r="AG288" s="10">
        <f t="shared" si="52"/>
        <v>3378</v>
      </c>
      <c r="AH288" s="10">
        <f t="shared" si="52"/>
        <v>2</v>
      </c>
      <c r="AI288" s="10">
        <f t="shared" si="52"/>
        <v>4618</v>
      </c>
    </row>
    <row r="289" spans="1:35" x14ac:dyDescent="0.25">
      <c r="A289">
        <v>169</v>
      </c>
      <c r="B289" s="10">
        <f t="shared" ref="B289:AI289" si="53">IF(B55&lt;B$239,B55,0)</f>
        <v>7</v>
      </c>
      <c r="C289" s="10">
        <f t="shared" si="53"/>
        <v>8185</v>
      </c>
      <c r="D289" s="10">
        <f t="shared" si="53"/>
        <v>2714</v>
      </c>
      <c r="E289" s="10">
        <f t="shared" si="53"/>
        <v>297</v>
      </c>
      <c r="F289" s="10">
        <f t="shared" si="53"/>
        <v>2225</v>
      </c>
      <c r="G289" s="10">
        <f t="shared" si="53"/>
        <v>7046</v>
      </c>
      <c r="H289" s="10">
        <f t="shared" si="53"/>
        <v>3550</v>
      </c>
      <c r="I289" s="10">
        <f t="shared" si="53"/>
        <v>1343</v>
      </c>
      <c r="J289" s="10">
        <f t="shared" si="53"/>
        <v>420</v>
      </c>
      <c r="K289" s="10">
        <f t="shared" si="53"/>
        <v>4946</v>
      </c>
      <c r="L289" s="10">
        <f t="shared" si="53"/>
        <v>2967</v>
      </c>
      <c r="M289" s="10">
        <f t="shared" si="53"/>
        <v>1515</v>
      </c>
      <c r="N289" s="10">
        <f t="shared" si="53"/>
        <v>5005</v>
      </c>
      <c r="O289" s="10">
        <f t="shared" si="53"/>
        <v>8002</v>
      </c>
      <c r="P289" s="10">
        <f t="shared" si="53"/>
        <v>6155</v>
      </c>
      <c r="Q289" s="10">
        <f t="shared" si="53"/>
        <v>9169</v>
      </c>
      <c r="R289" s="10">
        <f t="shared" si="53"/>
        <v>3532</v>
      </c>
      <c r="S289" s="10">
        <f t="shared" si="53"/>
        <v>18776</v>
      </c>
      <c r="T289" s="10">
        <f t="shared" si="53"/>
        <v>2637</v>
      </c>
      <c r="U289" s="10">
        <f t="shared" si="53"/>
        <v>2710</v>
      </c>
      <c r="V289" s="10">
        <f t="shared" si="53"/>
        <v>5</v>
      </c>
      <c r="W289" s="10">
        <f t="shared" si="53"/>
        <v>9056</v>
      </c>
      <c r="X289" s="10">
        <f t="shared" si="53"/>
        <v>2957</v>
      </c>
      <c r="Y289" s="10">
        <f t="shared" si="53"/>
        <v>3584</v>
      </c>
      <c r="Z289" s="10">
        <f t="shared" si="53"/>
        <v>49</v>
      </c>
      <c r="AA289" s="10">
        <f t="shared" si="53"/>
        <v>23117</v>
      </c>
      <c r="AB289" s="10">
        <f t="shared" si="53"/>
        <v>7812</v>
      </c>
      <c r="AC289" s="10">
        <f t="shared" si="53"/>
        <v>2239</v>
      </c>
      <c r="AD289" s="10">
        <f t="shared" si="53"/>
        <v>1203</v>
      </c>
      <c r="AE289" s="10">
        <f t="shared" si="53"/>
        <v>34195</v>
      </c>
      <c r="AF289" s="10">
        <f t="shared" si="53"/>
        <v>288</v>
      </c>
      <c r="AG289" s="10">
        <f t="shared" si="53"/>
        <v>3392</v>
      </c>
      <c r="AH289" s="10">
        <f t="shared" si="53"/>
        <v>4</v>
      </c>
      <c r="AI289" s="10">
        <f t="shared" si="53"/>
        <v>4647</v>
      </c>
    </row>
    <row r="290" spans="1:35" x14ac:dyDescent="0.25">
      <c r="A290">
        <v>170</v>
      </c>
      <c r="B290" s="10">
        <f t="shared" ref="B290:AI290" si="54">IF(B56&lt;B$239,B56,0)</f>
        <v>9</v>
      </c>
      <c r="C290" s="10">
        <f t="shared" si="54"/>
        <v>9691</v>
      </c>
      <c r="D290" s="10">
        <f t="shared" si="54"/>
        <v>4846</v>
      </c>
      <c r="E290" s="10">
        <f t="shared" si="54"/>
        <v>1453</v>
      </c>
      <c r="F290" s="10">
        <f t="shared" si="54"/>
        <v>2585</v>
      </c>
      <c r="G290" s="10">
        <f t="shared" si="54"/>
        <v>7339</v>
      </c>
      <c r="H290" s="10">
        <f t="shared" si="54"/>
        <v>3593</v>
      </c>
      <c r="I290" s="10">
        <f t="shared" si="54"/>
        <v>1400</v>
      </c>
      <c r="J290" s="10">
        <f t="shared" si="54"/>
        <v>482</v>
      </c>
      <c r="K290" s="10">
        <f t="shared" si="54"/>
        <v>5672</v>
      </c>
      <c r="L290" s="10">
        <f t="shared" si="54"/>
        <v>2967</v>
      </c>
      <c r="M290" s="10">
        <f t="shared" si="54"/>
        <v>1565</v>
      </c>
      <c r="N290" s="10">
        <f t="shared" si="54"/>
        <v>7148</v>
      </c>
      <c r="O290" s="10">
        <f t="shared" si="54"/>
        <v>8087</v>
      </c>
      <c r="P290" s="10">
        <f t="shared" si="54"/>
        <v>6249</v>
      </c>
      <c r="Q290" s="10">
        <f t="shared" si="54"/>
        <v>9669</v>
      </c>
      <c r="R290" s="10">
        <f t="shared" si="54"/>
        <v>4426</v>
      </c>
      <c r="S290" s="10">
        <f t="shared" si="54"/>
        <v>19172</v>
      </c>
      <c r="T290" s="10">
        <f t="shared" si="54"/>
        <v>2663</v>
      </c>
      <c r="U290" s="10">
        <f t="shared" si="54"/>
        <v>3366</v>
      </c>
      <c r="V290" s="10">
        <f t="shared" si="54"/>
        <v>5</v>
      </c>
      <c r="W290" s="10">
        <f t="shared" si="54"/>
        <v>10589</v>
      </c>
      <c r="X290" s="10">
        <f t="shared" si="54"/>
        <v>4323</v>
      </c>
      <c r="Y290" s="10">
        <f t="shared" si="54"/>
        <v>3758</v>
      </c>
      <c r="Z290" s="10">
        <f t="shared" si="54"/>
        <v>393</v>
      </c>
      <c r="AA290" s="10">
        <f t="shared" si="54"/>
        <v>23798</v>
      </c>
      <c r="AB290" s="10">
        <f t="shared" si="54"/>
        <v>9038</v>
      </c>
      <c r="AC290" s="10">
        <f t="shared" si="54"/>
        <v>2297</v>
      </c>
      <c r="AD290" s="10">
        <f t="shared" si="54"/>
        <v>1306</v>
      </c>
      <c r="AE290" s="10">
        <f t="shared" si="54"/>
        <v>34256</v>
      </c>
      <c r="AF290" s="10">
        <f t="shared" si="54"/>
        <v>426</v>
      </c>
      <c r="AG290" s="10">
        <f t="shared" si="54"/>
        <v>4069</v>
      </c>
      <c r="AH290" s="10">
        <f t="shared" si="54"/>
        <v>5</v>
      </c>
      <c r="AI290" s="10">
        <f t="shared" si="54"/>
        <v>5371</v>
      </c>
    </row>
    <row r="291" spans="1:35" x14ac:dyDescent="0.25">
      <c r="A291">
        <v>171</v>
      </c>
      <c r="B291" s="10">
        <f t="shared" ref="B291:AI291" si="55">IF(B57&lt;B$239,B57,0)</f>
        <v>12</v>
      </c>
      <c r="C291" s="10">
        <f t="shared" si="55"/>
        <v>10331</v>
      </c>
      <c r="D291" s="10">
        <f t="shared" si="55"/>
        <v>4880</v>
      </c>
      <c r="E291" s="10">
        <f t="shared" si="55"/>
        <v>2939</v>
      </c>
      <c r="F291" s="10">
        <f t="shared" si="55"/>
        <v>3027</v>
      </c>
      <c r="G291" s="10">
        <f t="shared" si="55"/>
        <v>9836</v>
      </c>
      <c r="H291" s="10">
        <f t="shared" si="55"/>
        <v>3641</v>
      </c>
      <c r="I291" s="10">
        <f t="shared" si="55"/>
        <v>2491</v>
      </c>
      <c r="J291" s="10">
        <f t="shared" si="55"/>
        <v>1771</v>
      </c>
      <c r="K291" s="10">
        <f t="shared" si="55"/>
        <v>6388</v>
      </c>
      <c r="L291" s="10">
        <f t="shared" si="55"/>
        <v>3099</v>
      </c>
      <c r="M291" s="10">
        <f t="shared" si="55"/>
        <v>1819</v>
      </c>
      <c r="N291" s="10">
        <f t="shared" si="55"/>
        <v>7230</v>
      </c>
      <c r="O291" s="10">
        <f t="shared" si="55"/>
        <v>8396</v>
      </c>
      <c r="P291" s="10">
        <f t="shared" si="55"/>
        <v>8134</v>
      </c>
      <c r="Q291" s="10">
        <f t="shared" si="55"/>
        <v>9943</v>
      </c>
      <c r="R291" s="10">
        <f t="shared" si="55"/>
        <v>4660</v>
      </c>
      <c r="S291" s="10">
        <f t="shared" si="55"/>
        <v>20977</v>
      </c>
      <c r="T291" s="10">
        <f t="shared" si="55"/>
        <v>2753</v>
      </c>
      <c r="U291" s="10">
        <f t="shared" si="55"/>
        <v>4379</v>
      </c>
      <c r="V291" s="10">
        <f t="shared" si="55"/>
        <v>5</v>
      </c>
      <c r="W291" s="10">
        <f t="shared" si="55"/>
        <v>10957</v>
      </c>
      <c r="X291" s="10">
        <f t="shared" si="55"/>
        <v>8062</v>
      </c>
      <c r="Y291" s="10">
        <f t="shared" si="55"/>
        <v>4234</v>
      </c>
      <c r="Z291" s="10">
        <f t="shared" si="55"/>
        <v>393</v>
      </c>
      <c r="AA291" s="10">
        <f t="shared" si="55"/>
        <v>25693</v>
      </c>
      <c r="AB291" s="10">
        <f t="shared" si="55"/>
        <v>9661</v>
      </c>
      <c r="AC291" s="10">
        <f t="shared" si="55"/>
        <v>3326</v>
      </c>
      <c r="AD291" s="10">
        <f t="shared" si="55"/>
        <v>1431</v>
      </c>
      <c r="AE291" s="10">
        <f t="shared" si="55"/>
        <v>34499</v>
      </c>
      <c r="AF291" s="10">
        <f t="shared" si="55"/>
        <v>524</v>
      </c>
      <c r="AG291" s="10">
        <f t="shared" si="55"/>
        <v>4131</v>
      </c>
      <c r="AH291" s="10">
        <f t="shared" si="55"/>
        <v>350</v>
      </c>
      <c r="AI291" s="10">
        <f t="shared" si="55"/>
        <v>5488</v>
      </c>
    </row>
    <row r="292" spans="1:35" x14ac:dyDescent="0.25">
      <c r="A292">
        <v>172</v>
      </c>
      <c r="B292" s="10">
        <f t="shared" ref="B292:AI292" si="56">IF(B58&lt;B$239,B58,0)</f>
        <v>14</v>
      </c>
      <c r="C292" s="10">
        <f t="shared" si="56"/>
        <v>13299</v>
      </c>
      <c r="D292" s="10">
        <f t="shared" si="56"/>
        <v>8190</v>
      </c>
      <c r="E292" s="10">
        <f t="shared" si="56"/>
        <v>4665</v>
      </c>
      <c r="F292" s="10">
        <f t="shared" si="56"/>
        <v>3676</v>
      </c>
      <c r="G292" s="10">
        <f t="shared" si="56"/>
        <v>9836</v>
      </c>
      <c r="H292" s="10">
        <f t="shared" si="56"/>
        <v>4160</v>
      </c>
      <c r="I292" s="10">
        <f t="shared" si="56"/>
        <v>3420</v>
      </c>
      <c r="J292" s="10">
        <f t="shared" si="56"/>
        <v>4628</v>
      </c>
      <c r="K292" s="10">
        <f t="shared" si="56"/>
        <v>6625</v>
      </c>
      <c r="L292" s="10">
        <f t="shared" si="56"/>
        <v>4290</v>
      </c>
      <c r="M292" s="10">
        <f t="shared" si="56"/>
        <v>4391</v>
      </c>
      <c r="N292" s="10">
        <f t="shared" si="56"/>
        <v>8452</v>
      </c>
      <c r="O292" s="10">
        <f t="shared" si="56"/>
        <v>8540</v>
      </c>
      <c r="P292" s="10">
        <f t="shared" si="56"/>
        <v>9364</v>
      </c>
      <c r="Q292" s="10">
        <f t="shared" si="56"/>
        <v>10429</v>
      </c>
      <c r="R292" s="10">
        <f t="shared" si="56"/>
        <v>6606</v>
      </c>
      <c r="S292" s="10">
        <f t="shared" si="56"/>
        <v>21124</v>
      </c>
      <c r="T292" s="10">
        <f t="shared" si="56"/>
        <v>2765</v>
      </c>
      <c r="U292" s="10">
        <f t="shared" si="56"/>
        <v>4672</v>
      </c>
      <c r="V292" s="10">
        <f t="shared" si="56"/>
        <v>245</v>
      </c>
      <c r="W292" s="10">
        <f t="shared" si="56"/>
        <v>13171</v>
      </c>
      <c r="X292" s="10">
        <f t="shared" si="56"/>
        <v>10656</v>
      </c>
      <c r="Y292" s="10">
        <f t="shared" si="56"/>
        <v>4317</v>
      </c>
      <c r="Z292" s="10">
        <f t="shared" si="56"/>
        <v>409</v>
      </c>
      <c r="AA292" s="10">
        <f t="shared" si="56"/>
        <v>28151</v>
      </c>
      <c r="AB292" s="10">
        <f t="shared" si="56"/>
        <v>9985</v>
      </c>
      <c r="AC292" s="10">
        <f t="shared" si="56"/>
        <v>3378</v>
      </c>
      <c r="AD292" s="10">
        <f t="shared" si="56"/>
        <v>1434</v>
      </c>
      <c r="AE292" s="10">
        <f t="shared" si="56"/>
        <v>34589</v>
      </c>
      <c r="AF292" s="10">
        <f t="shared" si="56"/>
        <v>559</v>
      </c>
      <c r="AG292" s="10">
        <f t="shared" si="56"/>
        <v>4147</v>
      </c>
      <c r="AH292" s="10">
        <f t="shared" si="56"/>
        <v>350</v>
      </c>
      <c r="AI292" s="10">
        <f t="shared" si="56"/>
        <v>10073</v>
      </c>
    </row>
    <row r="293" spans="1:35" x14ac:dyDescent="0.25">
      <c r="A293">
        <v>173</v>
      </c>
      <c r="B293" s="10">
        <f t="shared" ref="B293:AI293" si="57">IF(B59&lt;B$239,B59,0)</f>
        <v>14</v>
      </c>
      <c r="C293" s="10">
        <f t="shared" si="57"/>
        <v>14179</v>
      </c>
      <c r="D293" s="10">
        <f t="shared" si="57"/>
        <v>8297</v>
      </c>
      <c r="E293" s="10">
        <f t="shared" si="57"/>
        <v>7632</v>
      </c>
      <c r="F293" s="10">
        <f t="shared" si="57"/>
        <v>4284</v>
      </c>
      <c r="G293" s="10">
        <f t="shared" si="57"/>
        <v>10575</v>
      </c>
      <c r="H293" s="10">
        <f t="shared" si="57"/>
        <v>5519</v>
      </c>
      <c r="I293" s="10">
        <f t="shared" si="57"/>
        <v>5306</v>
      </c>
      <c r="J293" s="10">
        <f t="shared" si="57"/>
        <v>5968</v>
      </c>
      <c r="K293" s="10">
        <f t="shared" si="57"/>
        <v>6876</v>
      </c>
      <c r="L293" s="10">
        <f t="shared" si="57"/>
        <v>6245</v>
      </c>
      <c r="M293" s="10">
        <f t="shared" si="57"/>
        <v>4397</v>
      </c>
      <c r="N293" s="10">
        <f t="shared" si="57"/>
        <v>8874</v>
      </c>
      <c r="O293" s="10">
        <f t="shared" si="57"/>
        <v>9250</v>
      </c>
      <c r="P293" s="10">
        <f t="shared" si="57"/>
        <v>11887</v>
      </c>
      <c r="Q293" s="10">
        <f t="shared" si="57"/>
        <v>11795</v>
      </c>
      <c r="R293" s="10">
        <f t="shared" si="57"/>
        <v>6680</v>
      </c>
      <c r="S293" s="10">
        <f t="shared" si="57"/>
        <v>21810</v>
      </c>
      <c r="T293" s="10">
        <f t="shared" si="57"/>
        <v>2930</v>
      </c>
      <c r="U293" s="10">
        <f t="shared" si="57"/>
        <v>4715</v>
      </c>
      <c r="V293" s="10">
        <f t="shared" si="57"/>
        <v>576</v>
      </c>
      <c r="W293" s="10">
        <f t="shared" si="57"/>
        <v>14399</v>
      </c>
      <c r="X293" s="10">
        <f t="shared" si="57"/>
        <v>10656</v>
      </c>
      <c r="Y293" s="10">
        <f t="shared" si="57"/>
        <v>7470</v>
      </c>
      <c r="Z293" s="10">
        <f t="shared" si="57"/>
        <v>1178</v>
      </c>
      <c r="AA293" s="10">
        <f t="shared" si="57"/>
        <v>30486</v>
      </c>
      <c r="AB293" s="10">
        <f t="shared" si="57"/>
        <v>10712</v>
      </c>
      <c r="AC293" s="10">
        <f t="shared" si="57"/>
        <v>3707</v>
      </c>
      <c r="AD293" s="10">
        <f t="shared" si="57"/>
        <v>2573</v>
      </c>
      <c r="AE293" s="10">
        <f t="shared" si="57"/>
        <v>34628</v>
      </c>
      <c r="AF293" s="10">
        <f t="shared" si="57"/>
        <v>574</v>
      </c>
      <c r="AG293" s="10">
        <f t="shared" si="57"/>
        <v>4523</v>
      </c>
      <c r="AH293" s="10">
        <f t="shared" si="57"/>
        <v>350</v>
      </c>
      <c r="AI293" s="10">
        <f t="shared" si="57"/>
        <v>10164</v>
      </c>
    </row>
    <row r="294" spans="1:35" x14ac:dyDescent="0.25">
      <c r="A294">
        <v>174</v>
      </c>
      <c r="B294" s="10">
        <f t="shared" ref="B294:AI294" si="58">IF(B60&lt;B$239,B60,0)</f>
        <v>971</v>
      </c>
      <c r="C294" s="10">
        <f t="shared" si="58"/>
        <v>15828</v>
      </c>
      <c r="D294" s="10">
        <f t="shared" si="58"/>
        <v>9732</v>
      </c>
      <c r="E294" s="10">
        <f t="shared" si="58"/>
        <v>7755</v>
      </c>
      <c r="F294" s="10">
        <f t="shared" si="58"/>
        <v>5243</v>
      </c>
      <c r="G294" s="10">
        <f t="shared" si="58"/>
        <v>12380</v>
      </c>
      <c r="H294" s="10">
        <f t="shared" si="58"/>
        <v>8159</v>
      </c>
      <c r="I294" s="10">
        <f t="shared" si="58"/>
        <v>6605</v>
      </c>
      <c r="J294" s="10">
        <f t="shared" si="58"/>
        <v>6444</v>
      </c>
      <c r="K294" s="10">
        <f t="shared" si="58"/>
        <v>8206</v>
      </c>
      <c r="L294" s="10">
        <f t="shared" si="58"/>
        <v>6622</v>
      </c>
      <c r="M294" s="10">
        <f t="shared" si="58"/>
        <v>5650</v>
      </c>
      <c r="N294" s="10">
        <f t="shared" si="58"/>
        <v>8888</v>
      </c>
      <c r="O294" s="10">
        <f t="shared" si="58"/>
        <v>10212</v>
      </c>
      <c r="P294" s="10">
        <f t="shared" si="58"/>
        <v>13120</v>
      </c>
      <c r="Q294" s="10">
        <f t="shared" si="58"/>
        <v>12112</v>
      </c>
      <c r="R294" s="10">
        <f t="shared" si="58"/>
        <v>6755</v>
      </c>
      <c r="S294" s="10">
        <f t="shared" si="58"/>
        <v>23854</v>
      </c>
      <c r="T294" s="10">
        <f t="shared" si="58"/>
        <v>5093</v>
      </c>
      <c r="U294" s="10">
        <f t="shared" si="58"/>
        <v>4747</v>
      </c>
      <c r="V294" s="10">
        <f t="shared" si="58"/>
        <v>2079</v>
      </c>
      <c r="W294" s="10">
        <f t="shared" si="58"/>
        <v>14806</v>
      </c>
      <c r="X294" s="10">
        <f t="shared" si="58"/>
        <v>12342</v>
      </c>
      <c r="Y294" s="10">
        <f t="shared" si="58"/>
        <v>9623</v>
      </c>
      <c r="Z294" s="10">
        <f t="shared" si="58"/>
        <v>4231</v>
      </c>
      <c r="AA294" s="10">
        <f t="shared" si="58"/>
        <v>31719</v>
      </c>
      <c r="AB294" s="10">
        <f t="shared" si="58"/>
        <v>12338</v>
      </c>
      <c r="AC294" s="10">
        <f t="shared" si="58"/>
        <v>3854</v>
      </c>
      <c r="AD294" s="10">
        <f t="shared" si="58"/>
        <v>3230</v>
      </c>
      <c r="AE294" s="10">
        <f t="shared" si="58"/>
        <v>34842</v>
      </c>
      <c r="AF294" s="10">
        <f t="shared" si="58"/>
        <v>574</v>
      </c>
      <c r="AG294" s="10">
        <f t="shared" si="58"/>
        <v>6064</v>
      </c>
      <c r="AH294" s="10">
        <f t="shared" si="58"/>
        <v>652</v>
      </c>
      <c r="AI294" s="10">
        <f t="shared" si="58"/>
        <v>10165</v>
      </c>
    </row>
    <row r="295" spans="1:35" x14ac:dyDescent="0.25">
      <c r="A295">
        <v>175</v>
      </c>
      <c r="B295" s="10">
        <f t="shared" ref="B295:AI295" si="59">IF(B61&lt;B$239,B61,0)</f>
        <v>971</v>
      </c>
      <c r="C295" s="10">
        <f t="shared" si="59"/>
        <v>18125</v>
      </c>
      <c r="D295" s="10">
        <f t="shared" si="59"/>
        <v>9821</v>
      </c>
      <c r="E295" s="10">
        <f t="shared" si="59"/>
        <v>7787</v>
      </c>
      <c r="F295" s="10">
        <f t="shared" si="59"/>
        <v>5928</v>
      </c>
      <c r="G295" s="10">
        <f t="shared" si="59"/>
        <v>14723</v>
      </c>
      <c r="H295" s="10">
        <f t="shared" si="59"/>
        <v>8367</v>
      </c>
      <c r="I295" s="10">
        <f t="shared" si="59"/>
        <v>9692</v>
      </c>
      <c r="J295" s="10">
        <f t="shared" si="59"/>
        <v>8454</v>
      </c>
      <c r="K295" s="10">
        <f t="shared" si="59"/>
        <v>8320</v>
      </c>
      <c r="L295" s="10">
        <f t="shared" si="59"/>
        <v>6706</v>
      </c>
      <c r="M295" s="10">
        <f t="shared" si="59"/>
        <v>6169</v>
      </c>
      <c r="N295" s="10">
        <f t="shared" si="59"/>
        <v>9155</v>
      </c>
      <c r="O295" s="10">
        <f t="shared" si="59"/>
        <v>12150</v>
      </c>
      <c r="P295" s="10">
        <f t="shared" si="59"/>
        <v>14977</v>
      </c>
      <c r="Q295" s="10">
        <f t="shared" si="59"/>
        <v>13652</v>
      </c>
      <c r="R295" s="10">
        <f t="shared" si="59"/>
        <v>7507</v>
      </c>
      <c r="S295" s="10">
        <f t="shared" si="59"/>
        <v>25967</v>
      </c>
      <c r="T295" s="10">
        <f t="shared" si="59"/>
        <v>5703</v>
      </c>
      <c r="U295" s="10">
        <f t="shared" si="59"/>
        <v>5681</v>
      </c>
      <c r="V295" s="10">
        <f t="shared" si="59"/>
        <v>2121</v>
      </c>
      <c r="W295" s="10">
        <f t="shared" si="59"/>
        <v>16983</v>
      </c>
      <c r="X295" s="10">
        <f t="shared" si="59"/>
        <v>13685</v>
      </c>
      <c r="Y295" s="10">
        <f t="shared" si="59"/>
        <v>10332</v>
      </c>
      <c r="Z295" s="10">
        <f t="shared" si="59"/>
        <v>4693</v>
      </c>
      <c r="AA295" s="10">
        <f t="shared" si="59"/>
        <v>32971</v>
      </c>
      <c r="AB295" s="10">
        <f t="shared" si="59"/>
        <v>13706</v>
      </c>
      <c r="AC295" s="10">
        <f t="shared" si="59"/>
        <v>4598</v>
      </c>
      <c r="AD295" s="10">
        <f t="shared" si="59"/>
        <v>4076</v>
      </c>
      <c r="AE295" s="10">
        <f t="shared" si="59"/>
        <v>35028</v>
      </c>
      <c r="AF295" s="10">
        <f t="shared" si="59"/>
        <v>670</v>
      </c>
      <c r="AG295" s="10">
        <f t="shared" si="59"/>
        <v>6472</v>
      </c>
      <c r="AH295" s="10">
        <f t="shared" si="59"/>
        <v>4026</v>
      </c>
      <c r="AI295" s="10">
        <f t="shared" si="59"/>
        <v>13387</v>
      </c>
    </row>
    <row r="296" spans="1:35" x14ac:dyDescent="0.25">
      <c r="A296">
        <v>176</v>
      </c>
      <c r="B296" s="10">
        <f t="shared" ref="B296:AI296" si="60">IF(B62&lt;B$239,B62,0)</f>
        <v>985</v>
      </c>
      <c r="C296" s="10">
        <f t="shared" si="60"/>
        <v>20372</v>
      </c>
      <c r="D296" s="10">
        <f t="shared" si="60"/>
        <v>10825</v>
      </c>
      <c r="E296" s="10">
        <f t="shared" si="60"/>
        <v>9310</v>
      </c>
      <c r="F296" s="10">
        <f t="shared" si="60"/>
        <v>6869</v>
      </c>
      <c r="G296" s="10">
        <f t="shared" si="60"/>
        <v>14967</v>
      </c>
      <c r="H296" s="10">
        <f t="shared" si="60"/>
        <v>10077</v>
      </c>
      <c r="I296" s="10">
        <f t="shared" si="60"/>
        <v>9830</v>
      </c>
      <c r="J296" s="10">
        <f t="shared" si="60"/>
        <v>8788</v>
      </c>
      <c r="K296" s="10">
        <f t="shared" si="60"/>
        <v>8633</v>
      </c>
      <c r="L296" s="10">
        <f t="shared" si="60"/>
        <v>6708</v>
      </c>
      <c r="M296" s="10">
        <f t="shared" si="60"/>
        <v>7148</v>
      </c>
      <c r="N296" s="10">
        <f t="shared" si="60"/>
        <v>9279</v>
      </c>
      <c r="O296" s="10">
        <f t="shared" si="60"/>
        <v>13016</v>
      </c>
      <c r="P296" s="10">
        <f t="shared" si="60"/>
        <v>16223</v>
      </c>
      <c r="Q296" s="10">
        <f t="shared" si="60"/>
        <v>14324</v>
      </c>
      <c r="R296" s="10">
        <f t="shared" si="60"/>
        <v>8012</v>
      </c>
      <c r="S296" s="10">
        <f t="shared" si="60"/>
        <v>27154</v>
      </c>
      <c r="T296" s="10">
        <f t="shared" si="60"/>
        <v>6968</v>
      </c>
      <c r="U296" s="10">
        <f t="shared" si="60"/>
        <v>5913</v>
      </c>
      <c r="V296" s="10">
        <f t="shared" si="60"/>
        <v>2513</v>
      </c>
      <c r="W296" s="10">
        <f t="shared" si="60"/>
        <v>18274</v>
      </c>
      <c r="X296" s="10">
        <f t="shared" si="60"/>
        <v>14708</v>
      </c>
      <c r="Y296" s="10">
        <f t="shared" si="60"/>
        <v>11046</v>
      </c>
      <c r="Z296" s="10">
        <f t="shared" si="60"/>
        <v>4758</v>
      </c>
      <c r="AA296" s="10">
        <f t="shared" si="60"/>
        <v>35559</v>
      </c>
      <c r="AB296" s="10">
        <f t="shared" si="60"/>
        <v>15246</v>
      </c>
      <c r="AC296" s="10">
        <f t="shared" si="60"/>
        <v>4736</v>
      </c>
      <c r="AD296" s="10">
        <f t="shared" si="60"/>
        <v>4088</v>
      </c>
      <c r="AE296" s="10">
        <f t="shared" si="60"/>
        <v>35818</v>
      </c>
      <c r="AF296" s="10">
        <f t="shared" si="60"/>
        <v>1394</v>
      </c>
      <c r="AG296" s="10">
        <f t="shared" si="60"/>
        <v>6910</v>
      </c>
      <c r="AH296" s="10">
        <f t="shared" si="60"/>
        <v>4673</v>
      </c>
      <c r="AI296" s="10">
        <f t="shared" si="60"/>
        <v>14774</v>
      </c>
    </row>
    <row r="297" spans="1:35" x14ac:dyDescent="0.25">
      <c r="A297">
        <v>177</v>
      </c>
      <c r="B297" s="10">
        <f t="shared" ref="B297:AI297" si="61">IF(B63&lt;B$239,B63,0)</f>
        <v>990</v>
      </c>
      <c r="C297" s="10">
        <f t="shared" si="61"/>
        <v>20876</v>
      </c>
      <c r="D297" s="10">
        <f t="shared" si="61"/>
        <v>15841</v>
      </c>
      <c r="E297" s="10">
        <f t="shared" si="61"/>
        <v>9513</v>
      </c>
      <c r="F297" s="10">
        <f t="shared" si="61"/>
        <v>7397</v>
      </c>
      <c r="G297" s="10">
        <f t="shared" si="61"/>
        <v>15812</v>
      </c>
      <c r="H297" s="10">
        <f t="shared" si="61"/>
        <v>10805</v>
      </c>
      <c r="I297" s="10">
        <f t="shared" si="61"/>
        <v>10053</v>
      </c>
      <c r="J297" s="10">
        <f t="shared" si="61"/>
        <v>9868</v>
      </c>
      <c r="K297" s="10">
        <f t="shared" si="61"/>
        <v>8985</v>
      </c>
      <c r="L297" s="10">
        <f t="shared" si="61"/>
        <v>6784</v>
      </c>
      <c r="M297" s="10">
        <f t="shared" si="61"/>
        <v>7269</v>
      </c>
      <c r="N297" s="10">
        <f t="shared" si="61"/>
        <v>9556</v>
      </c>
      <c r="O297" s="10">
        <f t="shared" si="61"/>
        <v>13865</v>
      </c>
      <c r="P297" s="10">
        <f t="shared" si="61"/>
        <v>16296</v>
      </c>
      <c r="Q297" s="10">
        <f t="shared" si="61"/>
        <v>15540</v>
      </c>
      <c r="R297" s="10">
        <f t="shared" si="61"/>
        <v>9961</v>
      </c>
      <c r="S297" s="10">
        <f t="shared" si="61"/>
        <v>29202</v>
      </c>
      <c r="T297" s="10">
        <f t="shared" si="61"/>
        <v>7954</v>
      </c>
      <c r="U297" s="10">
        <f t="shared" si="61"/>
        <v>6605</v>
      </c>
      <c r="V297" s="10">
        <f t="shared" si="61"/>
        <v>2610</v>
      </c>
      <c r="W297" s="10">
        <f t="shared" si="61"/>
        <v>19265</v>
      </c>
      <c r="X297" s="10">
        <f t="shared" si="61"/>
        <v>15442</v>
      </c>
      <c r="Y297" s="10">
        <f t="shared" si="61"/>
        <v>12641</v>
      </c>
      <c r="Z297" s="10">
        <f t="shared" si="61"/>
        <v>5098</v>
      </c>
      <c r="AA297" s="10">
        <f t="shared" si="61"/>
        <v>39032</v>
      </c>
      <c r="AB297" s="10">
        <f t="shared" si="61"/>
        <v>16137</v>
      </c>
      <c r="AC297" s="10">
        <f t="shared" si="61"/>
        <v>5596</v>
      </c>
      <c r="AD297" s="10">
        <f t="shared" si="61"/>
        <v>5723</v>
      </c>
      <c r="AE297" s="10">
        <f t="shared" si="61"/>
        <v>36969</v>
      </c>
      <c r="AF297" s="10">
        <f t="shared" si="61"/>
        <v>1410</v>
      </c>
      <c r="AG297" s="10">
        <f t="shared" si="61"/>
        <v>7933</v>
      </c>
      <c r="AH297" s="10">
        <f t="shared" si="61"/>
        <v>7963</v>
      </c>
      <c r="AI297" s="10">
        <f t="shared" si="61"/>
        <v>15621</v>
      </c>
    </row>
    <row r="298" spans="1:35" x14ac:dyDescent="0.25">
      <c r="A298">
        <v>178</v>
      </c>
      <c r="B298" s="10">
        <f t="shared" ref="B298:AI298" si="62">IF(B64&lt;B$239,B64,0)</f>
        <v>1025</v>
      </c>
      <c r="C298" s="10">
        <f t="shared" si="62"/>
        <v>26721</v>
      </c>
      <c r="D298" s="10">
        <f t="shared" si="62"/>
        <v>16842</v>
      </c>
      <c r="E298" s="10">
        <f t="shared" si="62"/>
        <v>10083</v>
      </c>
      <c r="F298" s="10">
        <f t="shared" si="62"/>
        <v>8473</v>
      </c>
      <c r="G298" s="10">
        <f t="shared" si="62"/>
        <v>19424</v>
      </c>
      <c r="H298" s="10">
        <f t="shared" si="62"/>
        <v>11046</v>
      </c>
      <c r="I298" s="10">
        <f t="shared" si="62"/>
        <v>12806</v>
      </c>
      <c r="J298" s="10">
        <f t="shared" si="62"/>
        <v>10037</v>
      </c>
      <c r="K298" s="10">
        <f t="shared" si="62"/>
        <v>10387</v>
      </c>
      <c r="L298" s="10">
        <f t="shared" si="62"/>
        <v>7387</v>
      </c>
      <c r="M298" s="10">
        <f t="shared" si="62"/>
        <v>8219</v>
      </c>
      <c r="N298" s="10">
        <f t="shared" si="62"/>
        <v>10230</v>
      </c>
      <c r="O298" s="10">
        <f t="shared" si="62"/>
        <v>15297</v>
      </c>
      <c r="P298" s="10">
        <f t="shared" si="62"/>
        <v>17288</v>
      </c>
      <c r="Q298" s="10">
        <f t="shared" si="62"/>
        <v>17079</v>
      </c>
      <c r="R298" s="10">
        <f t="shared" si="62"/>
        <v>10809</v>
      </c>
      <c r="S298" s="10">
        <f t="shared" si="62"/>
        <v>32143</v>
      </c>
      <c r="T298" s="10">
        <f t="shared" si="62"/>
        <v>9392</v>
      </c>
      <c r="U298" s="10">
        <f t="shared" si="62"/>
        <v>6639</v>
      </c>
      <c r="V298" s="10">
        <f t="shared" si="62"/>
        <v>2718</v>
      </c>
      <c r="W298" s="10">
        <f t="shared" si="62"/>
        <v>23087</v>
      </c>
      <c r="X298" s="10">
        <f t="shared" si="62"/>
        <v>17084</v>
      </c>
      <c r="Y298" s="10">
        <f t="shared" si="62"/>
        <v>15140</v>
      </c>
      <c r="Z298" s="10">
        <f t="shared" si="62"/>
        <v>9885</v>
      </c>
      <c r="AA298" s="10">
        <f t="shared" si="62"/>
        <v>41901</v>
      </c>
      <c r="AB298" s="10">
        <f t="shared" si="62"/>
        <v>17632</v>
      </c>
      <c r="AC298" s="10">
        <f t="shared" si="62"/>
        <v>7050</v>
      </c>
      <c r="AD298" s="10">
        <f t="shared" si="62"/>
        <v>6430</v>
      </c>
      <c r="AE298" s="10">
        <f t="shared" si="62"/>
        <v>37225</v>
      </c>
      <c r="AF298" s="10">
        <f t="shared" si="62"/>
        <v>1678</v>
      </c>
      <c r="AG298" s="10">
        <f t="shared" si="62"/>
        <v>8392</v>
      </c>
      <c r="AH298" s="10">
        <f t="shared" si="62"/>
        <v>8020</v>
      </c>
      <c r="AI298" s="10">
        <f t="shared" si="62"/>
        <v>16316</v>
      </c>
    </row>
    <row r="299" spans="1:35" x14ac:dyDescent="0.25">
      <c r="A299">
        <v>179</v>
      </c>
      <c r="B299" s="10">
        <f t="shared" ref="B299:AI299" si="63">IF(B65&lt;B$239,B65,0)</f>
        <v>1050</v>
      </c>
      <c r="C299" s="10">
        <f t="shared" si="63"/>
        <v>32539</v>
      </c>
      <c r="D299" s="10">
        <f t="shared" si="63"/>
        <v>18391</v>
      </c>
      <c r="E299" s="10">
        <f t="shared" si="63"/>
        <v>12239</v>
      </c>
      <c r="F299" s="10">
        <f t="shared" si="63"/>
        <v>9418</v>
      </c>
      <c r="G299" s="10">
        <f t="shared" si="63"/>
        <v>19913</v>
      </c>
      <c r="H299" s="10">
        <f t="shared" si="63"/>
        <v>11576</v>
      </c>
      <c r="I299" s="10">
        <f t="shared" si="63"/>
        <v>14517</v>
      </c>
      <c r="J299" s="10">
        <f t="shared" si="63"/>
        <v>12573</v>
      </c>
      <c r="K299" s="10">
        <f t="shared" si="63"/>
        <v>11144</v>
      </c>
      <c r="L299" s="10">
        <f t="shared" si="63"/>
        <v>7389</v>
      </c>
      <c r="M299" s="10">
        <f t="shared" si="63"/>
        <v>9489</v>
      </c>
      <c r="N299" s="10">
        <f t="shared" si="63"/>
        <v>10566</v>
      </c>
      <c r="O299" s="10">
        <f t="shared" si="63"/>
        <v>15478</v>
      </c>
      <c r="P299" s="10">
        <f t="shared" si="63"/>
        <v>20051</v>
      </c>
      <c r="Q299" s="10">
        <f t="shared" si="63"/>
        <v>18290</v>
      </c>
      <c r="R299" s="10">
        <f t="shared" si="63"/>
        <v>11128</v>
      </c>
      <c r="S299" s="10">
        <f t="shared" si="63"/>
        <v>32698</v>
      </c>
      <c r="T299" s="10">
        <f t="shared" si="63"/>
        <v>10485</v>
      </c>
      <c r="U299" s="10">
        <f t="shared" si="63"/>
        <v>6837</v>
      </c>
      <c r="V299" s="10">
        <f t="shared" si="63"/>
        <v>2771</v>
      </c>
      <c r="W299" s="10">
        <f t="shared" si="63"/>
        <v>24758</v>
      </c>
      <c r="X299" s="10">
        <f t="shared" si="63"/>
        <v>21079</v>
      </c>
      <c r="Y299" s="10">
        <f t="shared" si="63"/>
        <v>17433</v>
      </c>
      <c r="Z299" s="10">
        <f t="shared" si="63"/>
        <v>10590</v>
      </c>
      <c r="AA299" s="10">
        <f t="shared" si="63"/>
        <v>47828</v>
      </c>
      <c r="AB299" s="10">
        <f t="shared" si="63"/>
        <v>19325</v>
      </c>
      <c r="AC299" s="10">
        <f t="shared" si="63"/>
        <v>9983</v>
      </c>
      <c r="AD299" s="10">
        <f t="shared" si="63"/>
        <v>7617</v>
      </c>
      <c r="AE299" s="10">
        <f t="shared" si="63"/>
        <v>37999</v>
      </c>
      <c r="AF299" s="10">
        <f t="shared" si="63"/>
        <v>1986</v>
      </c>
      <c r="AG299" s="10">
        <f t="shared" si="63"/>
        <v>9385</v>
      </c>
      <c r="AH299" s="10">
        <f t="shared" si="63"/>
        <v>8392</v>
      </c>
      <c r="AI299" s="10">
        <f t="shared" si="63"/>
        <v>18296</v>
      </c>
    </row>
    <row r="300" spans="1:35" x14ac:dyDescent="0.25">
      <c r="A300">
        <v>180</v>
      </c>
      <c r="B300" s="10">
        <f t="shared" ref="B300:AI300" si="64">IF(B66&lt;B$239,B66,0)</f>
        <v>2194</v>
      </c>
      <c r="C300" s="10">
        <f t="shared" si="64"/>
        <v>33793</v>
      </c>
      <c r="D300" s="10">
        <f t="shared" si="64"/>
        <v>19328</v>
      </c>
      <c r="E300" s="10">
        <f t="shared" si="64"/>
        <v>15478</v>
      </c>
      <c r="F300" s="10">
        <f t="shared" si="64"/>
        <v>14709</v>
      </c>
      <c r="G300" s="10">
        <f t="shared" si="64"/>
        <v>20458</v>
      </c>
      <c r="H300" s="10">
        <f t="shared" si="64"/>
        <v>13738</v>
      </c>
      <c r="I300" s="10">
        <f t="shared" si="64"/>
        <v>15271</v>
      </c>
      <c r="J300" s="10">
        <f t="shared" si="64"/>
        <v>15639</v>
      </c>
      <c r="K300" s="10">
        <f t="shared" si="64"/>
        <v>13436</v>
      </c>
      <c r="L300" s="10">
        <f t="shared" si="64"/>
        <v>8383</v>
      </c>
      <c r="M300" s="10">
        <f t="shared" si="64"/>
        <v>10728</v>
      </c>
      <c r="N300" s="10">
        <f t="shared" si="64"/>
        <v>11426</v>
      </c>
      <c r="O300" s="10">
        <f t="shared" si="64"/>
        <v>15789</v>
      </c>
      <c r="P300" s="10">
        <f t="shared" si="64"/>
        <v>20526</v>
      </c>
      <c r="Q300" s="10">
        <f t="shared" si="64"/>
        <v>22380</v>
      </c>
      <c r="R300" s="10">
        <f t="shared" si="64"/>
        <v>12104</v>
      </c>
      <c r="S300" s="10">
        <f t="shared" si="64"/>
        <v>33237</v>
      </c>
      <c r="T300" s="10">
        <f t="shared" si="64"/>
        <v>11690</v>
      </c>
      <c r="U300" s="10">
        <f t="shared" si="64"/>
        <v>7507</v>
      </c>
      <c r="V300" s="10">
        <f t="shared" si="64"/>
        <v>3813</v>
      </c>
      <c r="W300" s="10">
        <f t="shared" si="64"/>
        <v>26044</v>
      </c>
      <c r="X300" s="10">
        <f t="shared" si="64"/>
        <v>22331</v>
      </c>
      <c r="Y300" s="10">
        <f t="shared" si="64"/>
        <v>17473</v>
      </c>
      <c r="Z300" s="10">
        <f t="shared" si="64"/>
        <v>13688</v>
      </c>
      <c r="AA300" s="10">
        <f t="shared" si="64"/>
        <v>52733</v>
      </c>
      <c r="AB300" s="10">
        <f t="shared" si="64"/>
        <v>21008</v>
      </c>
      <c r="AC300" s="10">
        <f t="shared" si="64"/>
        <v>11412</v>
      </c>
      <c r="AD300" s="10">
        <f t="shared" si="64"/>
        <v>8091</v>
      </c>
      <c r="AE300" s="10">
        <f t="shared" si="64"/>
        <v>38199</v>
      </c>
      <c r="AF300" s="10">
        <f t="shared" si="64"/>
        <v>2067</v>
      </c>
      <c r="AG300" s="10">
        <f t="shared" si="64"/>
        <v>9849</v>
      </c>
      <c r="AH300" s="10">
        <f t="shared" si="64"/>
        <v>8435</v>
      </c>
      <c r="AI300" s="10">
        <f t="shared" si="64"/>
        <v>18382</v>
      </c>
    </row>
    <row r="301" spans="1:35" x14ac:dyDescent="0.25">
      <c r="A301">
        <v>181</v>
      </c>
      <c r="B301" s="10">
        <f t="shared" ref="B301:AI301" si="65">IF(B67&lt;B$239,B67,0)</f>
        <v>10339</v>
      </c>
      <c r="C301" s="10">
        <f t="shared" si="65"/>
        <v>34913</v>
      </c>
      <c r="D301" s="10">
        <f t="shared" si="65"/>
        <v>20814</v>
      </c>
      <c r="E301" s="10">
        <f t="shared" si="65"/>
        <v>20231</v>
      </c>
      <c r="F301" s="10">
        <f t="shared" si="65"/>
        <v>18600</v>
      </c>
      <c r="G301" s="10">
        <f t="shared" si="65"/>
        <v>23179</v>
      </c>
      <c r="H301" s="10">
        <f t="shared" si="65"/>
        <v>17296</v>
      </c>
      <c r="I301" s="10">
        <f t="shared" si="65"/>
        <v>15278</v>
      </c>
      <c r="J301" s="10">
        <f t="shared" si="65"/>
        <v>16487</v>
      </c>
      <c r="K301" s="10">
        <f t="shared" si="65"/>
        <v>14277</v>
      </c>
      <c r="L301" s="10">
        <f t="shared" si="65"/>
        <v>9445</v>
      </c>
      <c r="M301" s="10">
        <f t="shared" si="65"/>
        <v>12469</v>
      </c>
      <c r="N301" s="10">
        <f t="shared" si="65"/>
        <v>11824</v>
      </c>
      <c r="O301" s="10">
        <f t="shared" si="65"/>
        <v>17707</v>
      </c>
      <c r="P301" s="10">
        <f t="shared" si="65"/>
        <v>22931</v>
      </c>
      <c r="Q301" s="10">
        <f t="shared" si="65"/>
        <v>26052</v>
      </c>
      <c r="R301" s="10">
        <f t="shared" si="65"/>
        <v>12194</v>
      </c>
      <c r="S301" s="10">
        <f t="shared" si="65"/>
        <v>33765</v>
      </c>
      <c r="T301" s="10">
        <f t="shared" si="65"/>
        <v>12776</v>
      </c>
      <c r="U301" s="10">
        <f t="shared" si="65"/>
        <v>8807</v>
      </c>
      <c r="V301" s="10">
        <f t="shared" si="65"/>
        <v>5294</v>
      </c>
      <c r="W301" s="10">
        <f t="shared" si="65"/>
        <v>28750</v>
      </c>
      <c r="X301" s="10">
        <f t="shared" si="65"/>
        <v>22337</v>
      </c>
      <c r="Y301" s="10">
        <f t="shared" si="65"/>
        <v>22350</v>
      </c>
      <c r="Z301" s="10">
        <f t="shared" si="65"/>
        <v>13742</v>
      </c>
      <c r="AA301" s="10">
        <f t="shared" si="65"/>
        <v>54849</v>
      </c>
      <c r="AB301" s="10">
        <f t="shared" si="65"/>
        <v>21670</v>
      </c>
      <c r="AC301" s="10">
        <f t="shared" si="65"/>
        <v>11562</v>
      </c>
      <c r="AD301" s="10">
        <f t="shared" si="65"/>
        <v>8491</v>
      </c>
      <c r="AE301" s="10">
        <f t="shared" si="65"/>
        <v>38543</v>
      </c>
      <c r="AF301" s="10">
        <f t="shared" si="65"/>
        <v>2134</v>
      </c>
      <c r="AG301" s="10">
        <f t="shared" si="65"/>
        <v>11400</v>
      </c>
      <c r="AH301" s="10">
        <f t="shared" si="65"/>
        <v>10549</v>
      </c>
      <c r="AI301" s="10">
        <f t="shared" si="65"/>
        <v>20239</v>
      </c>
    </row>
    <row r="302" spans="1:35" x14ac:dyDescent="0.25">
      <c r="A302">
        <v>182</v>
      </c>
      <c r="B302" s="10">
        <f t="shared" ref="B302:AI302" si="66">IF(B68&lt;B$239,B68,0)</f>
        <v>12114</v>
      </c>
      <c r="C302" s="10">
        <f t="shared" si="66"/>
        <v>36306</v>
      </c>
      <c r="D302" s="10">
        <f t="shared" si="66"/>
        <v>21004</v>
      </c>
      <c r="E302" s="10">
        <f t="shared" si="66"/>
        <v>22974</v>
      </c>
      <c r="F302" s="10">
        <f t="shared" si="66"/>
        <v>20907</v>
      </c>
      <c r="G302" s="10">
        <f t="shared" si="66"/>
        <v>24001</v>
      </c>
      <c r="H302" s="10">
        <f t="shared" si="66"/>
        <v>17570</v>
      </c>
      <c r="I302" s="10">
        <f t="shared" si="66"/>
        <v>16348</v>
      </c>
      <c r="J302" s="10">
        <f t="shared" si="66"/>
        <v>16705</v>
      </c>
      <c r="K302" s="10">
        <f t="shared" si="66"/>
        <v>14487</v>
      </c>
      <c r="L302" s="10">
        <f t="shared" si="66"/>
        <v>9965</v>
      </c>
      <c r="M302" s="10">
        <f t="shared" si="66"/>
        <v>14448</v>
      </c>
      <c r="N302" s="10">
        <f t="shared" si="66"/>
        <v>12925</v>
      </c>
      <c r="O302" s="10">
        <f t="shared" si="66"/>
        <v>19160</v>
      </c>
      <c r="P302" s="10">
        <f t="shared" si="66"/>
        <v>24139</v>
      </c>
      <c r="Q302" s="10">
        <f t="shared" si="66"/>
        <v>27539</v>
      </c>
      <c r="R302" s="10">
        <f t="shared" si="66"/>
        <v>12194</v>
      </c>
      <c r="S302" s="10">
        <f t="shared" si="66"/>
        <v>34444</v>
      </c>
      <c r="T302" s="10">
        <f t="shared" si="66"/>
        <v>16047</v>
      </c>
      <c r="U302" s="10">
        <f t="shared" si="66"/>
        <v>9883</v>
      </c>
      <c r="V302" s="10">
        <f t="shared" si="66"/>
        <v>6143</v>
      </c>
      <c r="W302" s="10">
        <f t="shared" si="66"/>
        <v>29222</v>
      </c>
      <c r="X302" s="10">
        <f t="shared" si="66"/>
        <v>22771</v>
      </c>
      <c r="Y302" s="10">
        <f t="shared" si="66"/>
        <v>25755</v>
      </c>
      <c r="Z302" s="10">
        <f t="shared" si="66"/>
        <v>14825</v>
      </c>
      <c r="AA302" s="10">
        <f t="shared" si="66"/>
        <v>56718</v>
      </c>
      <c r="AB302" s="10">
        <f t="shared" si="66"/>
        <v>24245</v>
      </c>
      <c r="AC302" s="10">
        <f t="shared" si="66"/>
        <v>12583</v>
      </c>
      <c r="AD302" s="10">
        <f t="shared" si="66"/>
        <v>8552</v>
      </c>
      <c r="AE302" s="10">
        <f t="shared" si="66"/>
        <v>38804</v>
      </c>
      <c r="AF302" s="10">
        <f t="shared" si="66"/>
        <v>2311</v>
      </c>
      <c r="AG302" s="10">
        <f t="shared" si="66"/>
        <v>12588</v>
      </c>
      <c r="AH302" s="10">
        <f t="shared" si="66"/>
        <v>11452</v>
      </c>
      <c r="AI302" s="10">
        <f t="shared" si="66"/>
        <v>23645</v>
      </c>
    </row>
    <row r="303" spans="1:35" x14ac:dyDescent="0.25">
      <c r="A303">
        <v>183</v>
      </c>
      <c r="B303" s="10">
        <f t="shared" ref="B303:AI303" si="67">IF(B69&lt;B$239,B69,0)</f>
        <v>12718</v>
      </c>
      <c r="C303" s="10">
        <f t="shared" si="67"/>
        <v>37755</v>
      </c>
      <c r="D303" s="10">
        <f t="shared" si="67"/>
        <v>22104</v>
      </c>
      <c r="E303" s="10">
        <f t="shared" si="67"/>
        <v>25681</v>
      </c>
      <c r="F303" s="10">
        <f t="shared" si="67"/>
        <v>21809</v>
      </c>
      <c r="G303" s="10">
        <f t="shared" si="67"/>
        <v>24219</v>
      </c>
      <c r="H303" s="10">
        <f t="shared" si="67"/>
        <v>19121</v>
      </c>
      <c r="I303" s="10">
        <f t="shared" si="67"/>
        <v>16771</v>
      </c>
      <c r="J303" s="10">
        <f t="shared" si="67"/>
        <v>17819</v>
      </c>
      <c r="K303" s="10">
        <f t="shared" si="67"/>
        <v>14537</v>
      </c>
      <c r="L303" s="10">
        <f t="shared" si="67"/>
        <v>10567</v>
      </c>
      <c r="M303" s="10">
        <f t="shared" si="67"/>
        <v>14960</v>
      </c>
      <c r="N303" s="10">
        <f t="shared" si="67"/>
        <v>15304</v>
      </c>
      <c r="O303" s="10">
        <f t="shared" si="67"/>
        <v>22321</v>
      </c>
      <c r="P303" s="10">
        <f t="shared" si="67"/>
        <v>24861</v>
      </c>
      <c r="Q303" s="10">
        <f t="shared" si="67"/>
        <v>27690</v>
      </c>
      <c r="R303" s="10">
        <f t="shared" si="67"/>
        <v>13076</v>
      </c>
      <c r="S303" s="10">
        <f t="shared" si="67"/>
        <v>36849</v>
      </c>
      <c r="T303" s="10">
        <f t="shared" si="67"/>
        <v>18114</v>
      </c>
      <c r="U303" s="10">
        <f t="shared" si="67"/>
        <v>10654</v>
      </c>
      <c r="V303" s="10">
        <f t="shared" si="67"/>
        <v>6196</v>
      </c>
      <c r="W303" s="10">
        <f t="shared" si="67"/>
        <v>29953</v>
      </c>
      <c r="X303" s="10">
        <f t="shared" si="67"/>
        <v>24320</v>
      </c>
      <c r="Y303" s="10">
        <f t="shared" si="67"/>
        <v>27830</v>
      </c>
      <c r="Z303" s="10">
        <f t="shared" si="67"/>
        <v>15295</v>
      </c>
      <c r="AA303" s="10">
        <f t="shared" si="67"/>
        <v>58364</v>
      </c>
      <c r="AB303" s="10">
        <f t="shared" si="67"/>
        <v>25811</v>
      </c>
      <c r="AC303" s="10">
        <f t="shared" si="67"/>
        <v>14725</v>
      </c>
      <c r="AD303" s="10">
        <f t="shared" si="67"/>
        <v>11163</v>
      </c>
      <c r="AE303" s="10">
        <f t="shared" si="67"/>
        <v>42193</v>
      </c>
      <c r="AF303" s="10">
        <f t="shared" si="67"/>
        <v>2897</v>
      </c>
      <c r="AG303" s="10">
        <f t="shared" si="67"/>
        <v>12859</v>
      </c>
      <c r="AH303" s="10">
        <f t="shared" si="67"/>
        <v>15109</v>
      </c>
      <c r="AI303" s="10">
        <f t="shared" si="67"/>
        <v>25169</v>
      </c>
    </row>
    <row r="304" spans="1:35" x14ac:dyDescent="0.25">
      <c r="A304">
        <v>184</v>
      </c>
      <c r="B304" s="10">
        <f t="shared" ref="B304:AI304" si="68">IF(B70&lt;B$239,B70,0)</f>
        <v>15473</v>
      </c>
      <c r="C304" s="10">
        <f t="shared" si="68"/>
        <v>39666</v>
      </c>
      <c r="D304" s="10">
        <f t="shared" si="68"/>
        <v>25052</v>
      </c>
      <c r="E304" s="10">
        <f t="shared" si="68"/>
        <v>31726</v>
      </c>
      <c r="F304" s="10">
        <f t="shared" si="68"/>
        <v>21979</v>
      </c>
      <c r="G304" s="10">
        <f t="shared" si="68"/>
        <v>25180</v>
      </c>
      <c r="H304" s="10">
        <f t="shared" si="68"/>
        <v>21639</v>
      </c>
      <c r="I304" s="10">
        <f t="shared" si="68"/>
        <v>17593</v>
      </c>
      <c r="J304" s="10">
        <f t="shared" si="68"/>
        <v>19876</v>
      </c>
      <c r="K304" s="10">
        <f t="shared" si="68"/>
        <v>15885</v>
      </c>
      <c r="L304" s="10">
        <f t="shared" si="68"/>
        <v>12206</v>
      </c>
      <c r="M304" s="10">
        <f t="shared" si="68"/>
        <v>17090</v>
      </c>
      <c r="N304" s="10">
        <f t="shared" si="68"/>
        <v>17564</v>
      </c>
      <c r="O304" s="10">
        <f t="shared" si="68"/>
        <v>22819</v>
      </c>
      <c r="P304" s="10">
        <f t="shared" si="68"/>
        <v>26183</v>
      </c>
      <c r="Q304" s="10">
        <f t="shared" si="68"/>
        <v>30136</v>
      </c>
      <c r="R304" s="10">
        <f t="shared" si="68"/>
        <v>14746</v>
      </c>
      <c r="S304" s="10">
        <f t="shared" si="68"/>
        <v>38393</v>
      </c>
      <c r="T304" s="10">
        <f t="shared" si="68"/>
        <v>20370</v>
      </c>
      <c r="U304" s="10">
        <f t="shared" si="68"/>
        <v>10681</v>
      </c>
      <c r="V304" s="10">
        <f t="shared" si="68"/>
        <v>7462</v>
      </c>
      <c r="W304" s="10">
        <f t="shared" si="68"/>
        <v>31915</v>
      </c>
      <c r="X304" s="10">
        <f t="shared" si="68"/>
        <v>24757</v>
      </c>
      <c r="Y304" s="10">
        <f t="shared" si="68"/>
        <v>30447</v>
      </c>
      <c r="Z304" s="10">
        <f t="shared" si="68"/>
        <v>15371</v>
      </c>
      <c r="AA304" s="10">
        <f t="shared" si="68"/>
        <v>59907</v>
      </c>
      <c r="AB304" s="10">
        <f t="shared" si="68"/>
        <v>26612</v>
      </c>
      <c r="AC304" s="10">
        <f t="shared" si="68"/>
        <v>17775</v>
      </c>
      <c r="AD304" s="10">
        <f t="shared" si="68"/>
        <v>13980</v>
      </c>
      <c r="AE304" s="10">
        <f t="shared" si="68"/>
        <v>43768</v>
      </c>
      <c r="AF304" s="10">
        <f t="shared" si="68"/>
        <v>3579</v>
      </c>
      <c r="AG304" s="10">
        <f t="shared" si="68"/>
        <v>14067</v>
      </c>
      <c r="AH304" s="10">
        <f t="shared" si="68"/>
        <v>17063</v>
      </c>
      <c r="AI304" s="10">
        <f t="shared" si="68"/>
        <v>27778</v>
      </c>
    </row>
    <row r="305" spans="1:35" x14ac:dyDescent="0.25">
      <c r="A305">
        <v>185</v>
      </c>
      <c r="B305" s="10">
        <f t="shared" ref="B305:AI305" si="69">IF(B71&lt;B$239,B71,0)</f>
        <v>16460</v>
      </c>
      <c r="C305" s="10">
        <f t="shared" si="69"/>
        <v>43104</v>
      </c>
      <c r="D305" s="10">
        <f t="shared" si="69"/>
        <v>27885</v>
      </c>
      <c r="E305" s="10">
        <f t="shared" si="69"/>
        <v>32116</v>
      </c>
      <c r="F305" s="10">
        <f t="shared" si="69"/>
        <v>22708</v>
      </c>
      <c r="G305" s="10">
        <f t="shared" si="69"/>
        <v>25913</v>
      </c>
      <c r="H305" s="10">
        <f t="shared" si="69"/>
        <v>22350</v>
      </c>
      <c r="I305" s="10">
        <f t="shared" si="69"/>
        <v>18357</v>
      </c>
      <c r="J305" s="10">
        <f t="shared" si="69"/>
        <v>22168</v>
      </c>
      <c r="K305" s="10">
        <f t="shared" si="69"/>
        <v>17033</v>
      </c>
      <c r="L305" s="10">
        <f t="shared" si="69"/>
        <v>12419</v>
      </c>
      <c r="M305" s="10">
        <f t="shared" si="69"/>
        <v>21358</v>
      </c>
      <c r="N305" s="10">
        <f t="shared" si="69"/>
        <v>19500</v>
      </c>
      <c r="O305" s="10">
        <f t="shared" si="69"/>
        <v>22866</v>
      </c>
      <c r="P305" s="10">
        <f t="shared" si="69"/>
        <v>26540</v>
      </c>
      <c r="Q305" s="10">
        <f t="shared" si="69"/>
        <v>32855</v>
      </c>
      <c r="R305" s="10">
        <f t="shared" si="69"/>
        <v>16870</v>
      </c>
      <c r="S305" s="10">
        <f t="shared" si="69"/>
        <v>39909</v>
      </c>
      <c r="T305" s="10">
        <f t="shared" si="69"/>
        <v>22287</v>
      </c>
      <c r="U305" s="10">
        <f t="shared" si="69"/>
        <v>11640</v>
      </c>
      <c r="V305" s="10">
        <f t="shared" si="69"/>
        <v>9592</v>
      </c>
      <c r="W305" s="10">
        <f t="shared" si="69"/>
        <v>34383</v>
      </c>
      <c r="X305" s="10">
        <f t="shared" si="69"/>
        <v>27783</v>
      </c>
      <c r="Y305" s="10">
        <f t="shared" si="69"/>
        <v>34414</v>
      </c>
      <c r="Z305" s="10">
        <f t="shared" si="69"/>
        <v>15616</v>
      </c>
      <c r="AA305" s="10">
        <f t="shared" si="69"/>
        <v>66758</v>
      </c>
      <c r="AB305" s="10">
        <f t="shared" si="69"/>
        <v>27082</v>
      </c>
      <c r="AC305" s="10">
        <f t="shared" si="69"/>
        <v>20359</v>
      </c>
      <c r="AD305" s="10">
        <f t="shared" si="69"/>
        <v>16112</v>
      </c>
      <c r="AE305" s="10">
        <f t="shared" si="69"/>
        <v>43832</v>
      </c>
      <c r="AF305" s="10">
        <f t="shared" si="69"/>
        <v>4851</v>
      </c>
      <c r="AG305" s="10">
        <f t="shared" si="69"/>
        <v>16308</v>
      </c>
      <c r="AH305" s="10">
        <f t="shared" si="69"/>
        <v>18750</v>
      </c>
      <c r="AI305" s="10">
        <f t="shared" si="69"/>
        <v>30561</v>
      </c>
    </row>
    <row r="306" spans="1:35" x14ac:dyDescent="0.25">
      <c r="A306">
        <v>186</v>
      </c>
      <c r="B306" s="10">
        <f t="shared" ref="B306:AI306" si="70">IF(B72&lt;B$239,B72,0)</f>
        <v>16554</v>
      </c>
      <c r="C306" s="10">
        <f t="shared" si="70"/>
        <v>44478</v>
      </c>
      <c r="D306" s="10">
        <f t="shared" si="70"/>
        <v>27955</v>
      </c>
      <c r="E306" s="10">
        <f t="shared" si="70"/>
        <v>32248</v>
      </c>
      <c r="F306" s="10">
        <f t="shared" si="70"/>
        <v>23066</v>
      </c>
      <c r="G306" s="10">
        <f t="shared" si="70"/>
        <v>26537</v>
      </c>
      <c r="H306" s="10">
        <f t="shared" si="70"/>
        <v>26988</v>
      </c>
      <c r="I306" s="10">
        <f t="shared" si="70"/>
        <v>19535</v>
      </c>
      <c r="J306" s="10">
        <f t="shared" si="70"/>
        <v>23029</v>
      </c>
      <c r="K306" s="10">
        <f t="shared" si="70"/>
        <v>18536</v>
      </c>
      <c r="L306" s="10">
        <f t="shared" si="70"/>
        <v>12445</v>
      </c>
      <c r="M306" s="10">
        <f t="shared" si="70"/>
        <v>23374</v>
      </c>
      <c r="N306" s="10">
        <f t="shared" si="70"/>
        <v>20283</v>
      </c>
      <c r="O306" s="10">
        <f t="shared" si="70"/>
        <v>23168</v>
      </c>
      <c r="P306" s="10">
        <f t="shared" si="70"/>
        <v>27408</v>
      </c>
      <c r="Q306" s="10">
        <f t="shared" si="70"/>
        <v>35291</v>
      </c>
      <c r="R306" s="10">
        <f t="shared" si="70"/>
        <v>17638</v>
      </c>
      <c r="S306" s="10">
        <f t="shared" si="70"/>
        <v>40305</v>
      </c>
      <c r="T306" s="10">
        <f t="shared" si="70"/>
        <v>22709</v>
      </c>
      <c r="U306" s="10">
        <f t="shared" si="70"/>
        <v>12484</v>
      </c>
      <c r="V306" s="10">
        <f t="shared" si="70"/>
        <v>11765</v>
      </c>
      <c r="W306" s="10">
        <f t="shared" si="70"/>
        <v>37211</v>
      </c>
      <c r="X306" s="10">
        <f t="shared" si="70"/>
        <v>29639</v>
      </c>
      <c r="Y306" s="10">
        <f t="shared" si="70"/>
        <v>34491</v>
      </c>
      <c r="Z306" s="10">
        <f t="shared" si="70"/>
        <v>16995</v>
      </c>
      <c r="AA306" s="10">
        <f t="shared" si="70"/>
        <v>69194</v>
      </c>
      <c r="AB306" s="10">
        <f t="shared" si="70"/>
        <v>33444</v>
      </c>
      <c r="AC306" s="10">
        <f t="shared" si="70"/>
        <v>24492</v>
      </c>
      <c r="AD306" s="10">
        <f t="shared" si="70"/>
        <v>18029</v>
      </c>
      <c r="AE306" s="10">
        <f t="shared" si="70"/>
        <v>44090</v>
      </c>
      <c r="AF306" s="10">
        <f t="shared" si="70"/>
        <v>4924</v>
      </c>
      <c r="AG306" s="10">
        <f t="shared" si="70"/>
        <v>18062</v>
      </c>
      <c r="AH306" s="10">
        <f t="shared" si="70"/>
        <v>20310</v>
      </c>
      <c r="AI306" s="10">
        <f t="shared" si="70"/>
        <v>35006</v>
      </c>
    </row>
    <row r="307" spans="1:35" x14ac:dyDescent="0.25">
      <c r="A307">
        <v>187</v>
      </c>
      <c r="B307" s="10">
        <f t="shared" ref="B307:AI307" si="71">IF(B73&lt;B$239,B73,0)</f>
        <v>16807</v>
      </c>
      <c r="C307" s="10">
        <f t="shared" si="71"/>
        <v>44554</v>
      </c>
      <c r="D307" s="10">
        <f t="shared" si="71"/>
        <v>27965</v>
      </c>
      <c r="E307" s="10">
        <f t="shared" si="71"/>
        <v>33419</v>
      </c>
      <c r="F307" s="10">
        <f t="shared" si="71"/>
        <v>23517</v>
      </c>
      <c r="G307" s="10">
        <f t="shared" si="71"/>
        <v>28466</v>
      </c>
      <c r="H307" s="10">
        <f t="shared" si="71"/>
        <v>27633</v>
      </c>
      <c r="I307" s="10">
        <f t="shared" si="71"/>
        <v>20326</v>
      </c>
      <c r="J307" s="10">
        <f t="shared" si="71"/>
        <v>24850</v>
      </c>
      <c r="K307" s="10">
        <f t="shared" si="71"/>
        <v>18991</v>
      </c>
      <c r="L307" s="10">
        <f t="shared" si="71"/>
        <v>16160</v>
      </c>
      <c r="M307" s="10">
        <f t="shared" si="71"/>
        <v>24093</v>
      </c>
      <c r="N307" s="10">
        <f t="shared" si="71"/>
        <v>20284</v>
      </c>
      <c r="O307" s="10">
        <f t="shared" si="71"/>
        <v>24547</v>
      </c>
      <c r="P307" s="10">
        <f t="shared" si="71"/>
        <v>29285</v>
      </c>
      <c r="Q307" s="10">
        <f t="shared" si="71"/>
        <v>40537</v>
      </c>
      <c r="R307" s="10">
        <f t="shared" si="71"/>
        <v>18543</v>
      </c>
      <c r="S307" s="10">
        <f t="shared" si="71"/>
        <v>41556</v>
      </c>
      <c r="T307" s="10">
        <f t="shared" si="71"/>
        <v>23462</v>
      </c>
      <c r="U307" s="10">
        <f t="shared" si="71"/>
        <v>13694</v>
      </c>
      <c r="V307" s="10">
        <f t="shared" si="71"/>
        <v>12797</v>
      </c>
      <c r="W307" s="10">
        <f t="shared" si="71"/>
        <v>37915</v>
      </c>
      <c r="X307" s="10">
        <f t="shared" si="71"/>
        <v>31596</v>
      </c>
      <c r="Y307" s="10">
        <f t="shared" si="71"/>
        <v>34885</v>
      </c>
      <c r="Z307" s="10">
        <f t="shared" si="71"/>
        <v>18173</v>
      </c>
      <c r="AA307" s="10">
        <f t="shared" si="71"/>
        <v>73718</v>
      </c>
      <c r="AB307" s="10">
        <f t="shared" si="71"/>
        <v>34080</v>
      </c>
      <c r="AC307" s="10">
        <f t="shared" si="71"/>
        <v>28647</v>
      </c>
      <c r="AD307" s="10">
        <f t="shared" si="71"/>
        <v>20168</v>
      </c>
      <c r="AE307" s="10">
        <f t="shared" si="71"/>
        <v>44301</v>
      </c>
      <c r="AF307" s="10">
        <f t="shared" si="71"/>
        <v>5023</v>
      </c>
      <c r="AG307" s="10">
        <f t="shared" si="71"/>
        <v>19077</v>
      </c>
      <c r="AH307" s="10">
        <f t="shared" si="71"/>
        <v>20355</v>
      </c>
      <c r="AI307" s="10">
        <f t="shared" si="71"/>
        <v>38407</v>
      </c>
    </row>
    <row r="308" spans="1:35" x14ac:dyDescent="0.25">
      <c r="A308">
        <v>188</v>
      </c>
      <c r="B308" s="10">
        <f t="shared" ref="B308:AI308" si="72">IF(B74&lt;B$239,B74,0)</f>
        <v>17297</v>
      </c>
      <c r="C308" s="10">
        <f t="shared" si="72"/>
        <v>46238</v>
      </c>
      <c r="D308" s="10">
        <f t="shared" si="72"/>
        <v>28961</v>
      </c>
      <c r="E308" s="10">
        <f t="shared" si="72"/>
        <v>34753</v>
      </c>
      <c r="F308" s="10">
        <f t="shared" si="72"/>
        <v>23881</v>
      </c>
      <c r="G308" s="10">
        <f t="shared" si="72"/>
        <v>29430</v>
      </c>
      <c r="H308" s="10">
        <f t="shared" si="72"/>
        <v>28650</v>
      </c>
      <c r="I308" s="10">
        <f t="shared" si="72"/>
        <v>21869</v>
      </c>
      <c r="J308" s="10">
        <f t="shared" si="72"/>
        <v>26371</v>
      </c>
      <c r="K308" s="10">
        <f t="shared" si="72"/>
        <v>20359</v>
      </c>
      <c r="L308" s="10">
        <f t="shared" si="72"/>
        <v>18655</v>
      </c>
      <c r="M308" s="10">
        <f t="shared" si="72"/>
        <v>26377</v>
      </c>
      <c r="N308" s="10">
        <f t="shared" si="72"/>
        <v>20740</v>
      </c>
      <c r="O308" s="10">
        <f t="shared" si="72"/>
        <v>25195</v>
      </c>
      <c r="P308" s="10">
        <f t="shared" si="72"/>
        <v>36928</v>
      </c>
      <c r="Q308" s="10">
        <f t="shared" si="72"/>
        <v>45454</v>
      </c>
      <c r="R308" s="10">
        <f t="shared" si="72"/>
        <v>19057</v>
      </c>
      <c r="S308" s="10">
        <f t="shared" si="72"/>
        <v>44348</v>
      </c>
      <c r="T308" s="10">
        <f t="shared" si="72"/>
        <v>26510</v>
      </c>
      <c r="U308" s="10">
        <f t="shared" si="72"/>
        <v>15007</v>
      </c>
      <c r="V308" s="10">
        <f t="shared" si="72"/>
        <v>13208</v>
      </c>
      <c r="W308" s="10">
        <f t="shared" si="72"/>
        <v>39095</v>
      </c>
      <c r="X308" s="10">
        <f t="shared" si="72"/>
        <v>33070</v>
      </c>
      <c r="Y308" s="10">
        <f t="shared" si="72"/>
        <v>35103</v>
      </c>
      <c r="Z308" s="10">
        <f t="shared" si="72"/>
        <v>21473</v>
      </c>
      <c r="AA308" s="10">
        <f t="shared" si="72"/>
        <v>74582</v>
      </c>
      <c r="AB308" s="10">
        <f t="shared" si="72"/>
        <v>35803</v>
      </c>
      <c r="AC308" s="10">
        <f t="shared" si="72"/>
        <v>29295</v>
      </c>
      <c r="AD308" s="10">
        <f t="shared" si="72"/>
        <v>22021</v>
      </c>
      <c r="AE308" s="10">
        <f t="shared" si="72"/>
        <v>45657</v>
      </c>
      <c r="AF308" s="10">
        <f t="shared" si="72"/>
        <v>5030</v>
      </c>
      <c r="AG308" s="10">
        <f t="shared" si="72"/>
        <v>21140</v>
      </c>
      <c r="AH308" s="10">
        <f t="shared" si="72"/>
        <v>22317</v>
      </c>
      <c r="AI308" s="10">
        <f t="shared" si="72"/>
        <v>39724</v>
      </c>
    </row>
    <row r="309" spans="1:35" x14ac:dyDescent="0.25">
      <c r="A309">
        <v>189</v>
      </c>
      <c r="B309" s="10">
        <f t="shared" ref="B309:AI309" si="73">IF(B75&lt;B$239,B75,0)</f>
        <v>20976</v>
      </c>
      <c r="C309" s="10">
        <f t="shared" si="73"/>
        <v>47168</v>
      </c>
      <c r="D309" s="10">
        <f t="shared" si="73"/>
        <v>29670</v>
      </c>
      <c r="E309" s="10">
        <f t="shared" si="73"/>
        <v>35586</v>
      </c>
      <c r="F309" s="10">
        <f t="shared" si="73"/>
        <v>27059</v>
      </c>
      <c r="G309" s="10">
        <f t="shared" si="73"/>
        <v>31812</v>
      </c>
      <c r="H309" s="10">
        <f t="shared" si="73"/>
        <v>29306</v>
      </c>
      <c r="I309" s="10">
        <f t="shared" si="73"/>
        <v>22467</v>
      </c>
      <c r="J309" s="10">
        <f t="shared" si="73"/>
        <v>28694</v>
      </c>
      <c r="K309" s="10">
        <f t="shared" si="73"/>
        <v>20650</v>
      </c>
      <c r="L309" s="10">
        <f t="shared" si="73"/>
        <v>20715</v>
      </c>
      <c r="M309" s="10">
        <f t="shared" si="73"/>
        <v>26508</v>
      </c>
      <c r="N309" s="10">
        <f t="shared" si="73"/>
        <v>20937</v>
      </c>
      <c r="O309" s="10">
        <f t="shared" si="73"/>
        <v>26659</v>
      </c>
      <c r="P309" s="10">
        <f t="shared" si="73"/>
        <v>39685</v>
      </c>
      <c r="Q309" s="10">
        <f t="shared" si="73"/>
        <v>46458</v>
      </c>
      <c r="R309" s="10">
        <f t="shared" si="73"/>
        <v>20123</v>
      </c>
      <c r="S309" s="10">
        <f t="shared" si="73"/>
        <v>45980</v>
      </c>
      <c r="T309" s="10">
        <f t="shared" si="73"/>
        <v>28216</v>
      </c>
      <c r="U309" s="10">
        <f t="shared" si="73"/>
        <v>15848</v>
      </c>
      <c r="V309" s="10">
        <f t="shared" si="73"/>
        <v>13908</v>
      </c>
      <c r="W309" s="10">
        <f t="shared" si="73"/>
        <v>39100</v>
      </c>
      <c r="X309" s="10">
        <f t="shared" si="73"/>
        <v>34060</v>
      </c>
      <c r="Y309" s="10">
        <f t="shared" si="73"/>
        <v>40450</v>
      </c>
      <c r="Z309" s="10">
        <f t="shared" si="73"/>
        <v>23200</v>
      </c>
      <c r="AA309" s="10">
        <f t="shared" si="73"/>
        <v>75021</v>
      </c>
      <c r="AB309" s="10">
        <f t="shared" si="73"/>
        <v>40182</v>
      </c>
      <c r="AC309" s="10">
        <f t="shared" si="73"/>
        <v>32577</v>
      </c>
      <c r="AD309" s="10">
        <f t="shared" si="73"/>
        <v>25372</v>
      </c>
      <c r="AE309" s="10">
        <f t="shared" si="73"/>
        <v>46173</v>
      </c>
      <c r="AF309" s="10">
        <f t="shared" si="73"/>
        <v>5031</v>
      </c>
      <c r="AG309" s="10">
        <f t="shared" si="73"/>
        <v>22906</v>
      </c>
      <c r="AH309" s="10">
        <f t="shared" si="73"/>
        <v>23402</v>
      </c>
      <c r="AI309" s="10">
        <f t="shared" si="73"/>
        <v>44018</v>
      </c>
    </row>
    <row r="310" spans="1:35" x14ac:dyDescent="0.25">
      <c r="A310">
        <v>190</v>
      </c>
      <c r="B310" s="10">
        <f t="shared" ref="B310:AI310" si="74">IF(B76&lt;B$239,B76,0)</f>
        <v>21257</v>
      </c>
      <c r="C310" s="10">
        <f t="shared" si="74"/>
        <v>50781</v>
      </c>
      <c r="D310" s="10">
        <f t="shared" si="74"/>
        <v>31779</v>
      </c>
      <c r="E310" s="10">
        <f t="shared" si="74"/>
        <v>41164</v>
      </c>
      <c r="F310" s="10">
        <f t="shared" si="74"/>
        <v>28517</v>
      </c>
      <c r="G310" s="10">
        <f t="shared" si="74"/>
        <v>33373</v>
      </c>
      <c r="H310" s="10">
        <f t="shared" si="74"/>
        <v>29470</v>
      </c>
      <c r="I310" s="10">
        <f t="shared" si="74"/>
        <v>24174</v>
      </c>
      <c r="J310" s="10">
        <f t="shared" si="74"/>
        <v>29102</v>
      </c>
      <c r="K310" s="10">
        <f t="shared" si="74"/>
        <v>20708</v>
      </c>
      <c r="L310" s="10">
        <f t="shared" si="74"/>
        <v>22545</v>
      </c>
      <c r="M310" s="10">
        <f t="shared" si="74"/>
        <v>27019</v>
      </c>
      <c r="N310" s="10">
        <f t="shared" si="74"/>
        <v>22647</v>
      </c>
      <c r="O310" s="10">
        <f t="shared" si="74"/>
        <v>27466</v>
      </c>
      <c r="P310" s="10">
        <f t="shared" si="74"/>
        <v>41268</v>
      </c>
      <c r="Q310" s="10">
        <f t="shared" si="74"/>
        <v>46492</v>
      </c>
      <c r="R310" s="10">
        <f t="shared" si="74"/>
        <v>21320</v>
      </c>
      <c r="S310" s="10">
        <f t="shared" si="74"/>
        <v>50155</v>
      </c>
      <c r="T310" s="10">
        <f t="shared" si="74"/>
        <v>30974</v>
      </c>
      <c r="U310" s="10">
        <f t="shared" si="74"/>
        <v>17835</v>
      </c>
      <c r="V310" s="10">
        <f t="shared" si="74"/>
        <v>14202</v>
      </c>
      <c r="W310" s="10">
        <f t="shared" si="74"/>
        <v>40424</v>
      </c>
      <c r="X310" s="10">
        <f t="shared" si="74"/>
        <v>35072</v>
      </c>
      <c r="Y310" s="10">
        <f t="shared" si="74"/>
        <v>43371</v>
      </c>
      <c r="Z310" s="10">
        <f t="shared" si="74"/>
        <v>24082</v>
      </c>
      <c r="AA310" s="10">
        <f t="shared" si="74"/>
        <v>75353</v>
      </c>
      <c r="AB310" s="10">
        <f t="shared" si="74"/>
        <v>41917</v>
      </c>
      <c r="AC310" s="10">
        <f t="shared" si="74"/>
        <v>34349</v>
      </c>
      <c r="AD310" s="10">
        <f t="shared" si="74"/>
        <v>26692</v>
      </c>
      <c r="AE310" s="10">
        <f t="shared" si="74"/>
        <v>47685</v>
      </c>
      <c r="AF310" s="10">
        <f t="shared" si="74"/>
        <v>5264</v>
      </c>
      <c r="AG310" s="10">
        <f t="shared" si="74"/>
        <v>23336</v>
      </c>
      <c r="AH310" s="10">
        <f t="shared" si="74"/>
        <v>27115</v>
      </c>
      <c r="AI310" s="10">
        <f t="shared" si="74"/>
        <v>51725</v>
      </c>
    </row>
    <row r="311" spans="1:35" x14ac:dyDescent="0.25">
      <c r="A311">
        <v>191</v>
      </c>
      <c r="B311" s="10">
        <f t="shared" ref="B311:AI311" si="75">IF(B77&lt;B$239,B77,0)</f>
        <v>21277</v>
      </c>
      <c r="C311" s="10">
        <f t="shared" si="75"/>
        <v>54965</v>
      </c>
      <c r="D311" s="10">
        <f t="shared" si="75"/>
        <v>33261</v>
      </c>
      <c r="E311" s="10">
        <f t="shared" si="75"/>
        <v>44846</v>
      </c>
      <c r="F311" s="10">
        <f t="shared" si="75"/>
        <v>29079</v>
      </c>
      <c r="G311" s="10">
        <f t="shared" si="75"/>
        <v>34234</v>
      </c>
      <c r="H311" s="10">
        <f t="shared" si="75"/>
        <v>31083</v>
      </c>
      <c r="I311" s="10">
        <f t="shared" si="75"/>
        <v>24501</v>
      </c>
      <c r="J311" s="10">
        <f t="shared" si="75"/>
        <v>33661</v>
      </c>
      <c r="K311" s="10">
        <f t="shared" si="75"/>
        <v>21260</v>
      </c>
      <c r="L311" s="10">
        <f t="shared" si="75"/>
        <v>23159</v>
      </c>
      <c r="M311" s="10">
        <f t="shared" si="75"/>
        <v>29575</v>
      </c>
      <c r="N311" s="10">
        <f t="shared" si="75"/>
        <v>23675</v>
      </c>
      <c r="O311" s="10">
        <f t="shared" si="75"/>
        <v>27773</v>
      </c>
      <c r="P311" s="10">
        <f t="shared" si="75"/>
        <v>41326</v>
      </c>
      <c r="Q311" s="10">
        <f t="shared" si="75"/>
        <v>46740</v>
      </c>
      <c r="R311" s="10">
        <f t="shared" si="75"/>
        <v>21657</v>
      </c>
      <c r="S311" s="10">
        <f t="shared" si="75"/>
        <v>50605</v>
      </c>
      <c r="T311" s="10">
        <f t="shared" si="75"/>
        <v>32197</v>
      </c>
      <c r="U311" s="10">
        <f t="shared" si="75"/>
        <v>18256</v>
      </c>
      <c r="V311" s="10">
        <f t="shared" si="75"/>
        <v>14770</v>
      </c>
      <c r="W311" s="10">
        <f t="shared" si="75"/>
        <v>46974</v>
      </c>
      <c r="X311" s="10">
        <f t="shared" si="75"/>
        <v>36212</v>
      </c>
      <c r="Y311" s="10">
        <f t="shared" si="75"/>
        <v>47372</v>
      </c>
      <c r="Z311" s="10">
        <f t="shared" si="75"/>
        <v>25053</v>
      </c>
      <c r="AA311" s="10">
        <f t="shared" si="75"/>
        <v>75658</v>
      </c>
      <c r="AB311" s="10">
        <f t="shared" si="75"/>
        <v>43253</v>
      </c>
      <c r="AC311" s="10">
        <f t="shared" si="75"/>
        <v>35958</v>
      </c>
      <c r="AD311" s="10">
        <f t="shared" si="75"/>
        <v>27995</v>
      </c>
      <c r="AE311" s="10">
        <f t="shared" si="75"/>
        <v>51727</v>
      </c>
      <c r="AF311" s="10">
        <f t="shared" si="75"/>
        <v>9489</v>
      </c>
      <c r="AG311" s="10">
        <f t="shared" si="75"/>
        <v>23641</v>
      </c>
      <c r="AH311" s="10">
        <f t="shared" si="75"/>
        <v>28475</v>
      </c>
      <c r="AI311" s="10">
        <f t="shared" si="75"/>
        <v>53212</v>
      </c>
    </row>
    <row r="312" spans="1:35" x14ac:dyDescent="0.25">
      <c r="A312">
        <v>192</v>
      </c>
      <c r="B312" s="10">
        <f t="shared" ref="B312:AI312" si="76">IF(B78&lt;B$239,B78,0)</f>
        <v>22606</v>
      </c>
      <c r="C312" s="10">
        <f t="shared" si="76"/>
        <v>57388</v>
      </c>
      <c r="D312" s="10">
        <f t="shared" si="76"/>
        <v>33477</v>
      </c>
      <c r="E312" s="10">
        <f t="shared" si="76"/>
        <v>47601</v>
      </c>
      <c r="F312" s="10">
        <f t="shared" si="76"/>
        <v>29712</v>
      </c>
      <c r="G312" s="10">
        <f t="shared" si="76"/>
        <v>36218</v>
      </c>
      <c r="H312" s="10">
        <f t="shared" si="76"/>
        <v>33803</v>
      </c>
      <c r="I312" s="10">
        <f t="shared" si="76"/>
        <v>24571</v>
      </c>
      <c r="J312" s="10">
        <f t="shared" si="76"/>
        <v>35195</v>
      </c>
      <c r="K312" s="10">
        <f t="shared" si="76"/>
        <v>22313</v>
      </c>
      <c r="L312" s="10">
        <f t="shared" si="76"/>
        <v>24551</v>
      </c>
      <c r="M312" s="10">
        <f t="shared" si="76"/>
        <v>29857</v>
      </c>
      <c r="N312" s="10">
        <f t="shared" si="76"/>
        <v>25860</v>
      </c>
      <c r="O312" s="10">
        <f t="shared" si="76"/>
        <v>27911</v>
      </c>
      <c r="P312" s="10">
        <f t="shared" si="76"/>
        <v>44073</v>
      </c>
      <c r="Q312" s="10">
        <f t="shared" si="76"/>
        <v>48441</v>
      </c>
      <c r="R312" s="10">
        <f t="shared" si="76"/>
        <v>22212</v>
      </c>
      <c r="S312" s="10">
        <f t="shared" si="76"/>
        <v>52610</v>
      </c>
      <c r="T312" s="10">
        <f t="shared" si="76"/>
        <v>32387</v>
      </c>
      <c r="U312" s="10">
        <f t="shared" si="76"/>
        <v>19826</v>
      </c>
      <c r="V312" s="10">
        <f t="shared" si="76"/>
        <v>15027</v>
      </c>
      <c r="W312" s="10">
        <f t="shared" si="76"/>
        <v>49765</v>
      </c>
      <c r="X312" s="10">
        <f t="shared" si="76"/>
        <v>37144</v>
      </c>
      <c r="Y312" s="10">
        <f t="shared" si="76"/>
        <v>50665</v>
      </c>
      <c r="Z312" s="10">
        <f t="shared" si="76"/>
        <v>26357</v>
      </c>
      <c r="AA312" s="10">
        <f t="shared" si="76"/>
        <v>76739</v>
      </c>
      <c r="AB312" s="10">
        <f t="shared" si="76"/>
        <v>46775</v>
      </c>
      <c r="AC312" s="10">
        <f t="shared" si="76"/>
        <v>38666</v>
      </c>
      <c r="AD312" s="10">
        <f t="shared" si="76"/>
        <v>29441</v>
      </c>
      <c r="AE312" s="10">
        <f t="shared" si="76"/>
        <v>52640</v>
      </c>
      <c r="AF312" s="10">
        <f t="shared" si="76"/>
        <v>10873</v>
      </c>
      <c r="AG312" s="10">
        <f t="shared" si="76"/>
        <v>25321</v>
      </c>
      <c r="AH312" s="10">
        <f t="shared" si="76"/>
        <v>30431</v>
      </c>
      <c r="AI312" s="10">
        <f t="shared" si="76"/>
        <v>56423</v>
      </c>
    </row>
    <row r="313" spans="1:35" x14ac:dyDescent="0.25">
      <c r="A313">
        <v>193</v>
      </c>
      <c r="B313" s="93">
        <f t="shared" ref="B313:AI313" si="77">IF(B79&lt;B$239,B79,0)</f>
        <v>24289</v>
      </c>
      <c r="C313" s="93">
        <f t="shared" si="77"/>
        <v>58887</v>
      </c>
      <c r="D313" s="93">
        <f t="shared" si="77"/>
        <v>33699</v>
      </c>
      <c r="E313" s="93">
        <f t="shared" si="77"/>
        <v>48834</v>
      </c>
      <c r="F313" s="93">
        <f t="shared" si="77"/>
        <v>30314</v>
      </c>
      <c r="G313" s="93">
        <f t="shared" si="77"/>
        <v>38826</v>
      </c>
      <c r="H313" s="93">
        <f t="shared" si="77"/>
        <v>37225</v>
      </c>
      <c r="I313" s="93">
        <f t="shared" si="77"/>
        <v>25425</v>
      </c>
      <c r="J313" s="93">
        <f t="shared" si="77"/>
        <v>36367</v>
      </c>
      <c r="K313" s="93">
        <f t="shared" si="77"/>
        <v>24698</v>
      </c>
      <c r="L313" s="93">
        <f t="shared" si="77"/>
        <v>26768</v>
      </c>
      <c r="M313" s="93">
        <f t="shared" si="77"/>
        <v>29919</v>
      </c>
      <c r="N313" s="93">
        <f t="shared" si="77"/>
        <v>25963</v>
      </c>
      <c r="O313" s="93">
        <f t="shared" si="77"/>
        <v>27955</v>
      </c>
      <c r="P313" s="93">
        <f t="shared" si="77"/>
        <v>44796</v>
      </c>
      <c r="Q313" s="93">
        <f t="shared" si="77"/>
        <v>48872</v>
      </c>
      <c r="R313" s="93">
        <f t="shared" si="77"/>
        <v>23014</v>
      </c>
      <c r="S313" s="93">
        <f t="shared" si="77"/>
        <v>54485</v>
      </c>
      <c r="T313" s="93">
        <f t="shared" si="77"/>
        <v>34412</v>
      </c>
      <c r="U313" s="93">
        <f t="shared" si="77"/>
        <v>20264</v>
      </c>
      <c r="V313" s="93">
        <f t="shared" si="77"/>
        <v>15299</v>
      </c>
      <c r="W313" s="93">
        <f t="shared" si="77"/>
        <v>55507</v>
      </c>
      <c r="X313" s="93">
        <f t="shared" si="77"/>
        <v>37931</v>
      </c>
      <c r="Y313" s="93">
        <f t="shared" si="77"/>
        <v>52843</v>
      </c>
      <c r="Z313" s="93">
        <f t="shared" si="77"/>
        <v>27809</v>
      </c>
      <c r="AA313" s="93">
        <f t="shared" si="77"/>
        <v>79459</v>
      </c>
      <c r="AB313" s="93">
        <f t="shared" si="77"/>
        <v>48342</v>
      </c>
      <c r="AC313" s="93">
        <f t="shared" si="77"/>
        <v>44316</v>
      </c>
      <c r="AD313" s="93">
        <f t="shared" si="77"/>
        <v>31111</v>
      </c>
      <c r="AE313" s="93">
        <f t="shared" si="77"/>
        <v>52990</v>
      </c>
      <c r="AF313" s="93">
        <f t="shared" si="77"/>
        <v>11575</v>
      </c>
      <c r="AG313" s="93">
        <f t="shared" si="77"/>
        <v>26186</v>
      </c>
      <c r="AH313" s="93">
        <f t="shared" si="77"/>
        <v>32493</v>
      </c>
      <c r="AI313" s="93">
        <f t="shared" si="77"/>
        <v>58942</v>
      </c>
    </row>
    <row r="314" spans="1:35" x14ac:dyDescent="0.25">
      <c r="A314">
        <v>194</v>
      </c>
      <c r="B314" s="93">
        <f t="shared" ref="B314:AI314" si="78">IF(B80&lt;B$239,B80,0)</f>
        <v>25310</v>
      </c>
      <c r="C314" s="93">
        <f t="shared" si="78"/>
        <v>60077</v>
      </c>
      <c r="D314" s="93">
        <f t="shared" si="78"/>
        <v>34538</v>
      </c>
      <c r="E314" s="93">
        <f t="shared" si="78"/>
        <v>51741</v>
      </c>
      <c r="F314" s="93">
        <f t="shared" si="78"/>
        <v>32359</v>
      </c>
      <c r="G314" s="93">
        <f t="shared" si="78"/>
        <v>39113</v>
      </c>
      <c r="H314" s="93">
        <f t="shared" si="78"/>
        <v>38532</v>
      </c>
      <c r="I314" s="93">
        <f t="shared" si="78"/>
        <v>26352</v>
      </c>
      <c r="J314" s="93">
        <f t="shared" si="78"/>
        <v>36785</v>
      </c>
      <c r="K314" s="93">
        <f t="shared" si="78"/>
        <v>25669</v>
      </c>
      <c r="L314" s="93">
        <f t="shared" si="78"/>
        <v>30624</v>
      </c>
      <c r="M314" s="93">
        <f t="shared" si="78"/>
        <v>31275</v>
      </c>
      <c r="N314" s="93">
        <f t="shared" si="78"/>
        <v>26717</v>
      </c>
      <c r="O314" s="93">
        <f t="shared" si="78"/>
        <v>28891</v>
      </c>
      <c r="P314" s="93">
        <f t="shared" si="78"/>
        <v>50329</v>
      </c>
      <c r="Q314" s="93">
        <f t="shared" si="78"/>
        <v>50059</v>
      </c>
      <c r="R314" s="93">
        <f t="shared" si="78"/>
        <v>24746</v>
      </c>
      <c r="S314" s="93">
        <f t="shared" si="78"/>
        <v>54644</v>
      </c>
      <c r="T314" s="93">
        <f t="shared" si="78"/>
        <v>36146</v>
      </c>
      <c r="U314" s="93">
        <f t="shared" si="78"/>
        <v>22254</v>
      </c>
      <c r="V314" s="93">
        <f t="shared" si="78"/>
        <v>16716</v>
      </c>
      <c r="W314" s="93">
        <f t="shared" si="78"/>
        <v>58118</v>
      </c>
      <c r="X314" s="93">
        <f t="shared" si="78"/>
        <v>38574</v>
      </c>
      <c r="Y314" s="93">
        <f t="shared" si="78"/>
        <v>53774</v>
      </c>
      <c r="Z314" s="93">
        <f t="shared" si="78"/>
        <v>29524</v>
      </c>
      <c r="AA314" s="93">
        <f t="shared" si="78"/>
        <v>84041</v>
      </c>
      <c r="AB314" s="93">
        <f t="shared" si="78"/>
        <v>50840</v>
      </c>
      <c r="AC314" s="93">
        <f t="shared" si="78"/>
        <v>47223</v>
      </c>
      <c r="AD314" s="93">
        <f t="shared" si="78"/>
        <v>32421</v>
      </c>
      <c r="AE314" s="93">
        <f t="shared" si="78"/>
        <v>54017</v>
      </c>
      <c r="AF314" s="93">
        <f t="shared" si="78"/>
        <v>11948</v>
      </c>
      <c r="AG314" s="93">
        <f t="shared" si="78"/>
        <v>27307</v>
      </c>
      <c r="AH314" s="93">
        <f t="shared" si="78"/>
        <v>34567</v>
      </c>
      <c r="AI314" s="93">
        <f t="shared" si="78"/>
        <v>60067</v>
      </c>
    </row>
    <row r="315" spans="1:35" x14ac:dyDescent="0.25">
      <c r="A315">
        <v>195</v>
      </c>
      <c r="B315" s="93">
        <f t="shared" ref="B315:AI315" si="79">IF(B81&lt;B$239,B81,0)</f>
        <v>29520</v>
      </c>
      <c r="C315" s="93">
        <f t="shared" si="79"/>
        <v>60625</v>
      </c>
      <c r="D315" s="93">
        <f t="shared" si="79"/>
        <v>35098</v>
      </c>
      <c r="E315" s="93">
        <f t="shared" si="79"/>
        <v>53720</v>
      </c>
      <c r="F315" s="93">
        <f t="shared" si="79"/>
        <v>33911</v>
      </c>
      <c r="G315" s="93">
        <f t="shared" si="79"/>
        <v>40044</v>
      </c>
      <c r="H315" s="93">
        <f t="shared" si="79"/>
        <v>40000</v>
      </c>
      <c r="I315" s="93">
        <f t="shared" si="79"/>
        <v>26829</v>
      </c>
      <c r="J315" s="93">
        <f t="shared" si="79"/>
        <v>37099</v>
      </c>
      <c r="K315" s="93">
        <f t="shared" si="79"/>
        <v>25836</v>
      </c>
      <c r="L315" s="93">
        <f t="shared" si="79"/>
        <v>34270</v>
      </c>
      <c r="M315" s="93">
        <f t="shared" si="79"/>
        <v>32477</v>
      </c>
      <c r="N315" s="93">
        <f t="shared" si="79"/>
        <v>26922</v>
      </c>
      <c r="O315" s="93">
        <f t="shared" si="79"/>
        <v>32108</v>
      </c>
      <c r="P315" s="93">
        <f t="shared" si="79"/>
        <v>52707</v>
      </c>
      <c r="Q315" s="93">
        <f t="shared" si="79"/>
        <v>51664</v>
      </c>
      <c r="R315" s="93">
        <f t="shared" si="79"/>
        <v>25051</v>
      </c>
      <c r="S315" s="93">
        <f t="shared" si="79"/>
        <v>54962</v>
      </c>
      <c r="T315" s="93">
        <f t="shared" si="79"/>
        <v>40806</v>
      </c>
      <c r="U315" s="93">
        <f t="shared" si="79"/>
        <v>25559</v>
      </c>
      <c r="V315" s="93">
        <f t="shared" si="79"/>
        <v>16742</v>
      </c>
      <c r="W315" s="93">
        <f t="shared" si="79"/>
        <v>60431</v>
      </c>
      <c r="X315" s="93">
        <f t="shared" si="79"/>
        <v>39316</v>
      </c>
      <c r="Y315" s="93">
        <f t="shared" si="79"/>
        <v>56286</v>
      </c>
      <c r="Z315" s="93">
        <f t="shared" si="79"/>
        <v>30461</v>
      </c>
      <c r="AA315" s="93">
        <f t="shared" si="79"/>
        <v>89142</v>
      </c>
      <c r="AB315" s="93">
        <f t="shared" si="79"/>
        <v>52873</v>
      </c>
      <c r="AC315" s="93">
        <f t="shared" si="79"/>
        <v>50639</v>
      </c>
      <c r="AD315" s="93">
        <f t="shared" si="79"/>
        <v>32655</v>
      </c>
      <c r="AE315" s="93">
        <f t="shared" si="79"/>
        <v>55446</v>
      </c>
      <c r="AF315" s="93">
        <f t="shared" si="79"/>
        <v>12202</v>
      </c>
      <c r="AG315" s="93">
        <f t="shared" si="79"/>
        <v>28736</v>
      </c>
      <c r="AH315" s="93">
        <f t="shared" si="79"/>
        <v>35067</v>
      </c>
      <c r="AI315" s="93">
        <f t="shared" si="79"/>
        <v>60817</v>
      </c>
    </row>
    <row r="316" spans="1:35" x14ac:dyDescent="0.25">
      <c r="A316">
        <v>196</v>
      </c>
      <c r="B316" s="93">
        <f t="shared" ref="B316:AI316" si="80">IF(B82&lt;B$239,B82,0)</f>
        <v>29775</v>
      </c>
      <c r="C316" s="93">
        <f t="shared" si="80"/>
        <v>60719</v>
      </c>
      <c r="D316" s="93">
        <f t="shared" si="80"/>
        <v>38654</v>
      </c>
      <c r="E316" s="93">
        <f t="shared" si="80"/>
        <v>56315</v>
      </c>
      <c r="F316" s="93">
        <f t="shared" si="80"/>
        <v>35546</v>
      </c>
      <c r="G316" s="93">
        <f t="shared" si="80"/>
        <v>40886</v>
      </c>
      <c r="H316" s="93">
        <f t="shared" si="80"/>
        <v>41806</v>
      </c>
      <c r="I316" s="93">
        <f t="shared" si="80"/>
        <v>27490</v>
      </c>
      <c r="J316" s="93">
        <f t="shared" si="80"/>
        <v>37826</v>
      </c>
      <c r="K316" s="93">
        <f t="shared" si="80"/>
        <v>26185</v>
      </c>
      <c r="L316" s="93">
        <f t="shared" si="80"/>
        <v>34901</v>
      </c>
      <c r="M316" s="93">
        <f t="shared" si="80"/>
        <v>33846</v>
      </c>
      <c r="N316" s="93">
        <f t="shared" si="80"/>
        <v>27326</v>
      </c>
      <c r="O316" s="93">
        <f t="shared" si="80"/>
        <v>34242</v>
      </c>
      <c r="P316" s="93">
        <f t="shared" si="80"/>
        <v>53235</v>
      </c>
      <c r="Q316" s="93">
        <f t="shared" si="80"/>
        <v>52812</v>
      </c>
      <c r="R316" s="93">
        <f t="shared" si="80"/>
        <v>25100</v>
      </c>
      <c r="S316" s="93">
        <f t="shared" si="80"/>
        <v>55237</v>
      </c>
      <c r="T316" s="93">
        <f t="shared" si="80"/>
        <v>42562</v>
      </c>
      <c r="U316" s="93">
        <f t="shared" si="80"/>
        <v>27383</v>
      </c>
      <c r="V316" s="93">
        <f t="shared" si="80"/>
        <v>17873</v>
      </c>
      <c r="W316" s="93">
        <f t="shared" si="80"/>
        <v>60607</v>
      </c>
      <c r="X316" s="93">
        <f t="shared" si="80"/>
        <v>39571</v>
      </c>
      <c r="Y316" s="93">
        <f t="shared" si="80"/>
        <v>57102</v>
      </c>
      <c r="Z316" s="93">
        <f t="shared" si="80"/>
        <v>31140</v>
      </c>
      <c r="AA316" s="93">
        <f t="shared" si="80"/>
        <v>92546</v>
      </c>
      <c r="AB316" s="93">
        <f t="shared" si="80"/>
        <v>54011</v>
      </c>
      <c r="AC316" s="93">
        <f t="shared" si="80"/>
        <v>52961</v>
      </c>
      <c r="AD316" s="93">
        <f t="shared" si="80"/>
        <v>33629</v>
      </c>
      <c r="AE316" s="93">
        <f t="shared" si="80"/>
        <v>56230</v>
      </c>
      <c r="AF316" s="93">
        <f t="shared" si="80"/>
        <v>14414</v>
      </c>
      <c r="AG316" s="93">
        <f t="shared" si="80"/>
        <v>29613</v>
      </c>
      <c r="AH316" s="93">
        <f t="shared" si="80"/>
        <v>36800</v>
      </c>
      <c r="AI316" s="93">
        <f t="shared" si="80"/>
        <v>61678</v>
      </c>
    </row>
    <row r="317" spans="1:35" x14ac:dyDescent="0.25">
      <c r="A317">
        <v>197</v>
      </c>
      <c r="B317" s="93">
        <f t="shared" ref="B317:AI317" si="81">IF(B83&lt;B$239,B83,0)</f>
        <v>29847</v>
      </c>
      <c r="C317" s="93">
        <f t="shared" si="81"/>
        <v>61320</v>
      </c>
      <c r="D317" s="93">
        <f t="shared" si="81"/>
        <v>43577</v>
      </c>
      <c r="E317" s="93">
        <f t="shared" si="81"/>
        <v>57877</v>
      </c>
      <c r="F317" s="93">
        <f t="shared" si="81"/>
        <v>36878</v>
      </c>
      <c r="G317" s="93">
        <f t="shared" si="81"/>
        <v>41700</v>
      </c>
      <c r="H317" s="93">
        <f t="shared" si="81"/>
        <v>42537</v>
      </c>
      <c r="I317" s="93">
        <f t="shared" si="81"/>
        <v>27731</v>
      </c>
      <c r="J317" s="93">
        <f t="shared" si="81"/>
        <v>38957</v>
      </c>
      <c r="K317" s="93">
        <f t="shared" si="81"/>
        <v>26970</v>
      </c>
      <c r="L317" s="93">
        <f t="shared" si="81"/>
        <v>36836</v>
      </c>
      <c r="M317" s="93">
        <f t="shared" si="81"/>
        <v>36271</v>
      </c>
      <c r="N317" s="93">
        <f t="shared" si="81"/>
        <v>27729</v>
      </c>
      <c r="O317" s="93">
        <f t="shared" si="81"/>
        <v>36958</v>
      </c>
      <c r="P317" s="93">
        <f t="shared" si="81"/>
        <v>58550</v>
      </c>
      <c r="Q317" s="93">
        <f t="shared" si="81"/>
        <v>53051</v>
      </c>
      <c r="R317" s="93">
        <f t="shared" si="81"/>
        <v>27729</v>
      </c>
      <c r="S317" s="93">
        <f t="shared" si="81"/>
        <v>56206</v>
      </c>
      <c r="T317" s="93">
        <f t="shared" si="81"/>
        <v>44534</v>
      </c>
      <c r="U317" s="93">
        <f t="shared" si="81"/>
        <v>28638</v>
      </c>
      <c r="V317" s="93">
        <f t="shared" si="81"/>
        <v>19655</v>
      </c>
      <c r="W317" s="93">
        <f t="shared" si="81"/>
        <v>60732</v>
      </c>
      <c r="X317" s="93">
        <f t="shared" si="81"/>
        <v>40541</v>
      </c>
      <c r="Y317" s="93">
        <f t="shared" si="81"/>
        <v>60824</v>
      </c>
      <c r="Z317" s="93">
        <f t="shared" si="81"/>
        <v>31217</v>
      </c>
      <c r="AA317" s="93">
        <f t="shared" si="81"/>
        <v>94182</v>
      </c>
      <c r="AB317" s="93">
        <f t="shared" si="81"/>
        <v>56001</v>
      </c>
      <c r="AC317" s="93">
        <f t="shared" si="81"/>
        <v>54216</v>
      </c>
      <c r="AD317" s="93">
        <f t="shared" si="81"/>
        <v>33676</v>
      </c>
      <c r="AE317" s="93">
        <f t="shared" si="81"/>
        <v>58776</v>
      </c>
      <c r="AF317" s="93">
        <f t="shared" si="81"/>
        <v>15945</v>
      </c>
      <c r="AG317" s="93">
        <f t="shared" si="81"/>
        <v>34518</v>
      </c>
      <c r="AH317" s="93">
        <f t="shared" si="81"/>
        <v>38826</v>
      </c>
      <c r="AI317" s="93">
        <f t="shared" si="81"/>
        <v>67200</v>
      </c>
    </row>
    <row r="318" spans="1:35" x14ac:dyDescent="0.25">
      <c r="A318">
        <v>198</v>
      </c>
      <c r="B318" s="93">
        <f t="shared" ref="B318:AI318" si="82">IF(B84&lt;B$239,B84,0)</f>
        <v>30022</v>
      </c>
      <c r="C318" s="93">
        <f t="shared" si="82"/>
        <v>61792</v>
      </c>
      <c r="D318" s="93">
        <f t="shared" si="82"/>
        <v>45328</v>
      </c>
      <c r="E318" s="93">
        <f t="shared" si="82"/>
        <v>60515</v>
      </c>
      <c r="F318" s="93">
        <f t="shared" si="82"/>
        <v>37906</v>
      </c>
      <c r="G318" s="93">
        <f t="shared" si="82"/>
        <v>41846</v>
      </c>
      <c r="H318" s="93">
        <f t="shared" si="82"/>
        <v>42998</v>
      </c>
      <c r="I318" s="93">
        <f t="shared" si="82"/>
        <v>28800</v>
      </c>
      <c r="J318" s="93">
        <f t="shared" si="82"/>
        <v>40010</v>
      </c>
      <c r="K318" s="93">
        <f t="shared" si="82"/>
        <v>27565</v>
      </c>
      <c r="L318" s="93">
        <f t="shared" si="82"/>
        <v>37442</v>
      </c>
      <c r="M318" s="93">
        <f t="shared" si="82"/>
        <v>37000</v>
      </c>
      <c r="N318" s="93">
        <f t="shared" si="82"/>
        <v>27754</v>
      </c>
      <c r="O318" s="93">
        <f t="shared" si="82"/>
        <v>39568</v>
      </c>
      <c r="P318" s="93">
        <f t="shared" si="82"/>
        <v>58662</v>
      </c>
      <c r="Q318" s="93">
        <f t="shared" si="82"/>
        <v>54306</v>
      </c>
      <c r="R318" s="93">
        <f t="shared" si="82"/>
        <v>29312</v>
      </c>
      <c r="S318" s="93">
        <f t="shared" si="82"/>
        <v>56656</v>
      </c>
      <c r="T318" s="93">
        <f t="shared" si="82"/>
        <v>44807</v>
      </c>
      <c r="U318" s="93">
        <f t="shared" si="82"/>
        <v>29261</v>
      </c>
      <c r="V318" s="93">
        <f t="shared" si="82"/>
        <v>19794</v>
      </c>
      <c r="W318" s="93">
        <f t="shared" si="82"/>
        <v>61420</v>
      </c>
      <c r="X318" s="93">
        <f t="shared" si="82"/>
        <v>42554</v>
      </c>
      <c r="Y318" s="93">
        <f t="shared" si="82"/>
        <v>63181</v>
      </c>
      <c r="Z318" s="93">
        <f t="shared" si="82"/>
        <v>31769</v>
      </c>
      <c r="AA318" s="93">
        <f t="shared" si="82"/>
        <v>96097</v>
      </c>
      <c r="AB318" s="93">
        <f t="shared" si="82"/>
        <v>59348</v>
      </c>
      <c r="AC318" s="93">
        <f t="shared" si="82"/>
        <v>59277</v>
      </c>
      <c r="AD318" s="93">
        <f t="shared" si="82"/>
        <v>35062</v>
      </c>
      <c r="AE318" s="93">
        <f t="shared" si="82"/>
        <v>60983</v>
      </c>
      <c r="AF318" s="93">
        <f t="shared" si="82"/>
        <v>16142</v>
      </c>
      <c r="AG318" s="93">
        <f t="shared" si="82"/>
        <v>36068</v>
      </c>
      <c r="AH318" s="93">
        <f t="shared" si="82"/>
        <v>39444</v>
      </c>
      <c r="AI318" s="93">
        <f t="shared" si="82"/>
        <v>70353</v>
      </c>
    </row>
    <row r="319" spans="1:35" x14ac:dyDescent="0.25">
      <c r="A319">
        <v>199</v>
      </c>
      <c r="B319" s="93">
        <f t="shared" ref="B319:AI319" si="83">IF(B85&lt;B$239,B85,0)</f>
        <v>30212</v>
      </c>
      <c r="C319" s="93">
        <f t="shared" si="83"/>
        <v>62729</v>
      </c>
      <c r="D319" s="93">
        <f t="shared" si="83"/>
        <v>46268</v>
      </c>
      <c r="E319" s="93">
        <f t="shared" si="83"/>
        <v>61996</v>
      </c>
      <c r="F319" s="93">
        <f t="shared" si="83"/>
        <v>40725</v>
      </c>
      <c r="G319" s="93">
        <f t="shared" si="83"/>
        <v>42067</v>
      </c>
      <c r="H319" s="93">
        <f t="shared" si="83"/>
        <v>45826</v>
      </c>
      <c r="I319" s="93">
        <f t="shared" si="83"/>
        <v>29966</v>
      </c>
      <c r="J319" s="93">
        <f t="shared" si="83"/>
        <v>41923</v>
      </c>
      <c r="K319" s="93">
        <f t="shared" si="83"/>
        <v>29053</v>
      </c>
      <c r="L319" s="93">
        <f t="shared" si="83"/>
        <v>39658</v>
      </c>
      <c r="M319" s="93">
        <f t="shared" si="83"/>
        <v>37183</v>
      </c>
      <c r="N319" s="93">
        <f t="shared" si="83"/>
        <v>29107</v>
      </c>
      <c r="O319" s="93">
        <f t="shared" si="83"/>
        <v>40552</v>
      </c>
      <c r="P319" s="93">
        <f t="shared" si="83"/>
        <v>61186</v>
      </c>
      <c r="Q319" s="93">
        <f t="shared" si="83"/>
        <v>56405</v>
      </c>
      <c r="R319" s="93">
        <f t="shared" si="83"/>
        <v>30313</v>
      </c>
      <c r="S319" s="93">
        <f t="shared" si="83"/>
        <v>57324</v>
      </c>
      <c r="T319" s="93">
        <f t="shared" si="83"/>
        <v>46872</v>
      </c>
      <c r="U319" s="93">
        <f t="shared" si="83"/>
        <v>30562</v>
      </c>
      <c r="V319" s="93">
        <f t="shared" si="83"/>
        <v>19937</v>
      </c>
      <c r="W319" s="93">
        <f t="shared" si="83"/>
        <v>65815</v>
      </c>
      <c r="X319" s="93">
        <f t="shared" si="83"/>
        <v>42589</v>
      </c>
      <c r="Y319" s="93">
        <f t="shared" si="83"/>
        <v>64848</v>
      </c>
      <c r="Z319" s="93">
        <f t="shared" si="83"/>
        <v>32588</v>
      </c>
      <c r="AA319" s="93">
        <f t="shared" si="83"/>
        <v>96760</v>
      </c>
      <c r="AB319" s="93">
        <f t="shared" si="83"/>
        <v>65445</v>
      </c>
      <c r="AC319" s="93">
        <f t="shared" si="83"/>
        <v>60071</v>
      </c>
      <c r="AD319" s="93">
        <f t="shared" si="83"/>
        <v>39039</v>
      </c>
      <c r="AE319" s="93">
        <f t="shared" si="83"/>
        <v>62260</v>
      </c>
      <c r="AF319" s="93">
        <f t="shared" si="83"/>
        <v>16317</v>
      </c>
      <c r="AG319" s="93">
        <f t="shared" si="83"/>
        <v>38866</v>
      </c>
      <c r="AH319" s="93">
        <f t="shared" si="83"/>
        <v>39688</v>
      </c>
      <c r="AI319" s="93">
        <f t="shared" si="83"/>
        <v>72685</v>
      </c>
    </row>
    <row r="320" spans="1:35" x14ac:dyDescent="0.25">
      <c r="A320">
        <v>200</v>
      </c>
      <c r="B320" s="93">
        <f t="shared" ref="B320:AI320" si="84">IF(B86&lt;B$239,B86,0)</f>
        <v>30731</v>
      </c>
      <c r="C320" s="93">
        <f t="shared" si="84"/>
        <v>63885</v>
      </c>
      <c r="D320" s="93">
        <f t="shared" si="84"/>
        <v>47666</v>
      </c>
      <c r="E320" s="93">
        <f t="shared" si="84"/>
        <v>63890</v>
      </c>
      <c r="F320" s="93">
        <f t="shared" si="84"/>
        <v>53581</v>
      </c>
      <c r="G320" s="93">
        <f t="shared" si="84"/>
        <v>43694</v>
      </c>
      <c r="H320" s="93">
        <f t="shared" si="84"/>
        <v>48034</v>
      </c>
      <c r="I320" s="93">
        <f t="shared" si="84"/>
        <v>30305</v>
      </c>
      <c r="J320" s="93">
        <f t="shared" si="84"/>
        <v>45185</v>
      </c>
      <c r="K320" s="93">
        <f t="shared" si="84"/>
        <v>29884</v>
      </c>
      <c r="L320" s="93">
        <f t="shared" si="84"/>
        <v>40219</v>
      </c>
      <c r="M320" s="93">
        <f t="shared" si="84"/>
        <v>40872</v>
      </c>
      <c r="N320" s="93">
        <f t="shared" si="84"/>
        <v>29883</v>
      </c>
      <c r="O320" s="93">
        <f t="shared" si="84"/>
        <v>42984</v>
      </c>
      <c r="P320" s="93">
        <f t="shared" si="84"/>
        <v>61186</v>
      </c>
      <c r="Q320" s="93">
        <f t="shared" si="84"/>
        <v>58608</v>
      </c>
      <c r="R320" s="93">
        <f t="shared" si="84"/>
        <v>31486</v>
      </c>
      <c r="S320" s="93">
        <f t="shared" si="84"/>
        <v>59873</v>
      </c>
      <c r="T320" s="93">
        <f t="shared" si="84"/>
        <v>49071</v>
      </c>
      <c r="U320" s="93">
        <f t="shared" si="84"/>
        <v>31703</v>
      </c>
      <c r="V320" s="93">
        <f t="shared" si="84"/>
        <v>21392</v>
      </c>
      <c r="W320" s="93">
        <f t="shared" si="84"/>
        <v>67314</v>
      </c>
      <c r="X320" s="93">
        <f t="shared" si="84"/>
        <v>43054</v>
      </c>
      <c r="Y320" s="93">
        <f t="shared" si="84"/>
        <v>70674</v>
      </c>
      <c r="Z320" s="93">
        <f t="shared" si="84"/>
        <v>33563</v>
      </c>
      <c r="AA320" s="93">
        <f t="shared" si="84"/>
        <v>97914</v>
      </c>
      <c r="AB320" s="93">
        <f t="shared" si="84"/>
        <v>67756</v>
      </c>
      <c r="AC320" s="93">
        <f t="shared" si="84"/>
        <v>62593</v>
      </c>
      <c r="AD320" s="93">
        <f t="shared" si="84"/>
        <v>41258</v>
      </c>
      <c r="AE320" s="93">
        <f t="shared" si="84"/>
        <v>64089</v>
      </c>
      <c r="AF320" s="93">
        <f t="shared" si="84"/>
        <v>16794</v>
      </c>
      <c r="AG320" s="93">
        <f t="shared" si="84"/>
        <v>41369</v>
      </c>
      <c r="AH320" s="93">
        <f t="shared" si="84"/>
        <v>43245</v>
      </c>
      <c r="AI320" s="93">
        <f t="shared" si="84"/>
        <v>77896</v>
      </c>
    </row>
    <row r="321" spans="1:35" x14ac:dyDescent="0.25">
      <c r="A321">
        <v>201</v>
      </c>
      <c r="B321" s="93">
        <f t="shared" ref="B321:AI321" si="85">IF(B87&lt;B$239,B87,0)</f>
        <v>32445</v>
      </c>
      <c r="C321" s="93">
        <f t="shared" si="85"/>
        <v>64902</v>
      </c>
      <c r="D321" s="93">
        <f t="shared" si="85"/>
        <v>51179</v>
      </c>
      <c r="E321" s="93">
        <f t="shared" si="85"/>
        <v>64801</v>
      </c>
      <c r="F321" s="93">
        <f t="shared" si="85"/>
        <v>54458</v>
      </c>
      <c r="G321" s="93">
        <f t="shared" si="85"/>
        <v>44660</v>
      </c>
      <c r="H321" s="93">
        <f t="shared" si="85"/>
        <v>51208</v>
      </c>
      <c r="I321" s="93">
        <f t="shared" si="85"/>
        <v>31955</v>
      </c>
      <c r="J321" s="93">
        <f t="shared" si="85"/>
        <v>45628</v>
      </c>
      <c r="K321" s="93">
        <f t="shared" si="85"/>
        <v>30522</v>
      </c>
      <c r="L321" s="93">
        <f t="shared" si="85"/>
        <v>40527</v>
      </c>
      <c r="M321" s="93">
        <f t="shared" si="85"/>
        <v>44759</v>
      </c>
      <c r="N321" s="93">
        <f t="shared" si="85"/>
        <v>30143</v>
      </c>
      <c r="O321" s="93">
        <f t="shared" si="85"/>
        <v>45349</v>
      </c>
      <c r="P321" s="93">
        <f t="shared" si="85"/>
        <v>61795</v>
      </c>
      <c r="Q321" s="93">
        <f t="shared" si="85"/>
        <v>60100</v>
      </c>
      <c r="R321" s="93">
        <f t="shared" si="85"/>
        <v>31527</v>
      </c>
      <c r="S321" s="93">
        <f t="shared" si="85"/>
        <v>60500</v>
      </c>
      <c r="T321" s="93">
        <f t="shared" si="85"/>
        <v>49273</v>
      </c>
      <c r="U321" s="93">
        <f t="shared" si="85"/>
        <v>32146</v>
      </c>
      <c r="V321" s="93">
        <f t="shared" si="85"/>
        <v>22002</v>
      </c>
      <c r="W321" s="93">
        <f t="shared" si="85"/>
        <v>69127</v>
      </c>
      <c r="X321" s="93">
        <f t="shared" si="85"/>
        <v>43058</v>
      </c>
      <c r="Y321" s="93">
        <f t="shared" si="85"/>
        <v>72812</v>
      </c>
      <c r="Z321" s="93">
        <f t="shared" si="85"/>
        <v>36469</v>
      </c>
      <c r="AA321" s="93">
        <f t="shared" si="85"/>
        <v>99999</v>
      </c>
      <c r="AB321" s="93">
        <f t="shared" si="85"/>
        <v>74185</v>
      </c>
      <c r="AC321" s="93">
        <f t="shared" si="85"/>
        <v>65832</v>
      </c>
      <c r="AD321" s="93">
        <f t="shared" si="85"/>
        <v>42732</v>
      </c>
      <c r="AE321" s="93">
        <f t="shared" si="85"/>
        <v>64823</v>
      </c>
      <c r="AF321" s="93">
        <f t="shared" si="85"/>
        <v>17146</v>
      </c>
      <c r="AG321" s="93">
        <f t="shared" si="85"/>
        <v>41390</v>
      </c>
      <c r="AH321" s="93">
        <f t="shared" si="85"/>
        <v>43422</v>
      </c>
      <c r="AI321" s="93">
        <f t="shared" si="85"/>
        <v>81929</v>
      </c>
    </row>
    <row r="322" spans="1:35" x14ac:dyDescent="0.25">
      <c r="A322">
        <v>202</v>
      </c>
      <c r="B322" s="93">
        <f t="shared" ref="B322:AI322" si="86">IF(B88&lt;B$239,B88,0)</f>
        <v>33162</v>
      </c>
      <c r="C322" s="93">
        <f t="shared" si="86"/>
        <v>65799</v>
      </c>
      <c r="D322" s="93">
        <f t="shared" si="86"/>
        <v>53785</v>
      </c>
      <c r="E322" s="93">
        <f t="shared" si="86"/>
        <v>67388</v>
      </c>
      <c r="F322" s="93">
        <f t="shared" si="86"/>
        <v>59271</v>
      </c>
      <c r="G322" s="93">
        <f t="shared" si="86"/>
        <v>45836</v>
      </c>
      <c r="H322" s="93">
        <f t="shared" si="86"/>
        <v>51695</v>
      </c>
      <c r="I322" s="93">
        <f t="shared" si="86"/>
        <v>32013</v>
      </c>
      <c r="J322" s="93">
        <f t="shared" si="86"/>
        <v>45972</v>
      </c>
      <c r="K322" s="93">
        <f t="shared" si="86"/>
        <v>31647</v>
      </c>
      <c r="L322" s="93">
        <f t="shared" si="86"/>
        <v>40596</v>
      </c>
      <c r="M322" s="93">
        <f t="shared" si="86"/>
        <v>45070</v>
      </c>
      <c r="N322" s="93">
        <f t="shared" si="86"/>
        <v>30297</v>
      </c>
      <c r="O322" s="93">
        <f t="shared" si="86"/>
        <v>46960</v>
      </c>
      <c r="P322" s="93">
        <f t="shared" si="86"/>
        <v>61967</v>
      </c>
      <c r="Q322" s="93">
        <f t="shared" si="86"/>
        <v>61604</v>
      </c>
      <c r="R322" s="93">
        <f t="shared" si="86"/>
        <v>32536</v>
      </c>
      <c r="S322" s="93">
        <f t="shared" si="86"/>
        <v>61200</v>
      </c>
      <c r="T322" s="93">
        <f t="shared" si="86"/>
        <v>51769</v>
      </c>
      <c r="U322" s="93">
        <f t="shared" si="86"/>
        <v>34001</v>
      </c>
      <c r="V322" s="93">
        <f t="shared" si="86"/>
        <v>22412</v>
      </c>
      <c r="W322" s="93">
        <f t="shared" si="86"/>
        <v>69871</v>
      </c>
      <c r="X322" s="93">
        <f t="shared" si="86"/>
        <v>44662</v>
      </c>
      <c r="Y322" s="93">
        <f t="shared" si="86"/>
        <v>74903</v>
      </c>
      <c r="Z322" s="93">
        <f t="shared" si="86"/>
        <v>37653</v>
      </c>
      <c r="AA322" s="93">
        <f t="shared" si="86"/>
        <v>102323</v>
      </c>
      <c r="AB322" s="93">
        <f t="shared" si="86"/>
        <v>77268</v>
      </c>
      <c r="AC322" s="93">
        <f t="shared" si="86"/>
        <v>68997</v>
      </c>
      <c r="AD322" s="93">
        <f t="shared" si="86"/>
        <v>43304</v>
      </c>
      <c r="AE322" s="93">
        <f t="shared" si="86"/>
        <v>66239</v>
      </c>
      <c r="AF322" s="93">
        <f t="shared" si="86"/>
        <v>19353</v>
      </c>
      <c r="AG322" s="93">
        <f t="shared" si="86"/>
        <v>42750</v>
      </c>
      <c r="AH322" s="93">
        <f t="shared" si="86"/>
        <v>45047</v>
      </c>
      <c r="AI322" s="93">
        <f t="shared" si="86"/>
        <v>83335</v>
      </c>
    </row>
    <row r="323" spans="1:35" x14ac:dyDescent="0.25">
      <c r="A323">
        <v>203</v>
      </c>
      <c r="B323" s="93">
        <f t="shared" ref="B323:AI323" si="87">IF(B89&lt;B$239,B89,0)</f>
        <v>33226</v>
      </c>
      <c r="C323" s="93">
        <f t="shared" si="87"/>
        <v>65909</v>
      </c>
      <c r="D323" s="93">
        <f t="shared" si="87"/>
        <v>57498</v>
      </c>
      <c r="E323" s="93">
        <f t="shared" si="87"/>
        <v>68029</v>
      </c>
      <c r="F323" s="93">
        <f t="shared" si="87"/>
        <v>62941</v>
      </c>
      <c r="G323" s="93">
        <f t="shared" si="87"/>
        <v>47205</v>
      </c>
      <c r="H323" s="93">
        <f t="shared" si="87"/>
        <v>52770</v>
      </c>
      <c r="I323" s="93">
        <f t="shared" si="87"/>
        <v>32882</v>
      </c>
      <c r="J323" s="93">
        <f t="shared" si="87"/>
        <v>48374</v>
      </c>
      <c r="K323" s="93">
        <f t="shared" si="87"/>
        <v>32213</v>
      </c>
      <c r="L323" s="93">
        <f t="shared" si="87"/>
        <v>42276</v>
      </c>
      <c r="M323" s="93">
        <f t="shared" si="87"/>
        <v>46839</v>
      </c>
      <c r="N323" s="93">
        <f t="shared" si="87"/>
        <v>30532</v>
      </c>
      <c r="O323" s="93">
        <f t="shared" si="87"/>
        <v>49077</v>
      </c>
      <c r="P323" s="93">
        <f t="shared" si="87"/>
        <v>61986</v>
      </c>
      <c r="Q323" s="93">
        <f t="shared" si="87"/>
        <v>64073</v>
      </c>
      <c r="R323" s="93">
        <f t="shared" si="87"/>
        <v>34454</v>
      </c>
      <c r="S323" s="93">
        <f t="shared" si="87"/>
        <v>62008</v>
      </c>
      <c r="T323" s="93">
        <f t="shared" si="87"/>
        <v>53802</v>
      </c>
      <c r="U323" s="93">
        <f t="shared" si="87"/>
        <v>35207</v>
      </c>
      <c r="V323" s="93">
        <f t="shared" si="87"/>
        <v>22414</v>
      </c>
      <c r="W323" s="93">
        <f t="shared" si="87"/>
        <v>71752</v>
      </c>
      <c r="X323" s="93">
        <f t="shared" si="87"/>
        <v>45821</v>
      </c>
      <c r="Y323" s="93">
        <f t="shared" si="87"/>
        <v>76250</v>
      </c>
      <c r="Z323" s="93">
        <f t="shared" si="87"/>
        <v>38161</v>
      </c>
      <c r="AA323" s="93">
        <f t="shared" si="87"/>
        <v>103977</v>
      </c>
      <c r="AB323" s="93">
        <f t="shared" si="87"/>
        <v>78855</v>
      </c>
      <c r="AC323" s="93">
        <f t="shared" si="87"/>
        <v>69680</v>
      </c>
      <c r="AD323" s="93">
        <f t="shared" si="87"/>
        <v>43438</v>
      </c>
      <c r="AE323" s="93">
        <f t="shared" si="87"/>
        <v>66538</v>
      </c>
      <c r="AF323" s="93">
        <f t="shared" si="87"/>
        <v>19421</v>
      </c>
      <c r="AG323" s="93">
        <f t="shared" si="87"/>
        <v>47729</v>
      </c>
      <c r="AH323" s="93">
        <f t="shared" si="87"/>
        <v>45981</v>
      </c>
      <c r="AI323" s="93">
        <f t="shared" si="87"/>
        <v>85865</v>
      </c>
    </row>
    <row r="324" spans="1:35" x14ac:dyDescent="0.25">
      <c r="A324">
        <v>204</v>
      </c>
      <c r="B324" s="93">
        <f t="shared" ref="B324:AI324" si="88">IF(B90&lt;B$239,B90,0)</f>
        <v>33226</v>
      </c>
      <c r="C324" s="93">
        <f t="shared" si="88"/>
        <v>66860</v>
      </c>
      <c r="D324" s="93">
        <f t="shared" si="88"/>
        <v>58117</v>
      </c>
      <c r="E324" s="93">
        <f t="shared" si="88"/>
        <v>68258</v>
      </c>
      <c r="F324" s="93">
        <f t="shared" si="88"/>
        <v>63499</v>
      </c>
      <c r="G324" s="93">
        <f t="shared" si="88"/>
        <v>47469</v>
      </c>
      <c r="H324" s="93">
        <f t="shared" si="88"/>
        <v>54227</v>
      </c>
      <c r="I324" s="93">
        <f t="shared" si="88"/>
        <v>33107</v>
      </c>
      <c r="J324" s="93">
        <f t="shared" si="88"/>
        <v>49596</v>
      </c>
      <c r="K324" s="93">
        <f t="shared" si="88"/>
        <v>32978</v>
      </c>
      <c r="L324" s="93">
        <f t="shared" si="88"/>
        <v>42484</v>
      </c>
      <c r="M324" s="93">
        <f t="shared" si="88"/>
        <v>49332</v>
      </c>
      <c r="N324" s="93">
        <f t="shared" si="88"/>
        <v>31867</v>
      </c>
      <c r="O324" s="93">
        <f t="shared" si="88"/>
        <v>49680</v>
      </c>
      <c r="P324" s="93">
        <f t="shared" si="88"/>
        <v>62807</v>
      </c>
      <c r="Q324" s="93">
        <f t="shared" si="88"/>
        <v>67336</v>
      </c>
      <c r="R324" s="93">
        <f t="shared" si="88"/>
        <v>34728</v>
      </c>
      <c r="S324" s="93">
        <f t="shared" si="88"/>
        <v>62938</v>
      </c>
      <c r="T324" s="93">
        <f t="shared" si="88"/>
        <v>57078</v>
      </c>
      <c r="U324" s="93">
        <f t="shared" si="88"/>
        <v>39886</v>
      </c>
      <c r="V324" s="93">
        <f t="shared" si="88"/>
        <v>22494</v>
      </c>
      <c r="W324" s="93">
        <f t="shared" si="88"/>
        <v>73468</v>
      </c>
      <c r="X324" s="93">
        <f t="shared" si="88"/>
        <v>46192</v>
      </c>
      <c r="Y324" s="93">
        <f t="shared" si="88"/>
        <v>79634</v>
      </c>
      <c r="Z324" s="93">
        <f t="shared" si="88"/>
        <v>38713</v>
      </c>
      <c r="AA324" s="93">
        <f t="shared" si="88"/>
        <v>106025</v>
      </c>
      <c r="AB324" s="93">
        <f t="shared" si="88"/>
        <v>79959</v>
      </c>
      <c r="AC324" s="93">
        <f t="shared" si="88"/>
        <v>70387</v>
      </c>
      <c r="AD324" s="93">
        <f t="shared" si="88"/>
        <v>44498</v>
      </c>
      <c r="AE324" s="93">
        <f t="shared" si="88"/>
        <v>66839</v>
      </c>
      <c r="AF324" s="93">
        <f t="shared" si="88"/>
        <v>19646</v>
      </c>
      <c r="AG324" s="93">
        <f t="shared" si="88"/>
        <v>50201</v>
      </c>
      <c r="AH324" s="93">
        <f t="shared" si="88"/>
        <v>46948</v>
      </c>
      <c r="AI324" s="93">
        <f t="shared" si="88"/>
        <v>88454</v>
      </c>
    </row>
    <row r="325" spans="1:35" x14ac:dyDescent="0.25">
      <c r="A325">
        <v>205</v>
      </c>
      <c r="B325" s="93">
        <f t="shared" ref="B325:AI325" si="89">IF(B91&lt;B$239,B91,0)</f>
        <v>35501</v>
      </c>
      <c r="C325" s="93">
        <f t="shared" si="89"/>
        <v>66930</v>
      </c>
      <c r="D325" s="93">
        <f t="shared" si="89"/>
        <v>59483</v>
      </c>
      <c r="E325" s="93">
        <f t="shared" si="89"/>
        <v>68758</v>
      </c>
      <c r="F325" s="93">
        <f t="shared" si="89"/>
        <v>67096</v>
      </c>
      <c r="G325" s="93">
        <f t="shared" si="89"/>
        <v>48831</v>
      </c>
      <c r="H325" s="93">
        <f t="shared" si="89"/>
        <v>56671</v>
      </c>
      <c r="I325" s="93">
        <f t="shared" si="89"/>
        <v>33539</v>
      </c>
      <c r="J325" s="93">
        <f t="shared" si="89"/>
        <v>49993</v>
      </c>
      <c r="K325" s="93">
        <f t="shared" si="89"/>
        <v>33615</v>
      </c>
      <c r="L325" s="93">
        <f t="shared" si="89"/>
        <v>42708</v>
      </c>
      <c r="M325" s="93">
        <f t="shared" si="89"/>
        <v>49546</v>
      </c>
      <c r="N325" s="93">
        <f t="shared" si="89"/>
        <v>32241</v>
      </c>
      <c r="O325" s="93">
        <f t="shared" si="89"/>
        <v>50011</v>
      </c>
      <c r="P325" s="93">
        <f t="shared" si="89"/>
        <v>63310</v>
      </c>
      <c r="Q325" s="93">
        <f t="shared" si="89"/>
        <v>69719</v>
      </c>
      <c r="R325" s="93">
        <f t="shared" si="89"/>
        <v>35276</v>
      </c>
      <c r="S325" s="93">
        <f t="shared" si="89"/>
        <v>63664</v>
      </c>
      <c r="T325" s="93">
        <f t="shared" si="89"/>
        <v>57505</v>
      </c>
      <c r="U325" s="93">
        <f t="shared" si="89"/>
        <v>40556</v>
      </c>
      <c r="V325" s="93">
        <f t="shared" si="89"/>
        <v>22520</v>
      </c>
      <c r="W325" s="93">
        <f t="shared" si="89"/>
        <v>74796</v>
      </c>
      <c r="X325" s="93">
        <f t="shared" si="89"/>
        <v>46913</v>
      </c>
      <c r="Y325" s="93">
        <f t="shared" si="89"/>
        <v>80255</v>
      </c>
      <c r="Z325" s="93">
        <f t="shared" si="89"/>
        <v>38912</v>
      </c>
      <c r="AA325" s="93">
        <f t="shared" si="89"/>
        <v>107805</v>
      </c>
      <c r="AB325" s="93">
        <f t="shared" si="89"/>
        <v>82175</v>
      </c>
      <c r="AC325" s="93">
        <f t="shared" si="89"/>
        <v>72537</v>
      </c>
      <c r="AD325" s="93">
        <f t="shared" si="89"/>
        <v>47231</v>
      </c>
      <c r="AE325" s="93">
        <f t="shared" si="89"/>
        <v>67015</v>
      </c>
      <c r="AF325" s="93">
        <f t="shared" si="89"/>
        <v>19955</v>
      </c>
      <c r="AG325" s="93">
        <f t="shared" si="89"/>
        <v>50956</v>
      </c>
      <c r="AH325" s="93">
        <f t="shared" si="89"/>
        <v>47519</v>
      </c>
      <c r="AI325" s="93">
        <f t="shared" si="89"/>
        <v>89993</v>
      </c>
    </row>
    <row r="326" spans="1:35" x14ac:dyDescent="0.25">
      <c r="A326">
        <v>206</v>
      </c>
      <c r="B326" s="93">
        <f t="shared" ref="B326:AI326" si="90">IF(B92&lt;B$239,B92,0)</f>
        <v>35505</v>
      </c>
      <c r="C326" s="93">
        <f t="shared" si="90"/>
        <v>69688</v>
      </c>
      <c r="D326" s="93">
        <f t="shared" si="90"/>
        <v>59824</v>
      </c>
      <c r="E326" s="93">
        <f t="shared" si="90"/>
        <v>68859</v>
      </c>
      <c r="F326" s="93">
        <f t="shared" si="90"/>
        <v>67850</v>
      </c>
      <c r="G326" s="93">
        <f t="shared" si="90"/>
        <v>49732</v>
      </c>
      <c r="H326" s="93">
        <f t="shared" si="90"/>
        <v>58519</v>
      </c>
      <c r="I326" s="93">
        <f t="shared" si="90"/>
        <v>35477</v>
      </c>
      <c r="J326" s="93">
        <f t="shared" si="90"/>
        <v>50811</v>
      </c>
      <c r="K326" s="93">
        <f t="shared" si="90"/>
        <v>34314</v>
      </c>
      <c r="L326" s="93">
        <f t="shared" si="90"/>
        <v>42820</v>
      </c>
      <c r="M326" s="93">
        <f t="shared" si="90"/>
        <v>49613</v>
      </c>
      <c r="N326" s="93">
        <f t="shared" si="90"/>
        <v>32260</v>
      </c>
      <c r="O326" s="93">
        <f t="shared" si="90"/>
        <v>51421</v>
      </c>
      <c r="P326" s="93">
        <f t="shared" si="90"/>
        <v>63325</v>
      </c>
      <c r="Q326" s="93">
        <f t="shared" si="90"/>
        <v>71840</v>
      </c>
      <c r="R326" s="93">
        <f t="shared" si="90"/>
        <v>37626</v>
      </c>
      <c r="S326" s="93">
        <f t="shared" si="90"/>
        <v>63852</v>
      </c>
      <c r="T326" s="93">
        <f t="shared" si="90"/>
        <v>61790</v>
      </c>
      <c r="U326" s="93">
        <f t="shared" si="90"/>
        <v>41926</v>
      </c>
      <c r="V326" s="93">
        <f t="shared" si="90"/>
        <v>22820</v>
      </c>
      <c r="W326" s="93">
        <f t="shared" si="90"/>
        <v>76008</v>
      </c>
      <c r="X326" s="93">
        <f t="shared" si="90"/>
        <v>50382</v>
      </c>
      <c r="Y326" s="93">
        <f t="shared" si="90"/>
        <v>81044</v>
      </c>
      <c r="Z326" s="93">
        <f t="shared" si="90"/>
        <v>39569</v>
      </c>
      <c r="AA326" s="93">
        <f t="shared" si="90"/>
        <v>108505</v>
      </c>
      <c r="AB326" s="93">
        <f t="shared" si="90"/>
        <v>84385</v>
      </c>
      <c r="AC326" s="93">
        <f t="shared" si="90"/>
        <v>74567</v>
      </c>
      <c r="AD326" s="93">
        <f t="shared" si="90"/>
        <v>47627</v>
      </c>
      <c r="AE326" s="93">
        <f t="shared" si="90"/>
        <v>68479</v>
      </c>
      <c r="AF326" s="93">
        <f t="shared" si="90"/>
        <v>20688</v>
      </c>
      <c r="AG326" s="93">
        <f t="shared" si="90"/>
        <v>51943</v>
      </c>
      <c r="AH326" s="93">
        <f t="shared" si="90"/>
        <v>48949</v>
      </c>
      <c r="AI326" s="93">
        <f t="shared" si="90"/>
        <v>92437</v>
      </c>
    </row>
    <row r="327" spans="1:35" x14ac:dyDescent="0.25">
      <c r="A327">
        <v>207</v>
      </c>
      <c r="B327" s="93">
        <f t="shared" ref="B327:AI327" si="91">IF(B93&lt;B$239,B93,0)</f>
        <v>38883</v>
      </c>
      <c r="C327" s="93">
        <f t="shared" si="91"/>
        <v>71337</v>
      </c>
      <c r="D327" s="93">
        <f t="shared" si="91"/>
        <v>60104</v>
      </c>
      <c r="E327" s="93">
        <f t="shared" si="91"/>
        <v>69437</v>
      </c>
      <c r="F327" s="93">
        <f t="shared" si="91"/>
        <v>68259</v>
      </c>
      <c r="G327" s="93">
        <f t="shared" si="91"/>
        <v>51106</v>
      </c>
      <c r="H327" s="93">
        <f t="shared" si="91"/>
        <v>60832</v>
      </c>
      <c r="I327" s="93">
        <f t="shared" si="91"/>
        <v>35599</v>
      </c>
      <c r="J327" s="93">
        <f t="shared" si="91"/>
        <v>51115</v>
      </c>
      <c r="K327" s="93">
        <f t="shared" si="91"/>
        <v>35161</v>
      </c>
      <c r="L327" s="93">
        <f t="shared" si="91"/>
        <v>43040</v>
      </c>
      <c r="M327" s="93">
        <f t="shared" si="91"/>
        <v>50397</v>
      </c>
      <c r="N327" s="93">
        <f t="shared" si="91"/>
        <v>32694</v>
      </c>
      <c r="O327" s="93">
        <f t="shared" si="91"/>
        <v>52951</v>
      </c>
      <c r="P327" s="93">
        <f t="shared" si="91"/>
        <v>63528</v>
      </c>
      <c r="Q327" s="93">
        <f t="shared" si="91"/>
        <v>74126</v>
      </c>
      <c r="R327" s="93">
        <f t="shared" si="91"/>
        <v>38195</v>
      </c>
      <c r="S327" s="93">
        <f t="shared" si="91"/>
        <v>64068</v>
      </c>
      <c r="T327" s="93">
        <f t="shared" si="91"/>
        <v>64448</v>
      </c>
      <c r="U327" s="93">
        <f t="shared" si="91"/>
        <v>42356</v>
      </c>
      <c r="V327" s="93">
        <f t="shared" si="91"/>
        <v>23094</v>
      </c>
      <c r="W327" s="93">
        <f t="shared" si="91"/>
        <v>78741</v>
      </c>
      <c r="X327" s="93">
        <f t="shared" si="91"/>
        <v>51530</v>
      </c>
      <c r="Y327" s="93">
        <f t="shared" si="91"/>
        <v>81832</v>
      </c>
      <c r="Z327" s="93">
        <f t="shared" si="91"/>
        <v>42643</v>
      </c>
      <c r="AA327" s="93">
        <f t="shared" si="91"/>
        <v>111615</v>
      </c>
      <c r="AB327" s="93">
        <f t="shared" si="91"/>
        <v>87912</v>
      </c>
      <c r="AC327" s="93">
        <f t="shared" si="91"/>
        <v>75859</v>
      </c>
      <c r="AD327" s="93">
        <f t="shared" si="91"/>
        <v>48088</v>
      </c>
      <c r="AE327" s="93">
        <f t="shared" si="91"/>
        <v>69548</v>
      </c>
      <c r="AF327" s="93">
        <f t="shared" si="91"/>
        <v>21332</v>
      </c>
      <c r="AG327" s="93">
        <f t="shared" si="91"/>
        <v>53531</v>
      </c>
      <c r="AH327" s="93">
        <f t="shared" si="91"/>
        <v>51831</v>
      </c>
      <c r="AI327" s="93">
        <f t="shared" si="91"/>
        <v>93495</v>
      </c>
    </row>
    <row r="328" spans="1:35" x14ac:dyDescent="0.25">
      <c r="A328">
        <v>208</v>
      </c>
      <c r="B328" s="93">
        <f t="shared" ref="B328:AI328" si="92">IF(B94&lt;B$239,B94,0)</f>
        <v>39367</v>
      </c>
      <c r="C328" s="93">
        <f t="shared" si="92"/>
        <v>72473</v>
      </c>
      <c r="D328" s="93">
        <f t="shared" si="92"/>
        <v>61222</v>
      </c>
      <c r="E328" s="93">
        <f t="shared" si="92"/>
        <v>69737</v>
      </c>
      <c r="F328" s="93">
        <f t="shared" si="92"/>
        <v>68756</v>
      </c>
      <c r="G328" s="93">
        <f t="shared" si="92"/>
        <v>52365</v>
      </c>
      <c r="H328" s="93">
        <f t="shared" si="92"/>
        <v>63275</v>
      </c>
      <c r="I328" s="93">
        <f t="shared" si="92"/>
        <v>36153</v>
      </c>
      <c r="J328" s="93">
        <f t="shared" si="92"/>
        <v>51899</v>
      </c>
      <c r="K328" s="93">
        <f t="shared" si="92"/>
        <v>36134</v>
      </c>
      <c r="L328" s="93">
        <f t="shared" si="92"/>
        <v>43750</v>
      </c>
      <c r="M328" s="93">
        <f t="shared" si="92"/>
        <v>52374</v>
      </c>
      <c r="N328" s="93">
        <f t="shared" si="92"/>
        <v>34072</v>
      </c>
      <c r="O328" s="93">
        <f t="shared" si="92"/>
        <v>54404</v>
      </c>
      <c r="P328" s="93">
        <f t="shared" si="92"/>
        <v>63625</v>
      </c>
      <c r="Q328" s="93">
        <f t="shared" si="92"/>
        <v>74856</v>
      </c>
      <c r="R328" s="93">
        <f t="shared" si="92"/>
        <v>38851</v>
      </c>
      <c r="S328" s="93">
        <f t="shared" si="92"/>
        <v>65218</v>
      </c>
      <c r="T328" s="93">
        <f t="shared" si="92"/>
        <v>64650</v>
      </c>
      <c r="U328" s="93">
        <f t="shared" si="92"/>
        <v>42491</v>
      </c>
      <c r="V328" s="93">
        <f t="shared" si="92"/>
        <v>23344</v>
      </c>
      <c r="W328" s="93">
        <f t="shared" si="92"/>
        <v>79032</v>
      </c>
      <c r="X328" s="93">
        <f t="shared" si="92"/>
        <v>51601</v>
      </c>
      <c r="Y328" s="93">
        <f t="shared" si="92"/>
        <v>82441</v>
      </c>
      <c r="Z328" s="93">
        <f t="shared" si="92"/>
        <v>46963</v>
      </c>
      <c r="AA328" s="93">
        <f t="shared" si="92"/>
        <v>112857</v>
      </c>
      <c r="AB328" s="93">
        <f t="shared" si="92"/>
        <v>92832</v>
      </c>
      <c r="AC328" s="93">
        <f t="shared" si="92"/>
        <v>78474</v>
      </c>
      <c r="AD328" s="93">
        <f t="shared" si="92"/>
        <v>48318</v>
      </c>
      <c r="AE328" s="93">
        <f t="shared" si="92"/>
        <v>70992</v>
      </c>
      <c r="AF328" s="93">
        <f t="shared" si="92"/>
        <v>21901</v>
      </c>
      <c r="AG328" s="93">
        <f t="shared" si="92"/>
        <v>54621</v>
      </c>
      <c r="AH328" s="93">
        <f t="shared" si="92"/>
        <v>53743</v>
      </c>
      <c r="AI328" s="93">
        <f t="shared" si="92"/>
        <v>96077</v>
      </c>
    </row>
    <row r="329" spans="1:35" x14ac:dyDescent="0.25">
      <c r="A329">
        <v>209</v>
      </c>
      <c r="B329" s="93">
        <f t="shared" ref="B329:AI329" si="93">IF(B95&lt;B$239,B95,0)</f>
        <v>39586</v>
      </c>
      <c r="C329" s="93">
        <f t="shared" si="93"/>
        <v>74740</v>
      </c>
      <c r="D329" s="93">
        <f t="shared" si="93"/>
        <v>61375</v>
      </c>
      <c r="E329" s="93">
        <f t="shared" si="93"/>
        <v>70583</v>
      </c>
      <c r="F329" s="93">
        <f t="shared" si="93"/>
        <v>69384</v>
      </c>
      <c r="G329" s="93">
        <f t="shared" si="93"/>
        <v>54828</v>
      </c>
      <c r="H329" s="93">
        <f t="shared" si="93"/>
        <v>66059</v>
      </c>
      <c r="I329" s="93">
        <f t="shared" si="93"/>
        <v>36927</v>
      </c>
      <c r="J329" s="93">
        <f t="shared" si="93"/>
        <v>52528</v>
      </c>
      <c r="K329" s="93">
        <f t="shared" si="93"/>
        <v>37311</v>
      </c>
      <c r="L329" s="93">
        <f t="shared" si="93"/>
        <v>44834</v>
      </c>
      <c r="M329" s="93">
        <f t="shared" si="93"/>
        <v>53888</v>
      </c>
      <c r="N329" s="93">
        <f t="shared" si="93"/>
        <v>35698</v>
      </c>
      <c r="O329" s="93">
        <f t="shared" si="93"/>
        <v>54959</v>
      </c>
      <c r="P329" s="93">
        <f t="shared" si="93"/>
        <v>63694</v>
      </c>
      <c r="Q329" s="93">
        <f t="shared" si="93"/>
        <v>76000</v>
      </c>
      <c r="R329" s="93">
        <f t="shared" si="93"/>
        <v>39795</v>
      </c>
      <c r="S329" s="93">
        <f t="shared" si="93"/>
        <v>65711</v>
      </c>
      <c r="T329" s="93">
        <f t="shared" si="93"/>
        <v>65569</v>
      </c>
      <c r="U329" s="93">
        <f t="shared" si="93"/>
        <v>44534</v>
      </c>
      <c r="V329" s="93">
        <f t="shared" si="93"/>
        <v>23572</v>
      </c>
      <c r="W329" s="93">
        <f t="shared" si="93"/>
        <v>79435</v>
      </c>
      <c r="X329" s="93">
        <f t="shared" si="93"/>
        <v>52089</v>
      </c>
      <c r="Y329" s="93">
        <f t="shared" si="93"/>
        <v>82808</v>
      </c>
      <c r="Z329" s="93">
        <f t="shared" si="93"/>
        <v>49280</v>
      </c>
      <c r="AA329" s="93">
        <f t="shared" si="93"/>
        <v>115080</v>
      </c>
      <c r="AB329" s="93">
        <f t="shared" si="93"/>
        <v>93179</v>
      </c>
      <c r="AC329" s="93">
        <f t="shared" si="93"/>
        <v>79972</v>
      </c>
      <c r="AD329" s="93">
        <f t="shared" si="93"/>
        <v>48822</v>
      </c>
      <c r="AE329" s="93">
        <f t="shared" si="93"/>
        <v>72618</v>
      </c>
      <c r="AF329" s="93">
        <f t="shared" si="93"/>
        <v>23528</v>
      </c>
      <c r="AG329" s="93">
        <f t="shared" si="93"/>
        <v>56170</v>
      </c>
      <c r="AH329" s="93">
        <f t="shared" si="93"/>
        <v>55445</v>
      </c>
      <c r="AI329" s="93">
        <f t="shared" si="93"/>
        <v>98117</v>
      </c>
    </row>
    <row r="330" spans="1:35" x14ac:dyDescent="0.25">
      <c r="A330">
        <v>210</v>
      </c>
      <c r="B330" s="93">
        <f t="shared" ref="B330:AI330" si="94">IF(B96&lt;B$239,B96,0)</f>
        <v>40699</v>
      </c>
      <c r="C330" s="93">
        <f t="shared" si="94"/>
        <v>76394</v>
      </c>
      <c r="D330" s="93">
        <f t="shared" si="94"/>
        <v>62730</v>
      </c>
      <c r="E330" s="93">
        <f t="shared" si="94"/>
        <v>71368</v>
      </c>
      <c r="F330" s="93">
        <f t="shared" si="94"/>
        <v>69880</v>
      </c>
      <c r="G330" s="93">
        <f t="shared" si="94"/>
        <v>55372</v>
      </c>
      <c r="H330" s="93">
        <f t="shared" si="94"/>
        <v>66551</v>
      </c>
      <c r="I330" s="93">
        <f t="shared" si="94"/>
        <v>37733</v>
      </c>
      <c r="J330" s="93">
        <f t="shared" si="94"/>
        <v>53268</v>
      </c>
      <c r="K330" s="93">
        <f t="shared" si="94"/>
        <v>37950</v>
      </c>
      <c r="L330" s="93">
        <f t="shared" si="94"/>
        <v>45839</v>
      </c>
      <c r="M330" s="93">
        <f t="shared" si="94"/>
        <v>54432</v>
      </c>
      <c r="N330" s="93">
        <f t="shared" si="94"/>
        <v>37269</v>
      </c>
      <c r="O330" s="93">
        <f t="shared" si="94"/>
        <v>55682</v>
      </c>
      <c r="P330" s="93">
        <f t="shared" si="94"/>
        <v>63930</v>
      </c>
      <c r="Q330" s="93">
        <f t="shared" si="94"/>
        <v>76824</v>
      </c>
      <c r="R330" s="93">
        <f t="shared" si="94"/>
        <v>39885</v>
      </c>
      <c r="S330" s="93">
        <f t="shared" si="94"/>
        <v>65887</v>
      </c>
      <c r="T330" s="93">
        <f t="shared" si="94"/>
        <v>67827</v>
      </c>
      <c r="U330" s="93">
        <f t="shared" si="94"/>
        <v>45045</v>
      </c>
      <c r="V330" s="93">
        <f t="shared" si="94"/>
        <v>23780</v>
      </c>
      <c r="W330" s="93">
        <f t="shared" si="94"/>
        <v>80087</v>
      </c>
      <c r="X330" s="93">
        <f t="shared" si="94"/>
        <v>52607</v>
      </c>
      <c r="Y330" s="93">
        <f t="shared" si="94"/>
        <v>84203</v>
      </c>
      <c r="Z330" s="93">
        <f t="shared" si="94"/>
        <v>51545</v>
      </c>
      <c r="AA330" s="93">
        <f t="shared" si="94"/>
        <v>116303</v>
      </c>
      <c r="AB330" s="93">
        <f t="shared" si="94"/>
        <v>95583</v>
      </c>
      <c r="AC330" s="93">
        <f t="shared" si="94"/>
        <v>81970</v>
      </c>
      <c r="AD330" s="93">
        <f t="shared" si="94"/>
        <v>49169</v>
      </c>
      <c r="AE330" s="93">
        <f t="shared" si="94"/>
        <v>74661</v>
      </c>
      <c r="AF330" s="93">
        <f t="shared" si="94"/>
        <v>24018</v>
      </c>
      <c r="AG330" s="93">
        <f t="shared" si="94"/>
        <v>57233</v>
      </c>
      <c r="AH330" s="93">
        <f t="shared" si="94"/>
        <v>56919</v>
      </c>
      <c r="AI330" s="93">
        <f t="shared" si="94"/>
        <v>98990</v>
      </c>
    </row>
    <row r="331" spans="1:35" x14ac:dyDescent="0.25">
      <c r="A331">
        <v>211</v>
      </c>
      <c r="B331" s="93">
        <f t="shared" ref="B331:AI331" si="95">IF(B97&lt;B$239,B97,0)</f>
        <v>41647</v>
      </c>
      <c r="C331" s="93">
        <f t="shared" si="95"/>
        <v>76867</v>
      </c>
      <c r="D331" s="93">
        <f t="shared" si="95"/>
        <v>64052</v>
      </c>
      <c r="E331" s="93">
        <f t="shared" si="95"/>
        <v>72096</v>
      </c>
      <c r="F331" s="93">
        <f t="shared" si="95"/>
        <v>70837</v>
      </c>
      <c r="G331" s="93">
        <f t="shared" si="95"/>
        <v>55570</v>
      </c>
      <c r="H331" s="93">
        <f t="shared" si="95"/>
        <v>68949</v>
      </c>
      <c r="I331" s="93">
        <f t="shared" si="95"/>
        <v>39580</v>
      </c>
      <c r="J331" s="93">
        <f t="shared" si="95"/>
        <v>53853</v>
      </c>
      <c r="K331" s="93">
        <f t="shared" si="95"/>
        <v>38809</v>
      </c>
      <c r="L331" s="93">
        <f t="shared" si="95"/>
        <v>46388</v>
      </c>
      <c r="M331" s="93">
        <f t="shared" si="95"/>
        <v>54651</v>
      </c>
      <c r="N331" s="93">
        <f t="shared" si="95"/>
        <v>37852</v>
      </c>
      <c r="O331" s="93">
        <f t="shared" si="95"/>
        <v>56999</v>
      </c>
      <c r="P331" s="93">
        <f t="shared" si="95"/>
        <v>65038</v>
      </c>
      <c r="Q331" s="93">
        <f t="shared" si="95"/>
        <v>77463</v>
      </c>
      <c r="R331" s="93">
        <f t="shared" si="95"/>
        <v>40667</v>
      </c>
      <c r="S331" s="93">
        <f t="shared" si="95"/>
        <v>66019</v>
      </c>
      <c r="T331" s="93">
        <f t="shared" si="95"/>
        <v>70045</v>
      </c>
      <c r="U331" s="93">
        <f t="shared" si="95"/>
        <v>47800</v>
      </c>
      <c r="V331" s="93">
        <f t="shared" si="95"/>
        <v>23969</v>
      </c>
      <c r="W331" s="93">
        <f t="shared" si="95"/>
        <v>80350</v>
      </c>
      <c r="X331" s="93">
        <f t="shared" si="95"/>
        <v>53033</v>
      </c>
      <c r="Y331" s="93">
        <f t="shared" si="95"/>
        <v>84942</v>
      </c>
      <c r="Z331" s="93">
        <f t="shared" si="95"/>
        <v>54093</v>
      </c>
      <c r="AA331" s="93">
        <f t="shared" si="95"/>
        <v>116746</v>
      </c>
      <c r="AB331" s="93">
        <f t="shared" si="95"/>
        <v>95624</v>
      </c>
      <c r="AC331" s="93">
        <f t="shared" si="95"/>
        <v>84125</v>
      </c>
      <c r="AD331" s="93">
        <f t="shared" si="95"/>
        <v>49497</v>
      </c>
      <c r="AE331" s="93">
        <f t="shared" si="95"/>
        <v>77203</v>
      </c>
      <c r="AF331" s="93">
        <f t="shared" si="95"/>
        <v>24660</v>
      </c>
      <c r="AG331" s="93">
        <f t="shared" si="95"/>
        <v>58040</v>
      </c>
      <c r="AH331" s="93">
        <f t="shared" si="95"/>
        <v>58166</v>
      </c>
      <c r="AI331" s="93">
        <f t="shared" si="95"/>
        <v>102351</v>
      </c>
    </row>
    <row r="332" spans="1:35" x14ac:dyDescent="0.25">
      <c r="A332">
        <v>212</v>
      </c>
      <c r="B332" s="93">
        <f t="shared" ref="B332:AI332" si="96">IF(B98&lt;B$239,B98,0)</f>
        <v>42721</v>
      </c>
      <c r="C332" s="93">
        <f t="shared" si="96"/>
        <v>77325</v>
      </c>
      <c r="D332" s="93">
        <f t="shared" si="96"/>
        <v>65340</v>
      </c>
      <c r="E332" s="93">
        <f t="shared" si="96"/>
        <v>72770</v>
      </c>
      <c r="F332" s="93">
        <f t="shared" si="96"/>
        <v>71146</v>
      </c>
      <c r="G332" s="93">
        <f t="shared" si="96"/>
        <v>56725</v>
      </c>
      <c r="H332" s="93">
        <f t="shared" si="96"/>
        <v>69327</v>
      </c>
      <c r="I332" s="93">
        <f t="shared" si="96"/>
        <v>40880</v>
      </c>
      <c r="J332" s="93">
        <f t="shared" si="96"/>
        <v>53930</v>
      </c>
      <c r="K332" s="93">
        <f t="shared" si="96"/>
        <v>39298</v>
      </c>
      <c r="L332" s="93">
        <f t="shared" si="96"/>
        <v>47040</v>
      </c>
      <c r="M332" s="93">
        <f t="shared" si="96"/>
        <v>55020</v>
      </c>
      <c r="N332" s="93">
        <f t="shared" si="96"/>
        <v>38883</v>
      </c>
      <c r="O332" s="93">
        <f t="shared" si="96"/>
        <v>57336</v>
      </c>
      <c r="P332" s="93">
        <f t="shared" si="96"/>
        <v>65253</v>
      </c>
      <c r="Q332" s="93">
        <f t="shared" si="96"/>
        <v>80455</v>
      </c>
      <c r="R332" s="93">
        <f t="shared" si="96"/>
        <v>40744</v>
      </c>
      <c r="S332" s="93">
        <f t="shared" si="96"/>
        <v>66476</v>
      </c>
      <c r="T332" s="93">
        <f t="shared" si="96"/>
        <v>71196</v>
      </c>
      <c r="U332" s="93">
        <f t="shared" si="96"/>
        <v>49042</v>
      </c>
      <c r="V332" s="93">
        <f t="shared" si="96"/>
        <v>24141</v>
      </c>
      <c r="W332" s="93">
        <f t="shared" si="96"/>
        <v>80444</v>
      </c>
      <c r="X332" s="93">
        <f t="shared" si="96"/>
        <v>53069</v>
      </c>
      <c r="Y332" s="93">
        <f t="shared" si="96"/>
        <v>85455</v>
      </c>
      <c r="Z332" s="93">
        <f t="shared" si="96"/>
        <v>54736</v>
      </c>
      <c r="AA332" s="93">
        <f t="shared" si="96"/>
        <v>117964</v>
      </c>
      <c r="AB332" s="93">
        <f t="shared" si="96"/>
        <v>96403</v>
      </c>
      <c r="AC332" s="93">
        <f t="shared" si="96"/>
        <v>88039</v>
      </c>
      <c r="AD332" s="93">
        <f t="shared" si="96"/>
        <v>49805</v>
      </c>
      <c r="AE332" s="93">
        <f t="shared" si="96"/>
        <v>78706</v>
      </c>
      <c r="AF332" s="93">
        <f t="shared" si="96"/>
        <v>25283</v>
      </c>
      <c r="AG332" s="93">
        <f t="shared" si="96"/>
        <v>58266</v>
      </c>
      <c r="AH332" s="93">
        <f t="shared" si="96"/>
        <v>59328</v>
      </c>
      <c r="AI332" s="93">
        <f t="shared" si="96"/>
        <v>103140</v>
      </c>
    </row>
    <row r="333" spans="1:35" x14ac:dyDescent="0.25">
      <c r="A333">
        <v>213</v>
      </c>
      <c r="B333" s="93">
        <f t="shared" ref="B333:AI333" si="97">IF(B99&lt;B$239,B99,0)</f>
        <v>43098</v>
      </c>
      <c r="C333" s="93">
        <f t="shared" si="97"/>
        <v>78062</v>
      </c>
      <c r="D333" s="93">
        <f t="shared" si="97"/>
        <v>66594</v>
      </c>
      <c r="E333" s="93">
        <f t="shared" si="97"/>
        <v>73394</v>
      </c>
      <c r="F333" s="93">
        <f t="shared" si="97"/>
        <v>73005</v>
      </c>
      <c r="G333" s="93">
        <f t="shared" si="97"/>
        <v>57458</v>
      </c>
      <c r="H333" s="93">
        <f t="shared" si="97"/>
        <v>70219</v>
      </c>
      <c r="I333" s="93">
        <f t="shared" si="97"/>
        <v>41581</v>
      </c>
      <c r="J333" s="93">
        <f t="shared" si="97"/>
        <v>54811</v>
      </c>
      <c r="K333" s="93">
        <f t="shared" si="97"/>
        <v>39698</v>
      </c>
      <c r="L333" s="93">
        <f t="shared" si="97"/>
        <v>47947</v>
      </c>
      <c r="M333" s="93">
        <f t="shared" si="97"/>
        <v>55589</v>
      </c>
      <c r="N333" s="93">
        <f t="shared" si="97"/>
        <v>39053</v>
      </c>
      <c r="O333" s="93">
        <f t="shared" si="97"/>
        <v>57790</v>
      </c>
      <c r="P333" s="93">
        <f t="shared" si="97"/>
        <v>65770</v>
      </c>
      <c r="Q333" s="93">
        <f t="shared" si="97"/>
        <v>82929</v>
      </c>
      <c r="R333" s="93">
        <f t="shared" si="97"/>
        <v>40836</v>
      </c>
      <c r="S333" s="93">
        <f t="shared" si="97"/>
        <v>67210</v>
      </c>
      <c r="T333" s="93">
        <f t="shared" si="97"/>
        <v>71623</v>
      </c>
      <c r="U333" s="93">
        <f t="shared" si="97"/>
        <v>50725</v>
      </c>
      <c r="V333" s="93">
        <f t="shared" si="97"/>
        <v>24297</v>
      </c>
      <c r="W333" s="93">
        <f t="shared" si="97"/>
        <v>80903</v>
      </c>
      <c r="X333" s="93">
        <f t="shared" si="97"/>
        <v>53079</v>
      </c>
      <c r="Y333" s="93">
        <f t="shared" si="97"/>
        <v>85787</v>
      </c>
      <c r="Z333" s="93">
        <f t="shared" si="97"/>
        <v>55888</v>
      </c>
      <c r="AA333" s="93">
        <f t="shared" si="97"/>
        <v>118291</v>
      </c>
      <c r="AB333" s="93">
        <f t="shared" si="97"/>
        <v>98028</v>
      </c>
      <c r="AC333" s="93">
        <f t="shared" si="97"/>
        <v>90764</v>
      </c>
      <c r="AD333" s="93">
        <f t="shared" si="97"/>
        <v>50093</v>
      </c>
      <c r="AE333" s="93">
        <f t="shared" si="97"/>
        <v>80540</v>
      </c>
      <c r="AF333" s="93">
        <f t="shared" si="97"/>
        <v>25715</v>
      </c>
      <c r="AG333" s="93">
        <f t="shared" si="97"/>
        <v>59142</v>
      </c>
      <c r="AH333" s="93">
        <f t="shared" si="97"/>
        <v>60038</v>
      </c>
      <c r="AI333" s="93">
        <f t="shared" si="97"/>
        <v>105962</v>
      </c>
    </row>
    <row r="334" spans="1:35" x14ac:dyDescent="0.25">
      <c r="A334">
        <v>214</v>
      </c>
      <c r="B334" s="93">
        <f t="shared" ref="B334:AI334" si="98">IF(B100&lt;B$239,B100,0)</f>
        <v>43199</v>
      </c>
      <c r="C334" s="93">
        <f t="shared" si="98"/>
        <v>79250</v>
      </c>
      <c r="D334" s="93">
        <f t="shared" si="98"/>
        <v>67813</v>
      </c>
      <c r="E334" s="93">
        <f t="shared" si="98"/>
        <v>73971</v>
      </c>
      <c r="F334" s="93">
        <f t="shared" si="98"/>
        <v>74351</v>
      </c>
      <c r="G334" s="93">
        <f t="shared" si="98"/>
        <v>59433</v>
      </c>
      <c r="H334" s="93">
        <f t="shared" si="98"/>
        <v>70648</v>
      </c>
      <c r="I334" s="93">
        <f t="shared" si="98"/>
        <v>42234</v>
      </c>
      <c r="J334" s="93">
        <f t="shared" si="98"/>
        <v>55121</v>
      </c>
      <c r="K334" s="93">
        <f t="shared" si="98"/>
        <v>40020</v>
      </c>
      <c r="L334" s="93">
        <f t="shared" si="98"/>
        <v>48620</v>
      </c>
      <c r="M334" s="93">
        <f t="shared" si="98"/>
        <v>56522</v>
      </c>
      <c r="N334" s="93">
        <f t="shared" si="98"/>
        <v>39123</v>
      </c>
      <c r="O334" s="93">
        <f t="shared" si="98"/>
        <v>58153</v>
      </c>
      <c r="P334" s="93">
        <f t="shared" si="98"/>
        <v>66121</v>
      </c>
      <c r="Q334" s="93">
        <f t="shared" si="98"/>
        <v>83884</v>
      </c>
      <c r="R334" s="93">
        <f t="shared" si="98"/>
        <v>41433</v>
      </c>
      <c r="S334" s="93">
        <f t="shared" si="98"/>
        <v>67922</v>
      </c>
      <c r="T334" s="93">
        <f t="shared" si="98"/>
        <v>74568</v>
      </c>
      <c r="U334" s="93">
        <f t="shared" si="98"/>
        <v>51570</v>
      </c>
      <c r="V334" s="93">
        <f t="shared" si="98"/>
        <v>0</v>
      </c>
      <c r="W334" s="93">
        <f t="shared" si="98"/>
        <v>81333</v>
      </c>
      <c r="X334" s="93">
        <f t="shared" si="98"/>
        <v>53214</v>
      </c>
      <c r="Y334" s="93">
        <f t="shared" si="98"/>
        <v>86305</v>
      </c>
      <c r="Z334" s="93">
        <f t="shared" si="98"/>
        <v>56479</v>
      </c>
      <c r="AA334" s="93">
        <f t="shared" si="98"/>
        <v>118541</v>
      </c>
      <c r="AB334" s="93">
        <f t="shared" si="98"/>
        <v>99708</v>
      </c>
      <c r="AC334" s="93">
        <f t="shared" si="98"/>
        <v>91999</v>
      </c>
      <c r="AD334" s="93">
        <f t="shared" si="98"/>
        <v>50341</v>
      </c>
      <c r="AE334" s="93">
        <f t="shared" si="98"/>
        <v>82267</v>
      </c>
      <c r="AF334" s="93">
        <f t="shared" si="98"/>
        <v>25763</v>
      </c>
      <c r="AG334" s="93">
        <f t="shared" si="98"/>
        <v>60837</v>
      </c>
      <c r="AH334" s="93">
        <f t="shared" si="98"/>
        <v>61174</v>
      </c>
      <c r="AI334" s="93">
        <f t="shared" si="98"/>
        <v>107530</v>
      </c>
    </row>
    <row r="335" spans="1:35" x14ac:dyDescent="0.25">
      <c r="A335">
        <v>215</v>
      </c>
      <c r="B335" s="93">
        <f t="shared" ref="B335:AI335" si="99">IF(B101&lt;B$239,B101,0)</f>
        <v>0</v>
      </c>
      <c r="C335" s="93">
        <f t="shared" si="99"/>
        <v>80263</v>
      </c>
      <c r="D335" s="93">
        <f t="shared" si="99"/>
        <v>68998</v>
      </c>
      <c r="E335" s="93">
        <f t="shared" si="99"/>
        <v>74504</v>
      </c>
      <c r="F335" s="93">
        <f t="shared" si="99"/>
        <v>75259</v>
      </c>
      <c r="G335" s="93">
        <f t="shared" si="99"/>
        <v>61572</v>
      </c>
      <c r="H335" s="93">
        <f t="shared" si="99"/>
        <v>71592</v>
      </c>
      <c r="I335" s="93">
        <f t="shared" si="99"/>
        <v>42463</v>
      </c>
      <c r="J335" s="93">
        <f t="shared" si="99"/>
        <v>56834</v>
      </c>
      <c r="K335" s="93">
        <f t="shared" si="99"/>
        <v>40429</v>
      </c>
      <c r="L335" s="93">
        <f t="shared" si="99"/>
        <v>49797</v>
      </c>
      <c r="M335" s="93">
        <f t="shared" si="99"/>
        <v>59657</v>
      </c>
      <c r="N335" s="93">
        <f t="shared" si="99"/>
        <v>39588</v>
      </c>
      <c r="O335" s="93">
        <f t="shared" si="99"/>
        <v>59008</v>
      </c>
      <c r="P335" s="93">
        <f t="shared" si="99"/>
        <v>66919</v>
      </c>
      <c r="Q335" s="93">
        <f t="shared" si="99"/>
        <v>85643</v>
      </c>
      <c r="R335" s="93">
        <f t="shared" si="99"/>
        <v>41986</v>
      </c>
      <c r="S335" s="93">
        <f t="shared" si="99"/>
        <v>68613</v>
      </c>
      <c r="T335" s="93">
        <f t="shared" si="99"/>
        <v>75922</v>
      </c>
      <c r="U335" s="93">
        <f t="shared" si="99"/>
        <v>52006</v>
      </c>
      <c r="V335" s="93">
        <f t="shared" si="99"/>
        <v>0</v>
      </c>
      <c r="W335" s="93">
        <f t="shared" si="99"/>
        <v>82457</v>
      </c>
      <c r="X335" s="93">
        <f t="shared" si="99"/>
        <v>53349</v>
      </c>
      <c r="Y335" s="93">
        <f t="shared" si="99"/>
        <v>86534</v>
      </c>
      <c r="Z335" s="93">
        <f t="shared" si="99"/>
        <v>58170</v>
      </c>
      <c r="AA335" s="93">
        <f t="shared" si="99"/>
        <v>118722</v>
      </c>
      <c r="AB335" s="93">
        <f t="shared" si="99"/>
        <v>101271</v>
      </c>
      <c r="AC335" s="93">
        <f t="shared" si="99"/>
        <v>93615</v>
      </c>
      <c r="AD335" s="93">
        <f t="shared" si="99"/>
        <v>50580</v>
      </c>
      <c r="AE335" s="93">
        <f t="shared" si="99"/>
        <v>83783</v>
      </c>
      <c r="AF335" s="93">
        <f t="shared" si="99"/>
        <v>25876</v>
      </c>
      <c r="AG335" s="93">
        <f t="shared" si="99"/>
        <v>61158</v>
      </c>
      <c r="AH335" s="93">
        <f t="shared" si="99"/>
        <v>61918</v>
      </c>
      <c r="AI335" s="93">
        <f t="shared" si="99"/>
        <v>108652</v>
      </c>
    </row>
    <row r="336" spans="1:35" x14ac:dyDescent="0.25">
      <c r="A336">
        <v>216</v>
      </c>
      <c r="B336" s="93">
        <f t="shared" ref="B336:AI336" si="100">IF(B102&lt;B$239,B102,0)</f>
        <v>0</v>
      </c>
      <c r="C336" s="93">
        <f t="shared" si="100"/>
        <v>0</v>
      </c>
      <c r="D336" s="93">
        <f t="shared" si="100"/>
        <v>70149</v>
      </c>
      <c r="E336" s="93">
        <f t="shared" si="100"/>
        <v>74996</v>
      </c>
      <c r="F336" s="93">
        <f t="shared" si="100"/>
        <v>76075</v>
      </c>
      <c r="G336" s="93">
        <f t="shared" si="100"/>
        <v>62971</v>
      </c>
      <c r="H336" s="93">
        <f t="shared" si="100"/>
        <v>72474</v>
      </c>
      <c r="I336" s="93">
        <f t="shared" si="100"/>
        <v>42818</v>
      </c>
      <c r="J336" s="93">
        <f t="shared" si="100"/>
        <v>57825</v>
      </c>
      <c r="K336" s="93">
        <f t="shared" si="100"/>
        <v>40760</v>
      </c>
      <c r="L336" s="93">
        <f t="shared" si="100"/>
        <v>50082</v>
      </c>
      <c r="M336" s="93">
        <f t="shared" si="100"/>
        <v>60592</v>
      </c>
      <c r="N336" s="93">
        <f t="shared" si="100"/>
        <v>39864</v>
      </c>
      <c r="O336" s="93">
        <f t="shared" si="100"/>
        <v>59515</v>
      </c>
      <c r="P336" s="93">
        <f t="shared" si="100"/>
        <v>67787</v>
      </c>
      <c r="Q336" s="93">
        <f t="shared" si="100"/>
        <v>86865</v>
      </c>
      <c r="R336" s="93">
        <f t="shared" si="100"/>
        <v>42195</v>
      </c>
      <c r="S336" s="93">
        <f t="shared" si="100"/>
        <v>69283</v>
      </c>
      <c r="T336" s="93">
        <f t="shared" si="100"/>
        <v>76453</v>
      </c>
      <c r="U336" s="93">
        <f t="shared" si="100"/>
        <v>52662</v>
      </c>
      <c r="V336" s="93">
        <f t="shared" si="100"/>
        <v>0</v>
      </c>
      <c r="W336" s="93">
        <f t="shared" si="100"/>
        <v>83365</v>
      </c>
      <c r="X336" s="93">
        <f t="shared" si="100"/>
        <v>53499</v>
      </c>
      <c r="Y336" s="93">
        <f t="shared" si="100"/>
        <v>88447</v>
      </c>
      <c r="Z336" s="93">
        <f t="shared" si="100"/>
        <v>59041</v>
      </c>
      <c r="AA336" s="93">
        <f t="shared" si="100"/>
        <v>118809</v>
      </c>
      <c r="AB336" s="93">
        <f t="shared" si="100"/>
        <v>101952</v>
      </c>
      <c r="AC336" s="93">
        <f t="shared" si="100"/>
        <v>94276</v>
      </c>
      <c r="AD336" s="93">
        <f t="shared" si="100"/>
        <v>51097</v>
      </c>
      <c r="AE336" s="93">
        <f t="shared" si="100"/>
        <v>85462</v>
      </c>
      <c r="AF336" s="93">
        <f t="shared" si="100"/>
        <v>26001</v>
      </c>
      <c r="AG336" s="93">
        <f t="shared" si="100"/>
        <v>62530</v>
      </c>
      <c r="AH336" s="93">
        <f t="shared" si="100"/>
        <v>62483</v>
      </c>
      <c r="AI336" s="93">
        <f t="shared" si="100"/>
        <v>110333</v>
      </c>
    </row>
    <row r="337" spans="1:35" x14ac:dyDescent="0.25">
      <c r="A337">
        <v>217</v>
      </c>
      <c r="B337" s="93">
        <f t="shared" ref="B337:AI337" si="101">IF(B103&lt;B$239,B103,0)</f>
        <v>0</v>
      </c>
      <c r="C337" s="93">
        <f t="shared" si="101"/>
        <v>0</v>
      </c>
      <c r="D337" s="93">
        <f t="shared" si="101"/>
        <v>71265</v>
      </c>
      <c r="E337" s="93">
        <f t="shared" si="101"/>
        <v>75451</v>
      </c>
      <c r="F337" s="93">
        <f t="shared" si="101"/>
        <v>76516</v>
      </c>
      <c r="G337" s="93">
        <f t="shared" si="101"/>
        <v>63658</v>
      </c>
      <c r="H337" s="93">
        <f t="shared" si="101"/>
        <v>73713</v>
      </c>
      <c r="I337" s="93">
        <f t="shared" si="101"/>
        <v>43154</v>
      </c>
      <c r="J337" s="93">
        <f t="shared" si="101"/>
        <v>58533</v>
      </c>
      <c r="K337" s="93">
        <f t="shared" si="101"/>
        <v>40912</v>
      </c>
      <c r="L337" s="93">
        <f t="shared" si="101"/>
        <v>50546</v>
      </c>
      <c r="M337" s="93">
        <f t="shared" si="101"/>
        <v>61051</v>
      </c>
      <c r="N337" s="93">
        <f t="shared" si="101"/>
        <v>40359</v>
      </c>
      <c r="O337" s="93">
        <f t="shared" si="101"/>
        <v>60130</v>
      </c>
      <c r="P337" s="93">
        <f t="shared" si="101"/>
        <v>0</v>
      </c>
      <c r="Q337" s="93">
        <f t="shared" si="101"/>
        <v>87516</v>
      </c>
      <c r="R337" s="93">
        <f t="shared" si="101"/>
        <v>42307</v>
      </c>
      <c r="S337" s="93">
        <f t="shared" si="101"/>
        <v>69933</v>
      </c>
      <c r="T337" s="93">
        <f t="shared" si="101"/>
        <v>77202</v>
      </c>
      <c r="U337" s="93">
        <f t="shared" si="101"/>
        <v>54090</v>
      </c>
      <c r="V337" s="93">
        <f t="shared" si="101"/>
        <v>0</v>
      </c>
      <c r="W337" s="93">
        <f t="shared" si="101"/>
        <v>83959</v>
      </c>
      <c r="X337" s="93">
        <f t="shared" si="101"/>
        <v>53798</v>
      </c>
      <c r="Y337" s="93">
        <f t="shared" si="101"/>
        <v>88712</v>
      </c>
      <c r="Z337" s="93">
        <f t="shared" si="101"/>
        <v>61434</v>
      </c>
      <c r="AA337" s="93">
        <f t="shared" si="101"/>
        <v>119754</v>
      </c>
      <c r="AB337" s="93">
        <f t="shared" si="101"/>
        <v>102994</v>
      </c>
      <c r="AC337" s="93">
        <f t="shared" si="101"/>
        <v>94531</v>
      </c>
      <c r="AD337" s="93">
        <f t="shared" si="101"/>
        <v>51561</v>
      </c>
      <c r="AE337" s="93">
        <f t="shared" si="101"/>
        <v>86044</v>
      </c>
      <c r="AF337" s="93">
        <f t="shared" si="101"/>
        <v>26214</v>
      </c>
      <c r="AG337" s="93">
        <f t="shared" si="101"/>
        <v>63991</v>
      </c>
      <c r="AH337" s="93">
        <f t="shared" si="101"/>
        <v>62869</v>
      </c>
      <c r="AI337" s="93">
        <f t="shared" si="101"/>
        <v>111583</v>
      </c>
    </row>
    <row r="338" spans="1:35" x14ac:dyDescent="0.25">
      <c r="A338">
        <v>218</v>
      </c>
      <c r="B338" s="93">
        <f t="shared" ref="B338:AI338" si="102">IF(B104&lt;B$239,B104,0)</f>
        <v>0</v>
      </c>
      <c r="C338" s="93">
        <f t="shared" si="102"/>
        <v>0</v>
      </c>
      <c r="D338" s="93">
        <f t="shared" si="102"/>
        <v>72348</v>
      </c>
      <c r="E338" s="93">
        <f t="shared" si="102"/>
        <v>0</v>
      </c>
      <c r="F338" s="93">
        <f t="shared" si="102"/>
        <v>76733</v>
      </c>
      <c r="G338" s="93">
        <f t="shared" si="102"/>
        <v>64308</v>
      </c>
      <c r="H338" s="93">
        <f t="shared" si="102"/>
        <v>74914</v>
      </c>
      <c r="I338" s="93">
        <f t="shared" si="102"/>
        <v>43472</v>
      </c>
      <c r="J338" s="93">
        <f t="shared" si="102"/>
        <v>59438</v>
      </c>
      <c r="K338" s="93">
        <f t="shared" si="102"/>
        <v>41540</v>
      </c>
      <c r="L338" s="93">
        <f t="shared" si="102"/>
        <v>50998</v>
      </c>
      <c r="M338" s="93">
        <f t="shared" si="102"/>
        <v>61544</v>
      </c>
      <c r="N338" s="93">
        <f t="shared" si="102"/>
        <v>40735</v>
      </c>
      <c r="O338" s="93">
        <f t="shared" si="102"/>
        <v>60247</v>
      </c>
      <c r="P338" s="93">
        <f t="shared" si="102"/>
        <v>0</v>
      </c>
      <c r="Q338" s="93">
        <f t="shared" si="102"/>
        <v>88046</v>
      </c>
      <c r="R338" s="93">
        <f t="shared" si="102"/>
        <v>42897</v>
      </c>
      <c r="S338" s="93">
        <f t="shared" si="102"/>
        <v>70563</v>
      </c>
      <c r="T338" s="93">
        <f t="shared" si="102"/>
        <v>78387</v>
      </c>
      <c r="U338" s="93">
        <f t="shared" si="102"/>
        <v>56212</v>
      </c>
      <c r="V338" s="93">
        <f t="shared" si="102"/>
        <v>0</v>
      </c>
      <c r="W338" s="93">
        <f t="shared" si="102"/>
        <v>84894</v>
      </c>
      <c r="X338" s="93">
        <f t="shared" si="102"/>
        <v>0</v>
      </c>
      <c r="Y338" s="93">
        <f t="shared" si="102"/>
        <v>89807</v>
      </c>
      <c r="Z338" s="93">
        <f t="shared" si="102"/>
        <v>62136</v>
      </c>
      <c r="AA338" s="93">
        <f t="shared" si="102"/>
        <v>120656</v>
      </c>
      <c r="AB338" s="93">
        <f t="shared" si="102"/>
        <v>104955</v>
      </c>
      <c r="AC338" s="93">
        <f t="shared" si="102"/>
        <v>95034</v>
      </c>
      <c r="AD338" s="93">
        <f t="shared" si="102"/>
        <v>52756</v>
      </c>
      <c r="AE338" s="93">
        <f t="shared" si="102"/>
        <v>87283</v>
      </c>
      <c r="AF338" s="93">
        <f t="shared" si="102"/>
        <v>26650</v>
      </c>
      <c r="AG338" s="93">
        <f t="shared" si="102"/>
        <v>66347</v>
      </c>
      <c r="AH338" s="93">
        <f t="shared" si="102"/>
        <v>63062</v>
      </c>
      <c r="AI338" s="93">
        <f t="shared" si="102"/>
        <v>113763</v>
      </c>
    </row>
    <row r="339" spans="1:35" x14ac:dyDescent="0.25">
      <c r="A339">
        <v>219</v>
      </c>
      <c r="B339" s="93">
        <f t="shared" ref="B339:AI339" si="103">IF(B105&lt;B$239,B105,0)</f>
        <v>0</v>
      </c>
      <c r="C339" s="93">
        <f t="shared" si="103"/>
        <v>0</v>
      </c>
      <c r="D339" s="93">
        <f t="shared" si="103"/>
        <v>73397</v>
      </c>
      <c r="E339" s="93">
        <f t="shared" si="103"/>
        <v>0</v>
      </c>
      <c r="F339" s="93">
        <f t="shared" si="103"/>
        <v>78044</v>
      </c>
      <c r="G339" s="93">
        <f t="shared" si="103"/>
        <v>64933</v>
      </c>
      <c r="H339" s="93">
        <f t="shared" si="103"/>
        <v>76077</v>
      </c>
      <c r="I339" s="93">
        <f t="shared" si="103"/>
        <v>43773</v>
      </c>
      <c r="J339" s="93">
        <f t="shared" si="103"/>
        <v>61269</v>
      </c>
      <c r="K339" s="93">
        <f t="shared" si="103"/>
        <v>42050</v>
      </c>
      <c r="L339" s="93">
        <f t="shared" si="103"/>
        <v>51422</v>
      </c>
      <c r="M339" s="93">
        <f t="shared" si="103"/>
        <v>62248</v>
      </c>
      <c r="N339" s="93">
        <f t="shared" si="103"/>
        <v>41000</v>
      </c>
      <c r="O339" s="93">
        <f t="shared" si="103"/>
        <v>60274</v>
      </c>
      <c r="P339" s="93">
        <f t="shared" si="103"/>
        <v>0</v>
      </c>
      <c r="Q339" s="93">
        <f t="shared" si="103"/>
        <v>88853</v>
      </c>
      <c r="R339" s="93">
        <f t="shared" si="103"/>
        <v>42998</v>
      </c>
      <c r="S339" s="93">
        <f t="shared" si="103"/>
        <v>71173</v>
      </c>
      <c r="T339" s="93">
        <f t="shared" si="103"/>
        <v>79845</v>
      </c>
      <c r="U339" s="93">
        <f t="shared" si="103"/>
        <v>57261</v>
      </c>
      <c r="V339" s="93">
        <f t="shared" si="103"/>
        <v>0</v>
      </c>
      <c r="W339" s="93">
        <f t="shared" si="103"/>
        <v>85792</v>
      </c>
      <c r="X339" s="93">
        <f t="shared" si="103"/>
        <v>0</v>
      </c>
      <c r="Y339" s="93">
        <f t="shared" si="103"/>
        <v>89943</v>
      </c>
      <c r="Z339" s="93">
        <f t="shared" si="103"/>
        <v>62300</v>
      </c>
      <c r="AA339" s="93">
        <f t="shared" si="103"/>
        <v>121517</v>
      </c>
      <c r="AB339" s="93">
        <f t="shared" si="103"/>
        <v>106869</v>
      </c>
      <c r="AC339" s="93">
        <f t="shared" si="103"/>
        <v>95093</v>
      </c>
      <c r="AD339" s="93">
        <f t="shared" si="103"/>
        <v>54464</v>
      </c>
      <c r="AE339" s="93">
        <f t="shared" si="103"/>
        <v>89320</v>
      </c>
      <c r="AF339" s="93">
        <f t="shared" si="103"/>
        <v>26704</v>
      </c>
      <c r="AG339" s="93">
        <f t="shared" si="103"/>
        <v>69248</v>
      </c>
      <c r="AH339" s="93">
        <f t="shared" si="103"/>
        <v>63282</v>
      </c>
      <c r="AI339" s="93">
        <f t="shared" si="103"/>
        <v>116233</v>
      </c>
    </row>
    <row r="340" spans="1:35" x14ac:dyDescent="0.25">
      <c r="A340">
        <v>220</v>
      </c>
      <c r="B340" s="93">
        <f t="shared" ref="B340:AI340" si="104">IF(B106&lt;B$239,B106,0)</f>
        <v>0</v>
      </c>
      <c r="C340" s="93">
        <f t="shared" si="104"/>
        <v>0</v>
      </c>
      <c r="D340" s="93">
        <f t="shared" si="104"/>
        <v>74413</v>
      </c>
      <c r="E340" s="93">
        <f t="shared" si="104"/>
        <v>0</v>
      </c>
      <c r="F340" s="93">
        <f t="shared" si="104"/>
        <v>79309</v>
      </c>
      <c r="G340" s="93">
        <f t="shared" si="104"/>
        <v>65533</v>
      </c>
      <c r="H340" s="93">
        <f t="shared" si="104"/>
        <v>77203</v>
      </c>
      <c r="I340" s="93">
        <f t="shared" si="104"/>
        <v>44058</v>
      </c>
      <c r="J340" s="93">
        <f t="shared" si="104"/>
        <v>61671</v>
      </c>
      <c r="K340" s="93">
        <f t="shared" si="104"/>
        <v>42562</v>
      </c>
      <c r="L340" s="93">
        <f t="shared" si="104"/>
        <v>51819</v>
      </c>
      <c r="M340" s="93">
        <f t="shared" si="104"/>
        <v>62920</v>
      </c>
      <c r="N340" s="93">
        <f t="shared" si="104"/>
        <v>41361</v>
      </c>
      <c r="O340" s="93">
        <f t="shared" si="104"/>
        <v>60334</v>
      </c>
      <c r="P340" s="93">
        <f t="shared" si="104"/>
        <v>0</v>
      </c>
      <c r="Q340" s="93">
        <f t="shared" si="104"/>
        <v>89720</v>
      </c>
      <c r="R340" s="93">
        <f t="shared" si="104"/>
        <v>43096</v>
      </c>
      <c r="S340" s="93">
        <f t="shared" si="104"/>
        <v>71764</v>
      </c>
      <c r="T340" s="93">
        <f t="shared" si="104"/>
        <v>81737</v>
      </c>
      <c r="U340" s="93">
        <f t="shared" si="104"/>
        <v>58279</v>
      </c>
      <c r="V340" s="93">
        <f t="shared" si="104"/>
        <v>0</v>
      </c>
      <c r="W340" s="93">
        <f t="shared" si="104"/>
        <v>86654</v>
      </c>
      <c r="X340" s="93">
        <f t="shared" si="104"/>
        <v>0</v>
      </c>
      <c r="Y340" s="93">
        <f t="shared" si="104"/>
        <v>90583</v>
      </c>
      <c r="Z340" s="93">
        <f t="shared" si="104"/>
        <v>62459</v>
      </c>
      <c r="AA340" s="93">
        <f t="shared" si="104"/>
        <v>122338</v>
      </c>
      <c r="AB340" s="93">
        <f t="shared" si="104"/>
        <v>108735</v>
      </c>
      <c r="AC340" s="93">
        <f t="shared" si="104"/>
        <v>96151</v>
      </c>
      <c r="AD340" s="93">
        <f t="shared" si="104"/>
        <v>55181</v>
      </c>
      <c r="AE340" s="93">
        <f t="shared" si="104"/>
        <v>89630</v>
      </c>
      <c r="AF340" s="93">
        <f t="shared" si="104"/>
        <v>26977</v>
      </c>
      <c r="AG340" s="93">
        <f t="shared" si="104"/>
        <v>70748</v>
      </c>
      <c r="AH340" s="93">
        <f t="shared" si="104"/>
        <v>63343</v>
      </c>
      <c r="AI340" s="93">
        <f t="shared" si="104"/>
        <v>117836</v>
      </c>
    </row>
    <row r="341" spans="1:35" x14ac:dyDescent="0.25">
      <c r="A341">
        <v>221</v>
      </c>
      <c r="B341" s="93">
        <f t="shared" ref="B341:AI341" si="105">IF(B107&lt;B$239,B107,0)</f>
        <v>0</v>
      </c>
      <c r="C341" s="93">
        <f t="shared" si="105"/>
        <v>0</v>
      </c>
      <c r="D341" s="93">
        <f t="shared" si="105"/>
        <v>75396</v>
      </c>
      <c r="E341" s="93">
        <f t="shared" si="105"/>
        <v>0</v>
      </c>
      <c r="F341" s="93">
        <f t="shared" si="105"/>
        <v>80530</v>
      </c>
      <c r="G341" s="93">
        <f t="shared" si="105"/>
        <v>66110</v>
      </c>
      <c r="H341" s="93">
        <f t="shared" si="105"/>
        <v>78292</v>
      </c>
      <c r="I341" s="93">
        <f t="shared" si="105"/>
        <v>44328</v>
      </c>
      <c r="J341" s="93">
        <f t="shared" si="105"/>
        <v>0</v>
      </c>
      <c r="K341" s="93">
        <f t="shared" si="105"/>
        <v>43059</v>
      </c>
      <c r="L341" s="93">
        <f t="shared" si="105"/>
        <v>52191</v>
      </c>
      <c r="M341" s="93">
        <f t="shared" si="105"/>
        <v>63561</v>
      </c>
      <c r="N341" s="93">
        <f t="shared" si="105"/>
        <v>41554</v>
      </c>
      <c r="O341" s="93">
        <f t="shared" si="105"/>
        <v>61235</v>
      </c>
      <c r="P341" s="93">
        <f t="shared" si="105"/>
        <v>0</v>
      </c>
      <c r="Q341" s="93">
        <f t="shared" si="105"/>
        <v>90775</v>
      </c>
      <c r="R341" s="93">
        <f t="shared" si="105"/>
        <v>43278</v>
      </c>
      <c r="S341" s="93">
        <f t="shared" si="105"/>
        <v>72336</v>
      </c>
      <c r="T341" s="93">
        <f t="shared" si="105"/>
        <v>82229</v>
      </c>
      <c r="U341" s="93">
        <f t="shared" si="105"/>
        <v>59164</v>
      </c>
      <c r="V341" s="93">
        <f t="shared" si="105"/>
        <v>0</v>
      </c>
      <c r="W341" s="93">
        <f t="shared" si="105"/>
        <v>87482</v>
      </c>
      <c r="X341" s="93">
        <f t="shared" si="105"/>
        <v>0</v>
      </c>
      <c r="Y341" s="93">
        <f t="shared" si="105"/>
        <v>91182</v>
      </c>
      <c r="Z341" s="93">
        <f t="shared" si="105"/>
        <v>63570</v>
      </c>
      <c r="AA341" s="93">
        <f t="shared" si="105"/>
        <v>123121</v>
      </c>
      <c r="AB341" s="93">
        <f t="shared" si="105"/>
        <v>110553</v>
      </c>
      <c r="AC341" s="93">
        <f t="shared" si="105"/>
        <v>97150</v>
      </c>
      <c r="AD341" s="93">
        <f t="shared" si="105"/>
        <v>0</v>
      </c>
      <c r="AE341" s="93">
        <f t="shared" si="105"/>
        <v>90594</v>
      </c>
      <c r="AF341" s="93">
        <f t="shared" si="105"/>
        <v>27232</v>
      </c>
      <c r="AG341" s="93">
        <f t="shared" si="105"/>
        <v>71954</v>
      </c>
      <c r="AH341" s="93">
        <f t="shared" si="105"/>
        <v>63940</v>
      </c>
      <c r="AI341" s="93">
        <f t="shared" si="105"/>
        <v>120189</v>
      </c>
    </row>
    <row r="342" spans="1:35" x14ac:dyDescent="0.25">
      <c r="A342">
        <v>222</v>
      </c>
      <c r="B342" s="93">
        <f t="shared" ref="B342:AI342" si="106">IF(B108&lt;B$239,B108,0)</f>
        <v>0</v>
      </c>
      <c r="C342" s="93">
        <f t="shared" si="106"/>
        <v>0</v>
      </c>
      <c r="D342" s="93">
        <f t="shared" si="106"/>
        <v>76347</v>
      </c>
      <c r="E342" s="93">
        <f t="shared" si="106"/>
        <v>0</v>
      </c>
      <c r="F342" s="93">
        <f t="shared" si="106"/>
        <v>81707</v>
      </c>
      <c r="G342" s="93">
        <f t="shared" si="106"/>
        <v>66664</v>
      </c>
      <c r="H342" s="93">
        <f t="shared" si="106"/>
        <v>79345</v>
      </c>
      <c r="I342" s="93">
        <f t="shared" si="106"/>
        <v>0</v>
      </c>
      <c r="J342" s="93">
        <f t="shared" si="106"/>
        <v>0</v>
      </c>
      <c r="K342" s="93">
        <f t="shared" si="106"/>
        <v>43541</v>
      </c>
      <c r="L342" s="93">
        <f t="shared" si="106"/>
        <v>0</v>
      </c>
      <c r="M342" s="93">
        <f t="shared" si="106"/>
        <v>64171</v>
      </c>
      <c r="N342" s="93">
        <f t="shared" si="106"/>
        <v>41875</v>
      </c>
      <c r="O342" s="93">
        <f t="shared" si="106"/>
        <v>62114</v>
      </c>
      <c r="P342" s="93">
        <f t="shared" si="106"/>
        <v>0</v>
      </c>
      <c r="Q342" s="93">
        <f t="shared" si="106"/>
        <v>91795</v>
      </c>
      <c r="R342" s="93">
        <f t="shared" si="106"/>
        <v>43718</v>
      </c>
      <c r="S342" s="93">
        <f t="shared" si="106"/>
        <v>72889</v>
      </c>
      <c r="T342" s="93">
        <f t="shared" si="106"/>
        <v>82639</v>
      </c>
      <c r="U342" s="93">
        <f t="shared" si="106"/>
        <v>60181</v>
      </c>
      <c r="V342" s="93">
        <f t="shared" si="106"/>
        <v>0</v>
      </c>
      <c r="W342" s="93">
        <f t="shared" si="106"/>
        <v>88276</v>
      </c>
      <c r="X342" s="93">
        <f t="shared" si="106"/>
        <v>0</v>
      </c>
      <c r="Y342" s="93">
        <f t="shared" si="106"/>
        <v>0</v>
      </c>
      <c r="Z342" s="93">
        <f t="shared" si="106"/>
        <v>64654</v>
      </c>
      <c r="AA342" s="93">
        <f t="shared" si="106"/>
        <v>123867</v>
      </c>
      <c r="AB342" s="93">
        <f t="shared" si="106"/>
        <v>112323</v>
      </c>
      <c r="AC342" s="93">
        <f t="shared" si="106"/>
        <v>98093</v>
      </c>
      <c r="AD342" s="93">
        <f t="shared" si="106"/>
        <v>0</v>
      </c>
      <c r="AE342" s="93">
        <f t="shared" si="106"/>
        <v>91442</v>
      </c>
      <c r="AF342" s="93">
        <f t="shared" si="106"/>
        <v>27469</v>
      </c>
      <c r="AG342" s="93">
        <f t="shared" si="106"/>
        <v>72530</v>
      </c>
      <c r="AH342" s="93">
        <f t="shared" si="106"/>
        <v>64504</v>
      </c>
      <c r="AI342" s="93">
        <f t="shared" si="106"/>
        <v>121477</v>
      </c>
    </row>
    <row r="343" spans="1:35" x14ac:dyDescent="0.25">
      <c r="A343">
        <v>223</v>
      </c>
      <c r="B343" s="93">
        <f t="shared" ref="B343:AI343" si="107">IF(B109&lt;B$239,B109,0)</f>
        <v>0</v>
      </c>
      <c r="C343" s="93">
        <f t="shared" si="107"/>
        <v>0</v>
      </c>
      <c r="D343" s="93">
        <f t="shared" si="107"/>
        <v>77266</v>
      </c>
      <c r="E343" s="93">
        <f t="shared" si="107"/>
        <v>0</v>
      </c>
      <c r="F343" s="93">
        <f t="shared" si="107"/>
        <v>82841</v>
      </c>
      <c r="G343" s="93">
        <f t="shared" si="107"/>
        <v>67195</v>
      </c>
      <c r="H343" s="93">
        <f t="shared" si="107"/>
        <v>80362</v>
      </c>
      <c r="I343" s="93">
        <f t="shared" si="107"/>
        <v>0</v>
      </c>
      <c r="J343" s="93">
        <f t="shared" si="107"/>
        <v>0</v>
      </c>
      <c r="K343" s="93">
        <f t="shared" si="107"/>
        <v>44008</v>
      </c>
      <c r="L343" s="93">
        <f t="shared" si="107"/>
        <v>0</v>
      </c>
      <c r="M343" s="93">
        <f t="shared" si="107"/>
        <v>64752</v>
      </c>
      <c r="N343" s="93">
        <f t="shared" si="107"/>
        <v>42181</v>
      </c>
      <c r="O343" s="93">
        <f t="shared" si="107"/>
        <v>62971</v>
      </c>
      <c r="P343" s="93">
        <f t="shared" si="107"/>
        <v>0</v>
      </c>
      <c r="Q343" s="93">
        <f t="shared" si="107"/>
        <v>92781</v>
      </c>
      <c r="R343" s="93">
        <f t="shared" si="107"/>
        <v>44140</v>
      </c>
      <c r="S343" s="93">
        <f t="shared" si="107"/>
        <v>73424</v>
      </c>
      <c r="T343" s="93">
        <f t="shared" si="107"/>
        <v>83144</v>
      </c>
      <c r="U343" s="93">
        <f t="shared" si="107"/>
        <v>60511</v>
      </c>
      <c r="V343" s="93">
        <f t="shared" si="107"/>
        <v>0</v>
      </c>
      <c r="W343" s="93">
        <f t="shared" si="107"/>
        <v>89037</v>
      </c>
      <c r="X343" s="93">
        <f t="shared" si="107"/>
        <v>0</v>
      </c>
      <c r="Y343" s="93">
        <f t="shared" si="107"/>
        <v>0</v>
      </c>
      <c r="Z343" s="93">
        <f t="shared" si="107"/>
        <v>65711</v>
      </c>
      <c r="AA343" s="93">
        <f t="shared" si="107"/>
        <v>0</v>
      </c>
      <c r="AB343" s="93">
        <f t="shared" si="107"/>
        <v>114046</v>
      </c>
      <c r="AC343" s="93">
        <f t="shared" si="107"/>
        <v>98982</v>
      </c>
      <c r="AD343" s="93">
        <f t="shared" si="107"/>
        <v>0</v>
      </c>
      <c r="AE343" s="93">
        <f t="shared" si="107"/>
        <v>92336</v>
      </c>
      <c r="AF343" s="93">
        <f t="shared" si="107"/>
        <v>27689</v>
      </c>
      <c r="AG343" s="93">
        <f t="shared" si="107"/>
        <v>73687</v>
      </c>
      <c r="AH343" s="93">
        <f t="shared" si="107"/>
        <v>65036</v>
      </c>
      <c r="AI343" s="93">
        <f t="shared" si="107"/>
        <v>122708</v>
      </c>
    </row>
    <row r="344" spans="1:35" x14ac:dyDescent="0.25">
      <c r="A344">
        <v>224</v>
      </c>
      <c r="B344" s="93">
        <f t="shared" ref="B344:AI344" si="108">IF(B110&lt;B$239,B110,0)</f>
        <v>0</v>
      </c>
      <c r="C344" s="93">
        <f t="shared" si="108"/>
        <v>0</v>
      </c>
      <c r="D344" s="93">
        <f t="shared" si="108"/>
        <v>78154</v>
      </c>
      <c r="E344" s="93">
        <f t="shared" si="108"/>
        <v>0</v>
      </c>
      <c r="F344" s="93">
        <f t="shared" si="108"/>
        <v>83933</v>
      </c>
      <c r="G344" s="93">
        <f t="shared" si="108"/>
        <v>67705</v>
      </c>
      <c r="H344" s="93">
        <f t="shared" si="108"/>
        <v>81344</v>
      </c>
      <c r="I344" s="93">
        <f t="shared" si="108"/>
        <v>0</v>
      </c>
      <c r="J344" s="93">
        <f t="shared" si="108"/>
        <v>0</v>
      </c>
      <c r="K344" s="93">
        <f t="shared" si="108"/>
        <v>44460</v>
      </c>
      <c r="L344" s="93">
        <f t="shared" si="108"/>
        <v>0</v>
      </c>
      <c r="M344" s="93">
        <f t="shared" si="108"/>
        <v>65305</v>
      </c>
      <c r="N344" s="93">
        <f t="shared" si="108"/>
        <v>42474</v>
      </c>
      <c r="O344" s="93">
        <f t="shared" si="108"/>
        <v>63806</v>
      </c>
      <c r="P344" s="93">
        <f t="shared" si="108"/>
        <v>0</v>
      </c>
      <c r="Q344" s="93">
        <f t="shared" si="108"/>
        <v>93733</v>
      </c>
      <c r="R344" s="93">
        <f t="shared" si="108"/>
        <v>44545</v>
      </c>
      <c r="S344" s="93">
        <f t="shared" si="108"/>
        <v>73942</v>
      </c>
      <c r="T344" s="93">
        <f t="shared" si="108"/>
        <v>85258</v>
      </c>
      <c r="U344" s="93">
        <f t="shared" si="108"/>
        <v>61543</v>
      </c>
      <c r="V344" s="93">
        <f t="shared" si="108"/>
        <v>0</v>
      </c>
      <c r="W344" s="93">
        <f t="shared" si="108"/>
        <v>89766</v>
      </c>
      <c r="X344" s="93">
        <f t="shared" si="108"/>
        <v>0</v>
      </c>
      <c r="Y344" s="93">
        <f t="shared" si="108"/>
        <v>0</v>
      </c>
      <c r="Z344" s="93">
        <f t="shared" si="108"/>
        <v>66741</v>
      </c>
      <c r="AA344" s="93">
        <f t="shared" si="108"/>
        <v>0</v>
      </c>
      <c r="AB344" s="93">
        <f t="shared" si="108"/>
        <v>115721</v>
      </c>
      <c r="AC344" s="93">
        <f t="shared" si="108"/>
        <v>99820</v>
      </c>
      <c r="AD344" s="93">
        <f t="shared" si="108"/>
        <v>0</v>
      </c>
      <c r="AE344" s="93">
        <f t="shared" si="108"/>
        <v>93213</v>
      </c>
      <c r="AF344" s="93">
        <f t="shared" si="108"/>
        <v>0</v>
      </c>
      <c r="AG344" s="93">
        <f t="shared" si="108"/>
        <v>74812</v>
      </c>
      <c r="AH344" s="93">
        <f t="shared" si="108"/>
        <v>65538</v>
      </c>
      <c r="AI344" s="93">
        <f t="shared" si="108"/>
        <v>123884</v>
      </c>
    </row>
    <row r="345" spans="1:35" x14ac:dyDescent="0.25">
      <c r="A345">
        <v>225</v>
      </c>
      <c r="B345" s="93">
        <f t="shared" ref="B345:AI345" si="109">IF(B111&lt;B$239,B111,0)</f>
        <v>0</v>
      </c>
      <c r="C345" s="93">
        <f t="shared" si="109"/>
        <v>0</v>
      </c>
      <c r="D345" s="93">
        <f t="shared" si="109"/>
        <v>79011</v>
      </c>
      <c r="E345" s="93">
        <f t="shared" si="109"/>
        <v>0</v>
      </c>
      <c r="F345" s="93">
        <f t="shared" si="109"/>
        <v>84983</v>
      </c>
      <c r="G345" s="93">
        <f t="shared" si="109"/>
        <v>0</v>
      </c>
      <c r="H345" s="93">
        <f t="shared" si="109"/>
        <v>82291</v>
      </c>
      <c r="I345" s="93">
        <f t="shared" si="109"/>
        <v>0</v>
      </c>
      <c r="J345" s="93">
        <f t="shared" si="109"/>
        <v>0</v>
      </c>
      <c r="K345" s="93">
        <f t="shared" si="109"/>
        <v>44897</v>
      </c>
      <c r="L345" s="93">
        <f t="shared" si="109"/>
        <v>0</v>
      </c>
      <c r="M345" s="93">
        <f t="shared" si="109"/>
        <v>65831</v>
      </c>
      <c r="N345" s="93">
        <f t="shared" si="109"/>
        <v>0</v>
      </c>
      <c r="O345" s="93">
        <f t="shared" si="109"/>
        <v>64619</v>
      </c>
      <c r="P345" s="93">
        <f t="shared" si="109"/>
        <v>0</v>
      </c>
      <c r="Q345" s="93">
        <f t="shared" si="109"/>
        <v>94652</v>
      </c>
      <c r="R345" s="93">
        <f t="shared" si="109"/>
        <v>44933</v>
      </c>
      <c r="S345" s="93">
        <f t="shared" si="109"/>
        <v>0</v>
      </c>
      <c r="T345" s="93">
        <f t="shared" si="109"/>
        <v>89059</v>
      </c>
      <c r="U345" s="93">
        <f t="shared" si="109"/>
        <v>61799</v>
      </c>
      <c r="V345" s="93">
        <f t="shared" si="109"/>
        <v>0</v>
      </c>
      <c r="W345" s="93">
        <f t="shared" si="109"/>
        <v>90464</v>
      </c>
      <c r="X345" s="93">
        <f t="shared" si="109"/>
        <v>0</v>
      </c>
      <c r="Y345" s="93">
        <f t="shared" si="109"/>
        <v>0</v>
      </c>
      <c r="Z345" s="93">
        <f t="shared" si="109"/>
        <v>67744</v>
      </c>
      <c r="AA345" s="93">
        <f t="shared" si="109"/>
        <v>0</v>
      </c>
      <c r="AB345" s="93">
        <f t="shared" si="109"/>
        <v>117349</v>
      </c>
      <c r="AC345" s="93">
        <f t="shared" si="109"/>
        <v>0</v>
      </c>
      <c r="AD345" s="93">
        <f t="shared" si="109"/>
        <v>0</v>
      </c>
      <c r="AE345" s="93">
        <f t="shared" si="109"/>
        <v>94074</v>
      </c>
      <c r="AF345" s="93">
        <f t="shared" si="109"/>
        <v>0</v>
      </c>
      <c r="AG345" s="93">
        <f t="shared" si="109"/>
        <v>75905</v>
      </c>
      <c r="AH345" s="93">
        <f t="shared" si="109"/>
        <v>0</v>
      </c>
      <c r="AI345" s="93">
        <f t="shared" si="109"/>
        <v>125007</v>
      </c>
    </row>
    <row r="346" spans="1:35" x14ac:dyDescent="0.25">
      <c r="A346">
        <v>226</v>
      </c>
      <c r="B346" s="93">
        <f t="shared" ref="B346:AI346" si="110">IF(B112&lt;B$239,B112,0)</f>
        <v>0</v>
      </c>
      <c r="C346" s="93">
        <f t="shared" si="110"/>
        <v>0</v>
      </c>
      <c r="D346" s="93">
        <f t="shared" si="110"/>
        <v>79838</v>
      </c>
      <c r="E346" s="93">
        <f t="shared" si="110"/>
        <v>0</v>
      </c>
      <c r="F346" s="93">
        <f t="shared" si="110"/>
        <v>85993</v>
      </c>
      <c r="G346" s="93">
        <f t="shared" si="110"/>
        <v>0</v>
      </c>
      <c r="H346" s="93">
        <f t="shared" si="110"/>
        <v>83204</v>
      </c>
      <c r="I346" s="93">
        <f t="shared" si="110"/>
        <v>0</v>
      </c>
      <c r="J346" s="93">
        <f t="shared" si="110"/>
        <v>0</v>
      </c>
      <c r="K346" s="93">
        <f t="shared" si="110"/>
        <v>45320</v>
      </c>
      <c r="L346" s="93">
        <f t="shared" si="110"/>
        <v>0</v>
      </c>
      <c r="M346" s="93">
        <f t="shared" si="110"/>
        <v>0</v>
      </c>
      <c r="N346" s="93">
        <f t="shared" si="110"/>
        <v>0</v>
      </c>
      <c r="O346" s="93">
        <f t="shared" si="110"/>
        <v>65411</v>
      </c>
      <c r="P346" s="93">
        <f t="shared" si="110"/>
        <v>0</v>
      </c>
      <c r="Q346" s="93">
        <f t="shared" si="110"/>
        <v>95539</v>
      </c>
      <c r="R346" s="93">
        <f t="shared" si="110"/>
        <v>45305</v>
      </c>
      <c r="S346" s="93">
        <f t="shared" si="110"/>
        <v>0</v>
      </c>
      <c r="T346" s="93">
        <f t="shared" si="110"/>
        <v>89673</v>
      </c>
      <c r="U346" s="93">
        <f t="shared" si="110"/>
        <v>62760</v>
      </c>
      <c r="V346" s="93">
        <f t="shared" si="110"/>
        <v>0</v>
      </c>
      <c r="W346" s="93">
        <f t="shared" si="110"/>
        <v>0</v>
      </c>
      <c r="X346" s="93">
        <f t="shared" si="110"/>
        <v>0</v>
      </c>
      <c r="Y346" s="93">
        <f t="shared" si="110"/>
        <v>0</v>
      </c>
      <c r="Z346" s="93">
        <f t="shared" si="110"/>
        <v>68720</v>
      </c>
      <c r="AA346" s="93">
        <f t="shared" si="110"/>
        <v>0</v>
      </c>
      <c r="AB346" s="93">
        <f t="shared" si="110"/>
        <v>118930</v>
      </c>
      <c r="AC346" s="93">
        <f t="shared" si="110"/>
        <v>0</v>
      </c>
      <c r="AD346" s="93">
        <f t="shared" si="110"/>
        <v>0</v>
      </c>
      <c r="AE346" s="93">
        <f t="shared" si="110"/>
        <v>94918</v>
      </c>
      <c r="AF346" s="93">
        <f t="shared" si="110"/>
        <v>0</v>
      </c>
      <c r="AG346" s="93">
        <f t="shared" si="110"/>
        <v>76967</v>
      </c>
      <c r="AH346" s="93">
        <f t="shared" si="110"/>
        <v>0</v>
      </c>
      <c r="AI346" s="93">
        <f t="shared" si="110"/>
        <v>126079</v>
      </c>
    </row>
    <row r="347" spans="1:35" x14ac:dyDescent="0.25">
      <c r="A347">
        <v>227</v>
      </c>
      <c r="B347" s="93">
        <f t="shared" ref="B347:AI347" si="111">IF(B113&lt;B$239,B113,0)</f>
        <v>0</v>
      </c>
      <c r="C347" s="93">
        <f t="shared" si="111"/>
        <v>0</v>
      </c>
      <c r="D347" s="93">
        <f t="shared" si="111"/>
        <v>80636</v>
      </c>
      <c r="E347" s="93">
        <f t="shared" si="111"/>
        <v>0</v>
      </c>
      <c r="F347" s="93">
        <f t="shared" si="111"/>
        <v>86963</v>
      </c>
      <c r="G347" s="93">
        <f t="shared" si="111"/>
        <v>0</v>
      </c>
      <c r="H347" s="93">
        <f t="shared" si="111"/>
        <v>84084</v>
      </c>
      <c r="I347" s="93">
        <f t="shared" si="111"/>
        <v>0</v>
      </c>
      <c r="J347" s="93">
        <f t="shared" si="111"/>
        <v>0</v>
      </c>
      <c r="K347" s="93">
        <f t="shared" si="111"/>
        <v>45729</v>
      </c>
      <c r="L347" s="93">
        <f t="shared" si="111"/>
        <v>0</v>
      </c>
      <c r="M347" s="93">
        <f t="shared" si="111"/>
        <v>0</v>
      </c>
      <c r="N347" s="93">
        <f t="shared" si="111"/>
        <v>0</v>
      </c>
      <c r="O347" s="93">
        <f t="shared" si="111"/>
        <v>66182</v>
      </c>
      <c r="P347" s="93">
        <f t="shared" si="111"/>
        <v>0</v>
      </c>
      <c r="Q347" s="93">
        <f t="shared" si="111"/>
        <v>96394</v>
      </c>
      <c r="R347" s="93">
        <f t="shared" si="111"/>
        <v>0</v>
      </c>
      <c r="S347" s="93">
        <f t="shared" si="111"/>
        <v>0</v>
      </c>
      <c r="T347" s="93">
        <f t="shared" si="111"/>
        <v>90351</v>
      </c>
      <c r="U347" s="93">
        <f t="shared" si="111"/>
        <v>63695</v>
      </c>
      <c r="V347" s="93">
        <f t="shared" si="111"/>
        <v>0</v>
      </c>
      <c r="W347" s="93">
        <f t="shared" si="111"/>
        <v>0</v>
      </c>
      <c r="X347" s="93">
        <f t="shared" si="111"/>
        <v>0</v>
      </c>
      <c r="Y347" s="93">
        <f t="shared" si="111"/>
        <v>0</v>
      </c>
      <c r="Z347" s="93">
        <f t="shared" si="111"/>
        <v>69670</v>
      </c>
      <c r="AA347" s="93">
        <f t="shared" si="111"/>
        <v>0</v>
      </c>
      <c r="AB347" s="93">
        <f t="shared" si="111"/>
        <v>120465</v>
      </c>
      <c r="AC347" s="93">
        <f t="shared" si="111"/>
        <v>0</v>
      </c>
      <c r="AD347" s="93">
        <f t="shared" si="111"/>
        <v>0</v>
      </c>
      <c r="AE347" s="93">
        <f t="shared" si="111"/>
        <v>95745</v>
      </c>
      <c r="AF347" s="93">
        <f t="shared" si="111"/>
        <v>0</v>
      </c>
      <c r="AG347" s="93">
        <f t="shared" si="111"/>
        <v>77998</v>
      </c>
      <c r="AH347" s="93">
        <f t="shared" si="111"/>
        <v>0</v>
      </c>
      <c r="AI347" s="93">
        <f t="shared" si="111"/>
        <v>0</v>
      </c>
    </row>
    <row r="348" spans="1:35" x14ac:dyDescent="0.25">
      <c r="A348">
        <v>228</v>
      </c>
      <c r="B348" s="93">
        <f t="shared" ref="B348:AI348" si="112">IF(B114&lt;B$239,B114,0)</f>
        <v>0</v>
      </c>
      <c r="C348" s="93">
        <f t="shared" si="112"/>
        <v>0</v>
      </c>
      <c r="D348" s="93">
        <f t="shared" si="112"/>
        <v>0</v>
      </c>
      <c r="E348" s="93">
        <f t="shared" si="112"/>
        <v>0</v>
      </c>
      <c r="F348" s="93">
        <f t="shared" si="112"/>
        <v>87895</v>
      </c>
      <c r="G348" s="93">
        <f t="shared" si="112"/>
        <v>0</v>
      </c>
      <c r="H348" s="93">
        <f t="shared" si="112"/>
        <v>0</v>
      </c>
      <c r="I348" s="93">
        <f t="shared" si="112"/>
        <v>0</v>
      </c>
      <c r="J348" s="93">
        <f t="shared" si="112"/>
        <v>0</v>
      </c>
      <c r="K348" s="93">
        <f t="shared" si="112"/>
        <v>0</v>
      </c>
      <c r="L348" s="93">
        <f t="shared" si="112"/>
        <v>0</v>
      </c>
      <c r="M348" s="93">
        <f t="shared" si="112"/>
        <v>0</v>
      </c>
      <c r="N348" s="93">
        <f t="shared" si="112"/>
        <v>0</v>
      </c>
      <c r="O348" s="93">
        <f t="shared" si="112"/>
        <v>66932</v>
      </c>
      <c r="P348" s="93">
        <f t="shared" si="112"/>
        <v>0</v>
      </c>
      <c r="Q348" s="93">
        <f t="shared" si="112"/>
        <v>0</v>
      </c>
      <c r="R348" s="93">
        <f t="shared" si="112"/>
        <v>0</v>
      </c>
      <c r="S348" s="93">
        <f t="shared" si="112"/>
        <v>0</v>
      </c>
      <c r="T348" s="93">
        <f t="shared" si="112"/>
        <v>0</v>
      </c>
      <c r="U348" s="93">
        <f t="shared" si="112"/>
        <v>64604</v>
      </c>
      <c r="V348" s="93">
        <f t="shared" si="112"/>
        <v>0</v>
      </c>
      <c r="W348" s="93">
        <f t="shared" si="112"/>
        <v>0</v>
      </c>
      <c r="X348" s="93">
        <f t="shared" si="112"/>
        <v>0</v>
      </c>
      <c r="Y348" s="93">
        <f t="shared" si="112"/>
        <v>0</v>
      </c>
      <c r="Z348" s="93">
        <f t="shared" si="112"/>
        <v>70593</v>
      </c>
      <c r="AA348" s="93">
        <f t="shared" si="112"/>
        <v>0</v>
      </c>
      <c r="AB348" s="93">
        <f t="shared" si="112"/>
        <v>121955</v>
      </c>
      <c r="AC348" s="93">
        <f t="shared" si="112"/>
        <v>0</v>
      </c>
      <c r="AD348" s="93">
        <f t="shared" si="112"/>
        <v>0</v>
      </c>
      <c r="AE348" s="93">
        <f t="shared" si="112"/>
        <v>0</v>
      </c>
      <c r="AF348" s="93">
        <f t="shared" si="112"/>
        <v>0</v>
      </c>
      <c r="AG348" s="93">
        <f t="shared" si="112"/>
        <v>78998</v>
      </c>
      <c r="AH348" s="93">
        <f t="shared" si="112"/>
        <v>0</v>
      </c>
      <c r="AI348" s="93">
        <f t="shared" si="112"/>
        <v>0</v>
      </c>
    </row>
    <row r="349" spans="1:35" x14ac:dyDescent="0.25">
      <c r="A349">
        <v>229</v>
      </c>
      <c r="B349" s="93">
        <f t="shared" ref="B349:AI349" si="113">IF(B115&lt;B$239,B115,0)</f>
        <v>0</v>
      </c>
      <c r="C349" s="93">
        <f t="shared" si="113"/>
        <v>0</v>
      </c>
      <c r="D349" s="93">
        <f t="shared" si="113"/>
        <v>0</v>
      </c>
      <c r="E349" s="93">
        <f t="shared" si="113"/>
        <v>0</v>
      </c>
      <c r="F349" s="93">
        <f t="shared" si="113"/>
        <v>0</v>
      </c>
      <c r="G349" s="93">
        <f t="shared" si="113"/>
        <v>0</v>
      </c>
      <c r="H349" s="93">
        <f t="shared" si="113"/>
        <v>0</v>
      </c>
      <c r="I349" s="93">
        <f t="shared" si="113"/>
        <v>0</v>
      </c>
      <c r="J349" s="93">
        <f t="shared" si="113"/>
        <v>0</v>
      </c>
      <c r="K349" s="93">
        <f t="shared" si="113"/>
        <v>0</v>
      </c>
      <c r="L349" s="93">
        <f t="shared" si="113"/>
        <v>0</v>
      </c>
      <c r="M349" s="93">
        <f t="shared" si="113"/>
        <v>0</v>
      </c>
      <c r="N349" s="93">
        <f t="shared" si="113"/>
        <v>0</v>
      </c>
      <c r="O349" s="93">
        <f t="shared" si="113"/>
        <v>0</v>
      </c>
      <c r="P349" s="93">
        <f t="shared" si="113"/>
        <v>0</v>
      </c>
      <c r="Q349" s="93">
        <f t="shared" si="113"/>
        <v>0</v>
      </c>
      <c r="R349" s="93">
        <f t="shared" si="113"/>
        <v>0</v>
      </c>
      <c r="S349" s="93">
        <f t="shared" si="113"/>
        <v>0</v>
      </c>
      <c r="T349" s="93">
        <f t="shared" si="113"/>
        <v>0</v>
      </c>
      <c r="U349" s="93">
        <f t="shared" si="113"/>
        <v>65487</v>
      </c>
      <c r="V349" s="93">
        <f t="shared" si="113"/>
        <v>0</v>
      </c>
      <c r="W349" s="93">
        <f t="shared" si="113"/>
        <v>0</v>
      </c>
      <c r="X349" s="93">
        <f t="shared" si="113"/>
        <v>0</v>
      </c>
      <c r="Y349" s="93">
        <f t="shared" si="113"/>
        <v>0</v>
      </c>
      <c r="Z349" s="93">
        <f t="shared" si="113"/>
        <v>71490</v>
      </c>
      <c r="AA349" s="93">
        <f t="shared" si="113"/>
        <v>0</v>
      </c>
      <c r="AB349" s="93">
        <f t="shared" si="113"/>
        <v>123400</v>
      </c>
      <c r="AC349" s="93">
        <f t="shared" si="113"/>
        <v>0</v>
      </c>
      <c r="AD349" s="93">
        <f t="shared" si="113"/>
        <v>0</v>
      </c>
      <c r="AE349" s="93">
        <f t="shared" si="113"/>
        <v>0</v>
      </c>
      <c r="AF349" s="93">
        <f t="shared" si="113"/>
        <v>0</v>
      </c>
      <c r="AG349" s="93">
        <f t="shared" si="113"/>
        <v>79967</v>
      </c>
      <c r="AH349" s="93">
        <f t="shared" si="113"/>
        <v>0</v>
      </c>
      <c r="AI349" s="93">
        <f t="shared" si="113"/>
        <v>0</v>
      </c>
    </row>
    <row r="350" spans="1:35" x14ac:dyDescent="0.25">
      <c r="A350">
        <v>230</v>
      </c>
      <c r="B350" s="10">
        <f t="shared" ref="B350:AI350" si="114">IF(B116&lt;B$239,B116,0)</f>
        <v>0</v>
      </c>
      <c r="C350" s="10">
        <f t="shared" si="114"/>
        <v>0</v>
      </c>
      <c r="D350" s="10">
        <f t="shared" si="114"/>
        <v>0</v>
      </c>
      <c r="E350" s="10">
        <f t="shared" si="114"/>
        <v>0</v>
      </c>
      <c r="F350" s="10">
        <f t="shared" si="114"/>
        <v>0</v>
      </c>
      <c r="G350" s="10">
        <f t="shared" si="114"/>
        <v>0</v>
      </c>
      <c r="H350" s="10">
        <f t="shared" si="114"/>
        <v>0</v>
      </c>
      <c r="I350" s="10">
        <f t="shared" si="114"/>
        <v>0</v>
      </c>
      <c r="J350" s="10">
        <f t="shared" si="114"/>
        <v>0</v>
      </c>
      <c r="K350" s="10">
        <f t="shared" si="114"/>
        <v>0</v>
      </c>
      <c r="L350" s="10">
        <f t="shared" si="114"/>
        <v>0</v>
      </c>
      <c r="M350" s="10">
        <f t="shared" si="114"/>
        <v>0</v>
      </c>
      <c r="N350" s="10">
        <f t="shared" si="114"/>
        <v>0</v>
      </c>
      <c r="O350" s="10">
        <f t="shared" si="114"/>
        <v>0</v>
      </c>
      <c r="P350" s="10">
        <f t="shared" si="114"/>
        <v>0</v>
      </c>
      <c r="Q350" s="10">
        <f t="shared" si="114"/>
        <v>0</v>
      </c>
      <c r="R350" s="10">
        <f t="shared" si="114"/>
        <v>0</v>
      </c>
      <c r="S350" s="10">
        <f t="shared" si="114"/>
        <v>0</v>
      </c>
      <c r="T350" s="10">
        <f t="shared" si="114"/>
        <v>0</v>
      </c>
      <c r="U350" s="10">
        <f t="shared" si="114"/>
        <v>0</v>
      </c>
      <c r="V350" s="10">
        <f t="shared" si="114"/>
        <v>0</v>
      </c>
      <c r="W350" s="10">
        <f t="shared" si="114"/>
        <v>0</v>
      </c>
      <c r="X350" s="10">
        <f t="shared" si="114"/>
        <v>0</v>
      </c>
      <c r="Y350" s="10">
        <f t="shared" si="114"/>
        <v>0</v>
      </c>
      <c r="Z350" s="10">
        <f t="shared" si="114"/>
        <v>0</v>
      </c>
      <c r="AA350" s="10">
        <f t="shared" si="114"/>
        <v>0</v>
      </c>
      <c r="AB350" s="10">
        <f t="shared" si="114"/>
        <v>0</v>
      </c>
      <c r="AC350" s="10">
        <f t="shared" si="114"/>
        <v>0</v>
      </c>
      <c r="AD350" s="10">
        <f t="shared" si="114"/>
        <v>0</v>
      </c>
      <c r="AE350" s="10">
        <f t="shared" si="114"/>
        <v>0</v>
      </c>
      <c r="AF350" s="10">
        <f t="shared" si="114"/>
        <v>0</v>
      </c>
      <c r="AG350" s="10">
        <f t="shared" si="114"/>
        <v>0</v>
      </c>
      <c r="AH350" s="10">
        <f t="shared" si="114"/>
        <v>0</v>
      </c>
      <c r="AI350" s="10">
        <f t="shared" si="114"/>
        <v>0</v>
      </c>
    </row>
    <row r="351" spans="1:35" x14ac:dyDescent="0.25">
      <c r="A351">
        <v>231</v>
      </c>
      <c r="B351" s="10">
        <f t="shared" ref="B351:AI351" si="115">IF(B117&lt;B$239,B117,0)</f>
        <v>0</v>
      </c>
      <c r="C351" s="10">
        <f t="shared" si="115"/>
        <v>0</v>
      </c>
      <c r="D351" s="10">
        <f t="shared" si="115"/>
        <v>0</v>
      </c>
      <c r="E351" s="10">
        <f t="shared" si="115"/>
        <v>0</v>
      </c>
      <c r="F351" s="10">
        <f t="shared" si="115"/>
        <v>0</v>
      </c>
      <c r="G351" s="10">
        <f t="shared" si="115"/>
        <v>0</v>
      </c>
      <c r="H351" s="10">
        <f t="shared" si="115"/>
        <v>0</v>
      </c>
      <c r="I351" s="10">
        <f t="shared" si="115"/>
        <v>0</v>
      </c>
      <c r="J351" s="10">
        <f t="shared" si="115"/>
        <v>0</v>
      </c>
      <c r="K351" s="10">
        <f t="shared" si="115"/>
        <v>0</v>
      </c>
      <c r="L351" s="10">
        <f t="shared" si="115"/>
        <v>0</v>
      </c>
      <c r="M351" s="10">
        <f t="shared" si="115"/>
        <v>0</v>
      </c>
      <c r="N351" s="10">
        <f t="shared" si="115"/>
        <v>0</v>
      </c>
      <c r="O351" s="10">
        <f t="shared" si="115"/>
        <v>0</v>
      </c>
      <c r="P351" s="10">
        <f t="shared" si="115"/>
        <v>0</v>
      </c>
      <c r="Q351" s="10">
        <f t="shared" si="115"/>
        <v>0</v>
      </c>
      <c r="R351" s="10">
        <f t="shared" si="115"/>
        <v>0</v>
      </c>
      <c r="S351" s="10">
        <f t="shared" si="115"/>
        <v>0</v>
      </c>
      <c r="T351" s="10">
        <f t="shared" si="115"/>
        <v>0</v>
      </c>
      <c r="U351" s="10">
        <f t="shared" si="115"/>
        <v>0</v>
      </c>
      <c r="V351" s="10">
        <f t="shared" si="115"/>
        <v>0</v>
      </c>
      <c r="W351" s="10">
        <f t="shared" si="115"/>
        <v>0</v>
      </c>
      <c r="X351" s="10">
        <f t="shared" si="115"/>
        <v>0</v>
      </c>
      <c r="Y351" s="10">
        <f t="shared" si="115"/>
        <v>0</v>
      </c>
      <c r="Z351" s="10">
        <f t="shared" si="115"/>
        <v>0</v>
      </c>
      <c r="AA351" s="10">
        <f t="shared" si="115"/>
        <v>0</v>
      </c>
      <c r="AB351" s="10">
        <f t="shared" si="115"/>
        <v>0</v>
      </c>
      <c r="AC351" s="10">
        <f t="shared" si="115"/>
        <v>0</v>
      </c>
      <c r="AD351" s="10">
        <f t="shared" si="115"/>
        <v>0</v>
      </c>
      <c r="AE351" s="10">
        <f t="shared" si="115"/>
        <v>0</v>
      </c>
      <c r="AF351" s="10">
        <f t="shared" si="115"/>
        <v>0</v>
      </c>
      <c r="AG351" s="10">
        <f t="shared" si="115"/>
        <v>0</v>
      </c>
      <c r="AH351" s="10">
        <f t="shared" si="115"/>
        <v>0</v>
      </c>
      <c r="AI351" s="10">
        <f t="shared" si="115"/>
        <v>0</v>
      </c>
    </row>
    <row r="352" spans="1:35" x14ac:dyDescent="0.25">
      <c r="A352">
        <v>232</v>
      </c>
      <c r="B352" s="10">
        <f t="shared" ref="B352:AI352" si="116">IF(B118&lt;B$239,B118,0)</f>
        <v>0</v>
      </c>
      <c r="C352" s="10">
        <f t="shared" si="116"/>
        <v>0</v>
      </c>
      <c r="D352" s="10">
        <f t="shared" si="116"/>
        <v>0</v>
      </c>
      <c r="E352" s="10">
        <f t="shared" si="116"/>
        <v>0</v>
      </c>
      <c r="F352" s="10">
        <f t="shared" si="116"/>
        <v>0</v>
      </c>
      <c r="G352" s="10">
        <f t="shared" si="116"/>
        <v>0</v>
      </c>
      <c r="H352" s="10">
        <f t="shared" si="116"/>
        <v>0</v>
      </c>
      <c r="I352" s="10">
        <f t="shared" si="116"/>
        <v>0</v>
      </c>
      <c r="J352" s="10">
        <f t="shared" si="116"/>
        <v>0</v>
      </c>
      <c r="K352" s="10">
        <f t="shared" si="116"/>
        <v>0</v>
      </c>
      <c r="L352" s="10">
        <f t="shared" si="116"/>
        <v>0</v>
      </c>
      <c r="M352" s="10">
        <f t="shared" si="116"/>
        <v>0</v>
      </c>
      <c r="N352" s="10">
        <f t="shared" si="116"/>
        <v>0</v>
      </c>
      <c r="O352" s="10">
        <f t="shared" si="116"/>
        <v>0</v>
      </c>
      <c r="P352" s="10">
        <f t="shared" si="116"/>
        <v>0</v>
      </c>
      <c r="Q352" s="10">
        <f t="shared" si="116"/>
        <v>0</v>
      </c>
      <c r="R352" s="10">
        <f t="shared" si="116"/>
        <v>0</v>
      </c>
      <c r="S352" s="10">
        <f t="shared" si="116"/>
        <v>0</v>
      </c>
      <c r="T352" s="10">
        <f t="shared" si="116"/>
        <v>0</v>
      </c>
      <c r="U352" s="10">
        <f t="shared" si="116"/>
        <v>0</v>
      </c>
      <c r="V352" s="10">
        <f t="shared" si="116"/>
        <v>0</v>
      </c>
      <c r="W352" s="10">
        <f t="shared" si="116"/>
        <v>0</v>
      </c>
      <c r="X352" s="10">
        <f t="shared" si="116"/>
        <v>0</v>
      </c>
      <c r="Y352" s="10">
        <f t="shared" si="116"/>
        <v>0</v>
      </c>
      <c r="Z352" s="10">
        <f t="shared" si="116"/>
        <v>0</v>
      </c>
      <c r="AA352" s="10">
        <f t="shared" si="116"/>
        <v>0</v>
      </c>
      <c r="AB352" s="10">
        <f t="shared" si="116"/>
        <v>0</v>
      </c>
      <c r="AC352" s="10">
        <f t="shared" si="116"/>
        <v>0</v>
      </c>
      <c r="AD352" s="10">
        <f t="shared" si="116"/>
        <v>0</v>
      </c>
      <c r="AE352" s="10">
        <f t="shared" si="116"/>
        <v>0</v>
      </c>
      <c r="AF352" s="10">
        <f t="shared" si="116"/>
        <v>0</v>
      </c>
      <c r="AG352" s="10">
        <f t="shared" si="116"/>
        <v>0</v>
      </c>
      <c r="AH352" s="10">
        <f t="shared" si="116"/>
        <v>0</v>
      </c>
      <c r="AI352" s="10">
        <f t="shared" si="116"/>
        <v>0</v>
      </c>
    </row>
    <row r="353" spans="1:35" x14ac:dyDescent="0.25">
      <c r="A353">
        <v>233</v>
      </c>
      <c r="B353" s="10">
        <f t="shared" ref="B353:AI353" si="117">IF(B119&lt;B$239,B119,0)</f>
        <v>0</v>
      </c>
      <c r="C353" s="10">
        <f t="shared" si="117"/>
        <v>0</v>
      </c>
      <c r="D353" s="10">
        <f t="shared" si="117"/>
        <v>0</v>
      </c>
      <c r="E353" s="10">
        <f t="shared" si="117"/>
        <v>0</v>
      </c>
      <c r="F353" s="10">
        <f t="shared" si="117"/>
        <v>0</v>
      </c>
      <c r="G353" s="10">
        <f t="shared" si="117"/>
        <v>0</v>
      </c>
      <c r="H353" s="10">
        <f t="shared" si="117"/>
        <v>0</v>
      </c>
      <c r="I353" s="10">
        <f t="shared" si="117"/>
        <v>0</v>
      </c>
      <c r="J353" s="10">
        <f t="shared" si="117"/>
        <v>0</v>
      </c>
      <c r="K353" s="10">
        <f t="shared" si="117"/>
        <v>0</v>
      </c>
      <c r="L353" s="10">
        <f t="shared" si="117"/>
        <v>0</v>
      </c>
      <c r="M353" s="10">
        <f t="shared" si="117"/>
        <v>0</v>
      </c>
      <c r="N353" s="10">
        <f t="shared" si="117"/>
        <v>0</v>
      </c>
      <c r="O353" s="10">
        <f t="shared" si="117"/>
        <v>0</v>
      </c>
      <c r="P353" s="10">
        <f t="shared" si="117"/>
        <v>0</v>
      </c>
      <c r="Q353" s="10">
        <f t="shared" si="117"/>
        <v>0</v>
      </c>
      <c r="R353" s="10">
        <f t="shared" si="117"/>
        <v>0</v>
      </c>
      <c r="S353" s="10">
        <f t="shared" si="117"/>
        <v>0</v>
      </c>
      <c r="T353" s="10">
        <f t="shared" si="117"/>
        <v>0</v>
      </c>
      <c r="U353" s="10">
        <f t="shared" si="117"/>
        <v>0</v>
      </c>
      <c r="V353" s="10">
        <f t="shared" si="117"/>
        <v>0</v>
      </c>
      <c r="W353" s="10">
        <f t="shared" si="117"/>
        <v>0</v>
      </c>
      <c r="X353" s="10">
        <f t="shared" si="117"/>
        <v>0</v>
      </c>
      <c r="Y353" s="10">
        <f t="shared" si="117"/>
        <v>0</v>
      </c>
      <c r="Z353" s="10">
        <f t="shared" si="117"/>
        <v>0</v>
      </c>
      <c r="AA353" s="10">
        <f t="shared" si="117"/>
        <v>0</v>
      </c>
      <c r="AB353" s="10">
        <f t="shared" si="117"/>
        <v>0</v>
      </c>
      <c r="AC353" s="10">
        <f t="shared" si="117"/>
        <v>0</v>
      </c>
      <c r="AD353" s="10">
        <f t="shared" si="117"/>
        <v>0</v>
      </c>
      <c r="AE353" s="10">
        <f t="shared" si="117"/>
        <v>0</v>
      </c>
      <c r="AF353" s="10">
        <f t="shared" si="117"/>
        <v>0</v>
      </c>
      <c r="AG353" s="10">
        <f t="shared" si="117"/>
        <v>0</v>
      </c>
      <c r="AH353" s="10">
        <f t="shared" si="117"/>
        <v>0</v>
      </c>
      <c r="AI353" s="10">
        <f t="shared" si="117"/>
        <v>0</v>
      </c>
    </row>
    <row r="354" spans="1:35" x14ac:dyDescent="0.25">
      <c r="A354">
        <v>234</v>
      </c>
      <c r="B354" s="10">
        <f t="shared" ref="B354:AI354" si="118">IF(B120&lt;B$239,B120,0)</f>
        <v>0</v>
      </c>
      <c r="C354" s="10">
        <f t="shared" si="118"/>
        <v>0</v>
      </c>
      <c r="D354" s="10">
        <f t="shared" si="118"/>
        <v>0</v>
      </c>
      <c r="E354" s="10">
        <f t="shared" si="118"/>
        <v>0</v>
      </c>
      <c r="F354" s="10">
        <f t="shared" si="118"/>
        <v>0</v>
      </c>
      <c r="G354" s="10">
        <f t="shared" si="118"/>
        <v>0</v>
      </c>
      <c r="H354" s="10">
        <f t="shared" si="118"/>
        <v>0</v>
      </c>
      <c r="I354" s="10">
        <f t="shared" si="118"/>
        <v>0</v>
      </c>
      <c r="J354" s="10">
        <f t="shared" si="118"/>
        <v>0</v>
      </c>
      <c r="K354" s="10">
        <f t="shared" si="118"/>
        <v>0</v>
      </c>
      <c r="L354" s="10">
        <f t="shared" si="118"/>
        <v>0</v>
      </c>
      <c r="M354" s="10">
        <f t="shared" si="118"/>
        <v>0</v>
      </c>
      <c r="N354" s="10">
        <f t="shared" si="118"/>
        <v>0</v>
      </c>
      <c r="O354" s="10">
        <f t="shared" si="118"/>
        <v>0</v>
      </c>
      <c r="P354" s="10">
        <f t="shared" si="118"/>
        <v>0</v>
      </c>
      <c r="Q354" s="10">
        <f t="shared" si="118"/>
        <v>0</v>
      </c>
      <c r="R354" s="10">
        <f t="shared" si="118"/>
        <v>0</v>
      </c>
      <c r="S354" s="10">
        <f t="shared" si="118"/>
        <v>0</v>
      </c>
      <c r="T354" s="10">
        <f t="shared" si="118"/>
        <v>0</v>
      </c>
      <c r="U354" s="10">
        <f t="shared" si="118"/>
        <v>0</v>
      </c>
      <c r="V354" s="10">
        <f t="shared" si="118"/>
        <v>0</v>
      </c>
      <c r="W354" s="10">
        <f t="shared" si="118"/>
        <v>0</v>
      </c>
      <c r="X354" s="10">
        <f t="shared" si="118"/>
        <v>0</v>
      </c>
      <c r="Y354" s="10">
        <f t="shared" si="118"/>
        <v>0</v>
      </c>
      <c r="Z354" s="10">
        <f t="shared" si="118"/>
        <v>0</v>
      </c>
      <c r="AA354" s="10">
        <f t="shared" si="118"/>
        <v>0</v>
      </c>
      <c r="AB354" s="10">
        <f t="shared" si="118"/>
        <v>0</v>
      </c>
      <c r="AC354" s="10">
        <f t="shared" si="118"/>
        <v>0</v>
      </c>
      <c r="AD354" s="10">
        <f t="shared" si="118"/>
        <v>0</v>
      </c>
      <c r="AE354" s="10">
        <f t="shared" si="118"/>
        <v>0</v>
      </c>
      <c r="AF354" s="10">
        <f t="shared" si="118"/>
        <v>0</v>
      </c>
      <c r="AG354" s="10">
        <f t="shared" si="118"/>
        <v>0</v>
      </c>
      <c r="AH354" s="10">
        <f t="shared" si="118"/>
        <v>0</v>
      </c>
      <c r="AI354" s="10">
        <f t="shared" si="118"/>
        <v>0</v>
      </c>
    </row>
    <row r="356" spans="1:35" x14ac:dyDescent="0.25">
      <c r="B356" s="10">
        <f>MAX(B241:B354)</f>
        <v>43199</v>
      </c>
      <c r="C356" s="10">
        <f t="shared" ref="C356:AI356" si="119">MAX(C241:C354)</f>
        <v>80263</v>
      </c>
      <c r="D356" s="10">
        <f t="shared" si="119"/>
        <v>80636</v>
      </c>
      <c r="E356" s="10">
        <f t="shared" si="119"/>
        <v>75451</v>
      </c>
      <c r="F356" s="10">
        <f t="shared" si="119"/>
        <v>87895</v>
      </c>
      <c r="G356" s="10">
        <f t="shared" si="119"/>
        <v>67705</v>
      </c>
      <c r="H356" s="10">
        <f t="shared" si="119"/>
        <v>84084</v>
      </c>
      <c r="I356" s="10">
        <f t="shared" si="119"/>
        <v>44328</v>
      </c>
      <c r="J356" s="10">
        <f t="shared" si="119"/>
        <v>61671</v>
      </c>
      <c r="K356" s="10">
        <f t="shared" si="119"/>
        <v>45729</v>
      </c>
      <c r="L356" s="10">
        <f t="shared" si="119"/>
        <v>52191</v>
      </c>
      <c r="M356" s="10">
        <f t="shared" si="119"/>
        <v>65831</v>
      </c>
      <c r="N356" s="10">
        <f t="shared" si="119"/>
        <v>42474</v>
      </c>
      <c r="O356" s="10">
        <f t="shared" si="119"/>
        <v>66932</v>
      </c>
      <c r="P356" s="10">
        <f t="shared" si="119"/>
        <v>67787</v>
      </c>
      <c r="Q356" s="10">
        <f t="shared" si="119"/>
        <v>96394</v>
      </c>
      <c r="R356" s="10">
        <f t="shared" si="119"/>
        <v>45305</v>
      </c>
      <c r="S356" s="10">
        <f t="shared" si="119"/>
        <v>73942</v>
      </c>
      <c r="T356" s="10">
        <f t="shared" si="119"/>
        <v>90351</v>
      </c>
      <c r="U356" s="10">
        <f t="shared" si="119"/>
        <v>65487</v>
      </c>
      <c r="V356" s="10">
        <f t="shared" si="119"/>
        <v>24297</v>
      </c>
      <c r="W356" s="10">
        <f t="shared" si="119"/>
        <v>90464</v>
      </c>
      <c r="X356" s="10">
        <f t="shared" si="119"/>
        <v>53798</v>
      </c>
      <c r="Y356" s="10">
        <f t="shared" si="119"/>
        <v>91182</v>
      </c>
      <c r="Z356" s="10">
        <f t="shared" si="119"/>
        <v>71490</v>
      </c>
      <c r="AA356" s="10">
        <f t="shared" si="119"/>
        <v>123867</v>
      </c>
      <c r="AB356" s="10">
        <f t="shared" si="119"/>
        <v>123400</v>
      </c>
      <c r="AC356" s="10">
        <f t="shared" si="119"/>
        <v>99820</v>
      </c>
      <c r="AD356" s="10">
        <f t="shared" si="119"/>
        <v>55181</v>
      </c>
      <c r="AE356" s="10">
        <f t="shared" si="119"/>
        <v>95745</v>
      </c>
      <c r="AF356" s="10">
        <f t="shared" si="119"/>
        <v>27689</v>
      </c>
      <c r="AG356" s="10">
        <f t="shared" si="119"/>
        <v>79967</v>
      </c>
      <c r="AH356" s="10">
        <f t="shared" si="119"/>
        <v>65538</v>
      </c>
      <c r="AI356" s="10">
        <f t="shared" si="119"/>
        <v>126079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tabSelected="1" zoomScale="85" zoomScaleNormal="85" workbookViewId="0">
      <pane xSplit="1" ySplit="17" topLeftCell="B18" activePane="bottomRight" state="frozen"/>
      <selection pane="topRight" activeCell="B1" sqref="B1"/>
      <selection pane="bottomLeft" activeCell="A18" sqref="A18"/>
      <selection pane="bottomRight" activeCell="Q53" sqref="Q53:Q55"/>
    </sheetView>
  </sheetViews>
  <sheetFormatPr defaultRowHeight="15" x14ac:dyDescent="0.25"/>
  <cols>
    <col min="1" max="1" width="9.140625" style="28"/>
    <col min="2" max="2" width="13.85546875" style="26" customWidth="1"/>
    <col min="3" max="3" width="10.140625" style="26" bestFit="1" customWidth="1"/>
    <col min="4" max="4" width="10.140625" style="27" bestFit="1" customWidth="1"/>
    <col min="5" max="5" width="14.7109375" style="27" bestFit="1" customWidth="1"/>
    <col min="6" max="6" width="10.140625" style="27" bestFit="1" customWidth="1"/>
    <col min="7" max="7" width="9.140625" style="28"/>
    <col min="8" max="8" width="14.28515625" style="28" bestFit="1" customWidth="1"/>
    <col min="9" max="9" width="32" style="29" customWidth="1"/>
    <col min="10" max="11" width="9.140625" style="28"/>
    <col min="12" max="15" width="9.140625" style="35"/>
    <col min="16" max="16" width="9.140625" style="24"/>
    <col min="18" max="23" width="9.7109375" customWidth="1"/>
  </cols>
  <sheetData>
    <row r="1" spans="1:24" ht="18.75" x14ac:dyDescent="0.25">
      <c r="A1" s="25" t="s">
        <v>63</v>
      </c>
      <c r="L1" s="30"/>
      <c r="M1" s="30"/>
      <c r="N1" s="30"/>
      <c r="O1" s="30"/>
      <c r="P1" s="23"/>
    </row>
    <row r="2" spans="1:24" x14ac:dyDescent="0.25">
      <c r="A2" s="31"/>
      <c r="B2" s="32"/>
      <c r="C2" s="28"/>
      <c r="D2" s="28"/>
      <c r="E2" s="28"/>
      <c r="L2" s="30"/>
      <c r="M2" s="30"/>
      <c r="N2" s="30"/>
      <c r="O2" s="30"/>
      <c r="P2" s="23"/>
    </row>
    <row r="3" spans="1:24" x14ac:dyDescent="0.25">
      <c r="A3" s="29">
        <v>229</v>
      </c>
      <c r="B3" s="70" t="s">
        <v>52</v>
      </c>
      <c r="C3" s="28"/>
      <c r="D3" s="28"/>
      <c r="E3" s="28"/>
      <c r="L3" s="30"/>
      <c r="M3" s="30"/>
      <c r="N3" s="30"/>
      <c r="O3" s="30"/>
      <c r="P3" s="23"/>
    </row>
    <row r="4" spans="1:24" x14ac:dyDescent="0.25">
      <c r="A4" s="29">
        <v>230</v>
      </c>
      <c r="B4" s="70" t="s">
        <v>53</v>
      </c>
      <c r="C4" s="28"/>
      <c r="D4" s="28"/>
      <c r="E4" s="28"/>
      <c r="L4" s="30"/>
      <c r="M4" s="30"/>
      <c r="N4" s="30"/>
      <c r="O4" s="30"/>
      <c r="P4" s="23"/>
    </row>
    <row r="5" spans="1:24" x14ac:dyDescent="0.25">
      <c r="A5" s="31"/>
      <c r="B5" s="32"/>
      <c r="C5" s="28"/>
      <c r="D5" s="28"/>
      <c r="E5" s="28"/>
      <c r="L5" s="30"/>
      <c r="M5" s="30"/>
      <c r="N5" s="30"/>
      <c r="O5" s="30"/>
      <c r="P5" s="23"/>
    </row>
    <row r="6" spans="1:24" x14ac:dyDescent="0.25">
      <c r="A6" s="33"/>
      <c r="B6" s="33"/>
      <c r="C6" s="33" t="s">
        <v>34</v>
      </c>
      <c r="D6" s="33"/>
      <c r="E6" s="33"/>
      <c r="F6" s="33"/>
      <c r="L6" s="30"/>
      <c r="M6" s="30"/>
      <c r="N6" s="30"/>
      <c r="O6" s="30"/>
      <c r="P6" s="23"/>
    </row>
    <row r="7" spans="1:24" x14ac:dyDescent="0.25">
      <c r="A7" s="33" t="s">
        <v>35</v>
      </c>
      <c r="B7" s="33" t="s">
        <v>30</v>
      </c>
      <c r="C7" s="33" t="s">
        <v>31</v>
      </c>
      <c r="D7" s="33" t="s">
        <v>32</v>
      </c>
      <c r="E7" s="33" t="s">
        <v>33</v>
      </c>
      <c r="F7" s="33" t="s">
        <v>36</v>
      </c>
      <c r="J7" s="35"/>
      <c r="K7" s="35"/>
      <c r="M7" s="28"/>
      <c r="N7" s="28"/>
      <c r="O7" s="75"/>
      <c r="P7" s="75"/>
      <c r="Q7" s="75"/>
      <c r="R7" s="75"/>
      <c r="S7" s="75"/>
    </row>
    <row r="8" spans="1:24" x14ac:dyDescent="0.25">
      <c r="A8" s="33">
        <v>99</v>
      </c>
      <c r="B8" s="92">
        <f>100-(100*PERCENTILE(L$18:L$51,($A8)/100))</f>
        <v>96.340263082067324</v>
      </c>
      <c r="C8" s="92">
        <f t="shared" ref="C8:F14" si="0">100-(100*PERCENTILE(M$18:M$51,($A8)/100))</f>
        <v>96.165237786650167</v>
      </c>
      <c r="D8" s="92">
        <f t="shared" si="0"/>
        <v>96.112918082564946</v>
      </c>
      <c r="E8" s="92">
        <f t="shared" si="0"/>
        <v>96.113032115328593</v>
      </c>
      <c r="F8" s="92">
        <f>100-(100*PERCENTILE(P$18:P$51,($A8)/100))</f>
        <v>95.982454964673011</v>
      </c>
      <c r="J8" s="35"/>
      <c r="K8" s="35"/>
      <c r="M8" s="28"/>
      <c r="N8" s="28"/>
      <c r="O8" s="75"/>
      <c r="P8" s="75"/>
      <c r="Q8" s="75"/>
      <c r="R8" s="75"/>
      <c r="S8" s="75"/>
    </row>
    <row r="9" spans="1:24" x14ac:dyDescent="0.25">
      <c r="A9" s="33">
        <v>95</v>
      </c>
      <c r="B9" s="92">
        <f t="shared" ref="B9:B14" si="1">100-(100*PERCENTILE(L$18:L$51,($A9)/100))</f>
        <v>96.452535754689123</v>
      </c>
      <c r="C9" s="92">
        <f t="shared" si="0"/>
        <v>96.355804608308489</v>
      </c>
      <c r="D9" s="92">
        <f t="shared" si="0"/>
        <v>96.195870875955265</v>
      </c>
      <c r="E9" s="92">
        <f t="shared" si="0"/>
        <v>96.205213680256207</v>
      </c>
      <c r="F9" s="92">
        <f t="shared" si="0"/>
        <v>96.115426803365267</v>
      </c>
      <c r="J9" s="35"/>
      <c r="K9" s="35"/>
      <c r="M9" s="28"/>
      <c r="N9" s="28"/>
      <c r="O9" s="75"/>
      <c r="P9" s="75"/>
      <c r="Q9" s="75"/>
      <c r="R9" s="75"/>
      <c r="S9" s="75"/>
      <c r="T9" s="3"/>
      <c r="U9" s="3"/>
      <c r="V9" s="3"/>
      <c r="W9" s="3"/>
      <c r="X9" s="3"/>
    </row>
    <row r="10" spans="1:24" x14ac:dyDescent="0.25">
      <c r="A10" s="33">
        <v>90</v>
      </c>
      <c r="B10" s="92">
        <f t="shared" si="1"/>
        <v>96.818336988665862</v>
      </c>
      <c r="C10" s="92">
        <f t="shared" si="0"/>
        <v>96.484679930033167</v>
      </c>
      <c r="D10" s="92">
        <f t="shared" si="0"/>
        <v>96.403624689050517</v>
      </c>
      <c r="E10" s="92">
        <f t="shared" si="0"/>
        <v>96.415579709236027</v>
      </c>
      <c r="F10" s="92">
        <f t="shared" si="0"/>
        <v>96.307984527566461</v>
      </c>
      <c r="J10" s="35"/>
      <c r="K10" s="35"/>
      <c r="M10" s="28"/>
      <c r="N10" s="28"/>
      <c r="O10" s="75"/>
      <c r="P10" s="75"/>
      <c r="Q10" s="75"/>
      <c r="R10" s="75"/>
      <c r="S10" s="75"/>
      <c r="T10" s="3"/>
      <c r="U10" s="3"/>
      <c r="V10" s="3"/>
      <c r="W10" s="3"/>
      <c r="X10" s="3"/>
    </row>
    <row r="11" spans="1:24" x14ac:dyDescent="0.25">
      <c r="A11" s="33">
        <v>80</v>
      </c>
      <c r="B11" s="92">
        <f t="shared" si="1"/>
        <v>97.121492698739118</v>
      </c>
      <c r="C11" s="92">
        <f t="shared" si="0"/>
        <v>96.986522230150399</v>
      </c>
      <c r="D11" s="92">
        <f t="shared" si="0"/>
        <v>96.986522230150399</v>
      </c>
      <c r="E11" s="92">
        <f t="shared" si="0"/>
        <v>96.944435225803261</v>
      </c>
      <c r="F11" s="92">
        <f t="shared" si="0"/>
        <v>96.664941450475524</v>
      </c>
      <c r="J11" s="35"/>
      <c r="K11" s="35"/>
      <c r="M11" s="28"/>
      <c r="N11" s="28"/>
      <c r="O11" s="75"/>
      <c r="P11" s="75"/>
      <c r="Q11" s="75"/>
      <c r="R11" s="75"/>
      <c r="S11" s="75"/>
      <c r="T11" s="3"/>
      <c r="U11" s="3"/>
      <c r="V11" s="3"/>
      <c r="W11" s="3"/>
      <c r="X11" s="3"/>
    </row>
    <row r="12" spans="1:24" x14ac:dyDescent="0.25">
      <c r="A12" s="33">
        <v>70</v>
      </c>
      <c r="B12" s="92">
        <f t="shared" si="1"/>
        <v>97.4821689005596</v>
      </c>
      <c r="C12" s="92">
        <f t="shared" si="0"/>
        <v>97.405753048874345</v>
      </c>
      <c r="D12" s="92">
        <f t="shared" si="0"/>
        <v>97.405753048874345</v>
      </c>
      <c r="E12" s="92">
        <f t="shared" si="0"/>
        <v>97.343365760856344</v>
      </c>
      <c r="F12" s="92">
        <f t="shared" si="0"/>
        <v>97.316166849845615</v>
      </c>
      <c r="J12" s="35"/>
      <c r="K12" s="35"/>
      <c r="M12" s="28"/>
      <c r="N12" s="28"/>
      <c r="O12" s="75"/>
      <c r="P12" s="75"/>
      <c r="Q12" s="75"/>
      <c r="R12" s="75"/>
      <c r="S12" s="75"/>
      <c r="T12" s="3"/>
      <c r="U12" s="3"/>
      <c r="V12" s="3"/>
      <c r="W12" s="3"/>
      <c r="X12" s="3"/>
    </row>
    <row r="13" spans="1:24" x14ac:dyDescent="0.25">
      <c r="A13" s="33">
        <v>60</v>
      </c>
      <c r="B13" s="92">
        <f t="shared" si="1"/>
        <v>97.716027260771668</v>
      </c>
      <c r="C13" s="92">
        <f t="shared" si="0"/>
        <v>97.605438522855451</v>
      </c>
      <c r="D13" s="92">
        <f t="shared" si="0"/>
        <v>97.585451500490322</v>
      </c>
      <c r="E13" s="92">
        <f t="shared" si="0"/>
        <v>97.525429039470055</v>
      </c>
      <c r="F13" s="92">
        <f t="shared" si="0"/>
        <v>97.485048305474621</v>
      </c>
      <c r="J13" s="35"/>
      <c r="K13" s="35"/>
      <c r="M13" s="28"/>
      <c r="N13" s="28"/>
      <c r="O13" s="75"/>
      <c r="P13" s="75"/>
      <c r="Q13" s="75"/>
      <c r="R13" s="75"/>
      <c r="S13" s="75"/>
      <c r="T13" s="3"/>
      <c r="U13" s="3"/>
      <c r="V13" s="3"/>
      <c r="W13" s="3"/>
      <c r="X13" s="3"/>
    </row>
    <row r="14" spans="1:24" x14ac:dyDescent="0.25">
      <c r="A14" s="33">
        <v>50</v>
      </c>
      <c r="B14" s="92">
        <f t="shared" si="1"/>
        <v>97.918338294939687</v>
      </c>
      <c r="C14" s="92">
        <f t="shared" si="0"/>
        <v>98.073902055870505</v>
      </c>
      <c r="D14" s="92">
        <f t="shared" si="0"/>
        <v>97.754440844598363</v>
      </c>
      <c r="E14" s="92">
        <f t="shared" si="0"/>
        <v>97.753665509004392</v>
      </c>
      <c r="F14" s="92">
        <f t="shared" si="0"/>
        <v>97.754440844598363</v>
      </c>
      <c r="O14" s="30"/>
      <c r="P14" s="30"/>
      <c r="Q14" s="30"/>
      <c r="R14" s="30"/>
      <c r="S14" s="28"/>
      <c r="T14" s="3"/>
      <c r="U14" s="3"/>
      <c r="V14" s="3"/>
      <c r="W14" s="3"/>
      <c r="X14" s="3"/>
    </row>
    <row r="15" spans="1:24" x14ac:dyDescent="0.25">
      <c r="A15" s="31"/>
      <c r="B15" s="32"/>
      <c r="C15" s="28"/>
      <c r="D15" s="28"/>
      <c r="E15" s="28"/>
      <c r="H15" s="59" t="s">
        <v>45</v>
      </c>
      <c r="O15" s="30"/>
      <c r="P15" s="30"/>
      <c r="Q15" s="30"/>
      <c r="R15" s="30"/>
      <c r="S15" s="28"/>
      <c r="T15" s="3"/>
      <c r="U15" s="3"/>
      <c r="V15" s="3"/>
      <c r="W15" s="3"/>
      <c r="X15" s="3"/>
    </row>
    <row r="16" spans="1:24" x14ac:dyDescent="0.25">
      <c r="H16" s="37" t="s">
        <v>9</v>
      </c>
      <c r="L16" s="36" t="s">
        <v>20</v>
      </c>
      <c r="M16" s="30"/>
      <c r="N16" s="30"/>
      <c r="O16" s="30"/>
      <c r="P16" s="23"/>
      <c r="R16" s="36" t="s">
        <v>46</v>
      </c>
      <c r="S16" s="30"/>
      <c r="T16" s="30"/>
      <c r="U16" s="30"/>
      <c r="V16" s="23"/>
    </row>
    <row r="17" spans="1:23" x14ac:dyDescent="0.25">
      <c r="A17" s="28" t="s">
        <v>0</v>
      </c>
      <c r="B17" s="26" t="s">
        <v>2</v>
      </c>
      <c r="C17" s="26" t="s">
        <v>3</v>
      </c>
      <c r="D17" s="27" t="s">
        <v>28</v>
      </c>
      <c r="E17" s="27" t="s">
        <v>71</v>
      </c>
      <c r="F17" s="34" t="s">
        <v>29</v>
      </c>
      <c r="H17" s="37" t="s">
        <v>10</v>
      </c>
      <c r="L17" s="30" t="s">
        <v>21</v>
      </c>
      <c r="M17" s="30" t="s">
        <v>22</v>
      </c>
      <c r="N17" s="30" t="s">
        <v>23</v>
      </c>
      <c r="O17" s="30" t="s">
        <v>24</v>
      </c>
      <c r="P17" s="23" t="s">
        <v>25</v>
      </c>
      <c r="R17" s="30" t="s">
        <v>21</v>
      </c>
      <c r="S17" s="30" t="s">
        <v>22</v>
      </c>
      <c r="T17" s="30" t="s">
        <v>23</v>
      </c>
      <c r="U17" s="30" t="s">
        <v>24</v>
      </c>
      <c r="V17" s="23" t="s">
        <v>25</v>
      </c>
    </row>
    <row r="18" spans="1:23" x14ac:dyDescent="0.25">
      <c r="A18" s="28">
        <v>1988</v>
      </c>
      <c r="D18" s="27">
        <v>46404</v>
      </c>
      <c r="E18" s="27">
        <v>47252.758102059975</v>
      </c>
      <c r="F18" s="35">
        <f>(E18-D18)/D18</f>
        <v>1.8290623697525547E-2</v>
      </c>
      <c r="H18" s="29">
        <v>214</v>
      </c>
      <c r="I18" s="27"/>
      <c r="J18" s="35"/>
      <c r="K18" s="35"/>
      <c r="L18" s="76">
        <v>2.6721834324626701E-3</v>
      </c>
      <c r="M18" s="76">
        <v>2.6721834324626701E-3</v>
      </c>
      <c r="N18" s="83">
        <v>2.6721834324626701E-3</v>
      </c>
      <c r="O18" s="83">
        <v>2.6721834324626701E-3</v>
      </c>
      <c r="P18" s="83">
        <v>2.6721834324626701E-3</v>
      </c>
      <c r="R18" s="61">
        <v>230</v>
      </c>
      <c r="S18" s="61">
        <v>230</v>
      </c>
      <c r="T18" s="61">
        <v>230</v>
      </c>
      <c r="U18" s="61">
        <v>230</v>
      </c>
      <c r="V18" s="61">
        <v>230</v>
      </c>
    </row>
    <row r="19" spans="1:23" x14ac:dyDescent="0.25">
      <c r="A19" s="28">
        <v>1989</v>
      </c>
      <c r="D19" s="27">
        <v>84383</v>
      </c>
      <c r="E19" s="27">
        <v>84606.074460488657</v>
      </c>
      <c r="F19" s="35">
        <f t="shared" ref="F19:F51" si="2">(E19-D19)/D19</f>
        <v>2.6435948056913925E-3</v>
      </c>
      <c r="H19" s="29">
        <v>215</v>
      </c>
      <c r="I19" s="27"/>
      <c r="J19" s="35"/>
      <c r="K19" s="35"/>
      <c r="L19" s="76">
        <v>1.0471879544068601E-2</v>
      </c>
      <c r="M19" s="76">
        <v>1.0471879544068601E-2</v>
      </c>
      <c r="N19" s="83">
        <v>1.0471879544068601E-2</v>
      </c>
      <c r="O19" s="83">
        <v>1.0471879544068601E-2</v>
      </c>
      <c r="P19" s="83">
        <v>1.0471879544068601E-2</v>
      </c>
      <c r="R19" s="61">
        <v>230</v>
      </c>
      <c r="S19" s="61">
        <v>230</v>
      </c>
      <c r="T19" s="61">
        <v>230</v>
      </c>
      <c r="U19" s="61">
        <v>230</v>
      </c>
      <c r="V19" s="61">
        <v>230</v>
      </c>
      <c r="W19" s="12"/>
    </row>
    <row r="20" spans="1:23" x14ac:dyDescent="0.25">
      <c r="A20" s="28">
        <v>1990</v>
      </c>
      <c r="D20" s="27">
        <v>61375</v>
      </c>
      <c r="E20" s="27">
        <v>75544.83058251426</v>
      </c>
      <c r="F20" s="35">
        <f t="shared" si="2"/>
        <v>0.23087300338108774</v>
      </c>
      <c r="H20" s="29">
        <v>227</v>
      </c>
      <c r="I20" s="27"/>
      <c r="J20" s="35"/>
      <c r="K20" s="35"/>
      <c r="L20" s="76">
        <v>2.23722546599113E-2</v>
      </c>
      <c r="M20" s="76">
        <v>3.0422522027076002E-2</v>
      </c>
      <c r="N20" s="83">
        <v>3.8788715584521898E-2</v>
      </c>
      <c r="O20" s="83">
        <v>3.8788715584521898E-2</v>
      </c>
      <c r="P20" s="83">
        <v>3.8788715584521898E-2</v>
      </c>
      <c r="R20" s="61">
        <v>232</v>
      </c>
      <c r="S20" s="61">
        <v>231</v>
      </c>
      <c r="T20" s="61">
        <v>230</v>
      </c>
      <c r="U20" s="61">
        <v>230</v>
      </c>
      <c r="V20" s="61">
        <v>230</v>
      </c>
      <c r="W20" s="11"/>
    </row>
    <row r="21" spans="1:23" x14ac:dyDescent="0.25">
      <c r="A21" s="28">
        <v>1991</v>
      </c>
      <c r="D21" s="27">
        <v>69737</v>
      </c>
      <c r="E21" s="27">
        <v>87555.86222351015</v>
      </c>
      <c r="F21" s="35">
        <f t="shared" si="2"/>
        <v>0.25551518166124365</v>
      </c>
      <c r="H21" s="29">
        <v>217</v>
      </c>
      <c r="I21" s="27"/>
      <c r="J21" s="35"/>
      <c r="K21" s="35"/>
      <c r="L21" s="76">
        <v>8.3198026406877592E-3</v>
      </c>
      <c r="M21" s="76">
        <v>8.3198026406877592E-3</v>
      </c>
      <c r="N21" s="83">
        <v>8.3198026406877592E-3</v>
      </c>
      <c r="O21" s="83">
        <v>8.3198026406877592E-3</v>
      </c>
      <c r="P21" s="83">
        <v>8.3198026406877592E-3</v>
      </c>
      <c r="R21" s="61">
        <v>230</v>
      </c>
      <c r="S21" s="61">
        <v>230</v>
      </c>
      <c r="T21" s="61">
        <v>230</v>
      </c>
      <c r="U21" s="61">
        <v>230</v>
      </c>
      <c r="V21" s="61">
        <v>230</v>
      </c>
      <c r="W21" s="11"/>
    </row>
    <row r="22" spans="1:23" x14ac:dyDescent="0.25">
      <c r="A22" s="28">
        <v>1992</v>
      </c>
      <c r="D22" s="27">
        <v>76733</v>
      </c>
      <c r="E22" s="27">
        <v>83492.732054091044</v>
      </c>
      <c r="F22" s="35">
        <f t="shared" si="2"/>
        <v>8.8094197465119886E-2</v>
      </c>
      <c r="H22" s="29">
        <v>228</v>
      </c>
      <c r="I22" s="27"/>
      <c r="J22" s="35"/>
      <c r="K22" s="35"/>
      <c r="L22" s="76"/>
      <c r="M22" s="76">
        <v>7.8173858661663102E-3</v>
      </c>
      <c r="N22" s="83">
        <v>1.59690323693687E-2</v>
      </c>
      <c r="O22" s="83">
        <v>2.44765047119966E-2</v>
      </c>
      <c r="P22" s="83">
        <v>3.3350585495244799E-2</v>
      </c>
      <c r="R22" s="61"/>
      <c r="S22" s="61">
        <v>234</v>
      </c>
      <c r="T22" s="61">
        <v>233</v>
      </c>
      <c r="U22" s="61">
        <v>232</v>
      </c>
      <c r="V22" s="61">
        <v>231</v>
      </c>
      <c r="W22" s="11"/>
    </row>
    <row r="23" spans="1:23" x14ac:dyDescent="0.25">
      <c r="A23" s="28">
        <v>1993</v>
      </c>
      <c r="D23" s="27">
        <v>62110</v>
      </c>
      <c r="E23" s="27">
        <v>70231.415800211762</v>
      </c>
      <c r="F23" s="35">
        <f t="shared" si="2"/>
        <v>0.13075858638241447</v>
      </c>
      <c r="H23" s="29">
        <v>224</v>
      </c>
      <c r="I23" s="27"/>
      <c r="J23" s="35"/>
      <c r="K23" s="35"/>
      <c r="L23" s="76">
        <v>2.5181510333198501E-2</v>
      </c>
      <c r="M23" s="76">
        <v>2.5181510333198501E-2</v>
      </c>
      <c r="N23" s="83">
        <v>2.5181510333198501E-2</v>
      </c>
      <c r="O23" s="83">
        <v>2.5181510333198501E-2</v>
      </c>
      <c r="P23" s="83">
        <v>2.5181510333198501E-2</v>
      </c>
      <c r="R23" s="61">
        <v>230</v>
      </c>
      <c r="S23" s="61">
        <v>230</v>
      </c>
      <c r="T23" s="61">
        <v>230</v>
      </c>
      <c r="U23" s="61">
        <v>230</v>
      </c>
      <c r="V23" s="61">
        <v>230</v>
      </c>
      <c r="W23" s="11"/>
    </row>
    <row r="24" spans="1:23" x14ac:dyDescent="0.25">
      <c r="A24" s="28">
        <v>1994</v>
      </c>
      <c r="D24" s="27">
        <v>72474</v>
      </c>
      <c r="E24" s="27">
        <v>80652.415743313933</v>
      </c>
      <c r="F24" s="35">
        <f t="shared" si="2"/>
        <v>0.1128462033738159</v>
      </c>
      <c r="H24" s="29">
        <v>227</v>
      </c>
      <c r="I24" s="27"/>
      <c r="J24" s="35"/>
      <c r="K24" s="35"/>
      <c r="L24" s="76">
        <v>7.5177035205673502E-3</v>
      </c>
      <c r="M24" s="76">
        <v>1.53374576290147E-2</v>
      </c>
      <c r="N24" s="83">
        <v>2.3470449384152402E-2</v>
      </c>
      <c r="O24" s="83">
        <v>3.1927865844790702E-2</v>
      </c>
      <c r="P24" s="83">
        <v>4.0720894069740103E-2</v>
      </c>
      <c r="R24" s="61">
        <v>234</v>
      </c>
      <c r="S24" s="61">
        <v>233</v>
      </c>
      <c r="T24" s="61">
        <v>232</v>
      </c>
      <c r="U24" s="61">
        <v>231</v>
      </c>
      <c r="V24" s="61">
        <v>230</v>
      </c>
      <c r="W24" s="11"/>
    </row>
    <row r="25" spans="1:23" x14ac:dyDescent="0.25">
      <c r="A25" s="28">
        <v>1995</v>
      </c>
      <c r="D25" s="27">
        <v>42463</v>
      </c>
      <c r="E25" s="27">
        <v>47793.328319560664</v>
      </c>
      <c r="F25" s="35">
        <f t="shared" si="2"/>
        <v>0.12552877374562946</v>
      </c>
      <c r="H25" s="29">
        <v>221</v>
      </c>
      <c r="I25" s="27"/>
      <c r="J25" s="35"/>
      <c r="K25" s="35"/>
      <c r="L25" s="76">
        <v>1.52601502472016E-2</v>
      </c>
      <c r="M25" s="76">
        <v>1.52601502472016E-2</v>
      </c>
      <c r="N25" s="83">
        <v>1.52601502472016E-2</v>
      </c>
      <c r="O25" s="83">
        <v>1.52601502472016E-2</v>
      </c>
      <c r="P25" s="83">
        <v>1.52601502472016E-2</v>
      </c>
      <c r="R25" s="61">
        <v>230</v>
      </c>
      <c r="S25" s="61">
        <v>230</v>
      </c>
      <c r="T25" s="61">
        <v>230</v>
      </c>
      <c r="U25" s="61">
        <v>230</v>
      </c>
      <c r="V25" s="61">
        <v>230</v>
      </c>
      <c r="W25" s="11"/>
    </row>
    <row r="26" spans="1:23" x14ac:dyDescent="0.25">
      <c r="A26" s="28">
        <v>1996</v>
      </c>
      <c r="D26" s="27">
        <v>61269</v>
      </c>
      <c r="E26" s="27">
        <v>65851.986931492502</v>
      </c>
      <c r="F26" s="35">
        <f t="shared" si="2"/>
        <v>7.4801072834426899E-2</v>
      </c>
      <c r="H26" s="29">
        <v>220</v>
      </c>
      <c r="I26" s="27"/>
      <c r="J26" s="35"/>
      <c r="K26" s="35"/>
      <c r="L26" s="76">
        <v>1.40851546454955E-2</v>
      </c>
      <c r="M26" s="76">
        <v>1.40851546454955E-2</v>
      </c>
      <c r="N26" s="83">
        <v>1.40851546454955E-2</v>
      </c>
      <c r="O26" s="83">
        <v>1.40851546454955E-2</v>
      </c>
      <c r="P26" s="83">
        <v>1.40851546454955E-2</v>
      </c>
      <c r="R26" s="61">
        <v>230</v>
      </c>
      <c r="S26" s="61">
        <v>230</v>
      </c>
      <c r="T26" s="61">
        <v>230</v>
      </c>
      <c r="U26" s="61">
        <v>230</v>
      </c>
      <c r="V26" s="61">
        <v>230</v>
      </c>
      <c r="W26" s="11"/>
    </row>
    <row r="27" spans="1:23" x14ac:dyDescent="0.25">
      <c r="A27" s="28">
        <v>1997</v>
      </c>
      <c r="D27" s="27">
        <v>42050</v>
      </c>
      <c r="E27" s="27">
        <v>45195.388447855788</v>
      </c>
      <c r="F27" s="35">
        <f t="shared" si="2"/>
        <v>7.4801152148770242E-2</v>
      </c>
      <c r="H27" s="29">
        <v>227</v>
      </c>
      <c r="I27" s="27"/>
      <c r="J27" s="35"/>
      <c r="K27" s="35"/>
      <c r="L27" s="76">
        <v>3.5724652705784697E-2</v>
      </c>
      <c r="M27" s="76">
        <v>3.5724652705784697E-2</v>
      </c>
      <c r="N27" s="83">
        <v>3.5724652705784697E-2</v>
      </c>
      <c r="O27" s="83">
        <v>3.5724652705784697E-2</v>
      </c>
      <c r="P27" s="83">
        <v>3.5724652705784697E-2</v>
      </c>
      <c r="R27" s="61">
        <v>230</v>
      </c>
      <c r="S27" s="61">
        <v>230</v>
      </c>
      <c r="T27" s="61">
        <v>230</v>
      </c>
      <c r="U27" s="61">
        <v>230</v>
      </c>
      <c r="V27" s="61">
        <v>230</v>
      </c>
    </row>
    <row r="28" spans="1:23" x14ac:dyDescent="0.25">
      <c r="A28" s="28">
        <v>1998</v>
      </c>
      <c r="D28" s="27">
        <v>50546</v>
      </c>
      <c r="E28" s="27">
        <v>55688.280988655315</v>
      </c>
      <c r="F28" s="35">
        <f t="shared" si="2"/>
        <v>0.10173467709918321</v>
      </c>
      <c r="H28" s="29">
        <v>221</v>
      </c>
      <c r="I28" s="27"/>
      <c r="J28" s="35"/>
      <c r="K28" s="35"/>
      <c r="L28" s="76">
        <v>1.5967739018788701E-2</v>
      </c>
      <c r="M28" s="76">
        <v>1.5967739018788701E-2</v>
      </c>
      <c r="N28" s="83">
        <v>1.5967739018788701E-2</v>
      </c>
      <c r="O28" s="83">
        <v>1.5967739018788701E-2</v>
      </c>
      <c r="P28" s="83">
        <v>1.5967739018788701E-2</v>
      </c>
      <c r="R28" s="61">
        <v>230</v>
      </c>
      <c r="S28" s="61">
        <v>230</v>
      </c>
      <c r="T28" s="61">
        <v>230</v>
      </c>
      <c r="U28" s="61">
        <v>230</v>
      </c>
      <c r="V28" s="61">
        <v>230</v>
      </c>
    </row>
    <row r="29" spans="1:23" x14ac:dyDescent="0.25">
      <c r="A29" s="28">
        <v>1999</v>
      </c>
      <c r="D29" s="27">
        <v>61544</v>
      </c>
      <c r="E29" s="27">
        <v>66965.703477425792</v>
      </c>
      <c r="F29" s="35">
        <f t="shared" si="2"/>
        <v>8.8094752980400884E-2</v>
      </c>
      <c r="H29" s="29">
        <v>225</v>
      </c>
      <c r="I29" s="27"/>
      <c r="J29" s="35"/>
      <c r="K29" s="35"/>
      <c r="L29" s="76">
        <v>2.64497756299619E-2</v>
      </c>
      <c r="M29" s="76">
        <v>2.64497756299619E-2</v>
      </c>
      <c r="N29" s="83">
        <v>2.64497756299619E-2</v>
      </c>
      <c r="O29" s="83">
        <v>2.64497756299619E-2</v>
      </c>
      <c r="P29" s="83">
        <v>2.64497756299619E-2</v>
      </c>
      <c r="R29" s="61">
        <v>230</v>
      </c>
      <c r="S29" s="61">
        <v>230</v>
      </c>
      <c r="T29" s="61">
        <v>230</v>
      </c>
      <c r="U29" s="61">
        <v>230</v>
      </c>
      <c r="V29" s="61">
        <v>230</v>
      </c>
    </row>
    <row r="30" spans="1:23" x14ac:dyDescent="0.25">
      <c r="A30" s="28">
        <v>2000</v>
      </c>
      <c r="D30" s="27">
        <v>41554</v>
      </c>
      <c r="E30" s="27">
        <v>43797.89742917625</v>
      </c>
      <c r="F30" s="35">
        <f t="shared" si="2"/>
        <v>5.3999553091790192E-2</v>
      </c>
      <c r="H30" s="29">
        <v>224</v>
      </c>
      <c r="I30" s="27"/>
      <c r="J30" s="35"/>
      <c r="K30" s="35"/>
      <c r="L30" s="76">
        <v>2.2455591554016299E-2</v>
      </c>
      <c r="M30" s="76">
        <v>2.2455591554016299E-2</v>
      </c>
      <c r="N30" s="83">
        <v>2.2455591554016299E-2</v>
      </c>
      <c r="O30" s="83">
        <v>2.2455591554016299E-2</v>
      </c>
      <c r="P30" s="83">
        <v>2.2455591554016299E-2</v>
      </c>
      <c r="R30" s="61">
        <v>230</v>
      </c>
      <c r="S30" s="61">
        <v>230</v>
      </c>
      <c r="T30" s="61">
        <v>230</v>
      </c>
      <c r="U30" s="61">
        <v>230</v>
      </c>
      <c r="V30" s="61">
        <v>230</v>
      </c>
    </row>
    <row r="31" spans="1:23" x14ac:dyDescent="0.25">
      <c r="A31" s="28">
        <v>2001</v>
      </c>
      <c r="D31" s="27">
        <v>60334</v>
      </c>
      <c r="E31" s="27">
        <v>64243.361794567289</v>
      </c>
      <c r="F31" s="35">
        <f t="shared" si="2"/>
        <v>6.4795335873094578E-2</v>
      </c>
      <c r="H31" s="29">
        <v>228</v>
      </c>
      <c r="I31" s="27"/>
      <c r="J31" s="35"/>
      <c r="K31" s="35"/>
      <c r="L31" s="76"/>
      <c r="M31" s="76"/>
      <c r="N31" s="83"/>
      <c r="O31" s="83">
        <v>8.8861975242574501E-3</v>
      </c>
      <c r="P31" s="83">
        <v>1.8039966764776202E-2</v>
      </c>
      <c r="R31" s="61"/>
      <c r="S31" s="61"/>
      <c r="T31" s="61"/>
      <c r="U31" s="61">
        <v>234</v>
      </c>
      <c r="V31" s="61">
        <v>233</v>
      </c>
    </row>
    <row r="32" spans="1:23" x14ac:dyDescent="0.25">
      <c r="A32" s="28">
        <v>2002</v>
      </c>
      <c r="D32" s="27">
        <v>68773</v>
      </c>
      <c r="E32" s="27">
        <v>73917.3224171115</v>
      </c>
      <c r="F32" s="35">
        <f t="shared" si="2"/>
        <v>7.4801483388997128E-2</v>
      </c>
      <c r="H32" s="29">
        <v>216</v>
      </c>
      <c r="I32" s="27"/>
      <c r="J32" s="35"/>
      <c r="K32" s="35"/>
      <c r="L32" s="76">
        <v>1.06660017730496E-2</v>
      </c>
      <c r="M32" s="76">
        <v>1.06660017730496E-2</v>
      </c>
      <c r="N32" s="83">
        <v>1.06660017730496E-2</v>
      </c>
      <c r="O32" s="83">
        <v>1.06660017730496E-2</v>
      </c>
      <c r="P32" s="83">
        <v>1.06660017730496E-2</v>
      </c>
      <c r="R32" s="61">
        <v>230</v>
      </c>
      <c r="S32" s="61">
        <v>230</v>
      </c>
      <c r="T32" s="61">
        <v>230</v>
      </c>
      <c r="U32" s="61">
        <v>230</v>
      </c>
      <c r="V32" s="61">
        <v>230</v>
      </c>
    </row>
    <row r="33" spans="1:22" x14ac:dyDescent="0.25">
      <c r="A33" s="28">
        <v>2003</v>
      </c>
      <c r="D33" s="27">
        <v>89720</v>
      </c>
      <c r="E33" s="27">
        <v>95533.452100894283</v>
      </c>
      <c r="F33" s="35">
        <f t="shared" si="2"/>
        <v>6.4795498226641587E-2</v>
      </c>
      <c r="H33" s="29">
        <v>227</v>
      </c>
      <c r="I33" s="27"/>
      <c r="J33" s="35"/>
      <c r="K33" s="35"/>
      <c r="L33" s="76">
        <v>3.5010337698139202E-2</v>
      </c>
      <c r="M33" s="76">
        <v>3.5010337698139202E-2</v>
      </c>
      <c r="N33" s="83">
        <v>3.5010337698139202E-2</v>
      </c>
      <c r="O33" s="83">
        <v>3.5010337698139202E-2</v>
      </c>
      <c r="P33" s="83">
        <v>3.5010337698139202E-2</v>
      </c>
      <c r="R33" s="61">
        <v>230</v>
      </c>
      <c r="S33" s="61">
        <v>230</v>
      </c>
      <c r="T33" s="61">
        <v>230</v>
      </c>
      <c r="U33" s="61">
        <v>230</v>
      </c>
      <c r="V33" s="61">
        <v>230</v>
      </c>
    </row>
    <row r="34" spans="1:22" x14ac:dyDescent="0.25">
      <c r="A34" s="28">
        <v>2004</v>
      </c>
      <c r="D34" s="27">
        <v>43278</v>
      </c>
      <c r="E34" s="27">
        <v>45615.006464009268</v>
      </c>
      <c r="F34" s="35">
        <f t="shared" si="2"/>
        <v>5.3999872083027582E-2</v>
      </c>
      <c r="H34" s="29">
        <v>226</v>
      </c>
      <c r="I34" s="27"/>
      <c r="J34" s="35"/>
      <c r="K34" s="35"/>
      <c r="L34" s="76">
        <v>3.00829006866522E-2</v>
      </c>
      <c r="M34" s="76">
        <v>3.00829006866522E-2</v>
      </c>
      <c r="N34" s="83">
        <v>3.00829006866522E-2</v>
      </c>
      <c r="O34" s="83">
        <v>3.00829006866522E-2</v>
      </c>
      <c r="P34" s="83">
        <v>3.00829006866522E-2</v>
      </c>
      <c r="R34" s="61">
        <v>230</v>
      </c>
      <c r="S34" s="61">
        <v>230</v>
      </c>
      <c r="T34" s="61">
        <v>230</v>
      </c>
      <c r="U34" s="61">
        <v>230</v>
      </c>
      <c r="V34" s="61">
        <v>230</v>
      </c>
    </row>
    <row r="35" spans="1:22" x14ac:dyDescent="0.25">
      <c r="A35" s="28">
        <v>2005</v>
      </c>
      <c r="D35" s="27">
        <v>66476</v>
      </c>
      <c r="E35" s="27">
        <v>78058.98168398194</v>
      </c>
      <c r="F35" s="35">
        <f t="shared" si="2"/>
        <v>0.17424306041250887</v>
      </c>
      <c r="H35" s="29">
        <v>224</v>
      </c>
      <c r="I35" s="27"/>
      <c r="J35" s="35"/>
      <c r="K35" s="35"/>
      <c r="L35" s="76">
        <v>2.5149516945253799E-2</v>
      </c>
      <c r="M35" s="76">
        <v>2.5149516945253799E-2</v>
      </c>
      <c r="N35" s="83">
        <v>2.5149516945253799E-2</v>
      </c>
      <c r="O35" s="83">
        <v>2.5149516945253799E-2</v>
      </c>
      <c r="P35" s="83">
        <v>2.5149516945253799E-2</v>
      </c>
      <c r="R35" s="61">
        <v>230</v>
      </c>
      <c r="S35" s="61">
        <v>230</v>
      </c>
      <c r="T35" s="61">
        <v>230</v>
      </c>
      <c r="U35" s="61">
        <v>230</v>
      </c>
      <c r="V35" s="61">
        <v>230</v>
      </c>
    </row>
    <row r="36" spans="1:22" x14ac:dyDescent="0.25">
      <c r="A36" s="28">
        <v>2006</v>
      </c>
      <c r="D36" s="27">
        <v>90351</v>
      </c>
      <c r="E36" s="27">
        <v>90853.992988049358</v>
      </c>
      <c r="F36" s="35">
        <f t="shared" si="2"/>
        <v>5.5670992910909481E-3</v>
      </c>
      <c r="H36" s="29">
        <v>227</v>
      </c>
      <c r="I36" s="27"/>
      <c r="J36" s="35"/>
      <c r="K36" s="35"/>
      <c r="L36" s="76">
        <v>3.0447898291285198E-2</v>
      </c>
      <c r="M36" s="76">
        <v>3.8902748348172797E-2</v>
      </c>
      <c r="N36" s="83">
        <v>3.8902748348172797E-2</v>
      </c>
      <c r="O36" s="83">
        <v>3.8902748348172797E-2</v>
      </c>
      <c r="P36" s="83">
        <v>3.8902748348172797E-2</v>
      </c>
      <c r="R36" s="61">
        <v>231</v>
      </c>
      <c r="S36" s="61">
        <v>230</v>
      </c>
      <c r="T36" s="61">
        <v>230</v>
      </c>
      <c r="U36" s="61">
        <v>230</v>
      </c>
      <c r="V36" s="61">
        <v>230</v>
      </c>
    </row>
    <row r="37" spans="1:22" x14ac:dyDescent="0.25">
      <c r="A37" s="28">
        <v>2007</v>
      </c>
      <c r="D37" s="27">
        <v>61799</v>
      </c>
      <c r="E37" s="27">
        <v>62672.769791481674</v>
      </c>
      <c r="F37" s="35">
        <f t="shared" si="2"/>
        <v>1.4138898549841817E-2</v>
      </c>
      <c r="H37" s="29">
        <v>229</v>
      </c>
      <c r="I37" s="27"/>
      <c r="J37" s="35"/>
      <c r="K37" s="35"/>
      <c r="L37" s="76"/>
      <c r="M37" s="76"/>
      <c r="N37" s="83"/>
      <c r="O37" s="83"/>
      <c r="P37" s="83"/>
      <c r="R37" s="61"/>
      <c r="S37" s="61"/>
      <c r="T37" s="61"/>
      <c r="U37" s="61"/>
      <c r="V37" s="61"/>
    </row>
    <row r="38" spans="1:22" x14ac:dyDescent="0.25">
      <c r="A38" s="28">
        <v>2008</v>
      </c>
      <c r="D38" s="27">
        <v>22520</v>
      </c>
      <c r="E38" s="27">
        <v>30175.006003244052</v>
      </c>
      <c r="F38" s="35">
        <f t="shared" si="2"/>
        <v>0.33992033762184959</v>
      </c>
      <c r="H38" s="29">
        <v>213</v>
      </c>
      <c r="I38" s="27"/>
      <c r="J38" s="35"/>
      <c r="K38" s="35"/>
      <c r="L38" s="76">
        <v>4.6068556258296303E-3</v>
      </c>
      <c r="M38" s="76">
        <v>4.6068556258296303E-3</v>
      </c>
      <c r="N38" s="83">
        <v>4.6068556258296303E-3</v>
      </c>
      <c r="O38" s="83">
        <v>4.6068556258296303E-3</v>
      </c>
      <c r="P38" s="83">
        <v>4.6068556258296303E-3</v>
      </c>
      <c r="R38" s="61">
        <v>230</v>
      </c>
      <c r="S38" s="61">
        <v>230</v>
      </c>
      <c r="T38" s="61">
        <v>230</v>
      </c>
      <c r="U38" s="61">
        <v>230</v>
      </c>
      <c r="V38" s="61">
        <v>230</v>
      </c>
    </row>
    <row r="39" spans="1:22" x14ac:dyDescent="0.25">
      <c r="A39" s="28">
        <v>2009</v>
      </c>
      <c r="D39" s="27">
        <v>83959</v>
      </c>
      <c r="E39" s="27">
        <v>92500.616334737177</v>
      </c>
      <c r="F39" s="35">
        <f t="shared" si="2"/>
        <v>0.10173556539188386</v>
      </c>
      <c r="H39" s="29">
        <v>225</v>
      </c>
      <c r="I39" s="27"/>
      <c r="J39" s="35"/>
      <c r="K39" s="35"/>
      <c r="L39" s="76">
        <v>2.68383315015439E-2</v>
      </c>
      <c r="M39" s="76">
        <v>2.68383315015439E-2</v>
      </c>
      <c r="N39" s="83">
        <v>2.68383315015439E-2</v>
      </c>
      <c r="O39" s="83">
        <v>2.68383315015439E-2</v>
      </c>
      <c r="P39" s="83">
        <v>2.68383315015439E-2</v>
      </c>
      <c r="R39" s="61">
        <v>230</v>
      </c>
      <c r="S39" s="61">
        <v>230</v>
      </c>
      <c r="T39" s="61">
        <v>230</v>
      </c>
      <c r="U39" s="61">
        <v>230</v>
      </c>
      <c r="V39" s="61">
        <v>230</v>
      </c>
    </row>
    <row r="40" spans="1:22" x14ac:dyDescent="0.25">
      <c r="A40" s="28">
        <v>2010</v>
      </c>
      <c r="D40" s="27">
        <v>53499</v>
      </c>
      <c r="E40" s="27">
        <v>59535.696787244247</v>
      </c>
      <c r="F40" s="35">
        <f t="shared" si="2"/>
        <v>0.11283756308051081</v>
      </c>
      <c r="H40" s="29">
        <v>217</v>
      </c>
      <c r="I40" s="27"/>
      <c r="J40" s="35"/>
      <c r="K40" s="35"/>
      <c r="L40" s="76">
        <v>9.5379136475026698E-3</v>
      </c>
      <c r="M40" s="76">
        <v>9.5379136475026698E-3</v>
      </c>
      <c r="N40" s="83">
        <v>9.5379136475026698E-3</v>
      </c>
      <c r="O40" s="83">
        <v>9.5379136475026698E-3</v>
      </c>
      <c r="P40" s="83">
        <v>9.5379136475026698E-3</v>
      </c>
      <c r="R40" s="61">
        <v>230</v>
      </c>
      <c r="S40" s="61">
        <v>230</v>
      </c>
      <c r="T40" s="61">
        <v>230</v>
      </c>
      <c r="U40" s="61">
        <v>230</v>
      </c>
      <c r="V40" s="61">
        <v>230</v>
      </c>
    </row>
    <row r="41" spans="1:22" x14ac:dyDescent="0.25">
      <c r="A41" s="28">
        <v>2011</v>
      </c>
      <c r="D41" s="27">
        <v>89943</v>
      </c>
      <c r="E41" s="27">
        <v>96670.937109064893</v>
      </c>
      <c r="F41" s="35">
        <f t="shared" si="2"/>
        <v>7.4802231514013245E-2</v>
      </c>
      <c r="H41" s="29">
        <v>221</v>
      </c>
      <c r="I41" s="27"/>
      <c r="J41" s="35"/>
      <c r="K41" s="35"/>
      <c r="L41" s="76">
        <v>1.48841076811142E-2</v>
      </c>
      <c r="M41" s="76">
        <v>1.48841076811142E-2</v>
      </c>
      <c r="N41" s="83">
        <v>1.48841076811142E-2</v>
      </c>
      <c r="O41" s="83">
        <v>1.48841076811142E-2</v>
      </c>
      <c r="P41" s="83">
        <v>1.48841076811142E-2</v>
      </c>
      <c r="R41" s="61">
        <v>230</v>
      </c>
      <c r="S41" s="61">
        <v>230</v>
      </c>
      <c r="T41" s="61">
        <v>230</v>
      </c>
      <c r="U41" s="61">
        <v>230</v>
      </c>
      <c r="V41" s="61">
        <v>230</v>
      </c>
    </row>
    <row r="42" spans="1:22" x14ac:dyDescent="0.25">
      <c r="A42" s="28">
        <v>2012</v>
      </c>
      <c r="D42" s="27">
        <v>62459</v>
      </c>
      <c r="E42" s="27">
        <v>66506.645626329977</v>
      </c>
      <c r="F42" s="35">
        <f t="shared" si="2"/>
        <v>6.4804841997630078E-2</v>
      </c>
      <c r="H42" s="29">
        <v>229</v>
      </c>
      <c r="I42" s="27"/>
      <c r="J42" s="35"/>
      <c r="K42" s="35"/>
      <c r="L42" s="76"/>
      <c r="M42" s="76"/>
      <c r="N42" s="83"/>
      <c r="O42" s="83"/>
      <c r="P42" s="83"/>
      <c r="R42" s="61"/>
      <c r="S42" s="61"/>
      <c r="T42" s="61"/>
      <c r="U42" s="61"/>
      <c r="V42" s="61"/>
    </row>
    <row r="43" spans="1:22" x14ac:dyDescent="0.25">
      <c r="A43" s="28">
        <v>2013</v>
      </c>
      <c r="D43" s="27">
        <v>118767</v>
      </c>
      <c r="E43" s="27">
        <v>132170.007933149</v>
      </c>
      <c r="F43" s="35">
        <f t="shared" si="2"/>
        <v>0.11285127967490126</v>
      </c>
      <c r="H43" s="29">
        <v>222</v>
      </c>
      <c r="I43" s="27"/>
      <c r="J43" s="35"/>
      <c r="K43" s="35"/>
      <c r="L43" s="76">
        <v>1.7468688200395401E-2</v>
      </c>
      <c r="M43" s="76">
        <v>1.7468688200395401E-2</v>
      </c>
      <c r="N43" s="83">
        <v>1.7468688200395401E-2</v>
      </c>
      <c r="O43" s="83">
        <v>1.7468688200395401E-2</v>
      </c>
      <c r="P43" s="83">
        <v>1.7468688200395401E-2</v>
      </c>
      <c r="R43" s="61">
        <v>230</v>
      </c>
      <c r="S43" s="61">
        <v>230</v>
      </c>
      <c r="T43" s="61">
        <v>230</v>
      </c>
      <c r="U43" s="61">
        <v>230</v>
      </c>
      <c r="V43" s="61">
        <v>230</v>
      </c>
    </row>
    <row r="44" spans="1:22" x14ac:dyDescent="0.25">
      <c r="A44" s="28">
        <v>2014</v>
      </c>
      <c r="D44" s="27">
        <v>102994</v>
      </c>
      <c r="E44" s="27">
        <v>113472.21029352421</v>
      </c>
      <c r="F44" s="35">
        <f t="shared" si="2"/>
        <v>0.10173612340062736</v>
      </c>
      <c r="H44" s="29">
        <v>229</v>
      </c>
      <c r="I44" s="27"/>
      <c r="J44" s="35"/>
      <c r="K44" s="35"/>
      <c r="L44" s="76"/>
      <c r="M44" s="76"/>
      <c r="N44" s="83"/>
      <c r="O44" s="83"/>
      <c r="P44" s="83">
        <v>9.4711249942296405E-3</v>
      </c>
      <c r="R44" s="61"/>
      <c r="S44" s="61"/>
      <c r="T44" s="61"/>
      <c r="U44" s="61"/>
      <c r="V44" s="61">
        <v>234</v>
      </c>
    </row>
    <row r="45" spans="1:22" x14ac:dyDescent="0.25">
      <c r="A45" s="28">
        <v>2015</v>
      </c>
      <c r="D45" s="27">
        <v>95093</v>
      </c>
      <c r="E45" s="27">
        <v>102206.21458724827</v>
      </c>
      <c r="F45" s="35">
        <f t="shared" si="2"/>
        <v>7.4802715102565545E-2</v>
      </c>
      <c r="H45" s="29">
        <v>224</v>
      </c>
      <c r="I45" s="27"/>
      <c r="J45" s="35"/>
      <c r="K45" s="35"/>
      <c r="L45" s="76">
        <v>2.4314243897832901E-2</v>
      </c>
      <c r="M45" s="76">
        <v>2.4314243897832901E-2</v>
      </c>
      <c r="N45" s="83">
        <v>2.4314243897832901E-2</v>
      </c>
      <c r="O45" s="83">
        <v>2.4314243897832901E-2</v>
      </c>
      <c r="P45" s="83">
        <v>2.4314243897832901E-2</v>
      </c>
      <c r="R45" s="61">
        <v>230</v>
      </c>
      <c r="S45" s="61">
        <v>230</v>
      </c>
      <c r="T45" s="61">
        <v>230</v>
      </c>
      <c r="U45" s="61">
        <v>230</v>
      </c>
      <c r="V45" s="61">
        <v>230</v>
      </c>
    </row>
    <row r="46" spans="1:22" x14ac:dyDescent="0.25">
      <c r="A46" s="28">
        <v>2016</v>
      </c>
      <c r="D46" s="27">
        <v>56738</v>
      </c>
      <c r="E46" s="27">
        <v>58469.005650177387</v>
      </c>
      <c r="F46" s="35">
        <f t="shared" si="2"/>
        <v>3.0508753395914325E-2</v>
      </c>
      <c r="H46" s="29">
        <v>220</v>
      </c>
      <c r="I46" s="27"/>
      <c r="J46" s="35"/>
      <c r="K46" s="35"/>
      <c r="L46" s="76">
        <v>1.12055376602014E-2</v>
      </c>
      <c r="M46" s="76">
        <v>1.12055376602014E-2</v>
      </c>
      <c r="N46" s="83">
        <v>1.12055376602014E-2</v>
      </c>
      <c r="O46" s="83">
        <v>1.12055376602014E-2</v>
      </c>
      <c r="P46" s="83">
        <v>1.12055376602014E-2</v>
      </c>
      <c r="R46" s="61">
        <v>230</v>
      </c>
      <c r="S46" s="61">
        <v>230</v>
      </c>
      <c r="T46" s="61">
        <v>230</v>
      </c>
      <c r="U46" s="61">
        <v>230</v>
      </c>
      <c r="V46" s="61">
        <v>230</v>
      </c>
    </row>
    <row r="47" spans="1:22" x14ac:dyDescent="0.25">
      <c r="A47" s="28">
        <v>2017</v>
      </c>
      <c r="D47" s="27">
        <v>91092</v>
      </c>
      <c r="E47" s="27">
        <v>95328.135566398312</v>
      </c>
      <c r="F47" s="35">
        <f t="shared" si="2"/>
        <v>4.6503925332612217E-2</v>
      </c>
      <c r="H47" s="29">
        <v>227</v>
      </c>
      <c r="I47" s="27"/>
      <c r="J47" s="35"/>
      <c r="K47" s="35"/>
      <c r="L47" s="76">
        <v>3.6920154724335401E-2</v>
      </c>
      <c r="M47" s="76">
        <v>3.6920154724335401E-2</v>
      </c>
      <c r="N47" s="83">
        <v>3.6920154724335401E-2</v>
      </c>
      <c r="O47" s="83">
        <v>3.6920154724335401E-2</v>
      </c>
      <c r="P47" s="83">
        <v>3.6920154724335401E-2</v>
      </c>
      <c r="R47" s="61">
        <v>230</v>
      </c>
      <c r="S47" s="61">
        <v>230</v>
      </c>
      <c r="T47" s="61">
        <v>230</v>
      </c>
      <c r="U47" s="61">
        <v>230</v>
      </c>
      <c r="V47" s="61">
        <v>230</v>
      </c>
    </row>
    <row r="48" spans="1:22" x14ac:dyDescent="0.25">
      <c r="A48" s="28">
        <v>2018</v>
      </c>
      <c r="D48" s="27">
        <v>26704</v>
      </c>
      <c r="E48" s="27">
        <v>28701.874349801343</v>
      </c>
      <c r="F48" s="35">
        <f t="shared" si="2"/>
        <v>7.4815546352656637E-2</v>
      </c>
      <c r="H48" s="29">
        <v>223</v>
      </c>
      <c r="I48" s="27"/>
      <c r="J48" s="35"/>
      <c r="K48" s="35"/>
      <c r="L48" s="76">
        <v>1.9260979441295002E-2</v>
      </c>
      <c r="M48" s="76">
        <v>1.9260979441295002E-2</v>
      </c>
      <c r="N48" s="83">
        <v>1.9260979441295002E-2</v>
      </c>
      <c r="O48" s="83">
        <v>1.9260979441295002E-2</v>
      </c>
      <c r="P48" s="83">
        <v>1.9260979441295002E-2</v>
      </c>
      <c r="R48" s="61">
        <v>230</v>
      </c>
      <c r="S48" s="61">
        <v>230</v>
      </c>
      <c r="T48" s="61">
        <v>230</v>
      </c>
      <c r="U48" s="61">
        <v>230</v>
      </c>
      <c r="V48" s="61">
        <v>230</v>
      </c>
    </row>
    <row r="49" spans="1:22" x14ac:dyDescent="0.25">
      <c r="A49" s="28">
        <v>2019</v>
      </c>
      <c r="D49" s="27">
        <v>72530</v>
      </c>
      <c r="E49" s="27">
        <v>75902.939693861219</v>
      </c>
      <c r="F49" s="35">
        <f t="shared" si="2"/>
        <v>4.6504063061646478E-2</v>
      </c>
      <c r="H49" s="29">
        <v>229</v>
      </c>
      <c r="I49" s="27"/>
      <c r="J49" s="35"/>
      <c r="K49" s="35"/>
      <c r="L49" s="76"/>
      <c r="M49" s="76"/>
      <c r="N49" s="83"/>
      <c r="O49" s="83"/>
      <c r="P49" s="83"/>
      <c r="R49" s="61"/>
      <c r="S49" s="61"/>
      <c r="T49" s="61"/>
      <c r="U49" s="61"/>
      <c r="V49" s="61"/>
    </row>
    <row r="50" spans="1:22" x14ac:dyDescent="0.25">
      <c r="A50" s="28">
        <v>2020</v>
      </c>
      <c r="D50" s="27">
        <v>63343</v>
      </c>
      <c r="E50" s="27">
        <v>67447.587668739143</v>
      </c>
      <c r="F50" s="35">
        <f t="shared" si="2"/>
        <v>6.479938854710296E-2</v>
      </c>
      <c r="H50" s="29">
        <v>224</v>
      </c>
      <c r="I50" s="27"/>
      <c r="J50" s="35"/>
      <c r="K50" s="35"/>
      <c r="L50" s="76">
        <v>2.2471098265895901E-2</v>
      </c>
      <c r="M50" s="76">
        <v>2.2471098265895901E-2</v>
      </c>
      <c r="N50" s="83">
        <v>2.2471098265895901E-2</v>
      </c>
      <c r="O50" s="83">
        <v>2.2471098265895901E-2</v>
      </c>
      <c r="P50" s="83">
        <v>2.2471098265895901E-2</v>
      </c>
      <c r="R50" s="61">
        <v>230</v>
      </c>
      <c r="S50" s="61">
        <v>230</v>
      </c>
      <c r="T50" s="61">
        <v>230</v>
      </c>
      <c r="U50" s="61">
        <v>230</v>
      </c>
      <c r="V50" s="61">
        <v>230</v>
      </c>
    </row>
    <row r="51" spans="1:22" x14ac:dyDescent="0.25">
      <c r="A51" s="28">
        <v>2021</v>
      </c>
      <c r="D51" s="27">
        <v>118209</v>
      </c>
      <c r="E51" s="27">
        <v>127255.63612613527</v>
      </c>
      <c r="F51" s="35">
        <f t="shared" si="2"/>
        <v>7.6530857431627644E-2</v>
      </c>
      <c r="H51" s="29">
        <v>226</v>
      </c>
      <c r="I51" s="27"/>
      <c r="J51" s="35"/>
      <c r="K51" s="35"/>
      <c r="L51" s="76">
        <v>3.0212593216261598E-2</v>
      </c>
      <c r="M51" s="76">
        <v>3.0212593216261598E-2</v>
      </c>
      <c r="N51" s="83">
        <v>3.0212593216261598E-2</v>
      </c>
      <c r="O51" s="83">
        <v>3.0212593216261598E-2</v>
      </c>
      <c r="P51" s="83">
        <v>3.0212593216261598E-2</v>
      </c>
      <c r="R51" s="61">
        <v>230</v>
      </c>
      <c r="S51" s="61">
        <v>230</v>
      </c>
      <c r="T51" s="61">
        <v>230</v>
      </c>
      <c r="U51" s="61">
        <v>230</v>
      </c>
      <c r="V51" s="61">
        <v>230</v>
      </c>
    </row>
    <row r="52" spans="1:22" x14ac:dyDescent="0.25">
      <c r="R52" s="61"/>
      <c r="S52" s="61"/>
      <c r="T52" s="61"/>
      <c r="U52" s="61"/>
      <c r="V52" s="61"/>
    </row>
    <row r="53" spans="1:22" x14ac:dyDescent="0.25">
      <c r="A53" s="28" t="s">
        <v>11</v>
      </c>
      <c r="B53" s="31"/>
      <c r="C53" s="31"/>
      <c r="H53" s="78">
        <f>PERCENTILE(H18:H51,0.95)</f>
        <v>229</v>
      </c>
      <c r="I53" s="79" t="s">
        <v>59</v>
      </c>
      <c r="Q53" t="s">
        <v>47</v>
      </c>
      <c r="R53" s="89">
        <f>MEDIAN(R18:R51)</f>
        <v>230</v>
      </c>
      <c r="S53" s="89">
        <f t="shared" ref="S53:V53" si="3">MEDIAN(S18:S51)</f>
        <v>230</v>
      </c>
      <c r="T53" s="89">
        <f t="shared" si="3"/>
        <v>230</v>
      </c>
      <c r="U53" s="89">
        <f t="shared" si="3"/>
        <v>230</v>
      </c>
      <c r="V53" s="89">
        <f t="shared" si="3"/>
        <v>230</v>
      </c>
    </row>
    <row r="54" spans="1:22" x14ac:dyDescent="0.25">
      <c r="H54" s="65">
        <f>PERCENTILE(H42:H51,0.95)</f>
        <v>229</v>
      </c>
      <c r="I54" s="66" t="s">
        <v>54</v>
      </c>
      <c r="Q54" t="s">
        <v>48</v>
      </c>
      <c r="R54" s="61">
        <f>MAX(R18:R51)</f>
        <v>234</v>
      </c>
      <c r="S54" s="61">
        <f t="shared" ref="S54:V54" si="4">MAX(S18:S51)</f>
        <v>234</v>
      </c>
      <c r="T54" s="61">
        <f t="shared" si="4"/>
        <v>233</v>
      </c>
      <c r="U54" s="61">
        <f t="shared" si="4"/>
        <v>234</v>
      </c>
      <c r="V54" s="61">
        <f t="shared" si="4"/>
        <v>234</v>
      </c>
    </row>
    <row r="55" spans="1:22" x14ac:dyDescent="0.25">
      <c r="C55" s="52"/>
      <c r="H55" s="31"/>
      <c r="I55" s="50"/>
      <c r="L55" s="76"/>
      <c r="M55" s="76"/>
      <c r="N55" s="76"/>
      <c r="O55" s="76"/>
      <c r="P55" s="76"/>
      <c r="Q55" t="s">
        <v>65</v>
      </c>
      <c r="R55" s="61">
        <f>MIN(R18:R51)</f>
        <v>230</v>
      </c>
      <c r="S55" s="61">
        <f t="shared" ref="S55:V55" si="5">MIN(S18:S51)</f>
        <v>230</v>
      </c>
      <c r="T55" s="61">
        <f t="shared" si="5"/>
        <v>230</v>
      </c>
      <c r="U55" s="61">
        <f t="shared" si="5"/>
        <v>230</v>
      </c>
      <c r="V55" s="61">
        <f t="shared" si="5"/>
        <v>230</v>
      </c>
    </row>
    <row r="56" spans="1:22" x14ac:dyDescent="0.25">
      <c r="H56" s="29">
        <f>AVERAGE(H18:H51)</f>
        <v>223.41176470588235</v>
      </c>
      <c r="I56" s="51" t="s">
        <v>41</v>
      </c>
      <c r="L56" s="76"/>
      <c r="M56" s="76"/>
      <c r="N56" s="76"/>
      <c r="O56" s="76"/>
      <c r="P56" s="76"/>
    </row>
    <row r="57" spans="1:22" x14ac:dyDescent="0.25">
      <c r="H57" s="29">
        <f>ROUNDUP(AVERAGE(H42:H51),0)</f>
        <v>226</v>
      </c>
      <c r="I57" s="51" t="s">
        <v>42</v>
      </c>
      <c r="L57" s="76"/>
      <c r="M57" s="76"/>
      <c r="N57" s="76"/>
      <c r="O57" s="76"/>
      <c r="P57" s="76"/>
    </row>
    <row r="58" spans="1:22" x14ac:dyDescent="0.25">
      <c r="L58" s="76"/>
      <c r="M58" s="76"/>
      <c r="N58" s="76"/>
      <c r="O58" s="76"/>
      <c r="P58" s="76"/>
    </row>
    <row r="59" spans="1:22" x14ac:dyDescent="0.25">
      <c r="H59" s="77" t="s">
        <v>60</v>
      </c>
      <c r="L59" s="76"/>
      <c r="M59" s="76"/>
      <c r="N59" s="76"/>
      <c r="O59" s="76"/>
      <c r="P59" s="76"/>
    </row>
    <row r="60" spans="1:22" x14ac:dyDescent="0.25">
      <c r="H60" s="29"/>
      <c r="L60" s="76"/>
      <c r="M60" s="76"/>
      <c r="N60" s="76"/>
      <c r="O60" s="76"/>
      <c r="P60" s="76"/>
    </row>
    <row r="61" spans="1:22" x14ac:dyDescent="0.25">
      <c r="H61" s="29">
        <f>MEDIAN(H18:H19)</f>
        <v>214.5</v>
      </c>
      <c r="I61" s="29" t="s">
        <v>58</v>
      </c>
      <c r="L61" s="76"/>
      <c r="M61" s="76"/>
      <c r="N61" s="76"/>
      <c r="O61" s="76"/>
      <c r="P61" s="76"/>
    </row>
    <row r="62" spans="1:22" x14ac:dyDescent="0.25">
      <c r="H62" s="29">
        <f>MEDIAN(H20:H29)</f>
        <v>224.5</v>
      </c>
      <c r="I62" s="29" t="s">
        <v>57</v>
      </c>
      <c r="L62" s="76"/>
      <c r="M62" s="76"/>
      <c r="N62" s="76"/>
      <c r="O62" s="76"/>
      <c r="P62" s="76"/>
    </row>
    <row r="63" spans="1:22" x14ac:dyDescent="0.25">
      <c r="H63" s="29">
        <f>MEDIAN(H30:H39)</f>
        <v>225.5</v>
      </c>
      <c r="I63" s="29" t="s">
        <v>56</v>
      </c>
      <c r="L63" s="76"/>
      <c r="M63" s="76"/>
      <c r="N63" s="76"/>
      <c r="O63" s="76"/>
      <c r="P63" s="76"/>
    </row>
    <row r="64" spans="1:22" x14ac:dyDescent="0.25">
      <c r="H64" s="29">
        <f>MEDIAN(H40:H51)</f>
        <v>224</v>
      </c>
      <c r="I64" s="29" t="s">
        <v>55</v>
      </c>
      <c r="L64" s="76"/>
      <c r="M64" s="76"/>
      <c r="N64" s="76"/>
      <c r="O64" s="76"/>
      <c r="P64" s="76"/>
    </row>
    <row r="66" spans="8:16" x14ac:dyDescent="0.25">
      <c r="H66" s="29">
        <f>MEDIAN(H18:H40)</f>
        <v>224</v>
      </c>
      <c r="I66" s="29" t="s">
        <v>64</v>
      </c>
      <c r="P66" s="35"/>
    </row>
    <row r="67" spans="8:16" x14ac:dyDescent="0.25">
      <c r="H67" s="29">
        <f>MEDIAN(H42:H51)</f>
        <v>225</v>
      </c>
      <c r="I67" s="29" t="s">
        <v>61</v>
      </c>
      <c r="P67" s="35"/>
    </row>
    <row r="68" spans="8:16" x14ac:dyDescent="0.25">
      <c r="P68" s="35"/>
    </row>
    <row r="69" spans="8:16" x14ac:dyDescent="0.25">
      <c r="P69" s="35"/>
    </row>
    <row r="70" spans="8:16" x14ac:dyDescent="0.25">
      <c r="P70" s="35"/>
    </row>
    <row r="71" spans="8:16" x14ac:dyDescent="0.25">
      <c r="P71" s="35"/>
    </row>
    <row r="72" spans="8:16" x14ac:dyDescent="0.25">
      <c r="P72" s="35"/>
    </row>
    <row r="73" spans="8:16" x14ac:dyDescent="0.25">
      <c r="P73" s="35"/>
    </row>
    <row r="74" spans="8:16" x14ac:dyDescent="0.25">
      <c r="P74" s="35"/>
    </row>
    <row r="75" spans="8:16" x14ac:dyDescent="0.25">
      <c r="P75" s="35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A-579B-420E-9A5C-E8E3E326A1B6}">
  <dimension ref="A1:AN150"/>
  <sheetViews>
    <sheetView zoomScale="90" zoomScaleNormal="90" workbookViewId="0">
      <pane xSplit="1" ySplit="32" topLeftCell="B33" activePane="bottomRight" state="frozen"/>
      <selection pane="topRight" activeCell="B1" sqref="B1"/>
      <selection pane="bottomLeft" activeCell="A6" sqref="A6"/>
      <selection pane="bottomRight" activeCell="A28" sqref="A28:A29"/>
    </sheetView>
  </sheetViews>
  <sheetFormatPr defaultRowHeight="15" x14ac:dyDescent="0.25"/>
  <cols>
    <col min="1" max="1" width="24.140625" customWidth="1"/>
    <col min="2" max="25" width="12.85546875" bestFit="1" customWidth="1"/>
    <col min="26" max="26" width="21.42578125" bestFit="1" customWidth="1"/>
    <col min="27" max="35" width="12.85546875" bestFit="1" customWidth="1"/>
  </cols>
  <sheetData>
    <row r="1" spans="1:40" s="7" customFormat="1" ht="18.75" x14ac:dyDescent="0.3">
      <c r="A1" s="9" t="s">
        <v>26</v>
      </c>
    </row>
    <row r="2" spans="1:40" x14ac:dyDescent="0.25">
      <c r="A2" s="7" t="s">
        <v>6</v>
      </c>
    </row>
    <row r="3" spans="1:40" x14ac:dyDescent="0.25">
      <c r="A3" s="2"/>
    </row>
    <row r="4" spans="1:40" x14ac:dyDescent="0.25">
      <c r="A4" s="13" t="s">
        <v>37</v>
      </c>
      <c r="V4" s="80" t="s">
        <v>49</v>
      </c>
      <c r="W4" s="80"/>
      <c r="X4" s="80"/>
      <c r="Y4" s="80"/>
      <c r="Z4" s="81" t="s">
        <v>49</v>
      </c>
      <c r="AA4" s="81"/>
      <c r="AB4" s="81"/>
      <c r="AC4" s="81"/>
      <c r="AD4" s="81"/>
      <c r="AE4" s="81"/>
      <c r="AF4" s="81"/>
      <c r="AG4" s="81"/>
      <c r="AH4" s="81"/>
      <c r="AI4" s="81"/>
      <c r="AJ4" s="82"/>
    </row>
    <row r="5" spans="1:40" x14ac:dyDescent="0.25">
      <c r="A5" s="8"/>
      <c r="V5" s="80"/>
      <c r="W5" s="80"/>
      <c r="X5" s="80"/>
      <c r="Y5" s="80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0"/>
      <c r="AK5" s="3"/>
      <c r="AL5" s="3"/>
    </row>
    <row r="6" spans="1:40" x14ac:dyDescent="0.25">
      <c r="A6" s="8" t="s">
        <v>13</v>
      </c>
      <c r="B6">
        <v>214</v>
      </c>
      <c r="C6">
        <v>215</v>
      </c>
      <c r="D6">
        <v>227</v>
      </c>
      <c r="E6">
        <v>217</v>
      </c>
      <c r="F6">
        <v>228</v>
      </c>
      <c r="G6">
        <v>224</v>
      </c>
      <c r="H6">
        <v>227</v>
      </c>
      <c r="I6">
        <v>221</v>
      </c>
      <c r="J6">
        <v>220</v>
      </c>
      <c r="K6">
        <v>227</v>
      </c>
      <c r="L6">
        <v>221</v>
      </c>
      <c r="M6">
        <v>225</v>
      </c>
      <c r="N6">
        <v>224</v>
      </c>
      <c r="O6">
        <v>228</v>
      </c>
      <c r="P6">
        <v>216</v>
      </c>
      <c r="Q6">
        <v>227</v>
      </c>
      <c r="R6">
        <v>226</v>
      </c>
      <c r="S6">
        <v>224</v>
      </c>
      <c r="T6">
        <v>227</v>
      </c>
      <c r="U6">
        <v>229</v>
      </c>
      <c r="V6">
        <v>213</v>
      </c>
      <c r="W6">
        <v>225</v>
      </c>
      <c r="X6">
        <v>217</v>
      </c>
      <c r="Y6">
        <v>221</v>
      </c>
      <c r="Z6" s="67">
        <v>229</v>
      </c>
      <c r="AA6" s="67">
        <v>222</v>
      </c>
      <c r="AB6" s="67">
        <v>229</v>
      </c>
      <c r="AC6" s="67">
        <v>224</v>
      </c>
      <c r="AD6" s="67">
        <v>220</v>
      </c>
      <c r="AE6" s="67">
        <v>227</v>
      </c>
      <c r="AF6" s="67">
        <v>223</v>
      </c>
      <c r="AG6" s="67">
        <v>229</v>
      </c>
      <c r="AH6" s="67">
        <v>224</v>
      </c>
      <c r="AI6" s="67">
        <v>226</v>
      </c>
      <c r="AJ6" s="69">
        <f>PERCENTILE(B6:AI6,0.95)</f>
        <v>229</v>
      </c>
      <c r="AK6" s="3"/>
      <c r="AL6" s="3"/>
    </row>
    <row r="7" spans="1:40" x14ac:dyDescent="0.25">
      <c r="A7" s="8"/>
      <c r="B7" s="8">
        <v>1988</v>
      </c>
      <c r="C7" s="8">
        <v>1989</v>
      </c>
      <c r="D7" s="8">
        <v>1990</v>
      </c>
      <c r="E7" s="8">
        <v>1991</v>
      </c>
      <c r="F7" s="8">
        <v>1992</v>
      </c>
      <c r="G7" s="8">
        <v>1993</v>
      </c>
      <c r="H7" s="8">
        <v>1994</v>
      </c>
      <c r="I7" s="8">
        <v>1995</v>
      </c>
      <c r="J7" s="8">
        <v>1996</v>
      </c>
      <c r="K7" s="8">
        <v>1997</v>
      </c>
      <c r="L7" s="8">
        <v>1998</v>
      </c>
      <c r="M7" s="8">
        <v>1999</v>
      </c>
      <c r="N7" s="8">
        <v>2000</v>
      </c>
      <c r="O7" s="8">
        <v>2001</v>
      </c>
      <c r="P7" s="8">
        <v>2002</v>
      </c>
      <c r="Q7" s="8">
        <v>2003</v>
      </c>
      <c r="R7" s="8">
        <v>2004</v>
      </c>
      <c r="S7" s="8">
        <v>2005</v>
      </c>
      <c r="T7" s="8">
        <v>2006</v>
      </c>
      <c r="U7" s="8">
        <v>2007</v>
      </c>
      <c r="V7" s="8">
        <v>2008</v>
      </c>
      <c r="W7" s="8">
        <v>2009</v>
      </c>
      <c r="X7" s="8">
        <v>2010</v>
      </c>
      <c r="Y7" s="8">
        <v>2011</v>
      </c>
      <c r="Z7" s="68">
        <v>2012</v>
      </c>
      <c r="AA7" s="68">
        <v>2013</v>
      </c>
      <c r="AB7" s="68">
        <v>2014</v>
      </c>
      <c r="AC7" s="68">
        <v>2015</v>
      </c>
      <c r="AD7" s="68">
        <v>2016</v>
      </c>
      <c r="AE7" s="68">
        <v>2017</v>
      </c>
      <c r="AF7" s="68">
        <v>2018</v>
      </c>
      <c r="AG7" s="68">
        <v>2019</v>
      </c>
      <c r="AH7" s="68">
        <v>2020</v>
      </c>
      <c r="AI7" s="68">
        <v>2021</v>
      </c>
      <c r="AJ7" s="3"/>
      <c r="AK7" s="3"/>
      <c r="AL7" s="3"/>
    </row>
    <row r="8" spans="1:40" s="8" customFormat="1" x14ac:dyDescent="0.25">
      <c r="A8" s="57">
        <v>217</v>
      </c>
      <c r="B8" s="54"/>
      <c r="C8" s="54"/>
      <c r="D8" s="54"/>
      <c r="E8" s="54"/>
      <c r="F8" s="16"/>
      <c r="G8" s="16"/>
      <c r="H8" s="54"/>
      <c r="I8" s="39"/>
      <c r="J8" s="16"/>
      <c r="K8" s="54"/>
      <c r="L8" s="16"/>
      <c r="M8" s="54"/>
      <c r="N8" s="54"/>
      <c r="O8" s="16"/>
      <c r="P8" s="54"/>
      <c r="Q8" s="16"/>
      <c r="R8" s="54"/>
      <c r="S8" s="54"/>
      <c r="T8" s="54"/>
      <c r="U8" s="54"/>
      <c r="V8" s="54">
        <f>V129/SUM(V$33:V128)</f>
        <v>4.2941057322260483E-3</v>
      </c>
      <c r="W8" s="54">
        <f>W129/SUM(W$33:W128)</f>
        <v>7.1252923888922206E-3</v>
      </c>
      <c r="X8" s="54">
        <f>X129/SUM(X$33:X128)</f>
        <v>5.5888895119534949E-3</v>
      </c>
      <c r="Y8" s="54">
        <f>Y129/SUM(Y$33:Y128)</f>
        <v>2.9961445837620271E-3</v>
      </c>
      <c r="Z8" s="84">
        <f>Z129/SUM(Z$33:Z128)</f>
        <v>4.0531156315103067E-2</v>
      </c>
      <c r="AA8" s="62">
        <f>AA129/SUM(AA$33:AA128)</f>
        <v>7.9539428831149148E-3</v>
      </c>
      <c r="AB8" s="62">
        <f>AB129/SUM(AB$33:AB128)</f>
        <v>1.0220495919648463E-2</v>
      </c>
      <c r="AC8" s="62">
        <f>AC129/SUM(AC$33:AC128)</f>
        <v>2.7048241333955622E-3</v>
      </c>
      <c r="AD8" s="62">
        <f>AD129/SUM(AD$33:AD128)</f>
        <v>9.0807679511517303E-3</v>
      </c>
      <c r="AE8" s="62">
        <f>AE129/SUM(AE$33:AE128)</f>
        <v>6.810044230184175E-3</v>
      </c>
      <c r="AF8" s="62">
        <f>AF129/SUM(AF$33:AF128)</f>
        <v>8.1919926156686276E-3</v>
      </c>
      <c r="AG8" s="88">
        <f>AG129/SUM(AG$33:AG128)</f>
        <v>2.3364784903246442E-2</v>
      </c>
      <c r="AH8" s="62">
        <f>AH129/SUM(AH$33:AH128)</f>
        <v>6.1776803290495017E-3</v>
      </c>
      <c r="AI8" s="62">
        <f>AI129/SUM(AI$33:AI128)</f>
        <v>1.1329339363563031E-2</v>
      </c>
      <c r="AJ8" s="17"/>
      <c r="AK8" s="17"/>
      <c r="AL8" s="17"/>
    </row>
    <row r="9" spans="1:40" s="8" customFormat="1" x14ac:dyDescent="0.25">
      <c r="A9" s="57">
        <v>218</v>
      </c>
      <c r="B9" s="62">
        <f>B130/SUM(B$33:B129)</f>
        <v>7.1745890715237673E-3</v>
      </c>
      <c r="C9" s="62">
        <f>C130/SUM(C$33:C129)</f>
        <v>6.8908016380980408E-3</v>
      </c>
      <c r="D9" s="62">
        <f>D130/SUM(D$33:D129)</f>
        <v>1.5196800673542413E-2</v>
      </c>
      <c r="E9" s="62">
        <f>E130/SUM(E$33:E129)</f>
        <v>5.553272985116168E-3</v>
      </c>
      <c r="F9" s="62">
        <f>F130/SUM(F$33:F129)</f>
        <v>2.8360081551570913E-3</v>
      </c>
      <c r="G9" s="62">
        <f>G130/SUM(G$33:G129)</f>
        <v>1.021081403751296E-2</v>
      </c>
      <c r="H9" s="62">
        <f>H130/SUM(H$33:H129)</f>
        <v>1.6292919837749109E-2</v>
      </c>
      <c r="I9" s="62">
        <f>I130/SUM(I$33:I129)</f>
        <v>7.3689576864253608E-3</v>
      </c>
      <c r="J9" s="62">
        <f>J130/SUM(J$33:J129)</f>
        <v>1.5461363675191773E-2</v>
      </c>
      <c r="K9" s="62">
        <f>K130/SUM(K$33:K129)</f>
        <v>1.5350019554165038E-2</v>
      </c>
      <c r="L9" s="62">
        <f>L130/SUM(L$33:L129)</f>
        <v>8.9423495429905436E-3</v>
      </c>
      <c r="M9" s="62">
        <f>M130/SUM(M$33:M129)</f>
        <v>8.0752158031809473E-3</v>
      </c>
      <c r="N9" s="62">
        <f>N130/SUM(N$33:N129)</f>
        <v>9.3163854406699866E-3</v>
      </c>
      <c r="O9" s="62">
        <f>O130/SUM(O$33:O129)</f>
        <v>1.9457841343755197E-3</v>
      </c>
      <c r="P9" s="62">
        <f>P130/SUM(P$33:P129)</f>
        <v>1.8509072360271077E-3</v>
      </c>
      <c r="Q9" s="62">
        <f>Q130/SUM(Q$33:Q129)</f>
        <v>6.056035467800174E-3</v>
      </c>
      <c r="R9" s="62">
        <f>R130/SUM(R$33:R129)</f>
        <v>1.3945682747535869E-2</v>
      </c>
      <c r="S9" s="62">
        <f>S130/SUM(S$33:S129)</f>
        <v>9.0086225387156285E-3</v>
      </c>
      <c r="T9" s="62">
        <f>T130/SUM(T$33:T129)</f>
        <v>1.5349343281262143E-2</v>
      </c>
      <c r="U9" s="62">
        <f>U130/SUM(U$33:U129)</f>
        <v>3.9230911443889814E-2</v>
      </c>
      <c r="V9" s="62">
        <f>V130/SUM(V$33:V129)</f>
        <v>3.8723730386027188E-3</v>
      </c>
      <c r="W9" s="62">
        <f>W130/SUM(W$33:W129)</f>
        <v>1.1136387998904228E-2</v>
      </c>
      <c r="X9" s="62">
        <f>X130/SUM(X$33:X129)</f>
        <v>5.2046544481207484E-3</v>
      </c>
      <c r="Y9" s="62">
        <f>Y130/SUM(Y$33:Y129)</f>
        <v>1.2343313193254577E-2</v>
      </c>
      <c r="Z9" s="62">
        <f>Z130/SUM(Z$33:Z129)</f>
        <v>1.1426897157925579E-2</v>
      </c>
      <c r="AA9" s="62">
        <f>AA130/SUM(AA$33:AA129)</f>
        <v>7.5321074870150478E-3</v>
      </c>
      <c r="AB9" s="62">
        <f>AB130/SUM(AB$33:AB129)</f>
        <v>1.9039944074412101E-2</v>
      </c>
      <c r="AC9" s="62">
        <f>AC130/SUM(AC$33:AC129)</f>
        <v>5.3210058076186648E-3</v>
      </c>
      <c r="AD9" s="62">
        <f>AD130/SUM(AD$33:AD129)</f>
        <v>2.3176431799228098E-2</v>
      </c>
      <c r="AE9" s="62">
        <f>AE130/SUM(AE$33:AE129)</f>
        <v>1.4399609502115197E-2</v>
      </c>
      <c r="AF9" s="62">
        <f>AF130/SUM(AF$33:AF129)</f>
        <v>1.66323338673991E-2</v>
      </c>
      <c r="AG9" s="88">
        <f>AG130/SUM(AG$33:AG129)</f>
        <v>3.6817677485896455E-2</v>
      </c>
      <c r="AH9" s="62">
        <f>AH130/SUM(AH$33:AH129)</f>
        <v>3.0698754553118387E-3</v>
      </c>
      <c r="AI9" s="62">
        <f>AI130/SUM(AI$33:AI129)</f>
        <v>1.9537026249518297E-2</v>
      </c>
      <c r="AJ9" s="17"/>
      <c r="AK9" s="17"/>
      <c r="AL9" s="17"/>
    </row>
    <row r="10" spans="1:40" s="8" customFormat="1" x14ac:dyDescent="0.25">
      <c r="A10" s="57">
        <v>219</v>
      </c>
      <c r="B10" s="62">
        <f>B131/SUM(B$33:B130)</f>
        <v>7.1234810224290405E-3</v>
      </c>
      <c r="C10" s="62">
        <f>C131/SUM(C$33:C130)</f>
        <v>2.3745737944471505E-3</v>
      </c>
      <c r="D10" s="62">
        <f>D131/SUM(D$33:D130)</f>
        <v>1.4499364184220711E-2</v>
      </c>
      <c r="E10" s="62">
        <f>E131/SUM(E$33:E130)</f>
        <v>5.100830367734282E-3</v>
      </c>
      <c r="F10" s="62">
        <f>F131/SUM(F$33:F130)</f>
        <v>1.708521757262195E-2</v>
      </c>
      <c r="G10" s="62">
        <f>G131/SUM(G$33:G130)</f>
        <v>9.7188530198420095E-3</v>
      </c>
      <c r="H10" s="62">
        <f>H131/SUM(H$33:H130)</f>
        <v>1.5524468056705022E-2</v>
      </c>
      <c r="I10" s="62">
        <f>I131/SUM(I$33:I130)</f>
        <v>6.9239970555760033E-3</v>
      </c>
      <c r="J10" s="62">
        <f>J131/SUM(J$33:J130)</f>
        <v>3.0805208788990207E-2</v>
      </c>
      <c r="K10" s="62">
        <f>K131/SUM(K$33:K130)</f>
        <v>1.2277323062108811E-2</v>
      </c>
      <c r="L10" s="62">
        <f>L131/SUM(L$33:L130)</f>
        <v>8.3140515314326056E-3</v>
      </c>
      <c r="M10" s="62">
        <f>M131/SUM(M$33:M130)</f>
        <v>1.1438970492655661E-2</v>
      </c>
      <c r="N10" s="62">
        <f>N131/SUM(N$33:N130)</f>
        <v>6.5054621333006015E-3</v>
      </c>
      <c r="O10" s="62">
        <f>O131/SUM(O$33:O130)</f>
        <v>4.4815509485949509E-4</v>
      </c>
      <c r="P10" s="62">
        <f>P131/SUM(P$33:P130)</f>
        <v>4.5096156643682176E-4</v>
      </c>
      <c r="Q10" s="62">
        <f>Q131/SUM(Q$33:Q130)</f>
        <v>9.1656634032210443E-3</v>
      </c>
      <c r="R10" s="62">
        <f>R131/SUM(R$33:R130)</f>
        <v>2.3544770030538265E-3</v>
      </c>
      <c r="S10" s="62">
        <f>S131/SUM(S$33:S130)</f>
        <v>8.6447571673539964E-3</v>
      </c>
      <c r="T10" s="62">
        <f>T131/SUM(T$33:T130)</f>
        <v>1.8600022962991312E-2</v>
      </c>
      <c r="U10" s="62">
        <f>U131/SUM(U$33:U130)</f>
        <v>1.8661495766028605E-2</v>
      </c>
      <c r="V10" s="62">
        <f>V131/SUM(V$33:V130)</f>
        <v>3.4958010206131715E-3</v>
      </c>
      <c r="W10" s="62">
        <f>W131/SUM(W$33:W130)</f>
        <v>1.0577897142318656E-2</v>
      </c>
      <c r="X10" s="62">
        <f>X131/SUM(X$33:X130)</f>
        <v>4.8448537297976994E-3</v>
      </c>
      <c r="Y10" s="62">
        <f>Y131/SUM(Y$33:Y130)</f>
        <v>1.5143585689311523E-3</v>
      </c>
      <c r="Z10" s="62">
        <f>Z131/SUM(Z$33:Z130)</f>
        <v>2.6393717007853739E-3</v>
      </c>
      <c r="AA10" s="62">
        <f>AA131/SUM(AA$33:AA130)</f>
        <v>7.1359899217610396E-3</v>
      </c>
      <c r="AB10" s="62">
        <f>AB131/SUM(AB$33:AB130)</f>
        <v>1.8236387023009861E-2</v>
      </c>
      <c r="AC10" s="62">
        <f>AC131/SUM(AC$33:AC130)</f>
        <v>6.2083043963213165E-4</v>
      </c>
      <c r="AD10" s="62">
        <f>AD131/SUM(AD$33:AD130)</f>
        <v>3.237546440215331E-2</v>
      </c>
      <c r="AE10" s="62">
        <f>AE131/SUM(AE$33:AE130)</f>
        <v>2.3337877937284465E-2</v>
      </c>
      <c r="AF10" s="62">
        <f>AF131/SUM(AF$33:AF130)</f>
        <v>2.0262664165103189E-3</v>
      </c>
      <c r="AG10" s="88">
        <f>AG131/SUM(AG$33:AG130)</f>
        <v>4.3724659743469937E-2</v>
      </c>
      <c r="AH10" s="62">
        <f>AH131/SUM(AH$33:AH130)</f>
        <v>3.4886302369097079E-3</v>
      </c>
      <c r="AI10" s="62">
        <f>AI131/SUM(AI$33:AI130)</f>
        <v>2.1711804365215404E-2</v>
      </c>
      <c r="AJ10" s="17"/>
      <c r="AK10" s="17"/>
      <c r="AL10" s="17"/>
    </row>
    <row r="11" spans="1:40" s="8" customFormat="1" x14ac:dyDescent="0.25">
      <c r="A11" s="57">
        <v>220</v>
      </c>
      <c r="B11" s="62">
        <f>B132/SUM(B$33:B131)</f>
        <v>1.5328690929794595E-4</v>
      </c>
      <c r="C11" s="62">
        <f>C132/SUM(C$33:C131)</f>
        <v>3.8024661361841707E-3</v>
      </c>
      <c r="D11" s="62">
        <f>D132/SUM(D$33:D131)</f>
        <v>1.3842527623744839E-2</v>
      </c>
      <c r="E11" s="62">
        <f>E132/SUM(E$33:E131)</f>
        <v>4.681537432629136E-3</v>
      </c>
      <c r="F11" s="62">
        <f>F132/SUM(F$33:F131)</f>
        <v>1.6208805289323971E-2</v>
      </c>
      <c r="G11" s="62">
        <f>G132/SUM(G$33:G131)</f>
        <v>9.2402938413441542E-3</v>
      </c>
      <c r="H11" s="62">
        <f>H132/SUM(H$33:H131)</f>
        <v>1.4800793932463162E-2</v>
      </c>
      <c r="I11" s="62">
        <f>I132/SUM(I$33:I131)</f>
        <v>6.5108628606675347E-3</v>
      </c>
      <c r="J11" s="62">
        <f>J132/SUM(J$33:J131)</f>
        <v>6.5612299858003233E-3</v>
      </c>
      <c r="K11" s="62">
        <f>K132/SUM(K$33:K131)</f>
        <v>1.2175980975029727E-2</v>
      </c>
      <c r="L11" s="62">
        <f>L132/SUM(L$33:L131)</f>
        <v>7.7204309439539501E-3</v>
      </c>
      <c r="M11" s="62">
        <f>M132/SUM(M$33:M131)</f>
        <v>1.0795527567150753E-2</v>
      </c>
      <c r="N11" s="62">
        <f>N132/SUM(N$33:N131)</f>
        <v>8.804878048780487E-3</v>
      </c>
      <c r="O11" s="62">
        <f>O132/SUM(O$33:O131)</f>
        <v>9.9545409297541231E-4</v>
      </c>
      <c r="P11" s="62">
        <f>P132/SUM(P$33:P131)</f>
        <v>5.1619094702863039E-3</v>
      </c>
      <c r="Q11" s="62">
        <f>Q132/SUM(Q$33:Q131)</f>
        <v>9.757689667203133E-3</v>
      </c>
      <c r="R11" s="62">
        <f>R132/SUM(R$33:R131)</f>
        <v>2.2791757756174705E-3</v>
      </c>
      <c r="S11" s="62">
        <f>S132/SUM(S$33:S131)</f>
        <v>8.3037106768015963E-3</v>
      </c>
      <c r="T11" s="62">
        <f>T132/SUM(T$33:T131)</f>
        <v>2.3695910827227752E-2</v>
      </c>
      <c r="U11" s="62">
        <f>U132/SUM(U$33:U131)</f>
        <v>1.7778243481601789E-2</v>
      </c>
      <c r="V11" s="62">
        <f>V132/SUM(V$33:V131)</f>
        <v>3.1632898214142709E-3</v>
      </c>
      <c r="W11" s="62">
        <f>W132/SUM(W$33:W131)</f>
        <v>1.0047556881760537E-2</v>
      </c>
      <c r="X11" s="62">
        <f>X132/SUM(X$33:X131)</f>
        <v>4.5086492454913503E-3</v>
      </c>
      <c r="Y11" s="62">
        <f>Y132/SUM(Y$33:Y131)</f>
        <v>7.1156176689681242E-3</v>
      </c>
      <c r="Z11" s="62">
        <f>Z132/SUM(Z$33:Z131)</f>
        <v>2.5521669341894062E-3</v>
      </c>
      <c r="AA11" s="62">
        <f>AA132/SUM(AA$33:AA131)</f>
        <v>6.7562563262753362E-3</v>
      </c>
      <c r="AB11" s="62">
        <f>AB132/SUM(AB$33:AB131)</f>
        <v>1.7460629368666311E-2</v>
      </c>
      <c r="AC11" s="62">
        <f>AC132/SUM(AC$33:AC131)</f>
        <v>1.1125950385412175E-2</v>
      </c>
      <c r="AD11" s="62">
        <f>AD132/SUM(AD$33:AD131)</f>
        <v>1.3164659224441834E-2</v>
      </c>
      <c r="AE11" s="62">
        <f>AE132/SUM(AE$33:AE131)</f>
        <v>3.4706672637707121E-3</v>
      </c>
      <c r="AF11" s="62">
        <f>AF132/SUM(AF$33:AF131)</f>
        <v>1.0223187537447574E-2</v>
      </c>
      <c r="AG11" s="88">
        <f>AG132/SUM(AG$33:AG131)</f>
        <v>2.1661275415896488E-2</v>
      </c>
      <c r="AH11" s="62">
        <f>AH132/SUM(AH$33:AH131)</f>
        <v>9.6393919281944317E-4</v>
      </c>
      <c r="AI11" s="62">
        <f>AI132/SUM(AI$33:AI131)</f>
        <v>1.379126409883596E-2</v>
      </c>
      <c r="AJ11" s="17"/>
      <c r="AK11" s="17"/>
      <c r="AL11" s="17"/>
    </row>
    <row r="12" spans="1:40" s="8" customFormat="1" x14ac:dyDescent="0.25">
      <c r="A12" s="57">
        <v>221</v>
      </c>
      <c r="B12" s="62">
        <f>B133/SUM(B$33:B132)</f>
        <v>1.6640028025310359E-3</v>
      </c>
      <c r="C12" s="62">
        <f>C133/SUM(C$33:C132)</f>
        <v>3.0861209275306191E-3</v>
      </c>
      <c r="D12" s="62">
        <f>D133/SUM(D$33:D132)</f>
        <v>1.3210057382446615E-2</v>
      </c>
      <c r="E12" s="62">
        <f>E133/SUM(E$33:E132)</f>
        <v>4.2942543138329813E-3</v>
      </c>
      <c r="F12" s="62">
        <f>F133/SUM(F$33:F132)</f>
        <v>1.5395478445069286E-2</v>
      </c>
      <c r="G12" s="62">
        <f>G133/SUM(G$33:G132)</f>
        <v>8.8047243373567518E-3</v>
      </c>
      <c r="H12" s="62">
        <f>H133/SUM(H$33:H132)</f>
        <v>1.4105669468803025E-2</v>
      </c>
      <c r="I12" s="62">
        <f>I133/SUM(I$33:I132)</f>
        <v>6.128285441917472E-3</v>
      </c>
      <c r="J12" s="62">
        <f>J133/SUM(J$33:J132)</f>
        <v>6.113083945452482E-3</v>
      </c>
      <c r="K12" s="62">
        <f>K133/SUM(K$33:K132)</f>
        <v>1.1677082843851322E-2</v>
      </c>
      <c r="L12" s="62">
        <f>L133/SUM(L$33:L132)</f>
        <v>7.1788340184102354E-3</v>
      </c>
      <c r="M12" s="62">
        <f>M133/SUM(M$33:M132)</f>
        <v>1.0187539732994279E-2</v>
      </c>
      <c r="N12" s="62">
        <f>N133/SUM(N$33:N132)</f>
        <v>4.6662314740939532E-3</v>
      </c>
      <c r="O12" s="62">
        <f>O133/SUM(O$33:O132)</f>
        <v>1.4933536646003911E-2</v>
      </c>
      <c r="P12" s="62">
        <f>P133/SUM(P$33:P132)</f>
        <v>4.8026848744358291E-3</v>
      </c>
      <c r="Q12" s="62">
        <f>Q133/SUM(Q$33:Q132)</f>
        <v>1.1758805171645119E-2</v>
      </c>
      <c r="R12" s="62">
        <f>R133/SUM(R$33:R132)</f>
        <v>4.2231297568219792E-3</v>
      </c>
      <c r="S12" s="62">
        <f>S133/SUM(S$33:S132)</f>
        <v>7.9705702023298592E-3</v>
      </c>
      <c r="T12" s="62">
        <f>T133/SUM(T$33:T132)</f>
        <v>6.019305822332603E-3</v>
      </c>
      <c r="U12" s="62">
        <f>U133/SUM(U$33:U132)</f>
        <v>1.5185572847852571E-2</v>
      </c>
      <c r="V12" s="62">
        <f>V133/SUM(V$33:V132)</f>
        <v>2.8339919370933622E-3</v>
      </c>
      <c r="W12" s="62">
        <f>W133/SUM(W$33:W132)</f>
        <v>9.5552426893161305E-3</v>
      </c>
      <c r="X12" s="62">
        <f>X133/SUM(X$33:X132)</f>
        <v>4.1952917468168907E-3</v>
      </c>
      <c r="Y12" s="62">
        <f>Y133/SUM(Y$33:Y132)</f>
        <v>6.6127198260159193E-3</v>
      </c>
      <c r="Z12" s="62">
        <f>Z133/SUM(Z$33:Z132)</f>
        <v>1.7787668710674203E-2</v>
      </c>
      <c r="AA12" s="62">
        <f>AA133/SUM(AA$33:AA132)</f>
        <v>6.4003008059638055E-3</v>
      </c>
      <c r="AB12" s="62">
        <f>AB133/SUM(AB$33:AB132)</f>
        <v>1.6719547523796386E-2</v>
      </c>
      <c r="AC12" s="62">
        <f>AC133/SUM(AC$33:AC132)</f>
        <v>1.0389907541263222E-2</v>
      </c>
      <c r="AD12" s="62">
        <f>AD133/SUM(AD$33:AD132)</f>
        <v>7.8469038255921421E-3</v>
      </c>
      <c r="AE12" s="62">
        <f>AE133/SUM(AE$33:AE132)</f>
        <v>1.0755327457324557E-2</v>
      </c>
      <c r="AF12" s="62">
        <f>AF133/SUM(AF$33:AF132)</f>
        <v>9.4524965711532041E-3</v>
      </c>
      <c r="AG12" s="88">
        <f>AG133/SUM(AG$33:AG132)</f>
        <v>1.7046418273308078E-2</v>
      </c>
      <c r="AH12" s="62">
        <f>AH133/SUM(AH$33:AH132)</f>
        <v>9.4248772555767801E-3</v>
      </c>
      <c r="AI12" s="62">
        <f>AI133/SUM(AI$33:AI132)</f>
        <v>1.9968430700295324E-2</v>
      </c>
      <c r="AJ12" s="17"/>
      <c r="AK12" s="17"/>
      <c r="AL12" s="17"/>
    </row>
    <row r="13" spans="1:40" s="8" customFormat="1" x14ac:dyDescent="0.25">
      <c r="A13" s="57">
        <v>222</v>
      </c>
      <c r="B13" s="62">
        <f>B134/SUM(B$33:B133)</f>
        <v>3.2787601914795953E-4</v>
      </c>
      <c r="C13" s="62">
        <f>C134/SUM(C$33:C133)</f>
        <v>2.9197784829217087E-3</v>
      </c>
      <c r="D13" s="62">
        <f>D134/SUM(D$33:D133)</f>
        <v>1.2613401241445169E-2</v>
      </c>
      <c r="E13" s="62">
        <f>E134/SUM(E$33:E133)</f>
        <v>3.9379800631636408E-3</v>
      </c>
      <c r="F13" s="62">
        <f>F134/SUM(F$33:F133)</f>
        <v>1.4615671178442816E-2</v>
      </c>
      <c r="G13" s="62">
        <f>G134/SUM(G$33:G133)</f>
        <v>8.3799727726516417E-3</v>
      </c>
      <c r="H13" s="62">
        <f>H134/SUM(H$33:H133)</f>
        <v>1.3449650028099934E-2</v>
      </c>
      <c r="I13" s="62">
        <f>I134/SUM(I$33:I133)</f>
        <v>5.7525717379534377E-3</v>
      </c>
      <c r="J13" s="62">
        <f>J134/SUM(J$33:J133)</f>
        <v>5.7052604435275916E-3</v>
      </c>
      <c r="K13" s="62">
        <f>K134/SUM(K$33:K133)</f>
        <v>1.1193943194221881E-2</v>
      </c>
      <c r="L13" s="62">
        <f>L134/SUM(L$33:L133)</f>
        <v>6.6678162901649711E-3</v>
      </c>
      <c r="M13" s="62">
        <f>M134/SUM(M$33:M133)</f>
        <v>9.5970799704221139E-3</v>
      </c>
      <c r="N13" s="62">
        <f>N134/SUM(N$33:N133)</f>
        <v>7.7248880974154109E-3</v>
      </c>
      <c r="O13" s="62">
        <f>O134/SUM(O$33:O133)</f>
        <v>1.4354535804686862E-2</v>
      </c>
      <c r="P13" s="62">
        <f>P134/SUM(P$33:P133)</f>
        <v>4.4486035128131303E-3</v>
      </c>
      <c r="Q13" s="62">
        <f>Q134/SUM(Q$33:Q133)</f>
        <v>1.1236573946571193E-2</v>
      </c>
      <c r="R13" s="62">
        <f>R134/SUM(R$33:R133)</f>
        <v>1.0166828411664126E-2</v>
      </c>
      <c r="S13" s="62">
        <f>S134/SUM(S$33:S133)</f>
        <v>7.6448794514487944E-3</v>
      </c>
      <c r="T13" s="62">
        <f>T134/SUM(T$33:T133)</f>
        <v>4.9860754721570248E-3</v>
      </c>
      <c r="U13" s="62">
        <f>U134/SUM(U$33:U133)</f>
        <v>1.7189507132715841E-2</v>
      </c>
      <c r="V13" s="62">
        <f>V134/SUM(V$33:V133)</f>
        <v>2.5473650692564879E-3</v>
      </c>
      <c r="W13" s="62">
        <f>W134/SUM(W$33:W133)</f>
        <v>9.0761528085777643E-3</v>
      </c>
      <c r="X13" s="62">
        <f>X134/SUM(X$33:X133)</f>
        <v>3.9041120881526618E-3</v>
      </c>
      <c r="Y13" s="62">
        <f>Y134/SUM(Y$33:Y133)</f>
        <v>6.1525301046259128E-3</v>
      </c>
      <c r="Z13" s="62">
        <f>Z134/SUM(Z$33:Z133)</f>
        <v>1.7052068585810917E-2</v>
      </c>
      <c r="AA13" s="62">
        <f>AA134/SUM(AA$33:AA133)</f>
        <v>6.0590800919420734E-3</v>
      </c>
      <c r="AB13" s="62">
        <f>AB134/SUM(AB$33:AB133)</f>
        <v>1.6010420341374725E-2</v>
      </c>
      <c r="AC13" s="62">
        <f>AC134/SUM(AC$33:AC133)</f>
        <v>9.7066392177045813E-3</v>
      </c>
      <c r="AD13" s="62">
        <f>AD134/SUM(AD$33:AD133)</f>
        <v>7.0665659725968281E-3</v>
      </c>
      <c r="AE13" s="62">
        <f>AE134/SUM(AE$33:AE133)</f>
        <v>9.3604432964655496E-3</v>
      </c>
      <c r="AF13" s="62">
        <f>AF134/SUM(AF$33:AF133)</f>
        <v>8.702996474735606E-3</v>
      </c>
      <c r="AG13" s="88">
        <f>AG134/SUM(AG$33:AG133)</f>
        <v>8.0051143786307923E-3</v>
      </c>
      <c r="AH13" s="62">
        <f>AH134/SUM(AH$33:AH133)</f>
        <v>8.820769471379419E-3</v>
      </c>
      <c r="AI13" s="62">
        <f>AI134/SUM(AI$33:AI133)</f>
        <v>1.0716454916839311E-2</v>
      </c>
      <c r="AJ13" s="17"/>
      <c r="AK13" s="17"/>
      <c r="AL13" s="17"/>
      <c r="AN13" s="49"/>
    </row>
    <row r="14" spans="1:40" s="8" customFormat="1" x14ac:dyDescent="0.25">
      <c r="A14" s="57">
        <v>223</v>
      </c>
      <c r="B14" s="62">
        <f>B135/SUM(B$33:B134)</f>
        <v>9.6145441832007697E-4</v>
      </c>
      <c r="C14" s="62">
        <f>C135/SUM(C$33:C134)</f>
        <v>2.5624060150375941E-3</v>
      </c>
      <c r="D14" s="62">
        <f>D135/SUM(D$33:D134)</f>
        <v>1.2037146187800437E-2</v>
      </c>
      <c r="E14" s="62">
        <f>E135/SUM(E$33:E134)</f>
        <v>3.6118375061491856E-3</v>
      </c>
      <c r="F14" s="62">
        <f>F135/SUM(F$33:F134)</f>
        <v>1.3878859828411274E-2</v>
      </c>
      <c r="G14" s="62">
        <f>G135/SUM(G$33:G134)</f>
        <v>7.9653186127445104E-3</v>
      </c>
      <c r="H14" s="62">
        <f>H135/SUM(H$33:H134)</f>
        <v>1.2817442813031698E-2</v>
      </c>
      <c r="I14" s="62">
        <f>I135/SUM(I$33:I134)</f>
        <v>5.4056478926945246E-3</v>
      </c>
      <c r="J14" s="62">
        <f>J135/SUM(J$33:J134)</f>
        <v>5.3203422967212591E-3</v>
      </c>
      <c r="K14" s="62">
        <f>K135/SUM(K$33:K134)</f>
        <v>1.0725523070209688E-2</v>
      </c>
      <c r="L14" s="62">
        <f>L135/SUM(L$33:L134)</f>
        <v>6.2049144445078894E-3</v>
      </c>
      <c r="M14" s="62">
        <f>M135/SUM(M$33:M134)</f>
        <v>9.0539340200402052E-3</v>
      </c>
      <c r="N14" s="62">
        <f>N135/SUM(N$33:N134)</f>
        <v>7.307462686567164E-3</v>
      </c>
      <c r="O14" s="62">
        <f>O135/SUM(O$33:O134)</f>
        <v>1.3797211578710113E-2</v>
      </c>
      <c r="P14" s="62">
        <f>P135/SUM(P$33:P134)</f>
        <v>4.1422408232882797E-3</v>
      </c>
      <c r="Q14" s="62">
        <f>Q135/SUM(Q$33:Q134)</f>
        <v>1.0741325780271257E-2</v>
      </c>
      <c r="R14" s="62">
        <f>R135/SUM(R$33:R134)</f>
        <v>9.6527746008509083E-3</v>
      </c>
      <c r="S14" s="62">
        <f>S135/SUM(S$33:S134)</f>
        <v>7.3399278354758608E-3</v>
      </c>
      <c r="T14" s="62">
        <f>T135/SUM(T$33:T134)</f>
        <v>6.1109161533900455E-3</v>
      </c>
      <c r="U14" s="62">
        <f>U135/SUM(U$33:U134)</f>
        <v>5.483458234326449E-3</v>
      </c>
      <c r="V14" s="62">
        <f>V135/SUM(V$33:V134)</f>
        <v>2.3026838176909638E-3</v>
      </c>
      <c r="W14" s="62">
        <f>W135/SUM(W$33:W134)</f>
        <v>8.6206896551724137E-3</v>
      </c>
      <c r="X14" s="62">
        <f>X135/SUM(X$33:X134)</f>
        <v>3.634513338663953E-3</v>
      </c>
      <c r="Y14" s="62">
        <f>Y135/SUM(Y$33:Y134)</f>
        <v>5.7225074392596711E-3</v>
      </c>
      <c r="Z14" s="62">
        <f>Z135/SUM(Z$33:Z134)</f>
        <v>1.6348563120611254E-2</v>
      </c>
      <c r="AA14" s="62">
        <f>AA135/SUM(AA$33:AA134)</f>
        <v>5.7400276102593907E-3</v>
      </c>
      <c r="AB14" s="62">
        <f>AB135/SUM(AB$33:AB134)</f>
        <v>1.5339690001157376E-2</v>
      </c>
      <c r="AC14" s="62">
        <f>AC135/SUM(AC$33:AC134)</f>
        <v>9.0628281324865185E-3</v>
      </c>
      <c r="AD14" s="62">
        <f>AD135/SUM(AD$33:AD134)</f>
        <v>8.1954041459103323E-3</v>
      </c>
      <c r="AE14" s="62">
        <f>AE135/SUM(AE$33:AE134)</f>
        <v>9.7766890487959585E-3</v>
      </c>
      <c r="AF14" s="62">
        <f>AF135/SUM(AF$33:AF134)</f>
        <v>8.0090283592413273E-3</v>
      </c>
      <c r="AG14" s="88">
        <f>AG135/SUM(AG$33:AG134)</f>
        <v>1.5952019853853579E-2</v>
      </c>
      <c r="AH14" s="62">
        <f>AH135/SUM(AH$33:AH134)</f>
        <v>8.2475505395014255E-3</v>
      </c>
      <c r="AI14" s="62">
        <f>AI135/SUM(AI$33:AI134)</f>
        <v>1.0133605538496999E-2</v>
      </c>
      <c r="AJ14" s="17"/>
      <c r="AK14" s="17"/>
      <c r="AL14" s="17"/>
    </row>
    <row r="15" spans="1:40" s="8" customFormat="1" x14ac:dyDescent="0.25">
      <c r="A15" s="57">
        <v>224</v>
      </c>
      <c r="B15" s="62">
        <f>B136/SUM(B$33:B135)</f>
        <v>1.3971358714634998E-3</v>
      </c>
      <c r="C15" s="62">
        <f>C136/SUM(C$33:C135)</f>
        <v>8.0395497852120282E-4</v>
      </c>
      <c r="D15" s="62">
        <f>D136/SUM(D$33:D135)</f>
        <v>1.1492765252504335E-2</v>
      </c>
      <c r="E15" s="62">
        <f>E136/SUM(E$33:E135)</f>
        <v>3.3150596581747824E-3</v>
      </c>
      <c r="F15" s="62">
        <f>F136/SUM(F$33:F135)</f>
        <v>1.3181878538404896E-2</v>
      </c>
      <c r="G15" s="62">
        <f>G136/SUM(G$33:G135)</f>
        <v>7.5898504353002459E-3</v>
      </c>
      <c r="H15" s="62">
        <f>H136/SUM(H$33:H135)</f>
        <v>1.2219705831114208E-2</v>
      </c>
      <c r="I15" s="62">
        <f>I136/SUM(I$33:I135)</f>
        <v>5.0642512939496698E-3</v>
      </c>
      <c r="J15" s="62">
        <f>J136/SUM(J$33:J135)</f>
        <v>4.9574393470845158E-3</v>
      </c>
      <c r="K15" s="62">
        <f>K136/SUM(K$33:K135)</f>
        <v>1.0270859843664788E-2</v>
      </c>
      <c r="L15" s="62">
        <f>L136/SUM(L$33:L135)</f>
        <v>5.750496547810461E-3</v>
      </c>
      <c r="M15" s="62">
        <f>M136/SUM(M$33:M135)</f>
        <v>8.5402767482085501E-3</v>
      </c>
      <c r="N15" s="62">
        <f>N136/SUM(N$33:N135)</f>
        <v>6.9462554230577747E-3</v>
      </c>
      <c r="O15" s="62">
        <f>O136/SUM(O$33:O135)</f>
        <v>1.3260072096679424E-2</v>
      </c>
      <c r="P15" s="62">
        <f>P136/SUM(P$33:P135)</f>
        <v>3.8396756972793973E-3</v>
      </c>
      <c r="Q15" s="62">
        <f>Q136/SUM(Q$33:Q135)</f>
        <v>1.026072148392451E-2</v>
      </c>
      <c r="R15" s="62">
        <f>R136/SUM(R$33:R135)</f>
        <v>9.1753511554145892E-3</v>
      </c>
      <c r="S15" s="62">
        <f>S136/SUM(S$33:S135)</f>
        <v>7.05491392460231E-3</v>
      </c>
      <c r="T15" s="62">
        <f>T136/SUM(T$33:T135)</f>
        <v>2.5425767343404213E-2</v>
      </c>
      <c r="U15" s="62">
        <f>U136/SUM(U$33:U135)</f>
        <v>1.7054750375964701E-2</v>
      </c>
      <c r="V15" s="62">
        <f>V136/SUM(V$33:V135)</f>
        <v>2.0993424700942722E-3</v>
      </c>
      <c r="W15" s="62">
        <f>W136/SUM(W$33:W135)</f>
        <v>8.1876073991711314E-3</v>
      </c>
      <c r="X15" s="62">
        <f>X136/SUM(X$33:X135)</f>
        <v>3.3859636416310565E-3</v>
      </c>
      <c r="Y15" s="62">
        <f>Y136/SUM(Y$33:Y135)</f>
        <v>5.3322928859409549E-3</v>
      </c>
      <c r="Z15" s="62">
        <f>Z136/SUM(Z$33:Z135)</f>
        <v>1.5674696778317176E-2</v>
      </c>
      <c r="AA15" s="62">
        <f>AA136/SUM(AA$33:AA135)</f>
        <v>5.4343463532887026E-3</v>
      </c>
      <c r="AB15" s="62">
        <f>AB136/SUM(AB$33:AB135)</f>
        <v>1.4687056100170107E-2</v>
      </c>
      <c r="AC15" s="62">
        <f>AC136/SUM(AC$33:AC135)</f>
        <v>8.4661857711503096E-3</v>
      </c>
      <c r="AD15" s="62">
        <f>AD136/SUM(AD$33:AD135)</f>
        <v>4.8170580526334435E-3</v>
      </c>
      <c r="AE15" s="62">
        <f>AE136/SUM(AE$33:AE135)</f>
        <v>9.4979206376711138E-3</v>
      </c>
      <c r="AF15" s="62">
        <f>AF136/SUM(AF$33:AF135)</f>
        <v>7.4036621040846542E-3</v>
      </c>
      <c r="AG15" s="88">
        <f>AG136/SUM(AG$33:AG135)</f>
        <v>1.5267279167288667E-2</v>
      </c>
      <c r="AH15" s="62">
        <f>AH136/SUM(AH$33:AH135)</f>
        <v>7.7188018943354451E-3</v>
      </c>
      <c r="AI15" s="62">
        <f>AI136/SUM(AI$33:AI135)</f>
        <v>9.5837272223489919E-3</v>
      </c>
      <c r="AJ15" s="17"/>
      <c r="AK15" s="17"/>
      <c r="AL15" s="17"/>
    </row>
    <row r="16" spans="1:40" s="74" customFormat="1" x14ac:dyDescent="0.25">
      <c r="A16" s="71">
        <v>225</v>
      </c>
      <c r="B16" s="72">
        <f>B137/SUM(B$33:B136)</f>
        <v>1.7657830484827345E-3</v>
      </c>
      <c r="C16" s="72">
        <f>C137/SUM(C$33:C136)</f>
        <v>3.9805767040345299E-3</v>
      </c>
      <c r="D16" s="72">
        <f>D137/SUM(D$33:D136)</f>
        <v>1.0965529595414181E-2</v>
      </c>
      <c r="E16" s="72">
        <f>E137/SUM(E$33:E136)</f>
        <v>3.0341210048597362E-3</v>
      </c>
      <c r="F16" s="72">
        <f>F137/SUM(F$33:F136)</f>
        <v>1.2509978196895142E-2</v>
      </c>
      <c r="G16" s="72">
        <f>G137/SUM(G$33:G136)</f>
        <v>7.2225094158481652E-3</v>
      </c>
      <c r="H16" s="72">
        <f>H137/SUM(H$33:H136)</f>
        <v>1.1641915814319434E-2</v>
      </c>
      <c r="I16" s="72">
        <f>I137/SUM(I$33:I136)</f>
        <v>4.7723690928059307E-3</v>
      </c>
      <c r="J16" s="72">
        <f>J137/SUM(J$33:J136)</f>
        <v>4.6157506542945518E-3</v>
      </c>
      <c r="K16" s="72">
        <f>K137/SUM(K$33:K136)</f>
        <v>9.8290598290598288E-3</v>
      </c>
      <c r="L16" s="72">
        <f>L137/SUM(L$33:L136)</f>
        <v>5.3602663206003499E-3</v>
      </c>
      <c r="M16" s="72">
        <f>M137/SUM(M$33:M136)</f>
        <v>8.0545134369496979E-3</v>
      </c>
      <c r="N16" s="72">
        <f>N137/SUM(N$33:N136)</f>
        <v>6.5687243961011438E-3</v>
      </c>
      <c r="O16" s="72">
        <f>O137/SUM(O$33:O136)</f>
        <v>1.2741748424913017E-2</v>
      </c>
      <c r="P16" s="72">
        <f>P137/SUM(P$33:P136)</f>
        <v>3.5690417620544029E-3</v>
      </c>
      <c r="Q16" s="72">
        <f>Q137/SUM(Q$33:Q136)</f>
        <v>9.8044445392764558E-3</v>
      </c>
      <c r="R16" s="72">
        <f>R137/SUM(R$33:R136)</f>
        <v>8.7102929621730839E-3</v>
      </c>
      <c r="S16" s="72">
        <f>S137/SUM(S$33:S136)</f>
        <v>6.7755808606745826E-3</v>
      </c>
      <c r="T16" s="72">
        <f>T137/SUM(T$33:T136)</f>
        <v>4.4582326585188486E-2</v>
      </c>
      <c r="U16" s="72">
        <f>U137/SUM(U$33:U136)</f>
        <v>4.1596932226248317E-3</v>
      </c>
      <c r="V16" s="72">
        <f>V137/SUM(V$33:V136)</f>
        <v>1.8973081939997628E-3</v>
      </c>
      <c r="W16" s="72">
        <f>W137/SUM(W$33:W136)</f>
        <v>7.7757725642225344E-3</v>
      </c>
      <c r="X16" s="72">
        <f>X137/SUM(X$33:X136)</f>
        <v>3.1579897139763602E-3</v>
      </c>
      <c r="Y16" s="72">
        <f>Y137/SUM(Y$33:Y136)</f>
        <v>4.959034066407934E-3</v>
      </c>
      <c r="Z16" s="72">
        <f>Z137/SUM(Z$33:Z136)</f>
        <v>1.5028243508488037E-2</v>
      </c>
      <c r="AA16" s="72">
        <f>AA137/SUM(AA$33:AA136)</f>
        <v>5.1494950301385171E-3</v>
      </c>
      <c r="AB16" s="72">
        <f>AB137/SUM(AB$33:AB136)</f>
        <v>1.4068319492572654E-2</v>
      </c>
      <c r="AC16" s="72">
        <f>AC137/SUM(AC$33:AC136)</f>
        <v>7.9142456421558809E-3</v>
      </c>
      <c r="AD16" s="72">
        <f>AD137/SUM(AD$33:AD136)</f>
        <v>3.9832211216468683E-3</v>
      </c>
      <c r="AE16" s="72">
        <f>AE137/SUM(AE$33:AE136)</f>
        <v>9.2369090148369856E-3</v>
      </c>
      <c r="AF16" s="72">
        <f>AF137/SUM(AF$33:AF136)</f>
        <v>6.8115006811500685E-3</v>
      </c>
      <c r="AG16" s="88">
        <f>AG137/SUM(AG$33:AG136)</f>
        <v>1.4609955622092712E-2</v>
      </c>
      <c r="AH16" s="72">
        <f>AH137/SUM(AH$33:AH136)</f>
        <v>7.217186975495133E-3</v>
      </c>
      <c r="AI16" s="72">
        <f>AI137/SUM(AI$33:AI136)</f>
        <v>9.0649317103096445E-3</v>
      </c>
      <c r="AJ16" s="73"/>
      <c r="AK16" s="73"/>
      <c r="AL16" s="73"/>
    </row>
    <row r="17" spans="1:38" s="8" customFormat="1" x14ac:dyDescent="0.25">
      <c r="A17" s="57">
        <v>226</v>
      </c>
      <c r="B17" s="62">
        <f>B138/SUM(B$33:B137)</f>
        <v>1.2186364328770701E-3</v>
      </c>
      <c r="C17" s="62">
        <f>C138/SUM(C$33:C137)</f>
        <v>2.0779344853529501E-3</v>
      </c>
      <c r="D17" s="62">
        <f>D138/SUM(D$33:D137)</f>
        <v>1.0466897014339775E-2</v>
      </c>
      <c r="E17" s="62">
        <f>E138/SUM(E$33:E137)</f>
        <v>2.7814094183393574E-3</v>
      </c>
      <c r="F17" s="62">
        <f>F138/SUM(F$33:F137)</f>
        <v>1.1884729887153901E-2</v>
      </c>
      <c r="G17" s="62">
        <f>G138/SUM(G$33:G137)</f>
        <v>6.8627738510719421E-3</v>
      </c>
      <c r="H17" s="62">
        <f>H138/SUM(H$33:H137)</f>
        <v>1.1094773426012566E-2</v>
      </c>
      <c r="I17" s="62">
        <f>I138/SUM(I$33:I137)</f>
        <v>4.4846021296337203E-3</v>
      </c>
      <c r="J17" s="62">
        <f>J138/SUM(J$33:J137)</f>
        <v>4.3103448275862068E-3</v>
      </c>
      <c r="K17" s="62">
        <f>K138/SUM(K$33:K137)</f>
        <v>9.4215649152504626E-3</v>
      </c>
      <c r="L17" s="62">
        <f>L138/SUM(L$33:L137)</f>
        <v>4.9762412541624577E-3</v>
      </c>
      <c r="M17" s="62">
        <f>M138/SUM(M$33:M137)</f>
        <v>7.6103963178441765E-3</v>
      </c>
      <c r="N17" s="62">
        <f>N138/SUM(N$33:N137)</f>
        <v>6.2451757771384469E-3</v>
      </c>
      <c r="O17" s="62">
        <f>O138/SUM(O$33:O137)</f>
        <v>1.2256457079187237E-2</v>
      </c>
      <c r="P17" s="62">
        <f>P138/SUM(P$33:P137)</f>
        <v>3.3154807447079828E-3</v>
      </c>
      <c r="Q17" s="62">
        <f>Q138/SUM(Q$33:Q137)</f>
        <v>9.3711701812956936E-3</v>
      </c>
      <c r="R17" s="62">
        <f>R138/SUM(R$33:R137)</f>
        <v>8.2789931676051018E-3</v>
      </c>
      <c r="S17" s="62">
        <f>S138/SUM(S$33:S137)</f>
        <v>6.5016186881237991E-3</v>
      </c>
      <c r="T17" s="62">
        <f>T138/SUM(T$33:T137)</f>
        <v>6.8943060218506829E-3</v>
      </c>
      <c r="U17" s="62">
        <f>U138/SUM(U$33:U137)</f>
        <v>1.5550413437110633E-2</v>
      </c>
      <c r="V17" s="62">
        <f>V138/SUM(V$33:V137)</f>
        <v>1.6964532291789956E-3</v>
      </c>
      <c r="W17" s="62">
        <f>W138/SUM(W$33:W137)</f>
        <v>7.3952069331446766E-3</v>
      </c>
      <c r="X17" s="62">
        <f>X138/SUM(X$33:X137)</f>
        <v>2.9321820471307791E-3</v>
      </c>
      <c r="Y17" s="62">
        <f>Y138/SUM(Y$33:Y137)</f>
        <v>4.6127440463419869E-3</v>
      </c>
      <c r="Z17" s="62">
        <f>Z138/SUM(Z$33:Z137)</f>
        <v>1.4407179971658007E-2</v>
      </c>
      <c r="AA17" s="62">
        <f>AA138/SUM(AA$33:AA137)</f>
        <v>4.8768864177918987E-3</v>
      </c>
      <c r="AB17" s="62">
        <f>AB138/SUM(AB$33:AB137)</f>
        <v>1.3472632915491398E-2</v>
      </c>
      <c r="AC17" s="62">
        <f>AC138/SUM(AC$33:AC137)</f>
        <v>7.3849517940562572E-3</v>
      </c>
      <c r="AD17" s="62">
        <f>AD138/SUM(AD$33:AD137)</f>
        <v>3.6689839196685625E-3</v>
      </c>
      <c r="AE17" s="62">
        <f>AE138/SUM(AE$33:AE137)</f>
        <v>8.9716606076067785E-3</v>
      </c>
      <c r="AF17" s="62">
        <f>AF138/SUM(AF$33:AF137)</f>
        <v>6.3025210084033615E-3</v>
      </c>
      <c r="AG17" s="88">
        <f>AG138/SUM(AG$33:AG137)</f>
        <v>1.3991173176997563E-2</v>
      </c>
      <c r="AH17" s="62">
        <f>AH138/SUM(AH$33:AH137)</f>
        <v>6.7564496826286527E-3</v>
      </c>
      <c r="AI17" s="62">
        <f>AI138/SUM(AI$33:AI137)</f>
        <v>8.5755197708928307E-3</v>
      </c>
      <c r="AJ17" s="17"/>
      <c r="AK17" s="17"/>
      <c r="AL17" s="17"/>
    </row>
    <row r="18" spans="1:38" s="8" customFormat="1" x14ac:dyDescent="0.25">
      <c r="A18" s="57">
        <v>227</v>
      </c>
      <c r="B18" s="62">
        <f>B139/SUM(B$33:B138)</f>
        <v>2.6733899889152123E-3</v>
      </c>
      <c r="C18" s="62">
        <f>C139/SUM(C$33:C138)</f>
        <v>2.7052472262277891E-3</v>
      </c>
      <c r="D18" s="91">
        <f>D139/SUM(D$33:D138)</f>
        <v>9.9952403617325075E-3</v>
      </c>
      <c r="E18" s="62">
        <f>E139/SUM(E$33:E138)</f>
        <v>2.5564005879721353E-3</v>
      </c>
      <c r="F18" s="62">
        <f>F139/SUM(F$33:F138)</f>
        <v>1.1279987905992349E-2</v>
      </c>
      <c r="G18" s="62">
        <f>G139/SUM(G$33:G138)</f>
        <v>6.5392793685007718E-3</v>
      </c>
      <c r="H18" s="62">
        <f>H139/SUM(H$33:H138)</f>
        <v>1.0576414595452142E-2</v>
      </c>
      <c r="I18" s="62">
        <f>I139/SUM(I$33:I138)</f>
        <v>4.2006641887879651E-3</v>
      </c>
      <c r="J18" s="62">
        <f>J139/SUM(J$33:J138)</f>
        <v>4.0088666698108759E-3</v>
      </c>
      <c r="K18" s="62">
        <f>K139/SUM(K$33:K138)</f>
        <v>9.0247131509267435E-3</v>
      </c>
      <c r="L18" s="62">
        <f>L139/SUM(L$33:L138)</f>
        <v>4.6165301563663441E-3</v>
      </c>
      <c r="M18" s="62">
        <f>M139/SUM(M$33:M138)</f>
        <v>7.1760236386661036E-3</v>
      </c>
      <c r="N18" s="62">
        <f>N139/SUM(N$33:N138)</f>
        <v>5.9274755927475591E-3</v>
      </c>
      <c r="O18" s="62">
        <f>O139/SUM(O$33:O138)</f>
        <v>1.1787008301356041E-2</v>
      </c>
      <c r="P18" s="62">
        <f>P139/SUM(P$33:P138)</f>
        <v>3.0785742529514772E-3</v>
      </c>
      <c r="Q18" s="62">
        <f>Q139/SUM(Q$33:Q138)</f>
        <v>8.9492249238530865E-3</v>
      </c>
      <c r="R18" s="62">
        <f>R139/SUM(R$33:R138)</f>
        <v>7.8799249530956857E-3</v>
      </c>
      <c r="S18" s="62">
        <f>S139/SUM(S$33:S138)</f>
        <v>6.2460795173969333E-3</v>
      </c>
      <c r="T18" s="62">
        <f>T139/SUM(T$33:T138)</f>
        <v>7.5608042554615104E-3</v>
      </c>
      <c r="U18" s="62">
        <f>U139/SUM(U$33:U138)</f>
        <v>1.4898024219247928E-2</v>
      </c>
      <c r="V18" s="62">
        <f>V139/SUM(V$33:V138)</f>
        <v>1.536037810161481E-3</v>
      </c>
      <c r="W18" s="62">
        <f>W139/SUM(W$33:W138)</f>
        <v>7.0227030823082747E-3</v>
      </c>
      <c r="X18" s="62">
        <f>X139/SUM(X$33:X138)</f>
        <v>2.726310691801338E-3</v>
      </c>
      <c r="Y18" s="62">
        <f>Y139/SUM(Y$33:Y138)</f>
        <v>4.292578750667379E-3</v>
      </c>
      <c r="Z18" s="62">
        <f>Z139/SUM(Z$33:Z138)</f>
        <v>1.3824214202561117E-2</v>
      </c>
      <c r="AA18" s="62">
        <f>AA139/SUM(AA$33:AA138)</f>
        <v>4.6160899189022558E-3</v>
      </c>
      <c r="AB18" s="62">
        <f>AB139/SUM(AB$33:AB138)</f>
        <v>1.2906751870848398E-2</v>
      </c>
      <c r="AC18" s="62">
        <f>AC139/SUM(AC$33:AC138)</f>
        <v>6.9065543200497268E-3</v>
      </c>
      <c r="AD18" s="62">
        <f>AD139/SUM(AD$33:AD138)</f>
        <v>3.3757193080649955E-3</v>
      </c>
      <c r="AE18" s="62">
        <f>AE139/SUM(AE$33:AE138)</f>
        <v>8.7127836659010929E-3</v>
      </c>
      <c r="AF18" s="62">
        <f>AF139/SUM(AF$33:AF138)</f>
        <v>5.8030501397685853E-3</v>
      </c>
      <c r="AG18" s="88">
        <f>AG139/SUM(AG$33:AG138)</f>
        <v>1.3395351254433719E-2</v>
      </c>
      <c r="AH18" s="62">
        <f>AH139/SUM(AH$33:AH138)</f>
        <v>6.3198760100516126E-3</v>
      </c>
      <c r="AI18" s="62">
        <f>AI139/SUM(AI$33:AI138)</f>
        <v>8.1060287597458733E-3</v>
      </c>
      <c r="AJ18" s="17"/>
      <c r="AK18" s="17"/>
      <c r="AL18" s="17"/>
    </row>
    <row r="19" spans="1:38" s="8" customFormat="1" x14ac:dyDescent="0.25">
      <c r="A19" s="57">
        <v>228</v>
      </c>
      <c r="B19" s="62">
        <f>B140/SUM(B$33:B139)</f>
        <v>2.1243388537240961E-3</v>
      </c>
      <c r="C19" s="62">
        <f>C140/SUM(C$33:C139)</f>
        <v>2.7811452613563433E-3</v>
      </c>
      <c r="D19" s="63">
        <f>D140/SUM(D$33:D139)</f>
        <v>9.5490847760305569E-3</v>
      </c>
      <c r="E19" s="62">
        <f>E140/SUM(E$33:E139)</f>
        <v>2.3458915025180087E-3</v>
      </c>
      <c r="F19" s="62">
        <f>F140/SUM(F$33:F139)</f>
        <v>1.0717201568483149E-2</v>
      </c>
      <c r="G19" s="62">
        <f>G140/SUM(G$33:G139)</f>
        <v>6.2218749547828852E-3</v>
      </c>
      <c r="H19" s="62">
        <f>H140/SUM(H$33:H139)</f>
        <v>1.0085152942295799E-2</v>
      </c>
      <c r="I19" s="62">
        <f>I140/SUM(I$33:I139)</f>
        <v>3.9421813403416554E-3</v>
      </c>
      <c r="J19" s="62">
        <f>J140/SUM(J$33:J139)</f>
        <v>3.7423274458223727E-3</v>
      </c>
      <c r="K19" s="62">
        <f>K140/SUM(K$33:K139)</f>
        <v>8.6597126549891757E-3</v>
      </c>
      <c r="L19" s="62">
        <f>L140/SUM(L$33:L139)</f>
        <v>4.2988437592647493E-3</v>
      </c>
      <c r="M19" s="62">
        <f>M140/SUM(M$33:M139)</f>
        <v>6.7656568075679562E-3</v>
      </c>
      <c r="N19" s="62">
        <f>N140/SUM(N$33:N139)</f>
        <v>5.6152512998266894E-3</v>
      </c>
      <c r="O19" s="62">
        <f>O140/SUM(O$33:O139)</f>
        <v>1.1332386449487777E-2</v>
      </c>
      <c r="P19" s="62">
        <f>P140/SUM(P$33:P139)</f>
        <v>2.8579473461917498E-3</v>
      </c>
      <c r="Q19" s="62">
        <f>Q140/SUM(Q$33:Q139)</f>
        <v>8.5586239807456891E-3</v>
      </c>
      <c r="R19" s="62">
        <f>R140/SUM(R$33:R139)</f>
        <v>7.4898164775962506E-3</v>
      </c>
      <c r="S19" s="62">
        <f>S140/SUM(S$33:S139)</f>
        <v>5.9950925127660983E-3</v>
      </c>
      <c r="T19" s="62">
        <f>T140/SUM(T$33:T139)</f>
        <v>9.7397925866896887E-3</v>
      </c>
      <c r="U19" s="62">
        <f>U140/SUM(U$33:U139)</f>
        <v>1.4271135881937357E-2</v>
      </c>
      <c r="V19" s="62">
        <f>V140/SUM(V$33:V139)</f>
        <v>1.3763812969444335E-3</v>
      </c>
      <c r="W19" s="62">
        <f>W140/SUM(W$33:W139)</f>
        <v>6.6686280278513291E-3</v>
      </c>
      <c r="X19" s="62">
        <f>X140/SUM(X$33:X139)</f>
        <v>2.5400232537340132E-3</v>
      </c>
      <c r="Y19" s="62">
        <f>Y140/SUM(Y$33:Y139)</f>
        <v>3.9871560413388338E-3</v>
      </c>
      <c r="Z19" s="62">
        <f>Z140/SUM(Z$33:Z139)</f>
        <v>1.3248169944021818E-2</v>
      </c>
      <c r="AA19" s="62">
        <f>AA140/SUM(AA$33:AA139)</f>
        <v>4.3745770979873796E-3</v>
      </c>
      <c r="AB19" s="62">
        <f>AB140/SUM(AB$33:AB139)</f>
        <v>1.2368737807661977E-2</v>
      </c>
      <c r="AC19" s="62">
        <f>AC140/SUM(AC$33:AC139)</f>
        <v>6.4476301529597362E-3</v>
      </c>
      <c r="AD19" s="62">
        <f>AD140/SUM(AD$33:AD139)</f>
        <v>3.120315169264024E-3</v>
      </c>
      <c r="AE19" s="62">
        <f>AE140/SUM(AE$33:AE139)</f>
        <v>8.470416209723745E-3</v>
      </c>
      <c r="AF19" s="62">
        <f>AF140/SUM(AF$33:AF139)</f>
        <v>5.3474054529463501E-3</v>
      </c>
      <c r="AG19" s="88">
        <f>AG140/SUM(AG$33:AG139)</f>
        <v>1.2820841560040002E-2</v>
      </c>
      <c r="AH19" s="62">
        <f>AH140/SUM(AH$33:AH139)</f>
        <v>5.9213182409498036E-3</v>
      </c>
      <c r="AI19" s="62">
        <f>AI140/SUM(AI$33:AI139)</f>
        <v>7.6710647437864378E-3</v>
      </c>
      <c r="AJ19" s="17"/>
      <c r="AK19" s="17"/>
      <c r="AL19" s="17"/>
    </row>
    <row r="20" spans="1:38" s="90" customFormat="1" x14ac:dyDescent="0.25">
      <c r="A20" s="56" t="s">
        <v>67</v>
      </c>
      <c r="B20" s="63">
        <f>B141/SUM(B$33:B140)</f>
        <v>1.081548777849881E-3</v>
      </c>
      <c r="C20" s="63">
        <f>C141/SUM(C$33:C140)</f>
        <v>1.3037500592613663E-4</v>
      </c>
      <c r="D20" s="63">
        <f>D141/SUM(D$33:D140)</f>
        <v>9.1148072623639543E-3</v>
      </c>
      <c r="E20" s="63">
        <f>E141/SUM(E$33:E140)</f>
        <v>2.149607601215991E-3</v>
      </c>
      <c r="F20" s="63">
        <f>F141/SUM(F$33:F140)</f>
        <v>1.0182604243699869E-2</v>
      </c>
      <c r="G20" s="63">
        <f>G141/SUM(G$33:G140)</f>
        <v>5.9101824822766422E-3</v>
      </c>
      <c r="H20" s="63">
        <f>H141/SUM(H$33:H140)</f>
        <v>9.6194602741016336E-3</v>
      </c>
      <c r="I20" s="63">
        <f>I141/SUM(I$33:I140)</f>
        <v>3.7085514834205935E-3</v>
      </c>
      <c r="J20" s="63">
        <f>J141/SUM(J$33:J140)</f>
        <v>3.4943762382415801E-3</v>
      </c>
      <c r="K20" s="63">
        <f>K141/SUM(K$33:K140)</f>
        <v>8.2818428184281839E-3</v>
      </c>
      <c r="L20" s="63">
        <f>L141/SUM(L$33:L140)</f>
        <v>3.985239852398524E-3</v>
      </c>
      <c r="M20" s="63">
        <f>M141/SUM(M$33:M140)</f>
        <v>6.3782337198929531E-3</v>
      </c>
      <c r="N20" s="63">
        <f>N141/SUM(N$33:N140)</f>
        <v>5.331127349602463E-3</v>
      </c>
      <c r="O20" s="63">
        <f>O141/SUM(O$33:O140)</f>
        <v>1.0891651228112113E-2</v>
      </c>
      <c r="P20" s="63">
        <f>P141/SUM(P$33:P140)</f>
        <v>2.6532646385804331E-3</v>
      </c>
      <c r="Q20" s="63">
        <f>Q141/SUM(Q$33:Q140)</f>
        <v>8.1774138800028793E-3</v>
      </c>
      <c r="R20" s="63">
        <f>R141/SUM(R$33:R140)</f>
        <v>7.1080775584731765E-3</v>
      </c>
      <c r="S20" s="63">
        <f>S141/SUM(S$33:S140)</f>
        <v>5.761599008530331E-3</v>
      </c>
      <c r="T20" s="63">
        <f>T141/SUM(T$33:T140)</f>
        <v>9.2622025408030158E-3</v>
      </c>
      <c r="U20" s="63">
        <f>U141/SUM(U$33:U140)</f>
        <v>1.366788434152684E-2</v>
      </c>
      <c r="V20" s="63">
        <f>V141/SUM(V$33:V140)</f>
        <v>1.2566760917373547E-3</v>
      </c>
      <c r="W20" s="63">
        <f>W141/SUM(W$33:W140)</f>
        <v>6.3430210532012775E-3</v>
      </c>
      <c r="X20" s="63">
        <f>X141/SUM(X$33:X140)</f>
        <v>2.3730083679768766E-3</v>
      </c>
      <c r="Y20" s="63">
        <f>Y141/SUM(Y$33:Y140)</f>
        <v>3.7171571690300443E-3</v>
      </c>
      <c r="Z20" s="63">
        <f>Z141/SUM(Z$33:Z140)</f>
        <v>1.2706642301644639E-2</v>
      </c>
      <c r="AA20" s="63">
        <f>AA141/SUM(AA$33:AA140)</f>
        <v>4.1440142886239369E-3</v>
      </c>
      <c r="AB20" s="63">
        <f>AB141/SUM(AB$33:AB140)</f>
        <v>1.1848632692386537E-2</v>
      </c>
      <c r="AC20" s="63">
        <f>AC141/SUM(AC$33:AC140)</f>
        <v>6.0266183758312161E-3</v>
      </c>
      <c r="AD20" s="63">
        <f>AD141/SUM(AD$33:AD140)</f>
        <v>2.8673212268659309E-3</v>
      </c>
      <c r="AE20" s="63">
        <f>AE141/SUM(AE$33:AE140)</f>
        <v>8.233563942168275E-3</v>
      </c>
      <c r="AF20" s="63">
        <f>AF141/SUM(AF$33:AF140)</f>
        <v>4.9340378626167901E-3</v>
      </c>
      <c r="AG20" s="88">
        <f>AG141/SUM(AG$33:AG140)</f>
        <v>1.2266133319830883E-2</v>
      </c>
      <c r="AH20" s="63">
        <f>AH141/SUM(AH$33:AH140)</f>
        <v>5.5297073119973837E-3</v>
      </c>
      <c r="AI20" s="63">
        <f>AI141/SUM(AI$33:AI140)</f>
        <v>7.2535057309722354E-3</v>
      </c>
      <c r="AJ20" s="21"/>
      <c r="AK20" s="21"/>
      <c r="AL20" s="21"/>
    </row>
    <row r="21" spans="1:38" s="8" customFormat="1" x14ac:dyDescent="0.25">
      <c r="A21" s="87">
        <v>230</v>
      </c>
      <c r="B21" s="88">
        <f>B142/SUM(B$33:B141)</f>
        <v>8.2108902333621436E-4</v>
      </c>
      <c r="C21" s="88">
        <f>C142/SUM(C$33:C141)</f>
        <v>2.4056978301316618E-3</v>
      </c>
      <c r="D21" s="63">
        <f>D142/SUM(D$33:D141)</f>
        <v>8.7038028923406528E-3</v>
      </c>
      <c r="E21" s="88">
        <f>E142/SUM(E$33:E141)</f>
        <v>1.9673046656851299E-3</v>
      </c>
      <c r="F21" s="63">
        <f>F142/SUM(F$33:F141)</f>
        <v>9.6745128955963502E-3</v>
      </c>
      <c r="G21" s="88">
        <f>G142/SUM(G$33:G141)</f>
        <v>5.6324336688014639E-3</v>
      </c>
      <c r="H21" s="63">
        <f>H142/SUM(H$33:H141)</f>
        <v>9.1662876535003324E-3</v>
      </c>
      <c r="I21" s="88">
        <f>I142/SUM(I$33:I141)</f>
        <v>3.477504890241252E-3</v>
      </c>
      <c r="J21" s="88">
        <f>J142/SUM(J$33:J141)</f>
        <v>3.2490245153667979E-3</v>
      </c>
      <c r="K21" s="88">
        <f>K142/SUM(K$33:K141)</f>
        <v>7.9342894618014484E-3</v>
      </c>
      <c r="L21" s="88">
        <f>L142/SUM(L$33:L141)</f>
        <v>3.7121434872096444E-3</v>
      </c>
      <c r="M21" s="88">
        <f>M142/SUM(M$33:M141)</f>
        <v>6.0127938069701129E-3</v>
      </c>
      <c r="N21" s="88">
        <f>N142/SUM(N$33:N141)</f>
        <v>5.0514285714285713E-3</v>
      </c>
      <c r="O21" s="88">
        <f>O142/SUM(O$33:O141)</f>
        <v>1.0478710039757025E-2</v>
      </c>
      <c r="P21" s="88">
        <f>P142/SUM(P$33:P141)</f>
        <v>2.478227996975722E-3</v>
      </c>
      <c r="Q21" s="88">
        <f>Q142/SUM(Q$33:Q141)</f>
        <v>7.8152100720305269E-3</v>
      </c>
      <c r="R21" s="88">
        <f>R142/SUM(R$33:R141)</f>
        <v>6.7557359003690837E-3</v>
      </c>
      <c r="S21" s="88">
        <f>S142/SUM(S$33:S141)</f>
        <v>5.5319595196895808E-3</v>
      </c>
      <c r="T21" s="88">
        <f>T142/SUM(T$33:T141)</f>
        <v>8.7970806724879443E-3</v>
      </c>
      <c r="U21" s="88">
        <f>U142/SUM(U$33:U141)</f>
        <v>1.3101837005817948E-2</v>
      </c>
      <c r="V21" s="88">
        <f>V142/SUM(V$33:V141)</f>
        <v>1.1374333228741764E-3</v>
      </c>
      <c r="W21" s="88">
        <f>W142/SUM(W$33:W141)</f>
        <v>6.023383635757387E-3</v>
      </c>
      <c r="X21" s="88">
        <f>X142/SUM(X$33:X141)</f>
        <v>2.2071911712353153E-3</v>
      </c>
      <c r="Y21" s="88">
        <f>Y142/SUM(Y$33:Y141)</f>
        <v>3.4501677604507376E-3</v>
      </c>
      <c r="Z21" s="88">
        <f>Z142/SUM(Z$33:Z141)</f>
        <v>1.2183522170932997E-2</v>
      </c>
      <c r="AA21" s="88">
        <f>AA142/SUM(AA$33:AA141)</f>
        <v>3.9240772957412446E-3</v>
      </c>
      <c r="AB21" s="88">
        <f>AB142/SUM(AB$33:AB141)</f>
        <v>1.1345218800648298E-2</v>
      </c>
      <c r="AC21" s="88">
        <f>AC142/SUM(AC$33:AC141)</f>
        <v>5.6324397561211652E-3</v>
      </c>
      <c r="AD21" s="88">
        <f>AD142/SUM(AD$33:AD141)</f>
        <v>2.6338589499220241E-3</v>
      </c>
      <c r="AE21" s="88">
        <f>AE142/SUM(AE$33:AE141)</f>
        <v>7.9917001366190382E-3</v>
      </c>
      <c r="AF21" s="88">
        <f>AF142/SUM(AF$33:AF141)</f>
        <v>4.5615989971446481E-3</v>
      </c>
      <c r="AG21" s="88">
        <f>AG142/SUM(AG$33:AG141)</f>
        <v>1.1742343716783173E-2</v>
      </c>
      <c r="AH21" s="88">
        <f>AH142/SUM(AH$33:AH141)</f>
        <v>5.1740705151895926E-3</v>
      </c>
      <c r="AI21" s="88">
        <f>AI142/SUM(AI$33:AI141)</f>
        <v>6.860199217084609E-3</v>
      </c>
      <c r="AJ21" s="17"/>
      <c r="AK21" s="17"/>
      <c r="AL21" s="17"/>
    </row>
    <row r="22" spans="1:38" s="8" customFormat="1" x14ac:dyDescent="0.25">
      <c r="A22" s="57">
        <v>231</v>
      </c>
      <c r="B22" s="14"/>
      <c r="C22" s="14"/>
      <c r="D22" s="63">
        <f>D143/SUM(D$33:D142)</f>
        <v>8.3028613494563318E-3</v>
      </c>
      <c r="E22" s="88">
        <f>E143/SUM(E$33:E142)</f>
        <v>1.8114335659906516E-3</v>
      </c>
      <c r="F22" s="63">
        <f>F143/SUM(F$33:F142)</f>
        <v>9.1802474093408745E-3</v>
      </c>
      <c r="G22" s="14"/>
      <c r="H22" s="63">
        <f>H143/SUM(H$33:H142)</f>
        <v>8.7363494539781598E-3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54"/>
      <c r="U22" s="14"/>
      <c r="V22" s="14"/>
      <c r="W22" s="14"/>
      <c r="X22" s="14"/>
      <c r="Y22" s="14"/>
      <c r="Z22" s="64"/>
      <c r="AA22" s="64"/>
      <c r="AB22" s="88">
        <f>AB143/SUM(AB$33:AB142)</f>
        <v>1.0873397435897436E-2</v>
      </c>
      <c r="AC22" s="64"/>
      <c r="AD22" s="64"/>
      <c r="AE22" s="64"/>
      <c r="AF22" s="64"/>
      <c r="AG22" s="88">
        <f>AG143/SUM(AG$33:AG142)</f>
        <v>1.1247620695622081E-2</v>
      </c>
      <c r="AH22" s="64"/>
      <c r="AI22" s="64"/>
      <c r="AJ22" s="17"/>
      <c r="AK22" s="17"/>
      <c r="AL22" s="17"/>
    </row>
    <row r="23" spans="1:38" s="8" customFormat="1" x14ac:dyDescent="0.25">
      <c r="A23" s="57">
        <v>232</v>
      </c>
      <c r="B23" s="14"/>
      <c r="C23" s="14"/>
      <c r="D23" s="14"/>
      <c r="E23" s="88">
        <f>E144/SUM(E$33:E143)</f>
        <v>1.6564246516450447E-3</v>
      </c>
      <c r="F23" s="63">
        <f>F144/SUM(F$33:F143)</f>
        <v>8.7209302325581394E-3</v>
      </c>
      <c r="G23" s="14"/>
      <c r="H23" s="63">
        <f>H144/SUM(H$33:H143)</f>
        <v>8.3284645610658594E-3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54"/>
      <c r="U23" s="14"/>
      <c r="V23" s="14"/>
      <c r="W23" s="14"/>
      <c r="X23" s="14"/>
      <c r="Y23" s="14"/>
      <c r="Z23" s="64"/>
      <c r="AA23" s="64"/>
      <c r="AB23" s="88">
        <f>AB144/SUM(AB$33:AB143)</f>
        <v>1.0415593268704868E-2</v>
      </c>
      <c r="AC23" s="64"/>
      <c r="AD23" s="64"/>
      <c r="AE23" s="64"/>
      <c r="AF23" s="64"/>
      <c r="AG23" s="88">
        <f>AG144/SUM(AG$33:AG143)</f>
        <v>1.0768064926175809E-2</v>
      </c>
      <c r="AH23" s="64"/>
      <c r="AI23" s="64"/>
      <c r="AJ23" s="17"/>
      <c r="AK23" s="17"/>
      <c r="AL23" s="17"/>
    </row>
    <row r="24" spans="1:38" s="8" customFormat="1" x14ac:dyDescent="0.25">
      <c r="A24" s="57">
        <v>233</v>
      </c>
      <c r="B24" s="14"/>
      <c r="C24" s="14"/>
      <c r="D24" s="14"/>
      <c r="E24" s="88">
        <f>E145/SUM(E$33:E144)</f>
        <v>1.5274499160533724E-3</v>
      </c>
      <c r="F24" s="63">
        <f>F145/SUM(F$33:F144)</f>
        <v>8.2839328957605117E-3</v>
      </c>
      <c r="G24" s="14"/>
      <c r="H24" s="63">
        <f>H145/SUM(H$33:H144)</f>
        <v>7.9415574087118544E-3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64"/>
      <c r="AA24" s="64"/>
      <c r="AB24" s="88">
        <f>AB145/SUM(AB$33:AB144)</f>
        <v>9.9787402624910756E-3</v>
      </c>
      <c r="AC24" s="64"/>
      <c r="AD24" s="64"/>
      <c r="AE24" s="64"/>
      <c r="AF24" s="64"/>
      <c r="AG24" s="88">
        <f>AG145/SUM(AG$33:AG144)</f>
        <v>1.0302671197262294E-2</v>
      </c>
      <c r="AH24" s="64"/>
      <c r="AI24" s="64"/>
      <c r="AJ24" s="17"/>
      <c r="AK24" s="17"/>
      <c r="AL24" s="17"/>
    </row>
    <row r="25" spans="1:38" ht="12" customHeight="1" x14ac:dyDescent="0.25">
      <c r="A25" s="57">
        <v>234</v>
      </c>
      <c r="B25" s="4"/>
      <c r="C25" s="4"/>
      <c r="D25" s="4"/>
      <c r="E25" s="88">
        <f>E146/SUM(E$33:E145)</f>
        <v>1.3990773651970053E-3</v>
      </c>
      <c r="F25" s="63">
        <f>F146/SUM(F$33:F145)</f>
        <v>7.8789788843365901E-3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88">
        <f>AB146/SUM(AB$33:AB145)</f>
        <v>9.5616849071405823E-3</v>
      </c>
      <c r="AC25" s="4"/>
      <c r="AD25" s="4"/>
      <c r="AE25" s="4"/>
      <c r="AF25" s="4"/>
      <c r="AG25" s="88">
        <f>AG146/SUM(AG$33:AG145)</f>
        <v>9.8624759123388667E-3</v>
      </c>
      <c r="AH25" s="4"/>
      <c r="AI25" s="4"/>
      <c r="AJ25" s="3"/>
      <c r="AK25" s="3"/>
      <c r="AL25" s="3"/>
    </row>
    <row r="26" spans="1:3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  <c r="AL26" s="3"/>
    </row>
    <row r="27" spans="1:38" x14ac:dyDescent="0.25">
      <c r="A27" s="1" t="s">
        <v>69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3">
        <f t="shared" ref="V27:AF27" si="0">SUM(V142:V146)/V148</f>
        <v>4.6068556258296242E-3</v>
      </c>
      <c r="W27" s="53">
        <f t="shared" si="0"/>
        <v>2.6838331501543938E-2</v>
      </c>
      <c r="X27" s="53">
        <f t="shared" si="0"/>
        <v>9.5379136475026889E-3</v>
      </c>
      <c r="Y27" s="53">
        <f t="shared" si="0"/>
        <v>1.488410768111423E-2</v>
      </c>
      <c r="Z27" s="53"/>
      <c r="AA27" s="53">
        <f t="shared" si="0"/>
        <v>1.7468688200395519E-2</v>
      </c>
      <c r="AB27" s="53"/>
      <c r="AC27" s="53">
        <f t="shared" si="0"/>
        <v>2.4314243897832963E-2</v>
      </c>
      <c r="AD27" s="53">
        <f t="shared" si="0"/>
        <v>1.1205537660201494E-2</v>
      </c>
      <c r="AE27" s="53">
        <f t="shared" si="0"/>
        <v>3.6920154724335449E-2</v>
      </c>
      <c r="AF27" s="53">
        <f t="shared" si="0"/>
        <v>1.9260979441294995E-2</v>
      </c>
      <c r="AG27" s="53"/>
      <c r="AH27" s="53">
        <f>SUM(AH142:AH146)/AH148</f>
        <v>2.2471098265895953E-2</v>
      </c>
      <c r="AI27" s="53">
        <f>SUM(AI142:AI146)/AI148</f>
        <v>3.0212593216261727E-2</v>
      </c>
      <c r="AJ27" s="69" t="s">
        <v>11</v>
      </c>
      <c r="AK27" s="69" t="s">
        <v>50</v>
      </c>
      <c r="AL27" s="69" t="s">
        <v>51</v>
      </c>
    </row>
    <row r="28" spans="1:38" x14ac:dyDescent="0.25">
      <c r="A28" s="85" t="s">
        <v>40</v>
      </c>
      <c r="B28" s="86">
        <v>230</v>
      </c>
      <c r="C28" s="86">
        <v>230</v>
      </c>
      <c r="D28" s="86">
        <v>232</v>
      </c>
      <c r="E28" s="86">
        <v>230</v>
      </c>
      <c r="F28" s="86" t="s">
        <v>68</v>
      </c>
      <c r="G28" s="86">
        <v>230</v>
      </c>
      <c r="H28" s="86">
        <v>234</v>
      </c>
      <c r="I28" s="86">
        <v>230</v>
      </c>
      <c r="J28" s="86">
        <v>230</v>
      </c>
      <c r="K28" s="86">
        <v>230</v>
      </c>
      <c r="L28" s="86">
        <v>230</v>
      </c>
      <c r="M28" s="86">
        <v>230</v>
      </c>
      <c r="N28" s="86">
        <v>230</v>
      </c>
      <c r="O28" s="86"/>
      <c r="P28" s="86">
        <v>230</v>
      </c>
      <c r="Q28" s="86">
        <v>230</v>
      </c>
      <c r="R28" s="86">
        <v>230</v>
      </c>
      <c r="S28" s="86">
        <v>230</v>
      </c>
      <c r="T28" s="86">
        <v>231</v>
      </c>
      <c r="U28" s="86"/>
      <c r="V28" s="86">
        <v>230</v>
      </c>
      <c r="W28" s="86">
        <v>230</v>
      </c>
      <c r="X28" s="86">
        <v>230</v>
      </c>
      <c r="Y28" s="86">
        <v>230</v>
      </c>
      <c r="Z28" s="86" t="s">
        <v>68</v>
      </c>
      <c r="AA28" s="86">
        <v>230</v>
      </c>
      <c r="AB28" s="86"/>
      <c r="AC28" s="86">
        <v>230</v>
      </c>
      <c r="AD28" s="86">
        <v>230</v>
      </c>
      <c r="AE28" s="86">
        <v>230</v>
      </c>
      <c r="AF28" s="86">
        <v>230</v>
      </c>
      <c r="AG28" s="86"/>
      <c r="AH28" s="86">
        <v>230</v>
      </c>
      <c r="AI28" s="86">
        <v>230</v>
      </c>
      <c r="AJ28" s="69">
        <f>MEDIAN(B28:AI28)</f>
        <v>230</v>
      </c>
      <c r="AK28" s="69">
        <f>PERCENTILE(B28:AI28,0.25)</f>
        <v>230</v>
      </c>
      <c r="AL28" s="69">
        <f>PERCENTILE(B28:AI28,0.75)</f>
        <v>230</v>
      </c>
    </row>
    <row r="29" spans="1:38" x14ac:dyDescent="0.25">
      <c r="A29" t="s">
        <v>43</v>
      </c>
      <c r="B29" s="38">
        <v>2.6721834324626701E-3</v>
      </c>
      <c r="C29" s="38">
        <v>1.0471879544068601E-2</v>
      </c>
      <c r="D29" s="38">
        <v>2.23722546599113E-2</v>
      </c>
      <c r="E29" s="38">
        <v>8.3198026406877592E-3</v>
      </c>
      <c r="F29" s="38" t="s">
        <v>68</v>
      </c>
      <c r="G29" s="38">
        <v>2.5181510333198501E-2</v>
      </c>
      <c r="H29" s="38">
        <v>7.5177035205673502E-3</v>
      </c>
      <c r="I29" s="38">
        <v>1.52601502472016E-2</v>
      </c>
      <c r="J29" s="38">
        <v>1.40851546454955E-2</v>
      </c>
      <c r="K29" s="38">
        <v>3.5724652705784697E-2</v>
      </c>
      <c r="L29" s="38">
        <v>1.5967739018788701E-2</v>
      </c>
      <c r="M29" s="38">
        <v>2.64497756299619E-2</v>
      </c>
      <c r="N29" s="38">
        <v>2.2455591554016299E-2</v>
      </c>
      <c r="O29" s="38"/>
      <c r="P29" s="38">
        <v>1.06660017730496E-2</v>
      </c>
      <c r="Q29" s="38">
        <v>3.5010337698139202E-2</v>
      </c>
      <c r="R29" s="38">
        <v>3.00829006866522E-2</v>
      </c>
      <c r="S29" s="38">
        <v>2.5149516945253799E-2</v>
      </c>
      <c r="T29" s="38">
        <v>3.0447898291285198E-2</v>
      </c>
      <c r="U29" s="38"/>
      <c r="V29" s="38">
        <v>4.6068556258296303E-3</v>
      </c>
      <c r="W29" s="38">
        <v>2.68383315015439E-2</v>
      </c>
      <c r="X29" s="38">
        <v>9.5379136475026698E-3</v>
      </c>
      <c r="Y29" s="38">
        <v>1.48841076811142E-2</v>
      </c>
      <c r="Z29" s="38" t="s">
        <v>68</v>
      </c>
      <c r="AA29" s="38">
        <v>1.7468688200395401E-2</v>
      </c>
      <c r="AB29" s="38"/>
      <c r="AC29" s="38">
        <v>2.4314243897832901E-2</v>
      </c>
      <c r="AD29" s="38">
        <v>1.12055376602014E-2</v>
      </c>
      <c r="AE29" s="38">
        <v>3.6920154724335401E-2</v>
      </c>
      <c r="AF29" s="38">
        <v>1.9260979441295002E-2</v>
      </c>
      <c r="AG29" s="38"/>
      <c r="AH29" s="38">
        <v>2.2471098265895901E-2</v>
      </c>
      <c r="AI29" s="38">
        <v>3.0212593216261598E-2</v>
      </c>
    </row>
    <row r="30" spans="1:38" s="5" customFormat="1" x14ac:dyDescent="0.25">
      <c r="A30" s="5" t="s">
        <v>44</v>
      </c>
      <c r="AA30" s="58">
        <f t="shared" ref="AA30:AI30" si="1">AA27-AA29</f>
        <v>1.1796119636642288E-16</v>
      </c>
      <c r="AB30" s="58"/>
      <c r="AC30" s="58">
        <f t="shared" si="1"/>
        <v>6.2450045135165055E-17</v>
      </c>
      <c r="AD30" s="58">
        <f t="shared" si="1"/>
        <v>9.3675067702747583E-17</v>
      </c>
      <c r="AE30" s="58">
        <f t="shared" si="1"/>
        <v>0</v>
      </c>
      <c r="AF30" s="58">
        <f t="shared" si="1"/>
        <v>0</v>
      </c>
      <c r="AG30" s="58"/>
      <c r="AH30" s="58">
        <f t="shared" si="1"/>
        <v>5.2041704279304213E-17</v>
      </c>
      <c r="AI30" s="58">
        <f t="shared" si="1"/>
        <v>1.2836953722228372E-16</v>
      </c>
    </row>
    <row r="31" spans="1:38" x14ac:dyDescent="0.25">
      <c r="A31" t="s">
        <v>14</v>
      </c>
    </row>
    <row r="32" spans="1:38" x14ac:dyDescent="0.25">
      <c r="A32" t="s">
        <v>1</v>
      </c>
      <c r="B32">
        <v>1988</v>
      </c>
      <c r="C32">
        <v>1989</v>
      </c>
      <c r="D32">
        <v>1990</v>
      </c>
      <c r="E32">
        <v>1991</v>
      </c>
      <c r="F32">
        <v>1992</v>
      </c>
      <c r="G32">
        <v>1993</v>
      </c>
      <c r="H32">
        <v>1994</v>
      </c>
      <c r="I32">
        <v>1995</v>
      </c>
      <c r="J32">
        <v>1996</v>
      </c>
      <c r="K32">
        <v>1997</v>
      </c>
      <c r="L32">
        <v>1998</v>
      </c>
      <c r="M32">
        <v>1999</v>
      </c>
      <c r="N32">
        <v>2000</v>
      </c>
      <c r="O32">
        <v>2001</v>
      </c>
      <c r="P32">
        <v>2002</v>
      </c>
      <c r="Q32">
        <v>2003</v>
      </c>
      <c r="R32">
        <v>2004</v>
      </c>
      <c r="S32">
        <v>2005</v>
      </c>
      <c r="T32">
        <v>2006</v>
      </c>
      <c r="U32">
        <v>2007</v>
      </c>
      <c r="V32">
        <v>2008</v>
      </c>
      <c r="W32">
        <v>2009</v>
      </c>
      <c r="X32">
        <v>2010</v>
      </c>
      <c r="Y32">
        <v>2011</v>
      </c>
      <c r="Z32">
        <v>2012</v>
      </c>
      <c r="AA32">
        <v>2013</v>
      </c>
      <c r="AB32">
        <v>2014</v>
      </c>
      <c r="AC32">
        <v>2015</v>
      </c>
      <c r="AD32">
        <v>2016</v>
      </c>
      <c r="AE32">
        <v>2017</v>
      </c>
      <c r="AF32">
        <v>2018</v>
      </c>
      <c r="AG32">
        <v>2019</v>
      </c>
      <c r="AH32">
        <v>2020</v>
      </c>
      <c r="AI32">
        <v>2021</v>
      </c>
    </row>
    <row r="33" spans="1:35" x14ac:dyDescent="0.25">
      <c r="A33" s="3">
        <v>121</v>
      </c>
      <c r="B33" s="19">
        <f>Gompertz_model!B7</f>
        <v>0</v>
      </c>
      <c r="C33" s="19">
        <f>Gompertz_model!C7</f>
        <v>0</v>
      </c>
      <c r="D33" s="19">
        <f>Gompertz_model!D7</f>
        <v>0</v>
      </c>
      <c r="E33" s="19">
        <f>Gompertz_model!E7</f>
        <v>0</v>
      </c>
      <c r="F33" s="19">
        <f>Gompertz_model!F7</f>
        <v>0</v>
      </c>
      <c r="G33" s="19">
        <f>Gompertz_model!G7</f>
        <v>0</v>
      </c>
      <c r="H33" s="19">
        <f>Gompertz_model!H7</f>
        <v>0</v>
      </c>
      <c r="I33" s="19">
        <f>Gompertz_model!I7</f>
        <v>0</v>
      </c>
      <c r="J33" s="19">
        <f>Gompertz_model!J7</f>
        <v>0</v>
      </c>
      <c r="K33" s="19">
        <f>Gompertz_model!K7</f>
        <v>0</v>
      </c>
      <c r="L33" s="19">
        <f>Gompertz_model!L7</f>
        <v>0</v>
      </c>
      <c r="M33" s="19">
        <f>Gompertz_model!M7</f>
        <v>0</v>
      </c>
      <c r="N33" s="19">
        <f>Gompertz_model!N7</f>
        <v>0</v>
      </c>
      <c r="O33" s="19">
        <f>Gompertz_model!O7</f>
        <v>0</v>
      </c>
      <c r="P33" s="19">
        <f>Gompertz_model!P7</f>
        <v>0</v>
      </c>
      <c r="Q33" s="19">
        <f>Gompertz_model!Q7</f>
        <v>0</v>
      </c>
      <c r="R33" s="19">
        <f>Gompertz_model!R7</f>
        <v>0</v>
      </c>
      <c r="S33" s="19">
        <f>Gompertz_model!S7</f>
        <v>0</v>
      </c>
      <c r="T33" s="19">
        <f>Gompertz_model!T7</f>
        <v>0</v>
      </c>
      <c r="U33" s="19">
        <f>Gompertz_model!U7</f>
        <v>0</v>
      </c>
      <c r="V33" s="19">
        <f>Gompertz_model!V7</f>
        <v>0</v>
      </c>
      <c r="W33" s="19">
        <f>Gompertz_model!W7</f>
        <v>0</v>
      </c>
      <c r="X33" s="19">
        <f>Gompertz_model!X7</f>
        <v>0</v>
      </c>
      <c r="Y33" s="19">
        <f>Gompertz_model!Y7</f>
        <v>0</v>
      </c>
      <c r="Z33" s="19">
        <f>Gompertz_model!Z7</f>
        <v>0</v>
      </c>
      <c r="AA33" s="19">
        <f>Gompertz_model!AA7</f>
        <v>0</v>
      </c>
      <c r="AB33" s="19">
        <f>Gompertz_model!AB7</f>
        <v>0</v>
      </c>
      <c r="AC33" s="19">
        <f>Gompertz_model!AC7</f>
        <v>0</v>
      </c>
      <c r="AD33" s="19">
        <f>Gompertz_model!AD7</f>
        <v>0</v>
      </c>
      <c r="AE33" s="19">
        <f>Gompertz_model!AE7</f>
        <v>170</v>
      </c>
      <c r="AF33" s="19">
        <f>Gompertz_model!AF7</f>
        <v>0</v>
      </c>
      <c r="AG33" s="19">
        <f>Gompertz_model!AG7</f>
        <v>0</v>
      </c>
      <c r="AH33" s="19">
        <f>Gompertz_model!AH7</f>
        <v>0</v>
      </c>
      <c r="AI33" s="19">
        <f>Gompertz_model!AI7</f>
        <v>0</v>
      </c>
    </row>
    <row r="34" spans="1:35" x14ac:dyDescent="0.25">
      <c r="A34" s="3">
        <v>122</v>
      </c>
      <c r="B34" s="19">
        <f>Gompertz_model!B8</f>
        <v>0</v>
      </c>
      <c r="C34" s="19">
        <f>Gompertz_model!C8</f>
        <v>0</v>
      </c>
      <c r="D34" s="19">
        <f>Gompertz_model!D8</f>
        <v>0</v>
      </c>
      <c r="E34" s="19">
        <f>Gompertz_model!E8</f>
        <v>0</v>
      </c>
      <c r="F34" s="19">
        <f>Gompertz_model!F8</f>
        <v>0</v>
      </c>
      <c r="G34" s="19">
        <f>Gompertz_model!G8</f>
        <v>0</v>
      </c>
      <c r="H34" s="19">
        <f>Gompertz_model!H8</f>
        <v>0</v>
      </c>
      <c r="I34" s="19">
        <f>Gompertz_model!I8</f>
        <v>0</v>
      </c>
      <c r="J34" s="19">
        <f>Gompertz_model!J8</f>
        <v>0</v>
      </c>
      <c r="K34" s="19">
        <f>Gompertz_model!K8</f>
        <v>0</v>
      </c>
      <c r="L34" s="19">
        <f>Gompertz_model!L8</f>
        <v>0</v>
      </c>
      <c r="M34" s="19">
        <f>Gompertz_model!M8</f>
        <v>0</v>
      </c>
      <c r="N34" s="19">
        <f>Gompertz_model!N8</f>
        <v>0</v>
      </c>
      <c r="O34" s="19">
        <f>Gompertz_model!O8</f>
        <v>0</v>
      </c>
      <c r="P34" s="19">
        <f>Gompertz_model!P8</f>
        <v>0</v>
      </c>
      <c r="Q34" s="19">
        <f>Gompertz_model!Q8</f>
        <v>0</v>
      </c>
      <c r="R34" s="19">
        <f>Gompertz_model!R8</f>
        <v>0</v>
      </c>
      <c r="S34" s="19">
        <f>Gompertz_model!S8</f>
        <v>0</v>
      </c>
      <c r="T34" s="19">
        <f>Gompertz_model!T8</f>
        <v>0</v>
      </c>
      <c r="U34" s="19">
        <f>Gompertz_model!U8</f>
        <v>0</v>
      </c>
      <c r="V34" s="19">
        <f>Gompertz_model!V8</f>
        <v>0</v>
      </c>
      <c r="W34" s="19">
        <f>Gompertz_model!W8</f>
        <v>0</v>
      </c>
      <c r="X34" s="19">
        <f>Gompertz_model!X8</f>
        <v>0</v>
      </c>
      <c r="Y34" s="19">
        <f>Gompertz_model!Y8</f>
        <v>0</v>
      </c>
      <c r="Z34" s="19">
        <f>Gompertz_model!Z8</f>
        <v>0</v>
      </c>
      <c r="AA34" s="19">
        <f>Gompertz_model!AA8</f>
        <v>0</v>
      </c>
      <c r="AB34" s="19">
        <f>Gompertz_model!AB8</f>
        <v>0</v>
      </c>
      <c r="AC34" s="19">
        <f>Gompertz_model!AC8</f>
        <v>0</v>
      </c>
      <c r="AD34" s="19">
        <f>Gompertz_model!AD8</f>
        <v>0</v>
      </c>
      <c r="AE34" s="19">
        <f>Gompertz_model!AE8</f>
        <v>35</v>
      </c>
      <c r="AF34" s="19">
        <f>Gompertz_model!AF8</f>
        <v>0</v>
      </c>
      <c r="AG34" s="19">
        <f>Gompertz_model!AG8</f>
        <v>0</v>
      </c>
      <c r="AH34" s="19">
        <f>Gompertz_model!AH8</f>
        <v>0</v>
      </c>
      <c r="AI34" s="19">
        <f>Gompertz_model!AI8</f>
        <v>0</v>
      </c>
    </row>
    <row r="35" spans="1:35" x14ac:dyDescent="0.25">
      <c r="A35" s="3">
        <v>123</v>
      </c>
      <c r="B35" s="19">
        <f>Gompertz_model!B9</f>
        <v>0</v>
      </c>
      <c r="C35" s="19">
        <f>Gompertz_model!C9</f>
        <v>0</v>
      </c>
      <c r="D35" s="19">
        <f>Gompertz_model!D9</f>
        <v>0</v>
      </c>
      <c r="E35" s="19">
        <f>Gompertz_model!E9</f>
        <v>0</v>
      </c>
      <c r="F35" s="19">
        <f>Gompertz_model!F9</f>
        <v>0</v>
      </c>
      <c r="G35" s="19">
        <f>Gompertz_model!G9</f>
        <v>0</v>
      </c>
      <c r="H35" s="19">
        <f>Gompertz_model!H9</f>
        <v>0</v>
      </c>
      <c r="I35" s="19">
        <f>Gompertz_model!I9</f>
        <v>0</v>
      </c>
      <c r="J35" s="19">
        <f>Gompertz_model!J9</f>
        <v>0</v>
      </c>
      <c r="K35" s="19">
        <f>Gompertz_model!K9</f>
        <v>0</v>
      </c>
      <c r="L35" s="19">
        <f>Gompertz_model!L9</f>
        <v>0</v>
      </c>
      <c r="M35" s="19">
        <f>Gompertz_model!M9</f>
        <v>0</v>
      </c>
      <c r="N35" s="19">
        <f>Gompertz_model!N9</f>
        <v>0</v>
      </c>
      <c r="O35" s="19">
        <f>Gompertz_model!O9</f>
        <v>0</v>
      </c>
      <c r="P35" s="19">
        <f>Gompertz_model!P9</f>
        <v>0</v>
      </c>
      <c r="Q35" s="19">
        <f>Gompertz_model!Q9</f>
        <v>0</v>
      </c>
      <c r="R35" s="19">
        <f>Gompertz_model!R9</f>
        <v>0</v>
      </c>
      <c r="S35" s="19">
        <f>Gompertz_model!S9</f>
        <v>0</v>
      </c>
      <c r="T35" s="19">
        <f>Gompertz_model!T9</f>
        <v>0</v>
      </c>
      <c r="U35" s="19">
        <f>Gompertz_model!U9</f>
        <v>0</v>
      </c>
      <c r="V35" s="19">
        <f>Gompertz_model!V9</f>
        <v>0</v>
      </c>
      <c r="W35" s="19">
        <f>Gompertz_model!W9</f>
        <v>0</v>
      </c>
      <c r="X35" s="19">
        <f>Gompertz_model!X9</f>
        <v>0</v>
      </c>
      <c r="Y35" s="19">
        <f>Gompertz_model!Y9</f>
        <v>0</v>
      </c>
      <c r="Z35" s="19">
        <f>Gompertz_model!Z9</f>
        <v>0</v>
      </c>
      <c r="AA35" s="19">
        <f>Gompertz_model!AA9</f>
        <v>0</v>
      </c>
      <c r="AB35" s="19">
        <f>Gompertz_model!AB9</f>
        <v>0</v>
      </c>
      <c r="AC35" s="19">
        <f>Gompertz_model!AC9</f>
        <v>0</v>
      </c>
      <c r="AD35" s="19">
        <f>Gompertz_model!AD9</f>
        <v>0</v>
      </c>
      <c r="AE35" s="19">
        <f>Gompertz_model!AE9</f>
        <v>41</v>
      </c>
      <c r="AF35" s="19">
        <f>Gompertz_model!AF9</f>
        <v>0</v>
      </c>
      <c r="AG35" s="19">
        <f>Gompertz_model!AG9</f>
        <v>0</v>
      </c>
      <c r="AH35" s="19">
        <f>Gompertz_model!AH9</f>
        <v>0</v>
      </c>
      <c r="AI35" s="19">
        <f>Gompertz_model!AI9</f>
        <v>0</v>
      </c>
    </row>
    <row r="36" spans="1:35" x14ac:dyDescent="0.25">
      <c r="A36" s="3">
        <v>124</v>
      </c>
      <c r="B36" s="19">
        <f>Gompertz_model!B10</f>
        <v>0</v>
      </c>
      <c r="C36" s="19">
        <f>Gompertz_model!C10</f>
        <v>0</v>
      </c>
      <c r="D36" s="19">
        <f>Gompertz_model!D10</f>
        <v>0</v>
      </c>
      <c r="E36" s="19">
        <f>Gompertz_model!E10</f>
        <v>0</v>
      </c>
      <c r="F36" s="19">
        <f>Gompertz_model!F10</f>
        <v>0</v>
      </c>
      <c r="G36" s="19">
        <f>Gompertz_model!G10</f>
        <v>0</v>
      </c>
      <c r="H36" s="19">
        <f>Gompertz_model!H10</f>
        <v>0</v>
      </c>
      <c r="I36" s="19">
        <f>Gompertz_model!I10</f>
        <v>0</v>
      </c>
      <c r="J36" s="19">
        <f>Gompertz_model!J10</f>
        <v>0</v>
      </c>
      <c r="K36" s="19">
        <f>Gompertz_model!K10</f>
        <v>0</v>
      </c>
      <c r="L36" s="19">
        <f>Gompertz_model!L10</f>
        <v>0</v>
      </c>
      <c r="M36" s="19">
        <f>Gompertz_model!M10</f>
        <v>0</v>
      </c>
      <c r="N36" s="19">
        <f>Gompertz_model!N10</f>
        <v>0</v>
      </c>
      <c r="O36" s="19">
        <f>Gompertz_model!O10</f>
        <v>0</v>
      </c>
      <c r="P36" s="19">
        <f>Gompertz_model!P10</f>
        <v>0</v>
      </c>
      <c r="Q36" s="19">
        <f>Gompertz_model!Q10</f>
        <v>0</v>
      </c>
      <c r="R36" s="19">
        <f>Gompertz_model!R10</f>
        <v>0</v>
      </c>
      <c r="S36" s="19">
        <f>Gompertz_model!S10</f>
        <v>0</v>
      </c>
      <c r="T36" s="19">
        <f>Gompertz_model!T10</f>
        <v>0</v>
      </c>
      <c r="U36" s="19">
        <f>Gompertz_model!U10</f>
        <v>0</v>
      </c>
      <c r="V36" s="19">
        <f>Gompertz_model!V10</f>
        <v>0</v>
      </c>
      <c r="W36" s="19">
        <f>Gompertz_model!W10</f>
        <v>0</v>
      </c>
      <c r="X36" s="19">
        <f>Gompertz_model!X10</f>
        <v>0</v>
      </c>
      <c r="Y36" s="19">
        <f>Gompertz_model!Y10</f>
        <v>0</v>
      </c>
      <c r="Z36" s="19">
        <f>Gompertz_model!Z10</f>
        <v>0</v>
      </c>
      <c r="AA36" s="19">
        <f>Gompertz_model!AA10</f>
        <v>0</v>
      </c>
      <c r="AB36" s="19">
        <f>Gompertz_model!AB10</f>
        <v>0</v>
      </c>
      <c r="AC36" s="19">
        <f>Gompertz_model!AC10</f>
        <v>0</v>
      </c>
      <c r="AD36" s="19">
        <f>Gompertz_model!AD10</f>
        <v>0</v>
      </c>
      <c r="AE36" s="19">
        <f>Gompertz_model!AE10</f>
        <v>48</v>
      </c>
      <c r="AF36" s="19">
        <f>Gompertz_model!AF10</f>
        <v>0</v>
      </c>
      <c r="AG36" s="19">
        <f>Gompertz_model!AG10</f>
        <v>0</v>
      </c>
      <c r="AH36" s="19">
        <f>Gompertz_model!AH10</f>
        <v>0</v>
      </c>
      <c r="AI36" s="19">
        <f>Gompertz_model!AI10</f>
        <v>0</v>
      </c>
    </row>
    <row r="37" spans="1:35" x14ac:dyDescent="0.25">
      <c r="A37" s="3">
        <v>125</v>
      </c>
      <c r="B37" s="19">
        <f>Gompertz_model!B11</f>
        <v>0</v>
      </c>
      <c r="C37" s="19">
        <f>Gompertz_model!C11</f>
        <v>0</v>
      </c>
      <c r="D37" s="19">
        <f>Gompertz_model!D11</f>
        <v>0</v>
      </c>
      <c r="E37" s="19">
        <f>Gompertz_model!E11</f>
        <v>0</v>
      </c>
      <c r="F37" s="19">
        <f>Gompertz_model!F11</f>
        <v>0</v>
      </c>
      <c r="G37" s="19">
        <f>Gompertz_model!G11</f>
        <v>0</v>
      </c>
      <c r="H37" s="19">
        <f>Gompertz_model!H11</f>
        <v>0</v>
      </c>
      <c r="I37" s="19">
        <f>Gompertz_model!I11</f>
        <v>0</v>
      </c>
      <c r="J37" s="19">
        <f>Gompertz_model!J11</f>
        <v>0</v>
      </c>
      <c r="K37" s="19">
        <f>Gompertz_model!K11</f>
        <v>0</v>
      </c>
      <c r="L37" s="19">
        <f>Gompertz_model!L11</f>
        <v>0</v>
      </c>
      <c r="M37" s="19">
        <f>Gompertz_model!M11</f>
        <v>0</v>
      </c>
      <c r="N37" s="19">
        <f>Gompertz_model!N11</f>
        <v>0</v>
      </c>
      <c r="O37" s="19">
        <f>Gompertz_model!O11</f>
        <v>0</v>
      </c>
      <c r="P37" s="19">
        <f>Gompertz_model!P11</f>
        <v>0</v>
      </c>
      <c r="Q37" s="19">
        <f>Gompertz_model!Q11</f>
        <v>0</v>
      </c>
      <c r="R37" s="19">
        <f>Gompertz_model!R11</f>
        <v>0</v>
      </c>
      <c r="S37" s="19">
        <f>Gompertz_model!S11</f>
        <v>0</v>
      </c>
      <c r="T37" s="19">
        <f>Gompertz_model!T11</f>
        <v>0</v>
      </c>
      <c r="U37" s="19">
        <f>Gompertz_model!U11</f>
        <v>0</v>
      </c>
      <c r="V37" s="19">
        <f>Gompertz_model!V11</f>
        <v>0</v>
      </c>
      <c r="W37" s="19">
        <f>Gompertz_model!W11</f>
        <v>0</v>
      </c>
      <c r="X37" s="19">
        <f>Gompertz_model!X11</f>
        <v>0</v>
      </c>
      <c r="Y37" s="19">
        <f>Gompertz_model!Y11</f>
        <v>0</v>
      </c>
      <c r="Z37" s="19">
        <f>Gompertz_model!Z11</f>
        <v>0</v>
      </c>
      <c r="AA37" s="19">
        <f>Gompertz_model!AA11</f>
        <v>0</v>
      </c>
      <c r="AB37" s="19">
        <f>Gompertz_model!AB11</f>
        <v>0</v>
      </c>
      <c r="AC37" s="19">
        <f>Gompertz_model!AC11</f>
        <v>0</v>
      </c>
      <c r="AD37" s="19">
        <f>Gompertz_model!AD11</f>
        <v>0</v>
      </c>
      <c r="AE37" s="19">
        <f>Gompertz_model!AE11</f>
        <v>56</v>
      </c>
      <c r="AF37" s="19">
        <f>Gompertz_model!AF11</f>
        <v>0</v>
      </c>
      <c r="AG37" s="19">
        <f>Gompertz_model!AG11</f>
        <v>0</v>
      </c>
      <c r="AH37" s="19">
        <f>Gompertz_model!AH11</f>
        <v>0</v>
      </c>
      <c r="AI37" s="19">
        <f>Gompertz_model!AI11</f>
        <v>0</v>
      </c>
    </row>
    <row r="38" spans="1:35" x14ac:dyDescent="0.25">
      <c r="A38" s="3">
        <v>126</v>
      </c>
      <c r="B38" s="19">
        <f>Gompertz_model!B12</f>
        <v>0</v>
      </c>
      <c r="C38" s="19">
        <f>Gompertz_model!C12</f>
        <v>0</v>
      </c>
      <c r="D38" s="19">
        <f>Gompertz_model!D12</f>
        <v>0</v>
      </c>
      <c r="E38" s="19">
        <f>Gompertz_model!E12</f>
        <v>0</v>
      </c>
      <c r="F38" s="19">
        <f>Gompertz_model!F12</f>
        <v>0</v>
      </c>
      <c r="G38" s="19">
        <f>Gompertz_model!G12</f>
        <v>0</v>
      </c>
      <c r="H38" s="19">
        <f>Gompertz_model!H12</f>
        <v>0</v>
      </c>
      <c r="I38" s="19">
        <f>Gompertz_model!I12</f>
        <v>0</v>
      </c>
      <c r="J38" s="19">
        <f>Gompertz_model!J12</f>
        <v>0</v>
      </c>
      <c r="K38" s="19">
        <f>Gompertz_model!K12</f>
        <v>0</v>
      </c>
      <c r="L38" s="19">
        <f>Gompertz_model!L12</f>
        <v>0</v>
      </c>
      <c r="M38" s="19">
        <f>Gompertz_model!M12</f>
        <v>0</v>
      </c>
      <c r="N38" s="19">
        <f>Gompertz_model!N12</f>
        <v>0</v>
      </c>
      <c r="O38" s="19">
        <f>Gompertz_model!O12</f>
        <v>0</v>
      </c>
      <c r="P38" s="19">
        <f>Gompertz_model!P12</f>
        <v>0</v>
      </c>
      <c r="Q38" s="19">
        <f>Gompertz_model!Q12</f>
        <v>0</v>
      </c>
      <c r="R38" s="19">
        <f>Gompertz_model!R12</f>
        <v>0</v>
      </c>
      <c r="S38" s="19">
        <f>Gompertz_model!S12</f>
        <v>0</v>
      </c>
      <c r="T38" s="19">
        <f>Gompertz_model!T12</f>
        <v>0</v>
      </c>
      <c r="U38" s="19">
        <f>Gompertz_model!U12</f>
        <v>0</v>
      </c>
      <c r="V38" s="19">
        <f>Gompertz_model!V12</f>
        <v>0</v>
      </c>
      <c r="W38" s="19">
        <f>Gompertz_model!W12</f>
        <v>0</v>
      </c>
      <c r="X38" s="19">
        <f>Gompertz_model!X12</f>
        <v>0</v>
      </c>
      <c r="Y38" s="19">
        <f>Gompertz_model!Y12</f>
        <v>0</v>
      </c>
      <c r="Z38" s="19">
        <f>Gompertz_model!Z12</f>
        <v>0</v>
      </c>
      <c r="AA38" s="19">
        <f>Gompertz_model!AA12</f>
        <v>0</v>
      </c>
      <c r="AB38" s="19">
        <f>Gompertz_model!AB12</f>
        <v>0</v>
      </c>
      <c r="AC38" s="19">
        <f>Gompertz_model!AC12</f>
        <v>0</v>
      </c>
      <c r="AD38" s="19">
        <f>Gompertz_model!AD12</f>
        <v>0</v>
      </c>
      <c r="AE38" s="19">
        <f>Gompertz_model!AE12</f>
        <v>0</v>
      </c>
      <c r="AF38" s="19">
        <f>Gompertz_model!AF12</f>
        <v>0</v>
      </c>
      <c r="AG38" s="19">
        <f>Gompertz_model!AG12</f>
        <v>0</v>
      </c>
      <c r="AH38" s="19">
        <f>Gompertz_model!AH12</f>
        <v>0</v>
      </c>
      <c r="AI38" s="19">
        <f>Gompertz_model!AI12</f>
        <v>0</v>
      </c>
    </row>
    <row r="39" spans="1:35" x14ac:dyDescent="0.25">
      <c r="A39" s="3">
        <v>127</v>
      </c>
      <c r="B39" s="19">
        <f>Gompertz_model!B13</f>
        <v>0</v>
      </c>
      <c r="C39" s="19">
        <f>Gompertz_model!C13</f>
        <v>0</v>
      </c>
      <c r="D39" s="19">
        <f>Gompertz_model!D13</f>
        <v>0</v>
      </c>
      <c r="E39" s="19">
        <f>Gompertz_model!E13</f>
        <v>0</v>
      </c>
      <c r="F39" s="19">
        <f>Gompertz_model!F13</f>
        <v>0</v>
      </c>
      <c r="G39" s="19">
        <f>Gompertz_model!G13</f>
        <v>0</v>
      </c>
      <c r="H39" s="19">
        <f>Gompertz_model!H13</f>
        <v>0</v>
      </c>
      <c r="I39" s="19">
        <f>Gompertz_model!I13</f>
        <v>0</v>
      </c>
      <c r="J39" s="19">
        <f>Gompertz_model!J13</f>
        <v>0</v>
      </c>
      <c r="K39" s="19">
        <f>Gompertz_model!K13</f>
        <v>0</v>
      </c>
      <c r="L39" s="19">
        <f>Gompertz_model!L13</f>
        <v>0</v>
      </c>
      <c r="M39" s="19">
        <f>Gompertz_model!M13</f>
        <v>0</v>
      </c>
      <c r="N39" s="19">
        <f>Gompertz_model!N13</f>
        <v>0</v>
      </c>
      <c r="O39" s="19">
        <f>Gompertz_model!O13</f>
        <v>0</v>
      </c>
      <c r="P39" s="19">
        <f>Gompertz_model!P13</f>
        <v>0</v>
      </c>
      <c r="Q39" s="19">
        <f>Gompertz_model!Q13</f>
        <v>0</v>
      </c>
      <c r="R39" s="19">
        <f>Gompertz_model!R13</f>
        <v>0</v>
      </c>
      <c r="S39" s="19">
        <f>Gompertz_model!S13</f>
        <v>0</v>
      </c>
      <c r="T39" s="19">
        <f>Gompertz_model!T13</f>
        <v>0</v>
      </c>
      <c r="U39" s="19">
        <f>Gompertz_model!U13</f>
        <v>0</v>
      </c>
      <c r="V39" s="19">
        <f>Gompertz_model!V13</f>
        <v>0</v>
      </c>
      <c r="W39" s="19">
        <f>Gompertz_model!W13</f>
        <v>0</v>
      </c>
      <c r="X39" s="19">
        <f>Gompertz_model!X13</f>
        <v>0</v>
      </c>
      <c r="Y39" s="19">
        <f>Gompertz_model!Y13</f>
        <v>0</v>
      </c>
      <c r="Z39" s="19">
        <f>Gompertz_model!Z13</f>
        <v>0</v>
      </c>
      <c r="AA39" s="19">
        <f>Gompertz_model!AA13</f>
        <v>0</v>
      </c>
      <c r="AB39" s="19">
        <f>Gompertz_model!AB13</f>
        <v>0</v>
      </c>
      <c r="AC39" s="19">
        <f>Gompertz_model!AC13</f>
        <v>0</v>
      </c>
      <c r="AD39" s="19">
        <f>Gompertz_model!AD13</f>
        <v>0</v>
      </c>
      <c r="AE39" s="19">
        <f>Gompertz_model!AE13</f>
        <v>0</v>
      </c>
      <c r="AF39" s="19">
        <f>Gompertz_model!AF13</f>
        <v>0</v>
      </c>
      <c r="AG39" s="19">
        <f>Gompertz_model!AG13</f>
        <v>0</v>
      </c>
      <c r="AH39" s="19">
        <f>Gompertz_model!AH13</f>
        <v>0</v>
      </c>
      <c r="AI39" s="19">
        <f>Gompertz_model!AI13</f>
        <v>0</v>
      </c>
    </row>
    <row r="40" spans="1:35" x14ac:dyDescent="0.25">
      <c r="A40" s="3">
        <v>128</v>
      </c>
      <c r="B40" s="19">
        <f>Gompertz_model!B14</f>
        <v>0</v>
      </c>
      <c r="C40" s="19">
        <f>Gompertz_model!C14</f>
        <v>0</v>
      </c>
      <c r="D40" s="19">
        <f>Gompertz_model!D14</f>
        <v>0</v>
      </c>
      <c r="E40" s="19">
        <f>Gompertz_model!E14</f>
        <v>0</v>
      </c>
      <c r="F40" s="19">
        <f>Gompertz_model!F14</f>
        <v>0</v>
      </c>
      <c r="G40" s="19">
        <f>Gompertz_model!G14</f>
        <v>0</v>
      </c>
      <c r="H40" s="19">
        <f>Gompertz_model!H14</f>
        <v>0</v>
      </c>
      <c r="I40" s="19">
        <f>Gompertz_model!I14</f>
        <v>0</v>
      </c>
      <c r="J40" s="19">
        <f>Gompertz_model!J14</f>
        <v>0</v>
      </c>
      <c r="K40" s="19">
        <f>Gompertz_model!K14</f>
        <v>0</v>
      </c>
      <c r="L40" s="19">
        <f>Gompertz_model!L14</f>
        <v>0</v>
      </c>
      <c r="M40" s="19">
        <f>Gompertz_model!M14</f>
        <v>0</v>
      </c>
      <c r="N40" s="19">
        <f>Gompertz_model!N14</f>
        <v>0</v>
      </c>
      <c r="O40" s="19">
        <f>Gompertz_model!O14</f>
        <v>0</v>
      </c>
      <c r="P40" s="19">
        <f>Gompertz_model!P14</f>
        <v>0</v>
      </c>
      <c r="Q40" s="19">
        <f>Gompertz_model!Q14</f>
        <v>0</v>
      </c>
      <c r="R40" s="19">
        <f>Gompertz_model!R14</f>
        <v>0</v>
      </c>
      <c r="S40" s="19">
        <f>Gompertz_model!S14</f>
        <v>0</v>
      </c>
      <c r="T40" s="19">
        <f>Gompertz_model!T14</f>
        <v>0</v>
      </c>
      <c r="U40" s="19">
        <f>Gompertz_model!U14</f>
        <v>0</v>
      </c>
      <c r="V40" s="19">
        <f>Gompertz_model!V14</f>
        <v>0</v>
      </c>
      <c r="W40" s="19">
        <f>Gompertz_model!W14</f>
        <v>0</v>
      </c>
      <c r="X40" s="19">
        <f>Gompertz_model!X14</f>
        <v>0</v>
      </c>
      <c r="Y40" s="19">
        <f>Gompertz_model!Y14</f>
        <v>0</v>
      </c>
      <c r="Z40" s="19">
        <f>Gompertz_model!Z14</f>
        <v>0</v>
      </c>
      <c r="AA40" s="19">
        <f>Gompertz_model!AA14</f>
        <v>0</v>
      </c>
      <c r="AB40" s="19">
        <f>Gompertz_model!AB14</f>
        <v>0</v>
      </c>
      <c r="AC40" s="19">
        <f>Gompertz_model!AC14</f>
        <v>0</v>
      </c>
      <c r="AD40" s="19">
        <f>Gompertz_model!AD14</f>
        <v>0</v>
      </c>
      <c r="AE40" s="19">
        <f>Gompertz_model!AE14</f>
        <v>0</v>
      </c>
      <c r="AF40" s="19">
        <f>Gompertz_model!AF14</f>
        <v>0</v>
      </c>
      <c r="AG40" s="19">
        <f>Gompertz_model!AG14</f>
        <v>0</v>
      </c>
      <c r="AH40" s="19">
        <f>Gompertz_model!AH14</f>
        <v>0</v>
      </c>
      <c r="AI40" s="19">
        <f>Gompertz_model!AI14</f>
        <v>0</v>
      </c>
    </row>
    <row r="41" spans="1:35" x14ac:dyDescent="0.25">
      <c r="A41" s="3">
        <v>129</v>
      </c>
      <c r="B41" s="19">
        <f>Gompertz_model!B15</f>
        <v>0</v>
      </c>
      <c r="C41" s="19">
        <f>Gompertz_model!C15</f>
        <v>0</v>
      </c>
      <c r="D41" s="19">
        <f>Gompertz_model!D15</f>
        <v>0</v>
      </c>
      <c r="E41" s="19">
        <f>Gompertz_model!E15</f>
        <v>0</v>
      </c>
      <c r="F41" s="19">
        <f>Gompertz_model!F15</f>
        <v>0</v>
      </c>
      <c r="G41" s="19">
        <f>Gompertz_model!G15</f>
        <v>0</v>
      </c>
      <c r="H41" s="19">
        <f>Gompertz_model!H15</f>
        <v>0</v>
      </c>
      <c r="I41" s="19">
        <f>Gompertz_model!I15</f>
        <v>0</v>
      </c>
      <c r="J41" s="19">
        <f>Gompertz_model!J15</f>
        <v>0</v>
      </c>
      <c r="K41" s="19">
        <f>Gompertz_model!K15</f>
        <v>0</v>
      </c>
      <c r="L41" s="19">
        <f>Gompertz_model!L15</f>
        <v>0</v>
      </c>
      <c r="M41" s="19">
        <f>Gompertz_model!M15</f>
        <v>0</v>
      </c>
      <c r="N41" s="19">
        <f>Gompertz_model!N15</f>
        <v>0</v>
      </c>
      <c r="O41" s="19">
        <f>Gompertz_model!O15</f>
        <v>0</v>
      </c>
      <c r="P41" s="19">
        <f>Gompertz_model!P15</f>
        <v>0</v>
      </c>
      <c r="Q41" s="19">
        <f>Gompertz_model!Q15</f>
        <v>0</v>
      </c>
      <c r="R41" s="19">
        <f>Gompertz_model!R15</f>
        <v>0</v>
      </c>
      <c r="S41" s="19">
        <f>Gompertz_model!S15</f>
        <v>0</v>
      </c>
      <c r="T41" s="19">
        <f>Gompertz_model!T15</f>
        <v>0</v>
      </c>
      <c r="U41" s="19">
        <f>Gompertz_model!U15</f>
        <v>0</v>
      </c>
      <c r="V41" s="19">
        <f>Gompertz_model!V15</f>
        <v>0</v>
      </c>
      <c r="W41" s="19">
        <f>Gompertz_model!W15</f>
        <v>0</v>
      </c>
      <c r="X41" s="19">
        <f>Gompertz_model!X15</f>
        <v>0</v>
      </c>
      <c r="Y41" s="19">
        <f>Gompertz_model!Y15</f>
        <v>0</v>
      </c>
      <c r="Z41" s="19">
        <f>Gompertz_model!Z15</f>
        <v>0</v>
      </c>
      <c r="AA41" s="19">
        <f>Gompertz_model!AA15</f>
        <v>0</v>
      </c>
      <c r="AB41" s="19">
        <f>Gompertz_model!AB15</f>
        <v>0</v>
      </c>
      <c r="AC41" s="19">
        <f>Gompertz_model!AC15</f>
        <v>0</v>
      </c>
      <c r="AD41" s="19">
        <f>Gompertz_model!AD15</f>
        <v>0</v>
      </c>
      <c r="AE41" s="19">
        <f>Gompertz_model!AE15</f>
        <v>0</v>
      </c>
      <c r="AF41" s="19">
        <f>Gompertz_model!AF15</f>
        <v>0</v>
      </c>
      <c r="AG41" s="19">
        <f>Gompertz_model!AG15</f>
        <v>0</v>
      </c>
      <c r="AH41" s="19">
        <f>Gompertz_model!AH15</f>
        <v>0</v>
      </c>
      <c r="AI41" s="19">
        <f>Gompertz_model!AI15</f>
        <v>0</v>
      </c>
    </row>
    <row r="42" spans="1:35" x14ac:dyDescent="0.25">
      <c r="A42" s="3">
        <v>130</v>
      </c>
      <c r="B42" s="19">
        <f>Gompertz_model!B16</f>
        <v>0</v>
      </c>
      <c r="C42" s="19">
        <f>Gompertz_model!C16</f>
        <v>0</v>
      </c>
      <c r="D42" s="19">
        <f>Gompertz_model!D16</f>
        <v>0</v>
      </c>
      <c r="E42" s="19">
        <f>Gompertz_model!E16</f>
        <v>0</v>
      </c>
      <c r="F42" s="19">
        <f>Gompertz_model!F16</f>
        <v>0</v>
      </c>
      <c r="G42" s="19">
        <f>Gompertz_model!G16</f>
        <v>0</v>
      </c>
      <c r="H42" s="19">
        <f>Gompertz_model!H16</f>
        <v>0</v>
      </c>
      <c r="I42" s="19">
        <f>Gompertz_model!I16</f>
        <v>0</v>
      </c>
      <c r="J42" s="19">
        <f>Gompertz_model!J16</f>
        <v>0</v>
      </c>
      <c r="K42" s="19">
        <f>Gompertz_model!K16</f>
        <v>0</v>
      </c>
      <c r="L42" s="19">
        <f>Gompertz_model!L16</f>
        <v>0</v>
      </c>
      <c r="M42" s="19">
        <f>Gompertz_model!M16</f>
        <v>0</v>
      </c>
      <c r="N42" s="19">
        <f>Gompertz_model!N16</f>
        <v>0</v>
      </c>
      <c r="O42" s="19">
        <f>Gompertz_model!O16</f>
        <v>0</v>
      </c>
      <c r="P42" s="19">
        <f>Gompertz_model!P16</f>
        <v>0</v>
      </c>
      <c r="Q42" s="19">
        <f>Gompertz_model!Q16</f>
        <v>0</v>
      </c>
      <c r="R42" s="19">
        <f>Gompertz_model!R16</f>
        <v>0</v>
      </c>
      <c r="S42" s="19">
        <f>Gompertz_model!S16</f>
        <v>0</v>
      </c>
      <c r="T42" s="19">
        <f>Gompertz_model!T16</f>
        <v>0</v>
      </c>
      <c r="U42" s="19">
        <f>Gompertz_model!U16</f>
        <v>0</v>
      </c>
      <c r="V42" s="19">
        <f>Gompertz_model!V16</f>
        <v>0</v>
      </c>
      <c r="W42" s="19">
        <f>Gompertz_model!W16</f>
        <v>0</v>
      </c>
      <c r="X42" s="19">
        <f>Gompertz_model!X16</f>
        <v>0</v>
      </c>
      <c r="Y42" s="19">
        <f>Gompertz_model!Y16</f>
        <v>0</v>
      </c>
      <c r="Z42" s="19">
        <f>Gompertz_model!Z16</f>
        <v>0</v>
      </c>
      <c r="AA42" s="19">
        <f>Gompertz_model!AA16</f>
        <v>0</v>
      </c>
      <c r="AB42" s="19">
        <f>Gompertz_model!AB16</f>
        <v>1</v>
      </c>
      <c r="AC42" s="19">
        <f>Gompertz_model!AC16</f>
        <v>0</v>
      </c>
      <c r="AD42" s="19">
        <f>Gompertz_model!AD16</f>
        <v>0</v>
      </c>
      <c r="AE42" s="19">
        <f>Gompertz_model!AE16</f>
        <v>0</v>
      </c>
      <c r="AF42" s="19">
        <f>Gompertz_model!AF16</f>
        <v>0</v>
      </c>
      <c r="AG42" s="19">
        <f>Gompertz_model!AG16</f>
        <v>0</v>
      </c>
      <c r="AH42" s="19">
        <f>Gompertz_model!AH16</f>
        <v>0</v>
      </c>
      <c r="AI42" s="19">
        <f>Gompertz_model!AI16</f>
        <v>0</v>
      </c>
    </row>
    <row r="43" spans="1:35" x14ac:dyDescent="0.25">
      <c r="A43" s="3">
        <v>131</v>
      </c>
      <c r="B43" s="19">
        <f>Gompertz_model!B17</f>
        <v>0</v>
      </c>
      <c r="C43" s="19">
        <f>Gompertz_model!C17</f>
        <v>0</v>
      </c>
      <c r="D43" s="19">
        <f>Gompertz_model!D17</f>
        <v>0</v>
      </c>
      <c r="E43" s="19">
        <f>Gompertz_model!E17</f>
        <v>0</v>
      </c>
      <c r="F43" s="19">
        <f>Gompertz_model!F17</f>
        <v>0</v>
      </c>
      <c r="G43" s="19">
        <f>Gompertz_model!G17</f>
        <v>0</v>
      </c>
      <c r="H43" s="19">
        <f>Gompertz_model!H17</f>
        <v>0</v>
      </c>
      <c r="I43" s="19">
        <f>Gompertz_model!I17</f>
        <v>0</v>
      </c>
      <c r="J43" s="19">
        <f>Gompertz_model!J17</f>
        <v>0</v>
      </c>
      <c r="K43" s="19">
        <f>Gompertz_model!K17</f>
        <v>0</v>
      </c>
      <c r="L43" s="19">
        <f>Gompertz_model!L17</f>
        <v>0</v>
      </c>
      <c r="M43" s="19">
        <f>Gompertz_model!M17</f>
        <v>0</v>
      </c>
      <c r="N43" s="19">
        <f>Gompertz_model!N17</f>
        <v>0</v>
      </c>
      <c r="O43" s="19">
        <f>Gompertz_model!O17</f>
        <v>0</v>
      </c>
      <c r="P43" s="19">
        <f>Gompertz_model!P17</f>
        <v>0</v>
      </c>
      <c r="Q43" s="19">
        <f>Gompertz_model!Q17</f>
        <v>0</v>
      </c>
      <c r="R43" s="19">
        <f>Gompertz_model!R17</f>
        <v>0</v>
      </c>
      <c r="S43" s="19">
        <f>Gompertz_model!S17</f>
        <v>0</v>
      </c>
      <c r="T43" s="19">
        <f>Gompertz_model!T17</f>
        <v>0</v>
      </c>
      <c r="U43" s="19">
        <f>Gompertz_model!U17</f>
        <v>0</v>
      </c>
      <c r="V43" s="19">
        <f>Gompertz_model!V17</f>
        <v>0</v>
      </c>
      <c r="W43" s="19">
        <f>Gompertz_model!W17</f>
        <v>0</v>
      </c>
      <c r="X43" s="19">
        <f>Gompertz_model!X17</f>
        <v>0</v>
      </c>
      <c r="Y43" s="19">
        <f>Gompertz_model!Y17</f>
        <v>0</v>
      </c>
      <c r="Z43" s="19">
        <f>Gompertz_model!Z17</f>
        <v>0</v>
      </c>
      <c r="AA43" s="19">
        <f>Gompertz_model!AA17</f>
        <v>0</v>
      </c>
      <c r="AB43" s="19">
        <f>Gompertz_model!AB17</f>
        <v>2</v>
      </c>
      <c r="AC43" s="19">
        <f>Gompertz_model!AC17</f>
        <v>0</v>
      </c>
      <c r="AD43" s="19">
        <f>Gompertz_model!AD17</f>
        <v>0</v>
      </c>
      <c r="AE43" s="19">
        <f>Gompertz_model!AE17</f>
        <v>0</v>
      </c>
      <c r="AF43" s="19">
        <f>Gompertz_model!AF17</f>
        <v>0</v>
      </c>
      <c r="AG43" s="19">
        <f>Gompertz_model!AG17</f>
        <v>0</v>
      </c>
      <c r="AH43" s="19">
        <f>Gompertz_model!AH17</f>
        <v>0</v>
      </c>
      <c r="AI43" s="19">
        <f>Gompertz_model!AI17</f>
        <v>0</v>
      </c>
    </row>
    <row r="44" spans="1:35" x14ac:dyDescent="0.25">
      <c r="A44" s="3">
        <v>132</v>
      </c>
      <c r="B44" s="19">
        <f>Gompertz_model!B18</f>
        <v>0</v>
      </c>
      <c r="C44" s="19">
        <f>Gompertz_model!C18</f>
        <v>0</v>
      </c>
      <c r="D44" s="19">
        <f>Gompertz_model!D18</f>
        <v>0</v>
      </c>
      <c r="E44" s="19">
        <f>Gompertz_model!E18</f>
        <v>0</v>
      </c>
      <c r="F44" s="19">
        <f>Gompertz_model!F18</f>
        <v>0</v>
      </c>
      <c r="G44" s="19">
        <f>Gompertz_model!G18</f>
        <v>0</v>
      </c>
      <c r="H44" s="19">
        <f>Gompertz_model!H18</f>
        <v>0</v>
      </c>
      <c r="I44" s="19">
        <f>Gompertz_model!I18</f>
        <v>0</v>
      </c>
      <c r="J44" s="19">
        <f>Gompertz_model!J18</f>
        <v>0</v>
      </c>
      <c r="K44" s="19">
        <f>Gompertz_model!K18</f>
        <v>0</v>
      </c>
      <c r="L44" s="19">
        <f>Gompertz_model!L18</f>
        <v>0</v>
      </c>
      <c r="M44" s="19">
        <f>Gompertz_model!M18</f>
        <v>0</v>
      </c>
      <c r="N44" s="19">
        <f>Gompertz_model!N18</f>
        <v>0</v>
      </c>
      <c r="O44" s="19">
        <f>Gompertz_model!O18</f>
        <v>0</v>
      </c>
      <c r="P44" s="19">
        <f>Gompertz_model!P18</f>
        <v>0</v>
      </c>
      <c r="Q44" s="19">
        <f>Gompertz_model!Q18</f>
        <v>0</v>
      </c>
      <c r="R44" s="19">
        <f>Gompertz_model!R18</f>
        <v>0</v>
      </c>
      <c r="S44" s="19">
        <f>Gompertz_model!S18</f>
        <v>0</v>
      </c>
      <c r="T44" s="19">
        <f>Gompertz_model!T18</f>
        <v>0</v>
      </c>
      <c r="U44" s="19">
        <f>Gompertz_model!U18</f>
        <v>0</v>
      </c>
      <c r="V44" s="19">
        <f>Gompertz_model!V18</f>
        <v>0</v>
      </c>
      <c r="W44" s="19">
        <f>Gompertz_model!W18</f>
        <v>0</v>
      </c>
      <c r="X44" s="19">
        <f>Gompertz_model!X18</f>
        <v>0</v>
      </c>
      <c r="Y44" s="19">
        <f>Gompertz_model!Y18</f>
        <v>0</v>
      </c>
      <c r="Z44" s="19">
        <f>Gompertz_model!Z18</f>
        <v>0</v>
      </c>
      <c r="AA44" s="19">
        <f>Gompertz_model!AA18</f>
        <v>0</v>
      </c>
      <c r="AB44" s="19">
        <f>Gompertz_model!AB18</f>
        <v>1</v>
      </c>
      <c r="AC44" s="19">
        <f>Gompertz_model!AC18</f>
        <v>0</v>
      </c>
      <c r="AD44" s="19">
        <f>Gompertz_model!AD18</f>
        <v>0</v>
      </c>
      <c r="AE44" s="19">
        <f>Gompertz_model!AE18</f>
        <v>0</v>
      </c>
      <c r="AF44" s="19">
        <f>Gompertz_model!AF18</f>
        <v>0</v>
      </c>
      <c r="AG44" s="19">
        <f>Gompertz_model!AG18</f>
        <v>0</v>
      </c>
      <c r="AH44" s="19">
        <f>Gompertz_model!AH18</f>
        <v>0</v>
      </c>
      <c r="AI44" s="19">
        <f>Gompertz_model!AI18</f>
        <v>0</v>
      </c>
    </row>
    <row r="45" spans="1:35" x14ac:dyDescent="0.25">
      <c r="A45" s="3">
        <v>133</v>
      </c>
      <c r="B45" s="19">
        <f>Gompertz_model!B19</f>
        <v>0</v>
      </c>
      <c r="C45" s="19">
        <f>Gompertz_model!C19</f>
        <v>0</v>
      </c>
      <c r="D45" s="19">
        <f>Gompertz_model!D19</f>
        <v>0</v>
      </c>
      <c r="E45" s="19">
        <f>Gompertz_model!E19</f>
        <v>0</v>
      </c>
      <c r="F45" s="19">
        <f>Gompertz_model!F19</f>
        <v>0</v>
      </c>
      <c r="G45" s="19">
        <f>Gompertz_model!G19</f>
        <v>0</v>
      </c>
      <c r="H45" s="19">
        <f>Gompertz_model!H19</f>
        <v>0</v>
      </c>
      <c r="I45" s="19">
        <f>Gompertz_model!I19</f>
        <v>0</v>
      </c>
      <c r="J45" s="19">
        <f>Gompertz_model!J19</f>
        <v>0</v>
      </c>
      <c r="K45" s="19">
        <f>Gompertz_model!K19</f>
        <v>0</v>
      </c>
      <c r="L45" s="19">
        <f>Gompertz_model!L19</f>
        <v>0</v>
      </c>
      <c r="M45" s="19">
        <f>Gompertz_model!M19</f>
        <v>0</v>
      </c>
      <c r="N45" s="19">
        <f>Gompertz_model!N19</f>
        <v>0</v>
      </c>
      <c r="O45" s="19">
        <f>Gompertz_model!O19</f>
        <v>0</v>
      </c>
      <c r="P45" s="19">
        <f>Gompertz_model!P19</f>
        <v>0</v>
      </c>
      <c r="Q45" s="19">
        <f>Gompertz_model!Q19</f>
        <v>0</v>
      </c>
      <c r="R45" s="19">
        <f>Gompertz_model!R19</f>
        <v>0</v>
      </c>
      <c r="S45" s="19">
        <f>Gompertz_model!S19</f>
        <v>0</v>
      </c>
      <c r="T45" s="19">
        <f>Gompertz_model!T19</f>
        <v>0</v>
      </c>
      <c r="U45" s="19">
        <f>Gompertz_model!U19</f>
        <v>0</v>
      </c>
      <c r="V45" s="19">
        <f>Gompertz_model!V19</f>
        <v>0</v>
      </c>
      <c r="W45" s="19">
        <f>Gompertz_model!W19</f>
        <v>0</v>
      </c>
      <c r="X45" s="19">
        <f>Gompertz_model!X19</f>
        <v>0</v>
      </c>
      <c r="Y45" s="19">
        <f>Gompertz_model!Y19</f>
        <v>0</v>
      </c>
      <c r="Z45" s="19">
        <f>Gompertz_model!Z19</f>
        <v>0</v>
      </c>
      <c r="AA45" s="19">
        <f>Gompertz_model!AA19</f>
        <v>0</v>
      </c>
      <c r="AB45" s="19">
        <f>Gompertz_model!AB19</f>
        <v>0</v>
      </c>
      <c r="AC45" s="19">
        <f>Gompertz_model!AC19</f>
        <v>0</v>
      </c>
      <c r="AD45" s="19">
        <f>Gompertz_model!AD19</f>
        <v>0</v>
      </c>
      <c r="AE45" s="19">
        <f>Gompertz_model!AE19</f>
        <v>0</v>
      </c>
      <c r="AF45" s="19">
        <f>Gompertz_model!AF19</f>
        <v>0</v>
      </c>
      <c r="AG45" s="19">
        <f>Gompertz_model!AG19</f>
        <v>0</v>
      </c>
      <c r="AH45" s="19">
        <f>Gompertz_model!AH19</f>
        <v>0</v>
      </c>
      <c r="AI45" s="19">
        <f>Gompertz_model!AI19</f>
        <v>0</v>
      </c>
    </row>
    <row r="46" spans="1:35" x14ac:dyDescent="0.25">
      <c r="A46" s="3">
        <v>134</v>
      </c>
      <c r="B46" s="19">
        <f>Gompertz_model!B20</f>
        <v>0</v>
      </c>
      <c r="C46" s="19">
        <f>Gompertz_model!C20</f>
        <v>0</v>
      </c>
      <c r="D46" s="19">
        <f>Gompertz_model!D20</f>
        <v>0</v>
      </c>
      <c r="E46" s="19">
        <f>Gompertz_model!E20</f>
        <v>0</v>
      </c>
      <c r="F46" s="19">
        <f>Gompertz_model!F20</f>
        <v>0</v>
      </c>
      <c r="G46" s="19">
        <f>Gompertz_model!G20</f>
        <v>0</v>
      </c>
      <c r="H46" s="19">
        <f>Gompertz_model!H20</f>
        <v>0</v>
      </c>
      <c r="I46" s="19">
        <f>Gompertz_model!I20</f>
        <v>0</v>
      </c>
      <c r="J46" s="19">
        <f>Gompertz_model!J20</f>
        <v>0</v>
      </c>
      <c r="K46" s="19">
        <f>Gompertz_model!K20</f>
        <v>0</v>
      </c>
      <c r="L46" s="19">
        <f>Gompertz_model!L20</f>
        <v>0</v>
      </c>
      <c r="M46" s="19">
        <f>Gompertz_model!M20</f>
        <v>0</v>
      </c>
      <c r="N46" s="19">
        <f>Gompertz_model!N20</f>
        <v>0</v>
      </c>
      <c r="O46" s="19">
        <f>Gompertz_model!O20</f>
        <v>0</v>
      </c>
      <c r="P46" s="19">
        <f>Gompertz_model!P20</f>
        <v>0</v>
      </c>
      <c r="Q46" s="19">
        <f>Gompertz_model!Q20</f>
        <v>0</v>
      </c>
      <c r="R46" s="19">
        <f>Gompertz_model!R20</f>
        <v>0</v>
      </c>
      <c r="S46" s="19">
        <f>Gompertz_model!S20</f>
        <v>0</v>
      </c>
      <c r="T46" s="19">
        <f>Gompertz_model!T20</f>
        <v>0</v>
      </c>
      <c r="U46" s="19">
        <f>Gompertz_model!U20</f>
        <v>0</v>
      </c>
      <c r="V46" s="19">
        <f>Gompertz_model!V20</f>
        <v>0</v>
      </c>
      <c r="W46" s="19">
        <f>Gompertz_model!W20</f>
        <v>0</v>
      </c>
      <c r="X46" s="19">
        <f>Gompertz_model!X20</f>
        <v>0</v>
      </c>
      <c r="Y46" s="19">
        <f>Gompertz_model!Y20</f>
        <v>0</v>
      </c>
      <c r="Z46" s="19">
        <f>Gompertz_model!Z20</f>
        <v>0</v>
      </c>
      <c r="AA46" s="19">
        <f>Gompertz_model!AA20</f>
        <v>0</v>
      </c>
      <c r="AB46" s="19">
        <f>Gompertz_model!AB20</f>
        <v>1</v>
      </c>
      <c r="AC46" s="19">
        <f>Gompertz_model!AC20</f>
        <v>0</v>
      </c>
      <c r="AD46" s="19">
        <f>Gompertz_model!AD20</f>
        <v>0</v>
      </c>
      <c r="AE46" s="19">
        <f>Gompertz_model!AE20</f>
        <v>0</v>
      </c>
      <c r="AF46" s="19">
        <f>Gompertz_model!AF20</f>
        <v>0</v>
      </c>
      <c r="AG46" s="19">
        <f>Gompertz_model!AG20</f>
        <v>0</v>
      </c>
      <c r="AH46" s="19">
        <f>Gompertz_model!AH20</f>
        <v>0</v>
      </c>
      <c r="AI46" s="19">
        <f>Gompertz_model!AI20</f>
        <v>0</v>
      </c>
    </row>
    <row r="47" spans="1:35" x14ac:dyDescent="0.25">
      <c r="A47" s="3">
        <v>135</v>
      </c>
      <c r="B47" s="19">
        <f>Gompertz_model!B21</f>
        <v>0</v>
      </c>
      <c r="C47" s="19">
        <f>Gompertz_model!C21</f>
        <v>0</v>
      </c>
      <c r="D47" s="19">
        <f>Gompertz_model!D21</f>
        <v>0</v>
      </c>
      <c r="E47" s="19">
        <f>Gompertz_model!E21</f>
        <v>0</v>
      </c>
      <c r="F47" s="19">
        <f>Gompertz_model!F21</f>
        <v>0</v>
      </c>
      <c r="G47" s="19">
        <f>Gompertz_model!G21</f>
        <v>0</v>
      </c>
      <c r="H47" s="19">
        <f>Gompertz_model!H21</f>
        <v>0</v>
      </c>
      <c r="I47" s="19">
        <f>Gompertz_model!I21</f>
        <v>0</v>
      </c>
      <c r="J47" s="19">
        <f>Gompertz_model!J21</f>
        <v>0</v>
      </c>
      <c r="K47" s="19">
        <f>Gompertz_model!K21</f>
        <v>0</v>
      </c>
      <c r="L47" s="19">
        <f>Gompertz_model!L21</f>
        <v>0</v>
      </c>
      <c r="M47" s="19">
        <f>Gompertz_model!M21</f>
        <v>0</v>
      </c>
      <c r="N47" s="19">
        <f>Gompertz_model!N21</f>
        <v>0</v>
      </c>
      <c r="O47" s="19">
        <f>Gompertz_model!O21</f>
        <v>0</v>
      </c>
      <c r="P47" s="19">
        <f>Gompertz_model!P21</f>
        <v>0</v>
      </c>
      <c r="Q47" s="19">
        <f>Gompertz_model!Q21</f>
        <v>0</v>
      </c>
      <c r="R47" s="19">
        <f>Gompertz_model!R21</f>
        <v>0</v>
      </c>
      <c r="S47" s="19">
        <f>Gompertz_model!S21</f>
        <v>0</v>
      </c>
      <c r="T47" s="19">
        <f>Gompertz_model!T21</f>
        <v>0</v>
      </c>
      <c r="U47" s="19">
        <f>Gompertz_model!U21</f>
        <v>0</v>
      </c>
      <c r="V47" s="19">
        <f>Gompertz_model!V21</f>
        <v>0</v>
      </c>
      <c r="W47" s="19">
        <f>Gompertz_model!W21</f>
        <v>0</v>
      </c>
      <c r="X47" s="19">
        <f>Gompertz_model!X21</f>
        <v>0</v>
      </c>
      <c r="Y47" s="19">
        <f>Gompertz_model!Y21</f>
        <v>3</v>
      </c>
      <c r="Z47" s="19">
        <f>Gompertz_model!Z21</f>
        <v>0</v>
      </c>
      <c r="AA47" s="19">
        <f>Gompertz_model!AA21</f>
        <v>0</v>
      </c>
      <c r="AB47" s="19">
        <f>Gompertz_model!AB21</f>
        <v>0</v>
      </c>
      <c r="AC47" s="19">
        <f>Gompertz_model!AC21</f>
        <v>0</v>
      </c>
      <c r="AD47" s="19">
        <f>Gompertz_model!AD21</f>
        <v>0</v>
      </c>
      <c r="AE47" s="19">
        <f>Gompertz_model!AE21</f>
        <v>0</v>
      </c>
      <c r="AF47" s="19">
        <f>Gompertz_model!AF21</f>
        <v>0</v>
      </c>
      <c r="AG47" s="19">
        <f>Gompertz_model!AG21</f>
        <v>0</v>
      </c>
      <c r="AH47" s="19">
        <f>Gompertz_model!AH21</f>
        <v>0</v>
      </c>
      <c r="AI47" s="19">
        <f>Gompertz_model!AI21</f>
        <v>0</v>
      </c>
    </row>
    <row r="48" spans="1:35" x14ac:dyDescent="0.25">
      <c r="A48" s="3">
        <v>136</v>
      </c>
      <c r="B48" s="19">
        <f>Gompertz_model!B22</f>
        <v>0</v>
      </c>
      <c r="C48" s="19">
        <f>Gompertz_model!C22</f>
        <v>0</v>
      </c>
      <c r="D48" s="19">
        <f>Gompertz_model!D22</f>
        <v>0</v>
      </c>
      <c r="E48" s="19">
        <f>Gompertz_model!E22</f>
        <v>0</v>
      </c>
      <c r="F48" s="19">
        <f>Gompertz_model!F22</f>
        <v>0</v>
      </c>
      <c r="G48" s="19">
        <f>Gompertz_model!G22</f>
        <v>0</v>
      </c>
      <c r="H48" s="19">
        <f>Gompertz_model!H22</f>
        <v>0</v>
      </c>
      <c r="I48" s="19">
        <f>Gompertz_model!I22</f>
        <v>0</v>
      </c>
      <c r="J48" s="19">
        <f>Gompertz_model!J22</f>
        <v>0</v>
      </c>
      <c r="K48" s="19">
        <f>Gompertz_model!K22</f>
        <v>0</v>
      </c>
      <c r="L48" s="19">
        <f>Gompertz_model!L22</f>
        <v>0</v>
      </c>
      <c r="M48" s="19">
        <f>Gompertz_model!M22</f>
        <v>0</v>
      </c>
      <c r="N48" s="19">
        <f>Gompertz_model!N22</f>
        <v>0</v>
      </c>
      <c r="O48" s="19">
        <f>Gompertz_model!O22</f>
        <v>0</v>
      </c>
      <c r="P48" s="19">
        <f>Gompertz_model!P22</f>
        <v>0</v>
      </c>
      <c r="Q48" s="19">
        <f>Gompertz_model!Q22</f>
        <v>0</v>
      </c>
      <c r="R48" s="19">
        <f>Gompertz_model!R22</f>
        <v>0</v>
      </c>
      <c r="S48" s="19">
        <f>Gompertz_model!S22</f>
        <v>0</v>
      </c>
      <c r="T48" s="19">
        <f>Gompertz_model!T22</f>
        <v>0</v>
      </c>
      <c r="U48" s="19">
        <f>Gompertz_model!U22</f>
        <v>0</v>
      </c>
      <c r="V48" s="19">
        <f>Gompertz_model!V22</f>
        <v>0</v>
      </c>
      <c r="W48" s="19">
        <f>Gompertz_model!W22</f>
        <v>5</v>
      </c>
      <c r="X48" s="19">
        <f>Gompertz_model!X22</f>
        <v>0</v>
      </c>
      <c r="Y48" s="19">
        <f>Gompertz_model!Y22</f>
        <v>0</v>
      </c>
      <c r="Z48" s="19">
        <f>Gompertz_model!Z22</f>
        <v>0</v>
      </c>
      <c r="AA48" s="19">
        <f>Gompertz_model!AA22</f>
        <v>1</v>
      </c>
      <c r="AB48" s="19">
        <f>Gompertz_model!AB22</f>
        <v>0</v>
      </c>
      <c r="AC48" s="19">
        <f>Gompertz_model!AC22</f>
        <v>0</v>
      </c>
      <c r="AD48" s="19">
        <f>Gompertz_model!AD22</f>
        <v>0</v>
      </c>
      <c r="AE48" s="19">
        <f>Gompertz_model!AE22</f>
        <v>0</v>
      </c>
      <c r="AF48" s="19">
        <f>Gompertz_model!AF22</f>
        <v>0</v>
      </c>
      <c r="AG48" s="19">
        <f>Gompertz_model!AG22</f>
        <v>0</v>
      </c>
      <c r="AH48" s="19">
        <f>Gompertz_model!AH22</f>
        <v>0</v>
      </c>
      <c r="AI48" s="19">
        <f>Gompertz_model!AI22</f>
        <v>0</v>
      </c>
    </row>
    <row r="49" spans="1:35" x14ac:dyDescent="0.25">
      <c r="A49" s="3">
        <v>137</v>
      </c>
      <c r="B49" s="19">
        <f>Gompertz_model!B23</f>
        <v>0</v>
      </c>
      <c r="C49" s="19">
        <f>Gompertz_model!C23</f>
        <v>0</v>
      </c>
      <c r="D49" s="19">
        <f>Gompertz_model!D23</f>
        <v>0</v>
      </c>
      <c r="E49" s="19">
        <f>Gompertz_model!E23</f>
        <v>0</v>
      </c>
      <c r="F49" s="19">
        <f>Gompertz_model!F23</f>
        <v>0</v>
      </c>
      <c r="G49" s="19">
        <f>Gompertz_model!G23</f>
        <v>0</v>
      </c>
      <c r="H49" s="19">
        <f>Gompertz_model!H23</f>
        <v>0</v>
      </c>
      <c r="I49" s="19">
        <f>Gompertz_model!I23</f>
        <v>0</v>
      </c>
      <c r="J49" s="19">
        <f>Gompertz_model!J23</f>
        <v>0</v>
      </c>
      <c r="K49" s="19">
        <f>Gompertz_model!K23</f>
        <v>0</v>
      </c>
      <c r="L49" s="19">
        <f>Gompertz_model!L23</f>
        <v>0</v>
      </c>
      <c r="M49" s="19">
        <f>Gompertz_model!M23</f>
        <v>0</v>
      </c>
      <c r="N49" s="19">
        <f>Gompertz_model!N23</f>
        <v>0</v>
      </c>
      <c r="O49" s="19">
        <f>Gompertz_model!O23</f>
        <v>0</v>
      </c>
      <c r="P49" s="19">
        <f>Gompertz_model!P23</f>
        <v>0</v>
      </c>
      <c r="Q49" s="19">
        <f>Gompertz_model!Q23</f>
        <v>0</v>
      </c>
      <c r="R49" s="19">
        <f>Gompertz_model!R23</f>
        <v>0</v>
      </c>
      <c r="S49" s="19">
        <f>Gompertz_model!S23</f>
        <v>0</v>
      </c>
      <c r="T49" s="19">
        <f>Gompertz_model!T23</f>
        <v>0</v>
      </c>
      <c r="U49" s="19">
        <f>Gompertz_model!U23</f>
        <v>0</v>
      </c>
      <c r="V49" s="19">
        <f>Gompertz_model!V23</f>
        <v>0</v>
      </c>
      <c r="W49" s="19">
        <f>Gompertz_model!W23</f>
        <v>0</v>
      </c>
      <c r="X49" s="19">
        <f>Gompertz_model!X23</f>
        <v>0</v>
      </c>
      <c r="Y49" s="19">
        <f>Gompertz_model!Y23</f>
        <v>0</v>
      </c>
      <c r="Z49" s="19">
        <f>Gompertz_model!Z23</f>
        <v>0</v>
      </c>
      <c r="AA49" s="19">
        <f>Gompertz_model!AA23</f>
        <v>2</v>
      </c>
      <c r="AB49" s="19">
        <f>Gompertz_model!AB23</f>
        <v>2</v>
      </c>
      <c r="AC49" s="19">
        <f>Gompertz_model!AC23</f>
        <v>0</v>
      </c>
      <c r="AD49" s="19">
        <f>Gompertz_model!AD23</f>
        <v>0</v>
      </c>
      <c r="AE49" s="19">
        <f>Gompertz_model!AE23</f>
        <v>0</v>
      </c>
      <c r="AF49" s="19">
        <f>Gompertz_model!AF23</f>
        <v>0</v>
      </c>
      <c r="AG49" s="19">
        <f>Gompertz_model!AG23</f>
        <v>0</v>
      </c>
      <c r="AH49" s="19">
        <f>Gompertz_model!AH23</f>
        <v>0</v>
      </c>
      <c r="AI49" s="19">
        <f>Gompertz_model!AI23</f>
        <v>0</v>
      </c>
    </row>
    <row r="50" spans="1:35" x14ac:dyDescent="0.25">
      <c r="A50" s="3">
        <v>138</v>
      </c>
      <c r="B50" s="19">
        <f>Gompertz_model!B24</f>
        <v>0</v>
      </c>
      <c r="C50" s="19">
        <f>Gompertz_model!C24</f>
        <v>0</v>
      </c>
      <c r="D50" s="19">
        <f>Gompertz_model!D24</f>
        <v>0</v>
      </c>
      <c r="E50" s="19">
        <f>Gompertz_model!E24</f>
        <v>0</v>
      </c>
      <c r="F50" s="19">
        <f>Gompertz_model!F24</f>
        <v>0</v>
      </c>
      <c r="G50" s="19">
        <f>Gompertz_model!G24</f>
        <v>0</v>
      </c>
      <c r="H50" s="19">
        <f>Gompertz_model!H24</f>
        <v>0</v>
      </c>
      <c r="I50" s="19">
        <f>Gompertz_model!I24</f>
        <v>0</v>
      </c>
      <c r="J50" s="19">
        <f>Gompertz_model!J24</f>
        <v>0</v>
      </c>
      <c r="K50" s="19">
        <f>Gompertz_model!K24</f>
        <v>0</v>
      </c>
      <c r="L50" s="19">
        <f>Gompertz_model!L24</f>
        <v>0</v>
      </c>
      <c r="M50" s="19">
        <f>Gompertz_model!M24</f>
        <v>0</v>
      </c>
      <c r="N50" s="19">
        <f>Gompertz_model!N24</f>
        <v>0</v>
      </c>
      <c r="O50" s="19">
        <f>Gompertz_model!O24</f>
        <v>0</v>
      </c>
      <c r="P50" s="19">
        <f>Gompertz_model!P24</f>
        <v>0</v>
      </c>
      <c r="Q50" s="19">
        <f>Gompertz_model!Q24</f>
        <v>0</v>
      </c>
      <c r="R50" s="19">
        <f>Gompertz_model!R24</f>
        <v>0</v>
      </c>
      <c r="S50" s="19">
        <f>Gompertz_model!S24</f>
        <v>0</v>
      </c>
      <c r="T50" s="19">
        <f>Gompertz_model!T24</f>
        <v>0</v>
      </c>
      <c r="U50" s="19">
        <f>Gompertz_model!U24</f>
        <v>0</v>
      </c>
      <c r="V50" s="19">
        <f>Gompertz_model!V24</f>
        <v>0</v>
      </c>
      <c r="W50" s="19">
        <f>Gompertz_model!W24</f>
        <v>0</v>
      </c>
      <c r="X50" s="19">
        <f>Gompertz_model!X24</f>
        <v>0</v>
      </c>
      <c r="Y50" s="19">
        <f>Gompertz_model!Y24</f>
        <v>0</v>
      </c>
      <c r="Z50" s="19">
        <f>Gompertz_model!Z24</f>
        <v>0</v>
      </c>
      <c r="AA50" s="19">
        <f>Gompertz_model!AA24</f>
        <v>3</v>
      </c>
      <c r="AB50" s="19">
        <f>Gompertz_model!AB24</f>
        <v>0</v>
      </c>
      <c r="AC50" s="19">
        <f>Gompertz_model!AC24</f>
        <v>0</v>
      </c>
      <c r="AD50" s="19">
        <f>Gompertz_model!AD24</f>
        <v>0</v>
      </c>
      <c r="AE50" s="19">
        <f>Gompertz_model!AE24</f>
        <v>0</v>
      </c>
      <c r="AF50" s="19">
        <f>Gompertz_model!AF24</f>
        <v>0</v>
      </c>
      <c r="AG50" s="19">
        <f>Gompertz_model!AG24</f>
        <v>0</v>
      </c>
      <c r="AH50" s="19">
        <f>Gompertz_model!AH24</f>
        <v>0</v>
      </c>
      <c r="AI50" s="19">
        <f>Gompertz_model!AI24</f>
        <v>0</v>
      </c>
    </row>
    <row r="51" spans="1:35" x14ac:dyDescent="0.25">
      <c r="A51" s="3">
        <v>139</v>
      </c>
      <c r="B51" s="19">
        <f>Gompertz_model!B25</f>
        <v>0</v>
      </c>
      <c r="C51" s="19">
        <f>Gompertz_model!C25</f>
        <v>0</v>
      </c>
      <c r="D51" s="19">
        <f>Gompertz_model!D25</f>
        <v>0</v>
      </c>
      <c r="E51" s="19">
        <f>Gompertz_model!E25</f>
        <v>0</v>
      </c>
      <c r="F51" s="19">
        <f>Gompertz_model!F25</f>
        <v>0</v>
      </c>
      <c r="G51" s="19">
        <f>Gompertz_model!G25</f>
        <v>1</v>
      </c>
      <c r="H51" s="19">
        <f>Gompertz_model!H25</f>
        <v>0</v>
      </c>
      <c r="I51" s="19">
        <f>Gompertz_model!I25</f>
        <v>0</v>
      </c>
      <c r="J51" s="19">
        <f>Gompertz_model!J25</f>
        <v>0</v>
      </c>
      <c r="K51" s="19">
        <f>Gompertz_model!K25</f>
        <v>0</v>
      </c>
      <c r="L51" s="19">
        <f>Gompertz_model!L25</f>
        <v>0</v>
      </c>
      <c r="M51" s="19">
        <f>Gompertz_model!M25</f>
        <v>0</v>
      </c>
      <c r="N51" s="19">
        <f>Gompertz_model!N25</f>
        <v>0</v>
      </c>
      <c r="O51" s="19">
        <f>Gompertz_model!O25</f>
        <v>0</v>
      </c>
      <c r="P51" s="19">
        <f>Gompertz_model!P25</f>
        <v>0</v>
      </c>
      <c r="Q51" s="19">
        <f>Gompertz_model!Q25</f>
        <v>0</v>
      </c>
      <c r="R51" s="19">
        <f>Gompertz_model!R25</f>
        <v>0</v>
      </c>
      <c r="S51" s="19">
        <f>Gompertz_model!S25</f>
        <v>0</v>
      </c>
      <c r="T51" s="19">
        <f>Gompertz_model!T25</f>
        <v>0</v>
      </c>
      <c r="U51" s="19">
        <f>Gompertz_model!U25</f>
        <v>0</v>
      </c>
      <c r="V51" s="19">
        <f>Gompertz_model!V25</f>
        <v>0</v>
      </c>
      <c r="W51" s="19">
        <f>Gompertz_model!W25</f>
        <v>0</v>
      </c>
      <c r="X51" s="19">
        <f>Gompertz_model!X25</f>
        <v>0</v>
      </c>
      <c r="Y51" s="19">
        <f>Gompertz_model!Y25</f>
        <v>0</v>
      </c>
      <c r="Z51" s="19">
        <f>Gompertz_model!Z25</f>
        <v>0</v>
      </c>
      <c r="AA51" s="19">
        <f>Gompertz_model!AA25</f>
        <v>4</v>
      </c>
      <c r="AB51" s="19">
        <f>Gompertz_model!AB25</f>
        <v>0</v>
      </c>
      <c r="AC51" s="19">
        <f>Gompertz_model!AC25</f>
        <v>0</v>
      </c>
      <c r="AD51" s="19">
        <f>Gompertz_model!AD25</f>
        <v>0</v>
      </c>
      <c r="AE51" s="19">
        <f>Gompertz_model!AE25</f>
        <v>0</v>
      </c>
      <c r="AF51" s="19">
        <f>Gompertz_model!AF25</f>
        <v>0</v>
      </c>
      <c r="AG51" s="19">
        <f>Gompertz_model!AG25</f>
        <v>0</v>
      </c>
      <c r="AH51" s="19">
        <f>Gompertz_model!AH25</f>
        <v>0</v>
      </c>
      <c r="AI51" s="19">
        <f>Gompertz_model!AI25</f>
        <v>0</v>
      </c>
    </row>
    <row r="52" spans="1:35" x14ac:dyDescent="0.25">
      <c r="A52" s="3">
        <v>140</v>
      </c>
      <c r="B52" s="19">
        <f>Gompertz_model!B26</f>
        <v>0</v>
      </c>
      <c r="C52" s="19">
        <f>Gompertz_model!C26</f>
        <v>0</v>
      </c>
      <c r="D52" s="19">
        <f>Gompertz_model!D26</f>
        <v>0</v>
      </c>
      <c r="E52" s="19">
        <f>Gompertz_model!E26</f>
        <v>0</v>
      </c>
      <c r="F52" s="19">
        <f>Gompertz_model!F26</f>
        <v>0</v>
      </c>
      <c r="G52" s="19">
        <f>Gompertz_model!G26</f>
        <v>1</v>
      </c>
      <c r="H52" s="19">
        <f>Gompertz_model!H26</f>
        <v>0</v>
      </c>
      <c r="I52" s="19">
        <f>Gompertz_model!I26</f>
        <v>0</v>
      </c>
      <c r="J52" s="19">
        <f>Gompertz_model!J26</f>
        <v>0</v>
      </c>
      <c r="K52" s="19">
        <f>Gompertz_model!K26</f>
        <v>0</v>
      </c>
      <c r="L52" s="19">
        <f>Gompertz_model!L26</f>
        <v>0</v>
      </c>
      <c r="M52" s="19">
        <f>Gompertz_model!M26</f>
        <v>0</v>
      </c>
      <c r="N52" s="19">
        <f>Gompertz_model!N26</f>
        <v>0</v>
      </c>
      <c r="O52" s="19">
        <f>Gompertz_model!O26</f>
        <v>0</v>
      </c>
      <c r="P52" s="19">
        <f>Gompertz_model!P26</f>
        <v>0</v>
      </c>
      <c r="Q52" s="19">
        <f>Gompertz_model!Q26</f>
        <v>0</v>
      </c>
      <c r="R52" s="19">
        <f>Gompertz_model!R26</f>
        <v>0</v>
      </c>
      <c r="S52" s="19">
        <f>Gompertz_model!S26</f>
        <v>0</v>
      </c>
      <c r="T52" s="19">
        <f>Gompertz_model!T26</f>
        <v>0</v>
      </c>
      <c r="U52" s="19">
        <f>Gompertz_model!U26</f>
        <v>0</v>
      </c>
      <c r="V52" s="19">
        <f>Gompertz_model!V26</f>
        <v>0</v>
      </c>
      <c r="W52" s="19">
        <f>Gompertz_model!W26</f>
        <v>0</v>
      </c>
      <c r="X52" s="19">
        <f>Gompertz_model!X26</f>
        <v>0</v>
      </c>
      <c r="Y52" s="19">
        <f>Gompertz_model!Y26</f>
        <v>0</v>
      </c>
      <c r="Z52" s="19">
        <f>Gompertz_model!Z26</f>
        <v>0</v>
      </c>
      <c r="AA52" s="19">
        <f>Gompertz_model!AA26</f>
        <v>7</v>
      </c>
      <c r="AB52" s="19">
        <f>Gompertz_model!AB26</f>
        <v>0</v>
      </c>
      <c r="AC52" s="19">
        <f>Gompertz_model!AC26</f>
        <v>0</v>
      </c>
      <c r="AD52" s="19">
        <f>Gompertz_model!AD26</f>
        <v>1</v>
      </c>
      <c r="AE52" s="19">
        <f>Gompertz_model!AE26</f>
        <v>0</v>
      </c>
      <c r="AF52" s="19">
        <f>Gompertz_model!AF26</f>
        <v>0</v>
      </c>
      <c r="AG52" s="19">
        <f>Gompertz_model!AG26</f>
        <v>0</v>
      </c>
      <c r="AH52" s="19">
        <f>Gompertz_model!AH26</f>
        <v>0</v>
      </c>
      <c r="AI52" s="19">
        <f>Gompertz_model!AI26</f>
        <v>0</v>
      </c>
    </row>
    <row r="53" spans="1:35" x14ac:dyDescent="0.25">
      <c r="A53" s="3">
        <v>141</v>
      </c>
      <c r="B53" s="19">
        <f>Gompertz_model!B27</f>
        <v>0</v>
      </c>
      <c r="C53" s="19">
        <f>Gompertz_model!C27</f>
        <v>0</v>
      </c>
      <c r="D53" s="19">
        <f>Gompertz_model!D27</f>
        <v>0</v>
      </c>
      <c r="E53" s="19">
        <f>Gompertz_model!E27</f>
        <v>0</v>
      </c>
      <c r="F53" s="19">
        <f>Gompertz_model!F27</f>
        <v>0</v>
      </c>
      <c r="G53" s="19">
        <f>Gompertz_model!G27</f>
        <v>1</v>
      </c>
      <c r="H53" s="19">
        <f>Gompertz_model!H27</f>
        <v>0</v>
      </c>
      <c r="I53" s="19">
        <f>Gompertz_model!I27</f>
        <v>0</v>
      </c>
      <c r="J53" s="19">
        <f>Gompertz_model!J27</f>
        <v>0</v>
      </c>
      <c r="K53" s="19">
        <f>Gompertz_model!K27</f>
        <v>0</v>
      </c>
      <c r="L53" s="19">
        <f>Gompertz_model!L27</f>
        <v>0</v>
      </c>
      <c r="M53" s="19">
        <f>Gompertz_model!M27</f>
        <v>0</v>
      </c>
      <c r="N53" s="19">
        <f>Gompertz_model!N27</f>
        <v>0</v>
      </c>
      <c r="O53" s="19">
        <f>Gompertz_model!O27</f>
        <v>0</v>
      </c>
      <c r="P53" s="19">
        <f>Gompertz_model!P27</f>
        <v>0</v>
      </c>
      <c r="Q53" s="19">
        <f>Gompertz_model!Q27</f>
        <v>0</v>
      </c>
      <c r="R53" s="19">
        <f>Gompertz_model!R27</f>
        <v>0</v>
      </c>
      <c r="S53" s="19">
        <f>Gompertz_model!S27</f>
        <v>0</v>
      </c>
      <c r="T53" s="19">
        <f>Gompertz_model!T27</f>
        <v>0</v>
      </c>
      <c r="U53" s="19">
        <f>Gompertz_model!U27</f>
        <v>0</v>
      </c>
      <c r="V53" s="19">
        <f>Gompertz_model!V27</f>
        <v>0</v>
      </c>
      <c r="W53" s="19">
        <f>Gompertz_model!W27</f>
        <v>0</v>
      </c>
      <c r="X53" s="19">
        <f>Gompertz_model!X27</f>
        <v>0</v>
      </c>
      <c r="Y53" s="19">
        <f>Gompertz_model!Y27</f>
        <v>0</v>
      </c>
      <c r="Z53" s="19">
        <f>Gompertz_model!Z27</f>
        <v>0</v>
      </c>
      <c r="AA53" s="19">
        <f>Gompertz_model!AA27</f>
        <v>10</v>
      </c>
      <c r="AB53" s="19">
        <f>Gompertz_model!AB27</f>
        <v>4</v>
      </c>
      <c r="AC53" s="19">
        <f>Gompertz_model!AC27</f>
        <v>0</v>
      </c>
      <c r="AD53" s="19">
        <f>Gompertz_model!AD27</f>
        <v>0</v>
      </c>
      <c r="AE53" s="19">
        <f>Gompertz_model!AE27</f>
        <v>0</v>
      </c>
      <c r="AF53" s="19">
        <f>Gompertz_model!AF27</f>
        <v>0</v>
      </c>
      <c r="AG53" s="19">
        <f>Gompertz_model!AG27</f>
        <v>0</v>
      </c>
      <c r="AH53" s="19">
        <f>Gompertz_model!AH27</f>
        <v>0</v>
      </c>
      <c r="AI53" s="19">
        <f>Gompertz_model!AI27</f>
        <v>0</v>
      </c>
    </row>
    <row r="54" spans="1:35" x14ac:dyDescent="0.25">
      <c r="A54" s="3">
        <v>142</v>
      </c>
      <c r="B54" s="19">
        <f>Gompertz_model!B28</f>
        <v>0</v>
      </c>
      <c r="C54" s="19">
        <f>Gompertz_model!C28</f>
        <v>0</v>
      </c>
      <c r="D54" s="19">
        <f>Gompertz_model!D28</f>
        <v>0</v>
      </c>
      <c r="E54" s="19">
        <f>Gompertz_model!E28</f>
        <v>0</v>
      </c>
      <c r="F54" s="19">
        <f>Gompertz_model!F28</f>
        <v>0</v>
      </c>
      <c r="G54" s="19">
        <f>Gompertz_model!G28</f>
        <v>2</v>
      </c>
      <c r="H54" s="19">
        <f>Gompertz_model!H28</f>
        <v>0</v>
      </c>
      <c r="I54" s="19">
        <f>Gompertz_model!I28</f>
        <v>0</v>
      </c>
      <c r="J54" s="19">
        <f>Gompertz_model!J28</f>
        <v>0</v>
      </c>
      <c r="K54" s="19">
        <f>Gompertz_model!K28</f>
        <v>0</v>
      </c>
      <c r="L54" s="19">
        <f>Gompertz_model!L28</f>
        <v>0</v>
      </c>
      <c r="M54" s="19">
        <f>Gompertz_model!M28</f>
        <v>0</v>
      </c>
      <c r="N54" s="19">
        <f>Gompertz_model!N28</f>
        <v>0</v>
      </c>
      <c r="O54" s="19">
        <f>Gompertz_model!O28</f>
        <v>0</v>
      </c>
      <c r="P54" s="19">
        <f>Gompertz_model!P28</f>
        <v>0</v>
      </c>
      <c r="Q54" s="19">
        <f>Gompertz_model!Q28</f>
        <v>0</v>
      </c>
      <c r="R54" s="19">
        <f>Gompertz_model!R28</f>
        <v>0</v>
      </c>
      <c r="S54" s="19">
        <f>Gompertz_model!S28</f>
        <v>0</v>
      </c>
      <c r="T54" s="19">
        <f>Gompertz_model!T28</f>
        <v>0</v>
      </c>
      <c r="U54" s="19">
        <f>Gompertz_model!U28</f>
        <v>0</v>
      </c>
      <c r="V54" s="19">
        <f>Gompertz_model!V28</f>
        <v>0</v>
      </c>
      <c r="W54" s="19">
        <f>Gompertz_model!W28</f>
        <v>0</v>
      </c>
      <c r="X54" s="19">
        <f>Gompertz_model!X28</f>
        <v>0</v>
      </c>
      <c r="Y54" s="19">
        <f>Gompertz_model!Y28</f>
        <v>0</v>
      </c>
      <c r="Z54" s="19">
        <f>Gompertz_model!Z28</f>
        <v>0</v>
      </c>
      <c r="AA54" s="19">
        <f>Gompertz_model!AA28</f>
        <v>15</v>
      </c>
      <c r="AB54" s="19">
        <f>Gompertz_model!AB28</f>
        <v>0</v>
      </c>
      <c r="AC54" s="19">
        <f>Gompertz_model!AC28</f>
        <v>2</v>
      </c>
      <c r="AD54" s="19">
        <f>Gompertz_model!AD28</f>
        <v>0</v>
      </c>
      <c r="AE54" s="19">
        <f>Gompertz_model!AE28</f>
        <v>0</v>
      </c>
      <c r="AF54" s="19">
        <f>Gompertz_model!AF28</f>
        <v>0</v>
      </c>
      <c r="AG54" s="19">
        <f>Gompertz_model!AG28</f>
        <v>0</v>
      </c>
      <c r="AH54" s="19">
        <f>Gompertz_model!AH28</f>
        <v>0</v>
      </c>
      <c r="AI54" s="19">
        <f>Gompertz_model!AI28</f>
        <v>0</v>
      </c>
    </row>
    <row r="55" spans="1:35" x14ac:dyDescent="0.25">
      <c r="A55" s="3">
        <v>143</v>
      </c>
      <c r="B55" s="19">
        <f>Gompertz_model!B29</f>
        <v>0</v>
      </c>
      <c r="C55" s="19">
        <f>Gompertz_model!C29</f>
        <v>0</v>
      </c>
      <c r="D55" s="19">
        <f>Gompertz_model!D29</f>
        <v>0</v>
      </c>
      <c r="E55" s="19">
        <f>Gompertz_model!E29</f>
        <v>0</v>
      </c>
      <c r="F55" s="19">
        <f>Gompertz_model!F29</f>
        <v>0</v>
      </c>
      <c r="G55" s="19">
        <f>Gompertz_model!G29</f>
        <v>3</v>
      </c>
      <c r="H55" s="19">
        <f>Gompertz_model!H29</f>
        <v>0</v>
      </c>
      <c r="I55" s="19">
        <f>Gompertz_model!I29</f>
        <v>0</v>
      </c>
      <c r="J55" s="19">
        <f>Gompertz_model!J29</f>
        <v>0</v>
      </c>
      <c r="K55" s="19">
        <f>Gompertz_model!K29</f>
        <v>0</v>
      </c>
      <c r="L55" s="19">
        <f>Gompertz_model!L29</f>
        <v>0</v>
      </c>
      <c r="M55" s="19">
        <f>Gompertz_model!M29</f>
        <v>0</v>
      </c>
      <c r="N55" s="19">
        <f>Gompertz_model!N29</f>
        <v>0</v>
      </c>
      <c r="O55" s="19">
        <f>Gompertz_model!O29</f>
        <v>0</v>
      </c>
      <c r="P55" s="19">
        <f>Gompertz_model!P29</f>
        <v>0</v>
      </c>
      <c r="Q55" s="19">
        <f>Gompertz_model!Q29</f>
        <v>0</v>
      </c>
      <c r="R55" s="19">
        <f>Gompertz_model!R29</f>
        <v>0</v>
      </c>
      <c r="S55" s="19">
        <f>Gompertz_model!S29</f>
        <v>0</v>
      </c>
      <c r="T55" s="19">
        <f>Gompertz_model!T29</f>
        <v>0</v>
      </c>
      <c r="U55" s="19">
        <f>Gompertz_model!U29</f>
        <v>0</v>
      </c>
      <c r="V55" s="19">
        <f>Gompertz_model!V29</f>
        <v>0</v>
      </c>
      <c r="W55" s="19">
        <f>Gompertz_model!W29</f>
        <v>0</v>
      </c>
      <c r="X55" s="19">
        <f>Gompertz_model!X29</f>
        <v>0</v>
      </c>
      <c r="Y55" s="19">
        <f>Gompertz_model!Y29</f>
        <v>0</v>
      </c>
      <c r="Z55" s="19">
        <f>Gompertz_model!Z29</f>
        <v>0</v>
      </c>
      <c r="AA55" s="19">
        <f>Gompertz_model!AA29</f>
        <v>0</v>
      </c>
      <c r="AB55" s="19">
        <f>Gompertz_model!AB29</f>
        <v>0</v>
      </c>
      <c r="AC55" s="19">
        <f>Gompertz_model!AC29</f>
        <v>0</v>
      </c>
      <c r="AD55" s="19">
        <f>Gompertz_model!AD29</f>
        <v>0</v>
      </c>
      <c r="AE55" s="19">
        <f>Gompertz_model!AE29</f>
        <v>0</v>
      </c>
      <c r="AF55" s="19">
        <f>Gompertz_model!AF29</f>
        <v>0</v>
      </c>
      <c r="AG55" s="19">
        <f>Gompertz_model!AG29</f>
        <v>0</v>
      </c>
      <c r="AH55" s="19">
        <f>Gompertz_model!AH29</f>
        <v>0</v>
      </c>
      <c r="AI55" s="19">
        <f>Gompertz_model!AI29</f>
        <v>0</v>
      </c>
    </row>
    <row r="56" spans="1:35" x14ac:dyDescent="0.25">
      <c r="A56" s="3">
        <v>144</v>
      </c>
      <c r="B56" s="19">
        <f>Gompertz_model!B30</f>
        <v>0</v>
      </c>
      <c r="C56" s="19">
        <f>Gompertz_model!C30</f>
        <v>0</v>
      </c>
      <c r="D56" s="19">
        <f>Gompertz_model!D30</f>
        <v>0</v>
      </c>
      <c r="E56" s="19">
        <f>Gompertz_model!E30</f>
        <v>0</v>
      </c>
      <c r="F56" s="19">
        <f>Gompertz_model!F30</f>
        <v>0</v>
      </c>
      <c r="G56" s="19">
        <f>Gompertz_model!G30</f>
        <v>5</v>
      </c>
      <c r="H56" s="19">
        <f>Gompertz_model!H30</f>
        <v>0</v>
      </c>
      <c r="I56" s="19">
        <f>Gompertz_model!I30</f>
        <v>0</v>
      </c>
      <c r="J56" s="19">
        <f>Gompertz_model!J30</f>
        <v>0</v>
      </c>
      <c r="K56" s="19">
        <f>Gompertz_model!K30</f>
        <v>0</v>
      </c>
      <c r="L56" s="19">
        <f>Gompertz_model!L30</f>
        <v>0</v>
      </c>
      <c r="M56" s="19">
        <f>Gompertz_model!M30</f>
        <v>0</v>
      </c>
      <c r="N56" s="19">
        <f>Gompertz_model!N30</f>
        <v>0</v>
      </c>
      <c r="O56" s="19">
        <f>Gompertz_model!O30</f>
        <v>0</v>
      </c>
      <c r="P56" s="19">
        <f>Gompertz_model!P30</f>
        <v>0</v>
      </c>
      <c r="Q56" s="19">
        <f>Gompertz_model!Q30</f>
        <v>0</v>
      </c>
      <c r="R56" s="19">
        <f>Gompertz_model!R30</f>
        <v>0</v>
      </c>
      <c r="S56" s="19">
        <f>Gompertz_model!S30</f>
        <v>0</v>
      </c>
      <c r="T56" s="19">
        <f>Gompertz_model!T30</f>
        <v>0</v>
      </c>
      <c r="U56" s="19">
        <f>Gompertz_model!U30</f>
        <v>0</v>
      </c>
      <c r="V56" s="19">
        <f>Gompertz_model!V30</f>
        <v>0</v>
      </c>
      <c r="W56" s="19">
        <f>Gompertz_model!W30</f>
        <v>0</v>
      </c>
      <c r="X56" s="19">
        <f>Gompertz_model!X30</f>
        <v>0</v>
      </c>
      <c r="Y56" s="19">
        <f>Gompertz_model!Y30</f>
        <v>0</v>
      </c>
      <c r="Z56" s="19">
        <f>Gompertz_model!Z30</f>
        <v>0</v>
      </c>
      <c r="AA56" s="19">
        <f>Gompertz_model!AA30</f>
        <v>0</v>
      </c>
      <c r="AB56" s="19">
        <f>Gompertz_model!AB30</f>
        <v>0</v>
      </c>
      <c r="AC56" s="19">
        <f>Gompertz_model!AC30</f>
        <v>1</v>
      </c>
      <c r="AD56" s="19">
        <f>Gompertz_model!AD30</f>
        <v>0</v>
      </c>
      <c r="AE56" s="19">
        <f>Gompertz_model!AE30</f>
        <v>0</v>
      </c>
      <c r="AF56" s="19">
        <f>Gompertz_model!AF30</f>
        <v>0</v>
      </c>
      <c r="AG56" s="19">
        <f>Gompertz_model!AG30</f>
        <v>0</v>
      </c>
      <c r="AH56" s="19">
        <f>Gompertz_model!AH30</f>
        <v>0</v>
      </c>
      <c r="AI56" s="19">
        <f>Gompertz_model!AI30</f>
        <v>0</v>
      </c>
    </row>
    <row r="57" spans="1:35" x14ac:dyDescent="0.25">
      <c r="A57" s="3">
        <v>145</v>
      </c>
      <c r="B57" s="19">
        <f>Gompertz_model!B31</f>
        <v>0</v>
      </c>
      <c r="C57" s="19">
        <f>Gompertz_model!C31</f>
        <v>0</v>
      </c>
      <c r="D57" s="19">
        <f>Gompertz_model!D31</f>
        <v>0</v>
      </c>
      <c r="E57" s="19">
        <f>Gompertz_model!E31</f>
        <v>0</v>
      </c>
      <c r="F57" s="19">
        <f>Gompertz_model!F31</f>
        <v>0</v>
      </c>
      <c r="G57" s="19">
        <f>Gompertz_model!G31</f>
        <v>7</v>
      </c>
      <c r="H57" s="19">
        <f>Gompertz_model!H31</f>
        <v>0</v>
      </c>
      <c r="I57" s="19">
        <f>Gompertz_model!I31</f>
        <v>0</v>
      </c>
      <c r="J57" s="19">
        <f>Gompertz_model!J31</f>
        <v>0</v>
      </c>
      <c r="K57" s="19">
        <f>Gompertz_model!K31</f>
        <v>0</v>
      </c>
      <c r="L57" s="19">
        <f>Gompertz_model!L31</f>
        <v>3</v>
      </c>
      <c r="M57" s="19">
        <f>Gompertz_model!M31</f>
        <v>0</v>
      </c>
      <c r="N57" s="19">
        <f>Gompertz_model!N31</f>
        <v>0</v>
      </c>
      <c r="O57" s="19">
        <f>Gompertz_model!O31</f>
        <v>3</v>
      </c>
      <c r="P57" s="19">
        <f>Gompertz_model!P31</f>
        <v>0</v>
      </c>
      <c r="Q57" s="19">
        <f>Gompertz_model!Q31</f>
        <v>0</v>
      </c>
      <c r="R57" s="19">
        <f>Gompertz_model!R31</f>
        <v>0</v>
      </c>
      <c r="S57" s="19">
        <f>Gompertz_model!S31</f>
        <v>154</v>
      </c>
      <c r="T57" s="19">
        <f>Gompertz_model!T31</f>
        <v>0</v>
      </c>
      <c r="U57" s="19">
        <f>Gompertz_model!U31</f>
        <v>0</v>
      </c>
      <c r="V57" s="19">
        <f>Gompertz_model!V31</f>
        <v>0</v>
      </c>
      <c r="W57" s="19">
        <f>Gompertz_model!W31</f>
        <v>0</v>
      </c>
      <c r="X57" s="19">
        <f>Gompertz_model!X31</f>
        <v>0</v>
      </c>
      <c r="Y57" s="19">
        <f>Gompertz_model!Y31</f>
        <v>0</v>
      </c>
      <c r="Z57" s="19">
        <f>Gompertz_model!Z31</f>
        <v>0</v>
      </c>
      <c r="AA57" s="19">
        <f>Gompertz_model!AA31</f>
        <v>0</v>
      </c>
      <c r="AB57" s="19">
        <f>Gompertz_model!AB31</f>
        <v>0</v>
      </c>
      <c r="AC57" s="19">
        <f>Gompertz_model!AC31</f>
        <v>0</v>
      </c>
      <c r="AD57" s="19">
        <f>Gompertz_model!AD31</f>
        <v>0</v>
      </c>
      <c r="AE57" s="19">
        <f>Gompertz_model!AE31</f>
        <v>3</v>
      </c>
      <c r="AF57" s="19">
        <f>Gompertz_model!AF31</f>
        <v>0</v>
      </c>
      <c r="AG57" s="19">
        <f>Gompertz_model!AG31</f>
        <v>0</v>
      </c>
      <c r="AH57" s="19">
        <f>Gompertz_model!AH31</f>
        <v>0</v>
      </c>
      <c r="AI57" s="19">
        <f>Gompertz_model!AI31</f>
        <v>0</v>
      </c>
    </row>
    <row r="58" spans="1:35" x14ac:dyDescent="0.25">
      <c r="A58" s="3">
        <v>146</v>
      </c>
      <c r="B58" s="19">
        <f>Gompertz_model!B32</f>
        <v>0</v>
      </c>
      <c r="C58" s="19">
        <f>Gompertz_model!C32</f>
        <v>0</v>
      </c>
      <c r="D58" s="19">
        <f>Gompertz_model!D32</f>
        <v>0</v>
      </c>
      <c r="E58" s="19">
        <f>Gompertz_model!E32</f>
        <v>0</v>
      </c>
      <c r="F58" s="19">
        <f>Gompertz_model!F32</f>
        <v>0</v>
      </c>
      <c r="G58" s="19">
        <f>Gompertz_model!G32</f>
        <v>10</v>
      </c>
      <c r="H58" s="19">
        <f>Gompertz_model!H32</f>
        <v>0</v>
      </c>
      <c r="I58" s="19">
        <f>Gompertz_model!I32</f>
        <v>0</v>
      </c>
      <c r="J58" s="19">
        <f>Gompertz_model!J32</f>
        <v>0</v>
      </c>
      <c r="K58" s="19">
        <f>Gompertz_model!K32</f>
        <v>0</v>
      </c>
      <c r="L58" s="19">
        <f>Gompertz_model!L32</f>
        <v>8</v>
      </c>
      <c r="M58" s="19">
        <f>Gompertz_model!M32</f>
        <v>0</v>
      </c>
      <c r="N58" s="19">
        <f>Gompertz_model!N32</f>
        <v>0</v>
      </c>
      <c r="O58" s="19">
        <f>Gompertz_model!O32</f>
        <v>2</v>
      </c>
      <c r="P58" s="19">
        <f>Gompertz_model!P32</f>
        <v>0</v>
      </c>
      <c r="Q58" s="19">
        <f>Gompertz_model!Q32</f>
        <v>0</v>
      </c>
      <c r="R58" s="19">
        <f>Gompertz_model!R32</f>
        <v>0</v>
      </c>
      <c r="S58" s="19">
        <f>Gompertz_model!S32</f>
        <v>57</v>
      </c>
      <c r="T58" s="19">
        <f>Gompertz_model!T32</f>
        <v>0</v>
      </c>
      <c r="U58" s="19">
        <f>Gompertz_model!U32</f>
        <v>0</v>
      </c>
      <c r="V58" s="19">
        <f>Gompertz_model!V32</f>
        <v>0</v>
      </c>
      <c r="W58" s="19">
        <f>Gompertz_model!W32</f>
        <v>0</v>
      </c>
      <c r="X58" s="19">
        <f>Gompertz_model!X32</f>
        <v>0</v>
      </c>
      <c r="Y58" s="19">
        <f>Gompertz_model!Y32</f>
        <v>0</v>
      </c>
      <c r="Z58" s="19">
        <f>Gompertz_model!Z32</f>
        <v>0</v>
      </c>
      <c r="AA58" s="19">
        <f>Gompertz_model!AA32</f>
        <v>5</v>
      </c>
      <c r="AB58" s="19">
        <f>Gompertz_model!AB32</f>
        <v>0</v>
      </c>
      <c r="AC58" s="19">
        <f>Gompertz_model!AC32</f>
        <v>3</v>
      </c>
      <c r="AD58" s="19">
        <f>Gompertz_model!AD32</f>
        <v>0</v>
      </c>
      <c r="AE58" s="19">
        <f>Gompertz_model!AE32</f>
        <v>91</v>
      </c>
      <c r="AF58" s="19">
        <f>Gompertz_model!AF32</f>
        <v>0</v>
      </c>
      <c r="AG58" s="19">
        <f>Gompertz_model!AG32</f>
        <v>0</v>
      </c>
      <c r="AH58" s="19">
        <f>Gompertz_model!AH32</f>
        <v>0</v>
      </c>
      <c r="AI58" s="19">
        <f>Gompertz_model!AI32</f>
        <v>0</v>
      </c>
    </row>
    <row r="59" spans="1:35" x14ac:dyDescent="0.25">
      <c r="A59" s="3">
        <v>147</v>
      </c>
      <c r="B59" s="19">
        <f>Gompertz_model!B33</f>
        <v>0</v>
      </c>
      <c r="C59" s="19">
        <f>Gompertz_model!C33</f>
        <v>0</v>
      </c>
      <c r="D59" s="19">
        <f>Gompertz_model!D33</f>
        <v>0</v>
      </c>
      <c r="E59" s="19">
        <f>Gompertz_model!E33</f>
        <v>0</v>
      </c>
      <c r="F59" s="19">
        <f>Gompertz_model!F33</f>
        <v>0</v>
      </c>
      <c r="G59" s="19">
        <f>Gompertz_model!G33</f>
        <v>14</v>
      </c>
      <c r="H59" s="19">
        <f>Gompertz_model!H33</f>
        <v>0</v>
      </c>
      <c r="I59" s="19">
        <f>Gompertz_model!I33</f>
        <v>0</v>
      </c>
      <c r="J59" s="19">
        <f>Gompertz_model!J33</f>
        <v>0</v>
      </c>
      <c r="K59" s="19">
        <f>Gompertz_model!K33</f>
        <v>0</v>
      </c>
      <c r="L59" s="19">
        <f>Gompertz_model!L33</f>
        <v>0</v>
      </c>
      <c r="M59" s="19">
        <f>Gompertz_model!M33</f>
        <v>0</v>
      </c>
      <c r="N59" s="19">
        <f>Gompertz_model!N33</f>
        <v>0</v>
      </c>
      <c r="O59" s="19">
        <f>Gompertz_model!O33</f>
        <v>11</v>
      </c>
      <c r="P59" s="19">
        <f>Gompertz_model!P33</f>
        <v>2</v>
      </c>
      <c r="Q59" s="19">
        <f>Gompertz_model!Q33</f>
        <v>3</v>
      </c>
      <c r="R59" s="19">
        <f>Gompertz_model!R33</f>
        <v>0</v>
      </c>
      <c r="S59" s="19">
        <f>Gompertz_model!S33</f>
        <v>1028</v>
      </c>
      <c r="T59" s="19">
        <f>Gompertz_model!T33</f>
        <v>0</v>
      </c>
      <c r="U59" s="19">
        <f>Gompertz_model!U33</f>
        <v>0</v>
      </c>
      <c r="V59" s="19">
        <f>Gompertz_model!V33</f>
        <v>0</v>
      </c>
      <c r="W59" s="19">
        <f>Gompertz_model!W33</f>
        <v>0</v>
      </c>
      <c r="X59" s="19">
        <f>Gompertz_model!X33</f>
        <v>0</v>
      </c>
      <c r="Y59" s="19">
        <f>Gompertz_model!Y33</f>
        <v>3</v>
      </c>
      <c r="Z59" s="19">
        <f>Gompertz_model!Z33</f>
        <v>0</v>
      </c>
      <c r="AA59" s="19">
        <f>Gompertz_model!AA33</f>
        <v>0</v>
      </c>
      <c r="AB59" s="19">
        <f>Gompertz_model!AB33</f>
        <v>0</v>
      </c>
      <c r="AC59" s="19">
        <f>Gompertz_model!AC33</f>
        <v>8</v>
      </c>
      <c r="AD59" s="19">
        <f>Gompertz_model!AD33</f>
        <v>0</v>
      </c>
      <c r="AE59" s="19">
        <f>Gompertz_model!AE33</f>
        <v>19</v>
      </c>
      <c r="AF59" s="19">
        <f>Gompertz_model!AF33</f>
        <v>0</v>
      </c>
      <c r="AG59" s="19">
        <f>Gompertz_model!AG33</f>
        <v>0</v>
      </c>
      <c r="AH59" s="19">
        <f>Gompertz_model!AH33</f>
        <v>0</v>
      </c>
      <c r="AI59" s="19">
        <f>Gompertz_model!AI33</f>
        <v>0</v>
      </c>
    </row>
    <row r="60" spans="1:35" x14ac:dyDescent="0.25">
      <c r="A60" s="3">
        <v>148</v>
      </c>
      <c r="B60" s="19">
        <f>Gompertz_model!B34</f>
        <v>0</v>
      </c>
      <c r="C60" s="19">
        <f>Gompertz_model!C34</f>
        <v>0</v>
      </c>
      <c r="D60" s="19">
        <f>Gompertz_model!D34</f>
        <v>0</v>
      </c>
      <c r="E60" s="19">
        <f>Gompertz_model!E34</f>
        <v>0</v>
      </c>
      <c r="F60" s="19">
        <f>Gompertz_model!F34</f>
        <v>0</v>
      </c>
      <c r="G60" s="19">
        <f>Gompertz_model!G34</f>
        <v>20</v>
      </c>
      <c r="H60" s="19">
        <f>Gompertz_model!H34</f>
        <v>0</v>
      </c>
      <c r="I60" s="19">
        <f>Gompertz_model!I34</f>
        <v>1</v>
      </c>
      <c r="J60" s="19">
        <f>Gompertz_model!J34</f>
        <v>0</v>
      </c>
      <c r="K60" s="19">
        <f>Gompertz_model!K34</f>
        <v>0</v>
      </c>
      <c r="L60" s="19">
        <f>Gompertz_model!L34</f>
        <v>0</v>
      </c>
      <c r="M60" s="19">
        <f>Gompertz_model!M34</f>
        <v>0</v>
      </c>
      <c r="N60" s="19">
        <f>Gompertz_model!N34</f>
        <v>0</v>
      </c>
      <c r="O60" s="19">
        <f>Gompertz_model!O34</f>
        <v>0</v>
      </c>
      <c r="P60" s="19">
        <f>Gompertz_model!P34</f>
        <v>2</v>
      </c>
      <c r="Q60" s="19">
        <f>Gompertz_model!Q34</f>
        <v>9</v>
      </c>
      <c r="R60" s="19">
        <f>Gompertz_model!R34</f>
        <v>0</v>
      </c>
      <c r="S60" s="19">
        <f>Gompertz_model!S34</f>
        <v>101</v>
      </c>
      <c r="T60" s="19">
        <f>Gompertz_model!T34</f>
        <v>0</v>
      </c>
      <c r="U60" s="19">
        <f>Gompertz_model!U34</f>
        <v>0</v>
      </c>
      <c r="V60" s="19">
        <f>Gompertz_model!V34</f>
        <v>0</v>
      </c>
      <c r="W60" s="19">
        <f>Gompertz_model!W34</f>
        <v>0</v>
      </c>
      <c r="X60" s="19">
        <f>Gompertz_model!X34</f>
        <v>0</v>
      </c>
      <c r="Y60" s="19">
        <f>Gompertz_model!Y34</f>
        <v>7</v>
      </c>
      <c r="Z60" s="19">
        <f>Gompertz_model!Z34</f>
        <v>0</v>
      </c>
      <c r="AA60" s="19">
        <f>Gompertz_model!AA34</f>
        <v>0</v>
      </c>
      <c r="AB60" s="19">
        <f>Gompertz_model!AB34</f>
        <v>1</v>
      </c>
      <c r="AC60" s="19">
        <f>Gompertz_model!AC34</f>
        <v>5</v>
      </c>
      <c r="AD60" s="19">
        <f>Gompertz_model!AD34</f>
        <v>0</v>
      </c>
      <c r="AE60" s="19">
        <f>Gompertz_model!AE34</f>
        <v>201</v>
      </c>
      <c r="AF60" s="19">
        <f>Gompertz_model!AF34</f>
        <v>0</v>
      </c>
      <c r="AG60" s="19">
        <f>Gompertz_model!AG34</f>
        <v>0</v>
      </c>
      <c r="AH60" s="19">
        <f>Gompertz_model!AH34</f>
        <v>0</v>
      </c>
      <c r="AI60" s="19">
        <f>Gompertz_model!AI34</f>
        <v>5</v>
      </c>
    </row>
    <row r="61" spans="1:35" x14ac:dyDescent="0.25">
      <c r="A61" s="3">
        <v>149</v>
      </c>
      <c r="B61" s="19">
        <f>Gompertz_model!B35</f>
        <v>0</v>
      </c>
      <c r="C61" s="19">
        <f>Gompertz_model!C35</f>
        <v>0</v>
      </c>
      <c r="D61" s="19">
        <f>Gompertz_model!D35</f>
        <v>0</v>
      </c>
      <c r="E61" s="19">
        <f>Gompertz_model!E35</f>
        <v>0</v>
      </c>
      <c r="F61" s="19">
        <f>Gompertz_model!F35</f>
        <v>4</v>
      </c>
      <c r="G61" s="19">
        <f>Gompertz_model!G35</f>
        <v>27</v>
      </c>
      <c r="H61" s="19">
        <f>Gompertz_model!H35</f>
        <v>0</v>
      </c>
      <c r="I61" s="19">
        <f>Gompertz_model!I35</f>
        <v>0</v>
      </c>
      <c r="J61" s="19">
        <f>Gompertz_model!J35</f>
        <v>0</v>
      </c>
      <c r="K61" s="19">
        <f>Gompertz_model!K35</f>
        <v>0</v>
      </c>
      <c r="L61" s="19">
        <f>Gompertz_model!L35</f>
        <v>0</v>
      </c>
      <c r="M61" s="19">
        <f>Gompertz_model!M35</f>
        <v>0</v>
      </c>
      <c r="N61" s="19">
        <f>Gompertz_model!N35</f>
        <v>0</v>
      </c>
      <c r="O61" s="19">
        <f>Gompertz_model!O35</f>
        <v>6</v>
      </c>
      <c r="P61" s="19">
        <f>Gompertz_model!P35</f>
        <v>0</v>
      </c>
      <c r="Q61" s="19">
        <f>Gompertz_model!Q35</f>
        <v>0</v>
      </c>
      <c r="R61" s="19">
        <f>Gompertz_model!R35</f>
        <v>0</v>
      </c>
      <c r="S61" s="19">
        <f>Gompertz_model!S35</f>
        <v>727</v>
      </c>
      <c r="T61" s="19">
        <f>Gompertz_model!T35</f>
        <v>0</v>
      </c>
      <c r="U61" s="19">
        <f>Gompertz_model!U35</f>
        <v>0</v>
      </c>
      <c r="V61" s="19">
        <f>Gompertz_model!V35</f>
        <v>0</v>
      </c>
      <c r="W61" s="19">
        <f>Gompertz_model!W35</f>
        <v>0</v>
      </c>
      <c r="X61" s="19">
        <f>Gompertz_model!X35</f>
        <v>1</v>
      </c>
      <c r="Y61" s="19">
        <f>Gompertz_model!Y35</f>
        <v>0</v>
      </c>
      <c r="Z61" s="19">
        <f>Gompertz_model!Z35</f>
        <v>0</v>
      </c>
      <c r="AA61" s="19">
        <f>Gompertz_model!AA35</f>
        <v>11</v>
      </c>
      <c r="AB61" s="19">
        <f>Gompertz_model!AB35</f>
        <v>0</v>
      </c>
      <c r="AC61" s="19">
        <f>Gompertz_model!AC35</f>
        <v>3</v>
      </c>
      <c r="AD61" s="19">
        <f>Gompertz_model!AD35</f>
        <v>0</v>
      </c>
      <c r="AE61" s="19">
        <f>Gompertz_model!AE35</f>
        <v>1</v>
      </c>
      <c r="AF61" s="19">
        <f>Gompertz_model!AF35</f>
        <v>0</v>
      </c>
      <c r="AG61" s="19">
        <f>Gompertz_model!AG35</f>
        <v>0</v>
      </c>
      <c r="AH61" s="19">
        <f>Gompertz_model!AH35</f>
        <v>0</v>
      </c>
      <c r="AI61" s="19">
        <f>Gompertz_model!AI35</f>
        <v>0</v>
      </c>
    </row>
    <row r="62" spans="1:35" x14ac:dyDescent="0.25">
      <c r="A62" s="3">
        <v>150</v>
      </c>
      <c r="B62" s="19">
        <f>Gompertz_model!B36</f>
        <v>0</v>
      </c>
      <c r="C62" s="19">
        <f>Gompertz_model!C36</f>
        <v>0</v>
      </c>
      <c r="D62" s="19">
        <f>Gompertz_model!D36</f>
        <v>0</v>
      </c>
      <c r="E62" s="19">
        <f>Gompertz_model!E36</f>
        <v>0</v>
      </c>
      <c r="F62" s="19">
        <f>Gompertz_model!F36</f>
        <v>5</v>
      </c>
      <c r="G62" s="19">
        <f>Gompertz_model!G36</f>
        <v>35</v>
      </c>
      <c r="H62" s="19">
        <f>Gompertz_model!H36</f>
        <v>7</v>
      </c>
      <c r="I62" s="19">
        <f>Gompertz_model!I36</f>
        <v>2</v>
      </c>
      <c r="J62" s="19">
        <f>Gompertz_model!J36</f>
        <v>0</v>
      </c>
      <c r="K62" s="19">
        <f>Gompertz_model!K36</f>
        <v>0</v>
      </c>
      <c r="L62" s="19">
        <f>Gompertz_model!L36</f>
        <v>0</v>
      </c>
      <c r="M62" s="19">
        <f>Gompertz_model!M36</f>
        <v>0</v>
      </c>
      <c r="N62" s="19">
        <f>Gompertz_model!N36</f>
        <v>1</v>
      </c>
      <c r="O62" s="19">
        <f>Gompertz_model!O36</f>
        <v>13</v>
      </c>
      <c r="P62" s="19">
        <f>Gompertz_model!P36</f>
        <v>5</v>
      </c>
      <c r="Q62" s="19">
        <f>Gompertz_model!Q36</f>
        <v>15</v>
      </c>
      <c r="R62" s="19">
        <f>Gompertz_model!R36</f>
        <v>3</v>
      </c>
      <c r="S62" s="19">
        <f>Gompertz_model!S36</f>
        <v>946</v>
      </c>
      <c r="T62" s="19">
        <f>Gompertz_model!T36</f>
        <v>0</v>
      </c>
      <c r="U62" s="19">
        <f>Gompertz_model!U36</f>
        <v>1</v>
      </c>
      <c r="V62" s="19">
        <f>Gompertz_model!V36</f>
        <v>0</v>
      </c>
      <c r="W62" s="19">
        <f>Gompertz_model!W36</f>
        <v>0</v>
      </c>
      <c r="X62" s="19">
        <f>Gompertz_model!X36</f>
        <v>0</v>
      </c>
      <c r="Y62" s="19">
        <f>Gompertz_model!Y36</f>
        <v>0</v>
      </c>
      <c r="Z62" s="19">
        <f>Gompertz_model!Z36</f>
        <v>0</v>
      </c>
      <c r="AA62" s="19">
        <f>Gompertz_model!AA36</f>
        <v>425</v>
      </c>
      <c r="AB62" s="19">
        <f>Gompertz_model!AB36</f>
        <v>0</v>
      </c>
      <c r="AC62" s="19">
        <f>Gompertz_model!AC36</f>
        <v>3</v>
      </c>
      <c r="AD62" s="19">
        <f>Gompertz_model!AD36</f>
        <v>0</v>
      </c>
      <c r="AE62" s="19">
        <f>Gompertz_model!AE36</f>
        <v>7</v>
      </c>
      <c r="AF62" s="19">
        <f>Gompertz_model!AF36</f>
        <v>1</v>
      </c>
      <c r="AG62" s="19">
        <f>Gompertz_model!AG36</f>
        <v>0</v>
      </c>
      <c r="AH62" s="19">
        <f>Gompertz_model!AH36</f>
        <v>0</v>
      </c>
      <c r="AI62" s="19">
        <f>Gompertz_model!AI36</f>
        <v>0</v>
      </c>
    </row>
    <row r="63" spans="1:35" x14ac:dyDescent="0.25">
      <c r="A63" s="3">
        <v>151</v>
      </c>
      <c r="B63" s="19">
        <f>Gompertz_model!B37</f>
        <v>0</v>
      </c>
      <c r="C63" s="19">
        <f>Gompertz_model!C37</f>
        <v>11</v>
      </c>
      <c r="D63" s="19">
        <f>Gompertz_model!D37</f>
        <v>0</v>
      </c>
      <c r="E63" s="19">
        <f>Gompertz_model!E37</f>
        <v>0</v>
      </c>
      <c r="F63" s="19">
        <f>Gompertz_model!F37</f>
        <v>14</v>
      </c>
      <c r="G63" s="19">
        <f>Gompertz_model!G37</f>
        <v>46</v>
      </c>
      <c r="H63" s="19">
        <f>Gompertz_model!H37</f>
        <v>14</v>
      </c>
      <c r="I63" s="19">
        <f>Gompertz_model!I37</f>
        <v>0</v>
      </c>
      <c r="J63" s="19">
        <f>Gompertz_model!J37</f>
        <v>0</v>
      </c>
      <c r="K63" s="19">
        <f>Gompertz_model!K37</f>
        <v>0</v>
      </c>
      <c r="L63" s="19">
        <f>Gompertz_model!L37</f>
        <v>10</v>
      </c>
      <c r="M63" s="19">
        <f>Gompertz_model!M37</f>
        <v>0</v>
      </c>
      <c r="N63" s="19">
        <f>Gompertz_model!N37</f>
        <v>1</v>
      </c>
      <c r="O63" s="19">
        <f>Gompertz_model!O37</f>
        <v>0</v>
      </c>
      <c r="P63" s="19">
        <f>Gompertz_model!P37</f>
        <v>19</v>
      </c>
      <c r="Q63" s="19">
        <f>Gompertz_model!Q37</f>
        <v>8</v>
      </c>
      <c r="R63" s="19">
        <f>Gompertz_model!R37</f>
        <v>4</v>
      </c>
      <c r="S63" s="19">
        <f>Gompertz_model!S37</f>
        <v>741</v>
      </c>
      <c r="T63" s="19">
        <f>Gompertz_model!T37</f>
        <v>0</v>
      </c>
      <c r="U63" s="19">
        <f>Gompertz_model!U37</f>
        <v>0</v>
      </c>
      <c r="V63" s="19">
        <f>Gompertz_model!V37</f>
        <v>0</v>
      </c>
      <c r="W63" s="19">
        <f>Gompertz_model!W37</f>
        <v>5</v>
      </c>
      <c r="X63" s="19">
        <f>Gompertz_model!X37</f>
        <v>0</v>
      </c>
      <c r="Y63" s="19">
        <f>Gompertz_model!Y37</f>
        <v>5</v>
      </c>
      <c r="Z63" s="19">
        <f>Gompertz_model!Z37</f>
        <v>1</v>
      </c>
      <c r="AA63" s="19">
        <f>Gompertz_model!AA37</f>
        <v>68</v>
      </c>
      <c r="AB63" s="19">
        <f>Gompertz_model!AB37</f>
        <v>0</v>
      </c>
      <c r="AC63" s="19">
        <f>Gompertz_model!AC37</f>
        <v>1</v>
      </c>
      <c r="AD63" s="19">
        <f>Gompertz_model!AD37</f>
        <v>0</v>
      </c>
      <c r="AE63" s="19">
        <f>Gompertz_model!AE37</f>
        <v>69</v>
      </c>
      <c r="AF63" s="19">
        <f>Gompertz_model!AF37</f>
        <v>0</v>
      </c>
      <c r="AG63" s="19">
        <f>Gompertz_model!AG37</f>
        <v>0</v>
      </c>
      <c r="AH63" s="19">
        <f>Gompertz_model!AH37</f>
        <v>0</v>
      </c>
      <c r="AI63" s="19">
        <f>Gompertz_model!AI37</f>
        <v>0</v>
      </c>
    </row>
    <row r="64" spans="1:35" x14ac:dyDescent="0.25">
      <c r="A64" s="3">
        <v>152</v>
      </c>
      <c r="B64" s="19">
        <f>Gompertz_model!B38</f>
        <v>0</v>
      </c>
      <c r="C64" s="19">
        <f>Gompertz_model!C38</f>
        <v>5</v>
      </c>
      <c r="D64" s="19">
        <f>Gompertz_model!D38</f>
        <v>5</v>
      </c>
      <c r="E64" s="19">
        <f>Gompertz_model!E38</f>
        <v>0</v>
      </c>
      <c r="F64" s="19">
        <f>Gompertz_model!F38</f>
        <v>2</v>
      </c>
      <c r="G64" s="19">
        <f>Gompertz_model!G38</f>
        <v>59</v>
      </c>
      <c r="H64" s="19">
        <f>Gompertz_model!H38</f>
        <v>9</v>
      </c>
      <c r="I64" s="19">
        <f>Gompertz_model!I38</f>
        <v>0</v>
      </c>
      <c r="J64" s="19">
        <f>Gompertz_model!J38</f>
        <v>0</v>
      </c>
      <c r="K64" s="19">
        <f>Gompertz_model!K38</f>
        <v>197</v>
      </c>
      <c r="L64" s="19">
        <f>Gompertz_model!L38</f>
        <v>9</v>
      </c>
      <c r="M64" s="19">
        <f>Gompertz_model!M38</f>
        <v>0</v>
      </c>
      <c r="N64" s="19">
        <f>Gompertz_model!N38</f>
        <v>0</v>
      </c>
      <c r="O64" s="19">
        <f>Gompertz_model!O38</f>
        <v>172</v>
      </c>
      <c r="P64" s="19">
        <f>Gompertz_model!P38</f>
        <v>28</v>
      </c>
      <c r="Q64" s="19">
        <f>Gompertz_model!Q38</f>
        <v>1</v>
      </c>
      <c r="R64" s="19">
        <f>Gompertz_model!R38</f>
        <v>0</v>
      </c>
      <c r="S64" s="19">
        <f>Gompertz_model!S38</f>
        <v>1072</v>
      </c>
      <c r="T64" s="19">
        <f>Gompertz_model!T38</f>
        <v>0</v>
      </c>
      <c r="U64" s="19">
        <f>Gompertz_model!U38</f>
        <v>0</v>
      </c>
      <c r="V64" s="19">
        <f>Gompertz_model!V38</f>
        <v>0</v>
      </c>
      <c r="W64" s="19">
        <f>Gompertz_model!W38</f>
        <v>1311</v>
      </c>
      <c r="X64" s="19">
        <f>Gompertz_model!X38</f>
        <v>0</v>
      </c>
      <c r="Y64" s="19">
        <f>Gompertz_model!Y38</f>
        <v>81</v>
      </c>
      <c r="Z64" s="19">
        <f>Gompertz_model!Z38</f>
        <v>1</v>
      </c>
      <c r="AA64" s="19">
        <f>Gompertz_model!AA38</f>
        <v>38</v>
      </c>
      <c r="AB64" s="19">
        <f>Gompertz_model!AB38</f>
        <v>0</v>
      </c>
      <c r="AC64" s="19">
        <f>Gompertz_model!AC38</f>
        <v>2</v>
      </c>
      <c r="AD64" s="19">
        <f>Gompertz_model!AD38</f>
        <v>0</v>
      </c>
      <c r="AE64" s="19">
        <f>Gompertz_model!AE38</f>
        <v>1719</v>
      </c>
      <c r="AF64" s="19">
        <f>Gompertz_model!AF38</f>
        <v>0</v>
      </c>
      <c r="AG64" s="19">
        <f>Gompertz_model!AG38</f>
        <v>1</v>
      </c>
      <c r="AH64" s="19">
        <f>Gompertz_model!AH38</f>
        <v>0</v>
      </c>
      <c r="AI64" s="19">
        <f>Gompertz_model!AI38</f>
        <v>0</v>
      </c>
    </row>
    <row r="65" spans="1:35" x14ac:dyDescent="0.25">
      <c r="A65" s="3">
        <v>153</v>
      </c>
      <c r="B65" s="19">
        <f>Gompertz_model!B39</f>
        <v>0</v>
      </c>
      <c r="C65" s="19">
        <f>Gompertz_model!C39</f>
        <v>6</v>
      </c>
      <c r="D65" s="19">
        <f>Gompertz_model!D39</f>
        <v>1</v>
      </c>
      <c r="E65" s="19">
        <f>Gompertz_model!E39</f>
        <v>0</v>
      </c>
      <c r="F65" s="19">
        <f>Gompertz_model!F39</f>
        <v>2</v>
      </c>
      <c r="G65" s="19">
        <f>Gompertz_model!G39</f>
        <v>75</v>
      </c>
      <c r="H65" s="19">
        <f>Gompertz_model!H39</f>
        <v>17</v>
      </c>
      <c r="I65" s="19">
        <f>Gompertz_model!I39</f>
        <v>0</v>
      </c>
      <c r="J65" s="19">
        <f>Gompertz_model!J39</f>
        <v>0</v>
      </c>
      <c r="K65" s="19">
        <f>Gompertz_model!K39</f>
        <v>344</v>
      </c>
      <c r="L65" s="19">
        <f>Gompertz_model!L39</f>
        <v>23</v>
      </c>
      <c r="M65" s="19">
        <f>Gompertz_model!M39</f>
        <v>3</v>
      </c>
      <c r="N65" s="19">
        <f>Gompertz_model!N39</f>
        <v>0</v>
      </c>
      <c r="O65" s="19">
        <f>Gompertz_model!O39</f>
        <v>5</v>
      </c>
      <c r="P65" s="19">
        <f>Gompertz_model!P39</f>
        <v>57</v>
      </c>
      <c r="Q65" s="19">
        <f>Gompertz_model!Q39</f>
        <v>300</v>
      </c>
      <c r="R65" s="19">
        <f>Gompertz_model!R39</f>
        <v>7</v>
      </c>
      <c r="S65" s="19">
        <f>Gompertz_model!S39</f>
        <v>688</v>
      </c>
      <c r="T65" s="19">
        <f>Gompertz_model!T39</f>
        <v>0</v>
      </c>
      <c r="U65" s="19">
        <f>Gompertz_model!U39</f>
        <v>3</v>
      </c>
      <c r="V65" s="19">
        <f>Gompertz_model!V39</f>
        <v>0</v>
      </c>
      <c r="W65" s="19">
        <f>Gompertz_model!W39</f>
        <v>826</v>
      </c>
      <c r="X65" s="19">
        <f>Gompertz_model!X39</f>
        <v>2</v>
      </c>
      <c r="Y65" s="19">
        <f>Gompertz_model!Y39</f>
        <v>1</v>
      </c>
      <c r="Z65" s="19">
        <f>Gompertz_model!Z39</f>
        <v>1</v>
      </c>
      <c r="AA65" s="19">
        <f>Gompertz_model!AA39</f>
        <v>265</v>
      </c>
      <c r="AB65" s="19">
        <f>Gompertz_model!AB39</f>
        <v>0</v>
      </c>
      <c r="AC65" s="19">
        <f>Gompertz_model!AC39</f>
        <v>0</v>
      </c>
      <c r="AD65" s="19">
        <f>Gompertz_model!AD39</f>
        <v>0</v>
      </c>
      <c r="AE65" s="19">
        <f>Gompertz_model!AE39</f>
        <v>4312</v>
      </c>
      <c r="AF65" s="19">
        <f>Gompertz_model!AF39</f>
        <v>0</v>
      </c>
      <c r="AG65" s="19">
        <f>Gompertz_model!AG39</f>
        <v>6</v>
      </c>
      <c r="AH65" s="19">
        <f>Gompertz_model!AH39</f>
        <v>0</v>
      </c>
      <c r="AI65" s="19">
        <f>Gompertz_model!AI39</f>
        <v>0</v>
      </c>
    </row>
    <row r="66" spans="1:35" x14ac:dyDescent="0.25">
      <c r="A66" s="3">
        <v>154</v>
      </c>
      <c r="B66" s="19">
        <f>Gompertz_model!B40</f>
        <v>0</v>
      </c>
      <c r="C66" s="19">
        <f>Gompertz_model!C40</f>
        <v>7</v>
      </c>
      <c r="D66" s="19">
        <f>Gompertz_model!D40</f>
        <v>8</v>
      </c>
      <c r="E66" s="19">
        <f>Gompertz_model!E40</f>
        <v>0</v>
      </c>
      <c r="F66" s="19">
        <f>Gompertz_model!F40</f>
        <v>4</v>
      </c>
      <c r="G66" s="19">
        <f>Gompertz_model!G40</f>
        <v>94</v>
      </c>
      <c r="H66" s="19">
        <f>Gompertz_model!H40</f>
        <v>16</v>
      </c>
      <c r="I66" s="19">
        <f>Gompertz_model!I40</f>
        <v>0</v>
      </c>
      <c r="J66" s="19">
        <f>Gompertz_model!J40</f>
        <v>0</v>
      </c>
      <c r="K66" s="19">
        <f>Gompertz_model!K40</f>
        <v>198</v>
      </c>
      <c r="L66" s="19">
        <f>Gompertz_model!L40</f>
        <v>0</v>
      </c>
      <c r="M66" s="19">
        <f>Gompertz_model!M40</f>
        <v>3</v>
      </c>
      <c r="N66" s="19">
        <f>Gompertz_model!N40</f>
        <v>0</v>
      </c>
      <c r="O66" s="19">
        <f>Gompertz_model!O40</f>
        <v>11</v>
      </c>
      <c r="P66" s="19">
        <f>Gompertz_model!P40</f>
        <v>0</v>
      </c>
      <c r="Q66" s="19">
        <f>Gompertz_model!Q40</f>
        <v>183</v>
      </c>
      <c r="R66" s="19">
        <f>Gompertz_model!R40</f>
        <v>22</v>
      </c>
      <c r="S66" s="19">
        <f>Gompertz_model!S40</f>
        <v>1266</v>
      </c>
      <c r="T66" s="19">
        <f>Gompertz_model!T40</f>
        <v>0</v>
      </c>
      <c r="U66" s="19">
        <f>Gompertz_model!U40</f>
        <v>4</v>
      </c>
      <c r="V66" s="19">
        <f>Gompertz_model!V40</f>
        <v>0</v>
      </c>
      <c r="W66" s="19">
        <f>Gompertz_model!W40</f>
        <v>368</v>
      </c>
      <c r="X66" s="19">
        <f>Gompertz_model!X40</f>
        <v>4</v>
      </c>
      <c r="Y66" s="19">
        <f>Gompertz_model!Y40</f>
        <v>10</v>
      </c>
      <c r="Z66" s="19">
        <f>Gompertz_model!Z40</f>
        <v>0</v>
      </c>
      <c r="AA66" s="19">
        <f>Gompertz_model!AA40</f>
        <v>11</v>
      </c>
      <c r="AB66" s="19">
        <f>Gompertz_model!AB40</f>
        <v>0</v>
      </c>
      <c r="AC66" s="19">
        <f>Gompertz_model!AC40</f>
        <v>0</v>
      </c>
      <c r="AD66" s="19">
        <f>Gompertz_model!AD40</f>
        <v>0</v>
      </c>
      <c r="AE66" s="19">
        <f>Gompertz_model!AE40</f>
        <v>3435</v>
      </c>
      <c r="AF66" s="19">
        <f>Gompertz_model!AF40</f>
        <v>2</v>
      </c>
      <c r="AG66" s="19">
        <f>Gompertz_model!AG40</f>
        <v>0</v>
      </c>
      <c r="AH66" s="19">
        <f>Gompertz_model!AH40</f>
        <v>1</v>
      </c>
      <c r="AI66" s="19">
        <f>Gompertz_model!AI40</f>
        <v>0</v>
      </c>
    </row>
    <row r="67" spans="1:35" x14ac:dyDescent="0.25">
      <c r="A67" s="3">
        <v>155</v>
      </c>
      <c r="B67" s="19">
        <f>Gompertz_model!B41</f>
        <v>0</v>
      </c>
      <c r="C67" s="19">
        <f>Gompertz_model!C41</f>
        <v>33</v>
      </c>
      <c r="D67" s="19">
        <f>Gompertz_model!D41</f>
        <v>4</v>
      </c>
      <c r="E67" s="19">
        <f>Gompertz_model!E41</f>
        <v>0</v>
      </c>
      <c r="F67" s="19">
        <f>Gompertz_model!F41</f>
        <v>6</v>
      </c>
      <c r="G67" s="19">
        <f>Gompertz_model!G41</f>
        <v>116</v>
      </c>
      <c r="H67" s="19">
        <f>Gompertz_model!H41</f>
        <v>69</v>
      </c>
      <c r="I67" s="19">
        <f>Gompertz_model!I41</f>
        <v>11</v>
      </c>
      <c r="J67" s="19">
        <f>Gompertz_model!J41</f>
        <v>0</v>
      </c>
      <c r="K67" s="19">
        <f>Gompertz_model!K41</f>
        <v>0</v>
      </c>
      <c r="L67" s="19">
        <f>Gompertz_model!L41</f>
        <v>14</v>
      </c>
      <c r="M67" s="19">
        <f>Gompertz_model!M41</f>
        <v>1</v>
      </c>
      <c r="N67" s="19">
        <f>Gompertz_model!N41</f>
        <v>0</v>
      </c>
      <c r="O67" s="19">
        <f>Gompertz_model!O41</f>
        <v>0</v>
      </c>
      <c r="P67" s="19">
        <f>Gompertz_model!P41</f>
        <v>110</v>
      </c>
      <c r="Q67" s="19">
        <f>Gompertz_model!Q41</f>
        <v>355</v>
      </c>
      <c r="R67" s="19">
        <f>Gompertz_model!R41</f>
        <v>0</v>
      </c>
      <c r="S67" s="19">
        <f>Gompertz_model!S41</f>
        <v>332</v>
      </c>
      <c r="T67" s="19">
        <f>Gompertz_model!T41</f>
        <v>0</v>
      </c>
      <c r="U67" s="19">
        <f>Gompertz_model!U41</f>
        <v>3</v>
      </c>
      <c r="V67" s="19">
        <f>Gompertz_model!V41</f>
        <v>0</v>
      </c>
      <c r="W67" s="19">
        <f>Gompertz_model!W41</f>
        <v>1370</v>
      </c>
      <c r="X67" s="19">
        <f>Gompertz_model!X41</f>
        <v>0</v>
      </c>
      <c r="Y67" s="19">
        <f>Gompertz_model!Y41</f>
        <v>18</v>
      </c>
      <c r="Z67" s="19">
        <f>Gompertz_model!Z41</f>
        <v>0</v>
      </c>
      <c r="AA67" s="19">
        <f>Gompertz_model!AA41</f>
        <v>257</v>
      </c>
      <c r="AB67" s="19">
        <f>Gompertz_model!AB41</f>
        <v>0</v>
      </c>
      <c r="AC67" s="19">
        <f>Gompertz_model!AC41</f>
        <v>0</v>
      </c>
      <c r="AD67" s="19">
        <f>Gompertz_model!AD41</f>
        <v>0</v>
      </c>
      <c r="AE67" s="19">
        <f>Gompertz_model!AE41</f>
        <v>114</v>
      </c>
      <c r="AF67" s="19">
        <f>Gompertz_model!AF41</f>
        <v>0</v>
      </c>
      <c r="AG67" s="19">
        <f>Gompertz_model!AG41</f>
        <v>3</v>
      </c>
      <c r="AH67" s="19">
        <f>Gompertz_model!AH41</f>
        <v>0</v>
      </c>
      <c r="AI67" s="19">
        <f>Gompertz_model!AI41</f>
        <v>0</v>
      </c>
    </row>
    <row r="68" spans="1:35" x14ac:dyDescent="0.25">
      <c r="A68" s="3">
        <v>156</v>
      </c>
      <c r="B68" s="19">
        <f>Gompertz_model!B42</f>
        <v>0</v>
      </c>
      <c r="C68" s="19">
        <f>Gompertz_model!C42</f>
        <v>77</v>
      </c>
      <c r="D68" s="19">
        <f>Gompertz_model!D42</f>
        <v>5</v>
      </c>
      <c r="E68" s="19">
        <f>Gompertz_model!E42</f>
        <v>0</v>
      </c>
      <c r="F68" s="19">
        <f>Gompertz_model!F42</f>
        <v>7</v>
      </c>
      <c r="G68" s="19">
        <f>Gompertz_model!G42</f>
        <v>142</v>
      </c>
      <c r="H68" s="19">
        <f>Gompertz_model!H42</f>
        <v>40</v>
      </c>
      <c r="I68" s="19">
        <f>Gompertz_model!I42</f>
        <v>15</v>
      </c>
      <c r="J68" s="19">
        <f>Gompertz_model!J42</f>
        <v>0</v>
      </c>
      <c r="K68" s="19">
        <f>Gompertz_model!K42</f>
        <v>0</v>
      </c>
      <c r="L68" s="19">
        <f>Gompertz_model!L42</f>
        <v>21</v>
      </c>
      <c r="M68" s="19">
        <f>Gompertz_model!M42</f>
        <v>16</v>
      </c>
      <c r="N68" s="19">
        <f>Gompertz_model!N42</f>
        <v>4</v>
      </c>
      <c r="O68" s="19">
        <f>Gompertz_model!O42</f>
        <v>98</v>
      </c>
      <c r="P68" s="19">
        <f>Gompertz_model!P42</f>
        <v>126</v>
      </c>
      <c r="Q68" s="19">
        <f>Gompertz_model!Q42</f>
        <v>7</v>
      </c>
      <c r="R68" s="19">
        <f>Gompertz_model!R42</f>
        <v>61</v>
      </c>
      <c r="S68" s="19">
        <f>Gompertz_model!S42</f>
        <v>1753</v>
      </c>
      <c r="T68" s="19">
        <f>Gompertz_model!T42</f>
        <v>0</v>
      </c>
      <c r="U68" s="19">
        <f>Gompertz_model!U42</f>
        <v>6</v>
      </c>
      <c r="V68" s="19">
        <f>Gompertz_model!V42</f>
        <v>0</v>
      </c>
      <c r="W68" s="19">
        <f>Gompertz_model!W42</f>
        <v>66</v>
      </c>
      <c r="X68" s="19">
        <f>Gompertz_model!X42</f>
        <v>25</v>
      </c>
      <c r="Y68" s="19">
        <f>Gompertz_model!Y42</f>
        <v>4</v>
      </c>
      <c r="Z68" s="19">
        <f>Gompertz_model!Z42</f>
        <v>0</v>
      </c>
      <c r="AA68" s="19">
        <f>Gompertz_model!AA42</f>
        <v>1220</v>
      </c>
      <c r="AB68" s="19">
        <f>Gompertz_model!AB42</f>
        <v>0</v>
      </c>
      <c r="AC68" s="19">
        <f>Gompertz_model!AC42</f>
        <v>0</v>
      </c>
      <c r="AD68" s="19">
        <f>Gompertz_model!AD42</f>
        <v>0</v>
      </c>
      <c r="AE68" s="19">
        <f>Gompertz_model!AE42</f>
        <v>1429</v>
      </c>
      <c r="AF68" s="19">
        <f>Gompertz_model!AF42</f>
        <v>0</v>
      </c>
      <c r="AG68" s="19">
        <f>Gompertz_model!AG42</f>
        <v>1</v>
      </c>
      <c r="AH68" s="19">
        <f>Gompertz_model!AH42</f>
        <v>0</v>
      </c>
      <c r="AI68" s="19">
        <f>Gompertz_model!AI42</f>
        <v>0</v>
      </c>
    </row>
    <row r="69" spans="1:35" x14ac:dyDescent="0.25">
      <c r="A69" s="3">
        <v>157</v>
      </c>
      <c r="B69" s="19">
        <f>Gompertz_model!B43</f>
        <v>0</v>
      </c>
      <c r="C69" s="19">
        <f>Gompertz_model!C43</f>
        <v>0</v>
      </c>
      <c r="D69" s="19">
        <f>Gompertz_model!D43</f>
        <v>4</v>
      </c>
      <c r="E69" s="19">
        <f>Gompertz_model!E43</f>
        <v>0</v>
      </c>
      <c r="F69" s="19">
        <f>Gompertz_model!F43</f>
        <v>21</v>
      </c>
      <c r="G69" s="19">
        <f>Gompertz_model!G43</f>
        <v>170</v>
      </c>
      <c r="H69" s="19">
        <f>Gompertz_model!H43</f>
        <v>90</v>
      </c>
      <c r="I69" s="19">
        <f>Gompertz_model!I43</f>
        <v>6</v>
      </c>
      <c r="J69" s="19">
        <f>Gompertz_model!J43</f>
        <v>4</v>
      </c>
      <c r="K69" s="19">
        <f>Gompertz_model!K43</f>
        <v>609</v>
      </c>
      <c r="L69" s="19">
        <f>Gompertz_model!L43</f>
        <v>34</v>
      </c>
      <c r="M69" s="19">
        <f>Gompertz_model!M43</f>
        <v>1</v>
      </c>
      <c r="N69" s="19">
        <f>Gompertz_model!N43</f>
        <v>0</v>
      </c>
      <c r="O69" s="19">
        <f>Gompertz_model!O43</f>
        <v>562</v>
      </c>
      <c r="P69" s="19">
        <f>Gompertz_model!P43</f>
        <v>0</v>
      </c>
      <c r="Q69" s="19">
        <f>Gompertz_model!Q43</f>
        <v>1146</v>
      </c>
      <c r="R69" s="19">
        <f>Gompertz_model!R43</f>
        <v>247</v>
      </c>
      <c r="S69" s="19">
        <f>Gompertz_model!S43</f>
        <v>1241</v>
      </c>
      <c r="T69" s="19">
        <f>Gompertz_model!T43</f>
        <v>0</v>
      </c>
      <c r="U69" s="19">
        <f>Gompertz_model!U43</f>
        <v>256</v>
      </c>
      <c r="V69" s="19">
        <f>Gompertz_model!V43</f>
        <v>0</v>
      </c>
      <c r="W69" s="19">
        <f>Gompertz_model!W43</f>
        <v>186</v>
      </c>
      <c r="X69" s="19">
        <f>Gompertz_model!X43</f>
        <v>34</v>
      </c>
      <c r="Y69" s="19">
        <f>Gompertz_model!Y43</f>
        <v>9</v>
      </c>
      <c r="Z69" s="19">
        <f>Gompertz_model!Z43</f>
        <v>0</v>
      </c>
      <c r="AA69" s="19">
        <f>Gompertz_model!AA43</f>
        <v>534</v>
      </c>
      <c r="AB69" s="19">
        <f>Gompertz_model!AB43</f>
        <v>0</v>
      </c>
      <c r="AC69" s="19">
        <f>Gompertz_model!AC43</f>
        <v>0</v>
      </c>
      <c r="AD69" s="19">
        <f>Gompertz_model!AD43</f>
        <v>0</v>
      </c>
      <c r="AE69" s="19">
        <f>Gompertz_model!AE43</f>
        <v>3636</v>
      </c>
      <c r="AF69" s="19">
        <f>Gompertz_model!AF43</f>
        <v>0</v>
      </c>
      <c r="AG69" s="19">
        <f>Gompertz_model!AG43</f>
        <v>8</v>
      </c>
      <c r="AH69" s="19">
        <f>Gompertz_model!AH43</f>
        <v>0</v>
      </c>
      <c r="AI69" s="19">
        <f>Gompertz_model!AI43</f>
        <v>2</v>
      </c>
    </row>
    <row r="70" spans="1:35" x14ac:dyDescent="0.25">
      <c r="A70" s="3">
        <v>158</v>
      </c>
      <c r="B70" s="19">
        <f>Gompertz_model!B44</f>
        <v>0</v>
      </c>
      <c r="C70" s="19">
        <f>Gompertz_model!C44</f>
        <v>5</v>
      </c>
      <c r="D70" s="19">
        <f>Gompertz_model!D44</f>
        <v>17</v>
      </c>
      <c r="E70" s="19">
        <f>Gompertz_model!E44</f>
        <v>0</v>
      </c>
      <c r="F70" s="19">
        <f>Gompertz_model!F44</f>
        <v>17</v>
      </c>
      <c r="G70" s="19">
        <f>Gompertz_model!G44</f>
        <v>203</v>
      </c>
      <c r="H70" s="19">
        <f>Gompertz_model!H44</f>
        <v>12</v>
      </c>
      <c r="I70" s="19">
        <f>Gompertz_model!I44</f>
        <v>0</v>
      </c>
      <c r="J70" s="19">
        <f>Gompertz_model!J44</f>
        <v>2</v>
      </c>
      <c r="K70" s="19">
        <f>Gompertz_model!K44</f>
        <v>6</v>
      </c>
      <c r="L70" s="19">
        <f>Gompertz_model!L44</f>
        <v>13</v>
      </c>
      <c r="M70" s="19">
        <f>Gompertz_model!M44</f>
        <v>11</v>
      </c>
      <c r="N70" s="19">
        <f>Gompertz_model!N44</f>
        <v>5</v>
      </c>
      <c r="O70" s="19">
        <f>Gompertz_model!O44</f>
        <v>709</v>
      </c>
      <c r="P70" s="19">
        <f>Gompertz_model!P44</f>
        <v>274</v>
      </c>
      <c r="Q70" s="19">
        <f>Gompertz_model!Q44</f>
        <v>70</v>
      </c>
      <c r="R70" s="19">
        <f>Gompertz_model!R44</f>
        <v>87</v>
      </c>
      <c r="S70" s="19">
        <f>Gompertz_model!S44</f>
        <v>910</v>
      </c>
      <c r="T70" s="19">
        <f>Gompertz_model!T44</f>
        <v>35</v>
      </c>
      <c r="U70" s="19">
        <f>Gompertz_model!U44</f>
        <v>8</v>
      </c>
      <c r="V70" s="19">
        <f>Gompertz_model!V44</f>
        <v>0</v>
      </c>
      <c r="W70" s="19">
        <f>Gompertz_model!W44</f>
        <v>624</v>
      </c>
      <c r="X70" s="19">
        <f>Gompertz_model!X44</f>
        <v>0</v>
      </c>
      <c r="Y70" s="19">
        <f>Gompertz_model!Y44</f>
        <v>17</v>
      </c>
      <c r="Z70" s="19">
        <f>Gompertz_model!Z44</f>
        <v>1</v>
      </c>
      <c r="AA70" s="19">
        <f>Gompertz_model!AA44</f>
        <v>658</v>
      </c>
      <c r="AB70" s="19">
        <f>Gompertz_model!AB44</f>
        <v>0</v>
      </c>
      <c r="AC70" s="19">
        <f>Gompertz_model!AC44</f>
        <v>0</v>
      </c>
      <c r="AD70" s="19">
        <f>Gompertz_model!AD44</f>
        <v>35</v>
      </c>
      <c r="AE70" s="19">
        <f>Gompertz_model!AE44</f>
        <v>86</v>
      </c>
      <c r="AF70" s="19">
        <f>Gompertz_model!AF44</f>
        <v>0</v>
      </c>
      <c r="AG70" s="19">
        <f>Gompertz_model!AG44</f>
        <v>1094</v>
      </c>
      <c r="AH70" s="19">
        <f>Gompertz_model!AH44</f>
        <v>0</v>
      </c>
      <c r="AI70" s="19">
        <f>Gompertz_model!AI44</f>
        <v>0</v>
      </c>
    </row>
    <row r="71" spans="1:35" x14ac:dyDescent="0.25">
      <c r="A71" s="3">
        <v>159</v>
      </c>
      <c r="B71" s="19">
        <f>Gompertz_model!B45</f>
        <v>2</v>
      </c>
      <c r="C71" s="19">
        <f>Gompertz_model!C45</f>
        <v>2</v>
      </c>
      <c r="D71" s="19">
        <f>Gompertz_model!D45</f>
        <v>0</v>
      </c>
      <c r="E71" s="19">
        <f>Gompertz_model!E45</f>
        <v>0</v>
      </c>
      <c r="F71" s="19">
        <f>Gompertz_model!F45</f>
        <v>13</v>
      </c>
      <c r="G71" s="19">
        <f>Gompertz_model!G45</f>
        <v>239</v>
      </c>
      <c r="H71" s="19">
        <f>Gompertz_model!H45</f>
        <v>185</v>
      </c>
      <c r="I71" s="19">
        <f>Gompertz_model!I45</f>
        <v>0</v>
      </c>
      <c r="J71" s="19">
        <f>Gompertz_model!J45</f>
        <v>1</v>
      </c>
      <c r="K71" s="19">
        <f>Gompertz_model!K45</f>
        <v>184</v>
      </c>
      <c r="L71" s="19">
        <f>Gompertz_model!L45</f>
        <v>2</v>
      </c>
      <c r="M71" s="19">
        <f>Gompertz_model!M45</f>
        <v>0</v>
      </c>
      <c r="N71" s="19">
        <f>Gompertz_model!N45</f>
        <v>35</v>
      </c>
      <c r="O71" s="19">
        <f>Gompertz_model!O45</f>
        <v>1459</v>
      </c>
      <c r="P71" s="19">
        <f>Gompertz_model!P45</f>
        <v>5</v>
      </c>
      <c r="Q71" s="19">
        <f>Gompertz_model!Q45</f>
        <v>174</v>
      </c>
      <c r="R71" s="19">
        <f>Gompertz_model!R45</f>
        <v>39</v>
      </c>
      <c r="S71" s="19">
        <f>Gompertz_model!S45</f>
        <v>1309</v>
      </c>
      <c r="T71" s="19">
        <f>Gompertz_model!T45</f>
        <v>0</v>
      </c>
      <c r="U71" s="19">
        <f>Gompertz_model!U45</f>
        <v>0</v>
      </c>
      <c r="V71" s="19">
        <f>Gompertz_model!V45</f>
        <v>0</v>
      </c>
      <c r="W71" s="19">
        <f>Gompertz_model!W45</f>
        <v>390</v>
      </c>
      <c r="X71" s="19">
        <f>Gompertz_model!X45</f>
        <v>36</v>
      </c>
      <c r="Y71" s="19">
        <f>Gompertz_model!Y45</f>
        <v>40</v>
      </c>
      <c r="Z71" s="19">
        <f>Gompertz_model!Z45</f>
        <v>0</v>
      </c>
      <c r="AA71" s="19">
        <f>Gompertz_model!AA45</f>
        <v>1862</v>
      </c>
      <c r="AB71" s="19">
        <f>Gompertz_model!AB45</f>
        <v>2</v>
      </c>
      <c r="AC71" s="19">
        <f>Gompertz_model!AC45</f>
        <v>3</v>
      </c>
      <c r="AD71" s="19">
        <f>Gompertz_model!AD45</f>
        <v>0</v>
      </c>
      <c r="AE71" s="19">
        <f>Gompertz_model!AE45</f>
        <v>326</v>
      </c>
      <c r="AF71" s="19">
        <f>Gompertz_model!AF45</f>
        <v>0</v>
      </c>
      <c r="AG71" s="19">
        <f>Gompertz_model!AG45</f>
        <v>2</v>
      </c>
      <c r="AH71" s="19">
        <f>Gompertz_model!AH45</f>
        <v>0</v>
      </c>
      <c r="AI71" s="19">
        <f>Gompertz_model!AI45</f>
        <v>0</v>
      </c>
    </row>
    <row r="72" spans="1:35" x14ac:dyDescent="0.25">
      <c r="A72" s="3">
        <v>160</v>
      </c>
      <c r="B72" s="19">
        <f>Gompertz_model!B46</f>
        <v>0</v>
      </c>
      <c r="C72" s="19">
        <f>Gompertz_model!C46</f>
        <v>0</v>
      </c>
      <c r="D72" s="19">
        <f>Gompertz_model!D46</f>
        <v>15</v>
      </c>
      <c r="E72" s="19">
        <f>Gompertz_model!E46</f>
        <v>0</v>
      </c>
      <c r="F72" s="19">
        <f>Gompertz_model!F46</f>
        <v>31</v>
      </c>
      <c r="G72" s="19">
        <f>Gompertz_model!G46</f>
        <v>278</v>
      </c>
      <c r="H72" s="19">
        <f>Gompertz_model!H46</f>
        <v>2</v>
      </c>
      <c r="I72" s="19">
        <f>Gompertz_model!I46</f>
        <v>121</v>
      </c>
      <c r="J72" s="19">
        <f>Gompertz_model!J46</f>
        <v>6</v>
      </c>
      <c r="K72" s="19">
        <f>Gompertz_model!K46</f>
        <v>1191</v>
      </c>
      <c r="L72" s="19">
        <f>Gompertz_model!L46</f>
        <v>16</v>
      </c>
      <c r="M72" s="19">
        <f>Gompertz_model!M46</f>
        <v>0</v>
      </c>
      <c r="N72" s="19">
        <f>Gompertz_model!N46</f>
        <v>2</v>
      </c>
      <c r="O72" s="19">
        <f>Gompertz_model!O46</f>
        <v>496</v>
      </c>
      <c r="P72" s="19">
        <f>Gompertz_model!P46</f>
        <v>541</v>
      </c>
      <c r="Q72" s="19">
        <f>Gompertz_model!Q46</f>
        <v>960</v>
      </c>
      <c r="R72" s="19">
        <f>Gompertz_model!R46</f>
        <v>751</v>
      </c>
      <c r="S72" s="19">
        <f>Gompertz_model!S46</f>
        <v>1353</v>
      </c>
      <c r="T72" s="19">
        <f>Gompertz_model!T46</f>
        <v>1</v>
      </c>
      <c r="U72" s="19">
        <f>Gompertz_model!U46</f>
        <v>11</v>
      </c>
      <c r="V72" s="19">
        <f>Gompertz_model!V46</f>
        <v>0</v>
      </c>
      <c r="W72" s="19">
        <f>Gompertz_model!W46</f>
        <v>307</v>
      </c>
      <c r="X72" s="19">
        <f>Gompertz_model!X46</f>
        <v>200</v>
      </c>
      <c r="Y72" s="19">
        <f>Gompertz_model!Y46</f>
        <v>2</v>
      </c>
      <c r="Z72" s="19">
        <f>Gompertz_model!Z46</f>
        <v>4</v>
      </c>
      <c r="AA72" s="19">
        <f>Gompertz_model!AA46</f>
        <v>786</v>
      </c>
      <c r="AB72" s="19">
        <f>Gompertz_model!AB46</f>
        <v>33</v>
      </c>
      <c r="AC72" s="19">
        <f>Gompertz_model!AC46</f>
        <v>0</v>
      </c>
      <c r="AD72" s="19">
        <f>Gompertz_model!AD46</f>
        <v>0</v>
      </c>
      <c r="AE72" s="19">
        <f>Gompertz_model!AE46</f>
        <v>122</v>
      </c>
      <c r="AF72" s="19">
        <f>Gompertz_model!AF46</f>
        <v>2</v>
      </c>
      <c r="AG72" s="19">
        <f>Gompertz_model!AG46</f>
        <v>3</v>
      </c>
      <c r="AH72" s="19">
        <f>Gompertz_model!AH46</f>
        <v>1</v>
      </c>
      <c r="AI72" s="19">
        <f>Gompertz_model!AI46</f>
        <v>0</v>
      </c>
    </row>
    <row r="73" spans="1:35" x14ac:dyDescent="0.25">
      <c r="A73" s="3">
        <v>161</v>
      </c>
      <c r="B73" s="19">
        <f>Gompertz_model!B47</f>
        <v>0</v>
      </c>
      <c r="C73" s="19">
        <f>Gompertz_model!C47</f>
        <v>5</v>
      </c>
      <c r="D73" s="19">
        <f>Gompertz_model!D47</f>
        <v>2</v>
      </c>
      <c r="E73" s="19">
        <f>Gompertz_model!E47</f>
        <v>2</v>
      </c>
      <c r="F73" s="19">
        <f>Gompertz_model!F47</f>
        <v>40</v>
      </c>
      <c r="G73" s="19">
        <f>Gompertz_model!G47</f>
        <v>373</v>
      </c>
      <c r="H73" s="19">
        <f>Gompertz_model!H47</f>
        <v>307</v>
      </c>
      <c r="I73" s="19">
        <f>Gompertz_model!I47</f>
        <v>5</v>
      </c>
      <c r="J73" s="19">
        <f>Gompertz_model!J47</f>
        <v>0</v>
      </c>
      <c r="K73" s="19">
        <f>Gompertz_model!K47</f>
        <v>3</v>
      </c>
      <c r="L73" s="19">
        <f>Gompertz_model!L47</f>
        <v>0</v>
      </c>
      <c r="M73" s="19">
        <f>Gompertz_model!M47</f>
        <v>0</v>
      </c>
      <c r="N73" s="19">
        <f>Gompertz_model!N47</f>
        <v>171</v>
      </c>
      <c r="O73" s="19">
        <f>Gompertz_model!O47</f>
        <v>796</v>
      </c>
      <c r="P73" s="19">
        <f>Gompertz_model!P47</f>
        <v>783</v>
      </c>
      <c r="Q73" s="19">
        <f>Gompertz_model!Q47</f>
        <v>414</v>
      </c>
      <c r="R73" s="19">
        <f>Gompertz_model!R47</f>
        <v>3</v>
      </c>
      <c r="S73" s="19">
        <f>Gompertz_model!S47</f>
        <v>608</v>
      </c>
      <c r="T73" s="19">
        <f>Gompertz_model!T47</f>
        <v>0</v>
      </c>
      <c r="U73" s="19">
        <f>Gompertz_model!U47</f>
        <v>247</v>
      </c>
      <c r="V73" s="19">
        <f>Gompertz_model!V47</f>
        <v>0</v>
      </c>
      <c r="W73" s="19">
        <f>Gompertz_model!W47</f>
        <v>289</v>
      </c>
      <c r="X73" s="19">
        <f>Gompertz_model!X47</f>
        <v>206</v>
      </c>
      <c r="Y73" s="19">
        <f>Gompertz_model!Y47</f>
        <v>337</v>
      </c>
      <c r="Z73" s="19">
        <f>Gompertz_model!Z47</f>
        <v>1</v>
      </c>
      <c r="AA73" s="19">
        <f>Gompertz_model!AA47</f>
        <v>1260</v>
      </c>
      <c r="AB73" s="19">
        <f>Gompertz_model!AB47</f>
        <v>955</v>
      </c>
      <c r="AC73" s="19">
        <f>Gompertz_model!AC47</f>
        <v>42</v>
      </c>
      <c r="AD73" s="19">
        <f>Gompertz_model!AD47</f>
        <v>0</v>
      </c>
      <c r="AE73" s="19">
        <f>Gompertz_model!AE47</f>
        <v>417</v>
      </c>
      <c r="AF73" s="19">
        <f>Gompertz_model!AF47</f>
        <v>9</v>
      </c>
      <c r="AG73" s="19">
        <f>Gompertz_model!AG47</f>
        <v>637</v>
      </c>
      <c r="AH73" s="19">
        <f>Gompertz_model!AH47</f>
        <v>0</v>
      </c>
      <c r="AI73" s="19">
        <f>Gompertz_model!AI47</f>
        <v>0</v>
      </c>
    </row>
    <row r="74" spans="1:35" x14ac:dyDescent="0.25">
      <c r="A74" s="3">
        <v>162</v>
      </c>
      <c r="B74" s="19">
        <f>Gompertz_model!B48</f>
        <v>1</v>
      </c>
      <c r="C74" s="19">
        <f>Gompertz_model!C48</f>
        <v>947</v>
      </c>
      <c r="D74" s="19">
        <f>Gompertz_model!D48</f>
        <v>1</v>
      </c>
      <c r="E74" s="19">
        <f>Gompertz_model!E48</f>
        <v>0</v>
      </c>
      <c r="F74" s="19">
        <f>Gompertz_model!F48</f>
        <v>82</v>
      </c>
      <c r="G74" s="19">
        <f>Gompertz_model!G48</f>
        <v>24</v>
      </c>
      <c r="H74" s="19">
        <f>Gompertz_model!H48</f>
        <v>21</v>
      </c>
      <c r="I74" s="19">
        <f>Gompertz_model!I48</f>
        <v>24</v>
      </c>
      <c r="J74" s="19">
        <f>Gompertz_model!J48</f>
        <v>0</v>
      </c>
      <c r="K74" s="19">
        <f>Gompertz_model!K48</f>
        <v>0</v>
      </c>
      <c r="L74" s="19">
        <f>Gompertz_model!L48</f>
        <v>301</v>
      </c>
      <c r="M74" s="19">
        <f>Gompertz_model!M48</f>
        <v>0</v>
      </c>
      <c r="N74" s="19">
        <f>Gompertz_model!N48</f>
        <v>547</v>
      </c>
      <c r="O74" s="19">
        <f>Gompertz_model!O48</f>
        <v>178</v>
      </c>
      <c r="P74" s="19">
        <f>Gompertz_model!P48</f>
        <v>42</v>
      </c>
      <c r="Q74" s="19">
        <f>Gompertz_model!Q48</f>
        <v>453</v>
      </c>
      <c r="R74" s="19">
        <f>Gompertz_model!R48</f>
        <v>163</v>
      </c>
      <c r="S74" s="19">
        <f>Gompertz_model!S48</f>
        <v>307</v>
      </c>
      <c r="T74" s="19">
        <f>Gompertz_model!T48</f>
        <v>0</v>
      </c>
      <c r="U74" s="19">
        <f>Gompertz_model!U48</f>
        <v>152</v>
      </c>
      <c r="V74" s="19">
        <f>Gompertz_model!V48</f>
        <v>0</v>
      </c>
      <c r="W74" s="19">
        <f>Gompertz_model!W48</f>
        <v>535</v>
      </c>
      <c r="X74" s="19">
        <f>Gompertz_model!X48</f>
        <v>0</v>
      </c>
      <c r="Y74" s="19">
        <f>Gompertz_model!Y48</f>
        <v>339</v>
      </c>
      <c r="Z74" s="19">
        <f>Gompertz_model!Z48</f>
        <v>1</v>
      </c>
      <c r="AA74" s="19">
        <f>Gompertz_model!AA48</f>
        <v>1658</v>
      </c>
      <c r="AB74" s="19">
        <f>Gompertz_model!AB48</f>
        <v>244</v>
      </c>
      <c r="AC74" s="19">
        <f>Gompertz_model!AC48</f>
        <v>424</v>
      </c>
      <c r="AD74" s="19">
        <f>Gompertz_model!AD48</f>
        <v>0</v>
      </c>
      <c r="AE74" s="19">
        <f>Gompertz_model!AE48</f>
        <v>123</v>
      </c>
      <c r="AF74" s="19">
        <f>Gompertz_model!AF48</f>
        <v>1</v>
      </c>
      <c r="AG74" s="19">
        <f>Gompertz_model!AG48</f>
        <v>0</v>
      </c>
      <c r="AH74" s="19">
        <f>Gompertz_model!AH48</f>
        <v>0</v>
      </c>
      <c r="AI74" s="19">
        <f>Gompertz_model!AI48</f>
        <v>37</v>
      </c>
    </row>
    <row r="75" spans="1:35" x14ac:dyDescent="0.25">
      <c r="A75" s="3">
        <v>163</v>
      </c>
      <c r="B75" s="19">
        <f>Gompertz_model!B49</f>
        <v>1</v>
      </c>
      <c r="C75" s="19">
        <f>Gompertz_model!C49</f>
        <v>675</v>
      </c>
      <c r="D75" s="19">
        <f>Gompertz_model!D49</f>
        <v>0</v>
      </c>
      <c r="E75" s="19">
        <f>Gompertz_model!E49</f>
        <v>3</v>
      </c>
      <c r="F75" s="19">
        <f>Gompertz_model!F49</f>
        <v>136</v>
      </c>
      <c r="G75" s="19">
        <f>Gompertz_model!G49</f>
        <v>53</v>
      </c>
      <c r="H75" s="19">
        <f>Gompertz_model!H49</f>
        <v>393</v>
      </c>
      <c r="I75" s="19">
        <f>Gompertz_model!I49</f>
        <v>0</v>
      </c>
      <c r="J75" s="19">
        <f>Gompertz_model!J49</f>
        <v>0</v>
      </c>
      <c r="K75" s="19">
        <f>Gompertz_model!K49</f>
        <v>22</v>
      </c>
      <c r="L75" s="19">
        <f>Gompertz_model!L49</f>
        <v>744</v>
      </c>
      <c r="M75" s="19">
        <f>Gompertz_model!M49</f>
        <v>10</v>
      </c>
      <c r="N75" s="19">
        <f>Gompertz_model!N49</f>
        <v>0</v>
      </c>
      <c r="O75" s="19">
        <f>Gompertz_model!O49</f>
        <v>3</v>
      </c>
      <c r="P75" s="19">
        <f>Gompertz_model!P49</f>
        <v>288</v>
      </c>
      <c r="Q75" s="19">
        <f>Gompertz_model!Q49</f>
        <v>65</v>
      </c>
      <c r="R75" s="19">
        <f>Gompertz_model!R49</f>
        <v>138</v>
      </c>
      <c r="S75" s="19">
        <f>Gompertz_model!S49</f>
        <v>498</v>
      </c>
      <c r="T75" s="19">
        <f>Gompertz_model!T49</f>
        <v>443</v>
      </c>
      <c r="U75" s="19">
        <f>Gompertz_model!U49</f>
        <v>3</v>
      </c>
      <c r="V75" s="19">
        <f>Gompertz_model!V49</f>
        <v>0</v>
      </c>
      <c r="W75" s="19">
        <f>Gompertz_model!W49</f>
        <v>21</v>
      </c>
      <c r="X75" s="19">
        <f>Gompertz_model!X49</f>
        <v>0</v>
      </c>
      <c r="Y75" s="19">
        <f>Gompertz_model!Y49</f>
        <v>45</v>
      </c>
      <c r="Z75" s="19">
        <f>Gompertz_model!Z49</f>
        <v>0</v>
      </c>
      <c r="AA75" s="19">
        <f>Gompertz_model!AA49</f>
        <v>2970</v>
      </c>
      <c r="AB75" s="19">
        <f>Gompertz_model!AB49</f>
        <v>484</v>
      </c>
      <c r="AC75" s="19">
        <f>Gompertz_model!AC49</f>
        <v>32</v>
      </c>
      <c r="AD75" s="19">
        <f>Gompertz_model!AD49</f>
        <v>0</v>
      </c>
      <c r="AE75" s="19">
        <f>Gompertz_model!AE49</f>
        <v>2011</v>
      </c>
      <c r="AF75" s="19">
        <f>Gompertz_model!AF49</f>
        <v>9</v>
      </c>
      <c r="AG75" s="19">
        <f>Gompertz_model!AG49</f>
        <v>518</v>
      </c>
      <c r="AH75" s="19">
        <f>Gompertz_model!AH49</f>
        <v>0</v>
      </c>
      <c r="AI75" s="19">
        <f>Gompertz_model!AI49</f>
        <v>16</v>
      </c>
    </row>
    <row r="76" spans="1:35" x14ac:dyDescent="0.25">
      <c r="A76" s="3">
        <v>164</v>
      </c>
      <c r="B76" s="19">
        <f>Gompertz_model!B50</f>
        <v>0</v>
      </c>
      <c r="C76" s="19">
        <f>Gompertz_model!C50</f>
        <v>252</v>
      </c>
      <c r="D76" s="19">
        <f>Gompertz_model!D50</f>
        <v>87</v>
      </c>
      <c r="E76" s="19">
        <f>Gompertz_model!E50</f>
        <v>111</v>
      </c>
      <c r="F76" s="19">
        <f>Gompertz_model!F50</f>
        <v>199</v>
      </c>
      <c r="G76" s="19">
        <f>Gompertz_model!G50</f>
        <v>597</v>
      </c>
      <c r="H76" s="19">
        <f>Gompertz_model!H50</f>
        <v>19</v>
      </c>
      <c r="I76" s="19">
        <f>Gompertz_model!I50</f>
        <v>0</v>
      </c>
      <c r="J76" s="19">
        <f>Gompertz_model!J50</f>
        <v>0</v>
      </c>
      <c r="K76" s="19">
        <f>Gompertz_model!K50</f>
        <v>90</v>
      </c>
      <c r="L76" s="19">
        <f>Gompertz_model!L50</f>
        <v>809</v>
      </c>
      <c r="M76" s="19">
        <f>Gompertz_model!M50</f>
        <v>431</v>
      </c>
      <c r="N76" s="19">
        <f>Gompertz_model!N50</f>
        <v>0</v>
      </c>
      <c r="O76" s="19">
        <f>Gompertz_model!O50</f>
        <v>0</v>
      </c>
      <c r="P76" s="19">
        <f>Gompertz_model!P50</f>
        <v>0</v>
      </c>
      <c r="Q76" s="19">
        <f>Gompertz_model!Q50</f>
        <v>104</v>
      </c>
      <c r="R76" s="19">
        <f>Gompertz_model!R50</f>
        <v>324</v>
      </c>
      <c r="S76" s="19">
        <f>Gompertz_model!S50</f>
        <v>528</v>
      </c>
      <c r="T76" s="19">
        <f>Gompertz_model!T50</f>
        <v>30</v>
      </c>
      <c r="U76" s="19">
        <f>Gompertz_model!U50</f>
        <v>0</v>
      </c>
      <c r="V76" s="19">
        <f>Gompertz_model!V50</f>
        <v>5</v>
      </c>
      <c r="W76" s="19">
        <f>Gompertz_model!W50</f>
        <v>228</v>
      </c>
      <c r="X76" s="19">
        <f>Gompertz_model!X50</f>
        <v>1042</v>
      </c>
      <c r="Y76" s="19">
        <f>Gompertz_model!Y50</f>
        <v>2</v>
      </c>
      <c r="Z76" s="19">
        <f>Gompertz_model!Z50</f>
        <v>0</v>
      </c>
      <c r="AA76" s="19">
        <f>Gompertz_model!AA50</f>
        <v>13</v>
      </c>
      <c r="AB76" s="19">
        <f>Gompertz_model!AB50</f>
        <v>1464</v>
      </c>
      <c r="AC76" s="19">
        <f>Gompertz_model!AC50</f>
        <v>571</v>
      </c>
      <c r="AD76" s="19">
        <f>Gompertz_model!AD50</f>
        <v>0</v>
      </c>
      <c r="AE76" s="19">
        <f>Gompertz_model!AE50</f>
        <v>3000</v>
      </c>
      <c r="AF76" s="19">
        <f>Gompertz_model!AF50</f>
        <v>3</v>
      </c>
      <c r="AG76" s="19">
        <f>Gompertz_model!AG50</f>
        <v>22</v>
      </c>
      <c r="AH76" s="19">
        <f>Gompertz_model!AH50</f>
        <v>0</v>
      </c>
      <c r="AI76" s="19">
        <f>Gompertz_model!AI50</f>
        <v>5</v>
      </c>
    </row>
    <row r="77" spans="1:35" x14ac:dyDescent="0.25">
      <c r="A77" s="3">
        <v>165</v>
      </c>
      <c r="B77" s="19">
        <f>Gompertz_model!B51</f>
        <v>0</v>
      </c>
      <c r="C77" s="19">
        <f>Gompertz_model!C51</f>
        <v>226</v>
      </c>
      <c r="D77" s="19">
        <f>Gompertz_model!D51</f>
        <v>263</v>
      </c>
      <c r="E77" s="19">
        <f>Gompertz_model!E51</f>
        <v>0</v>
      </c>
      <c r="F77" s="19">
        <f>Gompertz_model!F51</f>
        <v>166</v>
      </c>
      <c r="G77" s="19">
        <f>Gompertz_model!G51</f>
        <v>1331</v>
      </c>
      <c r="H77" s="19">
        <f>Gompertz_model!H51</f>
        <v>5</v>
      </c>
      <c r="I77" s="19">
        <f>Gompertz_model!I51</f>
        <v>4</v>
      </c>
      <c r="J77" s="19">
        <f>Gompertz_model!J51</f>
        <v>78</v>
      </c>
      <c r="K77" s="19">
        <f>Gompertz_model!K51</f>
        <v>1019</v>
      </c>
      <c r="L77" s="19">
        <f>Gompertz_model!L51</f>
        <v>530</v>
      </c>
      <c r="M77" s="19">
        <f>Gompertz_model!M51</f>
        <v>0</v>
      </c>
      <c r="N77" s="19">
        <f>Gompertz_model!N51</f>
        <v>0</v>
      </c>
      <c r="O77" s="19">
        <f>Gompertz_model!O51</f>
        <v>519</v>
      </c>
      <c r="P77" s="19">
        <f>Gompertz_model!P51</f>
        <v>223</v>
      </c>
      <c r="Q77" s="19">
        <f>Gompertz_model!Q51</f>
        <v>2098</v>
      </c>
      <c r="R77" s="19">
        <f>Gompertz_model!R51</f>
        <v>126</v>
      </c>
      <c r="S77" s="19">
        <f>Gompertz_model!S51</f>
        <v>115</v>
      </c>
      <c r="T77" s="19">
        <f>Gompertz_model!T51</f>
        <v>395</v>
      </c>
      <c r="U77" s="19">
        <f>Gompertz_model!U51</f>
        <v>109</v>
      </c>
      <c r="V77" s="19">
        <f>Gompertz_model!V51</f>
        <v>0</v>
      </c>
      <c r="W77" s="19">
        <f>Gompertz_model!W51</f>
        <v>761</v>
      </c>
      <c r="X77" s="19">
        <f>Gompertz_model!X51</f>
        <v>0</v>
      </c>
      <c r="Y77" s="19">
        <f>Gompertz_model!Y51</f>
        <v>5</v>
      </c>
      <c r="Z77" s="19">
        <f>Gompertz_model!Z51</f>
        <v>3</v>
      </c>
      <c r="AA77" s="19">
        <f>Gompertz_model!AA51</f>
        <v>2170</v>
      </c>
      <c r="AB77" s="19">
        <f>Gompertz_model!AB51</f>
        <v>2011</v>
      </c>
      <c r="AC77" s="19">
        <f>Gompertz_model!AC51</f>
        <v>251</v>
      </c>
      <c r="AD77" s="19">
        <f>Gompertz_model!AD51</f>
        <v>1</v>
      </c>
      <c r="AE77" s="19">
        <f>Gompertz_model!AE51</f>
        <v>3573</v>
      </c>
      <c r="AF77" s="19">
        <f>Gompertz_model!AF51</f>
        <v>0</v>
      </c>
      <c r="AG77" s="19">
        <f>Gompertz_model!AG51</f>
        <v>7</v>
      </c>
      <c r="AH77" s="19">
        <f>Gompertz_model!AH51</f>
        <v>0</v>
      </c>
      <c r="AI77" s="19">
        <f>Gompertz_model!AI51</f>
        <v>925</v>
      </c>
    </row>
    <row r="78" spans="1:35" x14ac:dyDescent="0.25">
      <c r="A78" s="3">
        <v>166</v>
      </c>
      <c r="B78" s="19">
        <f>Gompertz_model!B52</f>
        <v>0</v>
      </c>
      <c r="C78" s="19">
        <f>Gompertz_model!C52</f>
        <v>23</v>
      </c>
      <c r="D78" s="19">
        <f>Gompertz_model!D52</f>
        <v>384</v>
      </c>
      <c r="E78" s="19">
        <f>Gompertz_model!E52</f>
        <v>170</v>
      </c>
      <c r="F78" s="19">
        <f>Gompertz_model!F52</f>
        <v>268</v>
      </c>
      <c r="G78" s="19">
        <f>Gompertz_model!G52</f>
        <v>592</v>
      </c>
      <c r="H78" s="19">
        <f>Gompertz_model!H52</f>
        <v>1008</v>
      </c>
      <c r="I78" s="19">
        <f>Gompertz_model!I52</f>
        <v>20</v>
      </c>
      <c r="J78" s="19">
        <f>Gompertz_model!J52</f>
        <v>7</v>
      </c>
      <c r="K78" s="19">
        <f>Gompertz_model!K52</f>
        <v>141</v>
      </c>
      <c r="L78" s="19">
        <f>Gompertz_model!L52</f>
        <v>0</v>
      </c>
      <c r="M78" s="19">
        <f>Gompertz_model!M52</f>
        <v>574</v>
      </c>
      <c r="N78" s="19">
        <f>Gompertz_model!N52</f>
        <v>258</v>
      </c>
      <c r="O78" s="19">
        <f>Gompertz_model!O52</f>
        <v>707</v>
      </c>
      <c r="P78" s="19">
        <f>Gompertz_model!P52</f>
        <v>1465</v>
      </c>
      <c r="Q78" s="19">
        <f>Gompertz_model!Q52</f>
        <v>1092</v>
      </c>
      <c r="R78" s="19">
        <f>Gompertz_model!R52</f>
        <v>328</v>
      </c>
      <c r="S78" s="19">
        <f>Gompertz_model!S52</f>
        <v>395</v>
      </c>
      <c r="T78" s="19">
        <f>Gompertz_model!T52</f>
        <v>0</v>
      </c>
      <c r="U78" s="19">
        <f>Gompertz_model!U52</f>
        <v>0</v>
      </c>
      <c r="V78" s="19">
        <f>Gompertz_model!V52</f>
        <v>0</v>
      </c>
      <c r="W78" s="19">
        <f>Gompertz_model!W52</f>
        <v>221</v>
      </c>
      <c r="X78" s="19">
        <f>Gompertz_model!X52</f>
        <v>2</v>
      </c>
      <c r="Y78" s="19">
        <f>Gompertz_model!Y52</f>
        <v>1568</v>
      </c>
      <c r="Z78" s="19">
        <f>Gompertz_model!Z52</f>
        <v>2</v>
      </c>
      <c r="AA78" s="19">
        <f>Gompertz_model!AA52</f>
        <v>2342</v>
      </c>
      <c r="AB78" s="19">
        <f>Gompertz_model!AB52</f>
        <v>141</v>
      </c>
      <c r="AC78" s="19">
        <f>Gompertz_model!AC52</f>
        <v>0</v>
      </c>
      <c r="AD78" s="19">
        <f>Gompertz_model!AD52</f>
        <v>3</v>
      </c>
      <c r="AE78" s="19">
        <f>Gompertz_model!AE52</f>
        <v>1390</v>
      </c>
      <c r="AF78" s="19">
        <f>Gompertz_model!AF52</f>
        <v>6</v>
      </c>
      <c r="AG78" s="19">
        <f>Gompertz_model!AG52</f>
        <v>3</v>
      </c>
      <c r="AH78" s="19">
        <f>Gompertz_model!AH52</f>
        <v>0</v>
      </c>
      <c r="AI78" s="19">
        <f>Gompertz_model!AI52</f>
        <v>345</v>
      </c>
    </row>
    <row r="79" spans="1:35" x14ac:dyDescent="0.25">
      <c r="A79" s="3">
        <v>167</v>
      </c>
      <c r="B79" s="19">
        <f>Gompertz_model!B53</f>
        <v>0</v>
      </c>
      <c r="C79" s="19">
        <f>Gompertz_model!C53</f>
        <v>2</v>
      </c>
      <c r="D79" s="19">
        <f>Gompertz_model!D53</f>
        <v>173</v>
      </c>
      <c r="E79" s="19">
        <f>Gompertz_model!E53</f>
        <v>11</v>
      </c>
      <c r="F79" s="19">
        <f>Gompertz_model!F53</f>
        <v>156</v>
      </c>
      <c r="G79" s="19">
        <f>Gompertz_model!G53</f>
        <v>241</v>
      </c>
      <c r="H79" s="19">
        <f>Gompertz_model!H53</f>
        <v>722</v>
      </c>
      <c r="I79" s="19">
        <f>Gompertz_model!I53</f>
        <v>265</v>
      </c>
      <c r="J79" s="19">
        <f>Gompertz_model!J53</f>
        <v>4</v>
      </c>
      <c r="K79" s="19">
        <f>Gompertz_model!K53</f>
        <v>878</v>
      </c>
      <c r="L79" s="19">
        <f>Gompertz_model!L53</f>
        <v>11</v>
      </c>
      <c r="M79" s="19">
        <f>Gompertz_model!M53</f>
        <v>278</v>
      </c>
      <c r="N79" s="19">
        <f>Gompertz_model!N53</f>
        <v>2363</v>
      </c>
      <c r="O79" s="19">
        <f>Gompertz_model!O53</f>
        <v>351</v>
      </c>
      <c r="P79" s="19">
        <f>Gompertz_model!P53</f>
        <v>1457</v>
      </c>
      <c r="Q79" s="19">
        <f>Gompertz_model!Q53</f>
        <v>128</v>
      </c>
      <c r="R79" s="19">
        <f>Gompertz_model!R53</f>
        <v>281</v>
      </c>
      <c r="S79" s="19">
        <f>Gompertz_model!S53</f>
        <v>273</v>
      </c>
      <c r="T79" s="19">
        <f>Gompertz_model!T53</f>
        <v>2</v>
      </c>
      <c r="U79" s="19">
        <f>Gompertz_model!U53</f>
        <v>314</v>
      </c>
      <c r="V79" s="19">
        <f>Gompertz_model!V53</f>
        <v>0</v>
      </c>
      <c r="W79" s="19">
        <f>Gompertz_model!W53</f>
        <v>424</v>
      </c>
      <c r="X79" s="19">
        <f>Gompertz_model!X53</f>
        <v>1015</v>
      </c>
      <c r="Y79" s="19">
        <f>Gompertz_model!Y53</f>
        <v>618</v>
      </c>
      <c r="Z79" s="19">
        <f>Gompertz_model!Z53</f>
        <v>0</v>
      </c>
      <c r="AA79" s="19">
        <f>Gompertz_model!AA53</f>
        <v>3443</v>
      </c>
      <c r="AB79" s="19">
        <f>Gompertz_model!AB53</f>
        <v>383</v>
      </c>
      <c r="AC79" s="19">
        <f>Gompertz_model!AC53</f>
        <v>389</v>
      </c>
      <c r="AD79" s="19">
        <f>Gompertz_model!AD53</f>
        <v>33</v>
      </c>
      <c r="AE79" s="19">
        <f>Gompertz_model!AE53</f>
        <v>201</v>
      </c>
      <c r="AF79" s="19">
        <f>Gompertz_model!AF53</f>
        <v>6</v>
      </c>
      <c r="AG79" s="19">
        <f>Gompertz_model!AG53</f>
        <v>54</v>
      </c>
      <c r="AH79" s="19">
        <f>Gompertz_model!AH53</f>
        <v>0</v>
      </c>
      <c r="AI79" s="19">
        <f>Gompertz_model!AI53</f>
        <v>2697</v>
      </c>
    </row>
    <row r="80" spans="1:35" x14ac:dyDescent="0.25">
      <c r="A80" s="3">
        <v>168</v>
      </c>
      <c r="B80" s="19">
        <f>Gompertz_model!B54</f>
        <v>0</v>
      </c>
      <c r="C80" s="19">
        <f>Gompertz_model!C54</f>
        <v>4592</v>
      </c>
      <c r="D80" s="19">
        <f>Gompertz_model!D54</f>
        <v>730</v>
      </c>
      <c r="E80" s="19">
        <f>Gompertz_model!E54</f>
        <v>0</v>
      </c>
      <c r="F80" s="19">
        <f>Gompertz_model!F54</f>
        <v>28</v>
      </c>
      <c r="G80" s="19">
        <f>Gompertz_model!G54</f>
        <v>101</v>
      </c>
      <c r="H80" s="19">
        <f>Gompertz_model!H54</f>
        <v>366</v>
      </c>
      <c r="I80" s="19">
        <f>Gompertz_model!I54</f>
        <v>207</v>
      </c>
      <c r="J80" s="19">
        <f>Gompertz_model!J54</f>
        <v>90</v>
      </c>
      <c r="K80" s="19">
        <f>Gompertz_model!K54</f>
        <v>64</v>
      </c>
      <c r="L80" s="19">
        <f>Gompertz_model!L54</f>
        <v>241</v>
      </c>
      <c r="M80" s="19">
        <f>Gompertz_model!M54</f>
        <v>0</v>
      </c>
      <c r="N80" s="19">
        <f>Gompertz_model!N54</f>
        <v>11</v>
      </c>
      <c r="O80" s="19">
        <f>Gompertz_model!O54</f>
        <v>424</v>
      </c>
      <c r="P80" s="19">
        <f>Gompertz_model!P54</f>
        <v>110</v>
      </c>
      <c r="Q80" s="19">
        <f>Gompertz_model!Q54</f>
        <v>322</v>
      </c>
      <c r="R80" s="19">
        <f>Gompertz_model!R54</f>
        <v>4</v>
      </c>
      <c r="S80" s="19">
        <f>Gompertz_model!S54</f>
        <v>593</v>
      </c>
      <c r="T80" s="19">
        <f>Gompertz_model!T54</f>
        <v>1298</v>
      </c>
      <c r="U80" s="19">
        <f>Gompertz_model!U54</f>
        <v>597</v>
      </c>
      <c r="V80" s="19">
        <f>Gompertz_model!V54</f>
        <v>0</v>
      </c>
      <c r="W80" s="19">
        <f>Gompertz_model!W54</f>
        <v>233</v>
      </c>
      <c r="X80" s="19">
        <f>Gompertz_model!X54</f>
        <v>8</v>
      </c>
      <c r="Y80" s="19">
        <f>Gompertz_model!Y54</f>
        <v>3</v>
      </c>
      <c r="Z80" s="19">
        <f>Gompertz_model!Z54</f>
        <v>2</v>
      </c>
      <c r="AA80" s="19">
        <f>Gompertz_model!AA54</f>
        <v>2131</v>
      </c>
      <c r="AB80" s="19">
        <f>Gompertz_model!AB54</f>
        <v>2083</v>
      </c>
      <c r="AC80" s="19">
        <f>Gompertz_model!AC54</f>
        <v>406</v>
      </c>
      <c r="AD80" s="19">
        <f>Gompertz_model!AD54</f>
        <v>857</v>
      </c>
      <c r="AE80" s="19">
        <f>Gompertz_model!AE54</f>
        <v>2872</v>
      </c>
      <c r="AF80" s="19">
        <f>Gompertz_model!AF54</f>
        <v>12</v>
      </c>
      <c r="AG80" s="19">
        <f>Gompertz_model!AG54</f>
        <v>1019</v>
      </c>
      <c r="AH80" s="19">
        <f>Gompertz_model!AH54</f>
        <v>0</v>
      </c>
      <c r="AI80" s="19">
        <f>Gompertz_model!AI54</f>
        <v>586</v>
      </c>
    </row>
    <row r="81" spans="1:35" x14ac:dyDescent="0.25">
      <c r="A81" s="3">
        <v>169</v>
      </c>
      <c r="B81" s="19">
        <f>Gompertz_model!B55</f>
        <v>3</v>
      </c>
      <c r="C81" s="19">
        <f>Gompertz_model!C55</f>
        <v>1317</v>
      </c>
      <c r="D81" s="19">
        <f>Gompertz_model!D55</f>
        <v>1015</v>
      </c>
      <c r="E81" s="19">
        <f>Gompertz_model!E55</f>
        <v>0</v>
      </c>
      <c r="F81" s="19">
        <f>Gompertz_model!F55</f>
        <v>1024</v>
      </c>
      <c r="G81" s="19">
        <f>Gompertz_model!G55</f>
        <v>2186</v>
      </c>
      <c r="H81" s="19">
        <f>Gompertz_model!H55</f>
        <v>248</v>
      </c>
      <c r="I81" s="19">
        <f>Gompertz_model!I55</f>
        <v>662</v>
      </c>
      <c r="J81" s="19">
        <f>Gompertz_model!J55</f>
        <v>228</v>
      </c>
      <c r="K81" s="19">
        <f>Gompertz_model!K55</f>
        <v>0</v>
      </c>
      <c r="L81" s="19">
        <f>Gompertz_model!L55</f>
        <v>178</v>
      </c>
      <c r="M81" s="19">
        <f>Gompertz_model!M55</f>
        <v>187</v>
      </c>
      <c r="N81" s="19">
        <f>Gompertz_model!N55</f>
        <v>1607</v>
      </c>
      <c r="O81" s="19">
        <f>Gompertz_model!O55</f>
        <v>1477</v>
      </c>
      <c r="P81" s="19">
        <f>Gompertz_model!P55</f>
        <v>618</v>
      </c>
      <c r="Q81" s="19">
        <f>Gompertz_model!Q55</f>
        <v>1262</v>
      </c>
      <c r="R81" s="19">
        <f>Gompertz_model!R55</f>
        <v>944</v>
      </c>
      <c r="S81" s="19">
        <f>Gompertz_model!S55</f>
        <v>1781</v>
      </c>
      <c r="T81" s="19">
        <f>Gompertz_model!T55</f>
        <v>433</v>
      </c>
      <c r="U81" s="19">
        <f>Gompertz_model!U55</f>
        <v>996</v>
      </c>
      <c r="V81" s="19">
        <f>Gompertz_model!V55</f>
        <v>0</v>
      </c>
      <c r="W81" s="19">
        <f>Gompertz_model!W55</f>
        <v>886</v>
      </c>
      <c r="X81" s="19">
        <f>Gompertz_model!X55</f>
        <v>382</v>
      </c>
      <c r="Y81" s="19">
        <f>Gompertz_model!Y55</f>
        <v>467</v>
      </c>
      <c r="Z81" s="19">
        <f>Gompertz_model!Z55</f>
        <v>32</v>
      </c>
      <c r="AA81" s="19">
        <f>Gompertz_model!AA55</f>
        <v>948</v>
      </c>
      <c r="AB81" s="19">
        <f>Gompertz_model!AB55</f>
        <v>0</v>
      </c>
      <c r="AC81" s="19">
        <f>Gompertz_model!AC55</f>
        <v>93</v>
      </c>
      <c r="AD81" s="19">
        <f>Gompertz_model!AD55</f>
        <v>273</v>
      </c>
      <c r="AE81" s="19">
        <f>Gompertz_model!AE55</f>
        <v>4688</v>
      </c>
      <c r="AF81" s="19">
        <f>Gompertz_model!AF55</f>
        <v>237</v>
      </c>
      <c r="AG81" s="19">
        <f>Gompertz_model!AG55</f>
        <v>14</v>
      </c>
      <c r="AH81" s="19">
        <f>Gompertz_model!AH55</f>
        <v>2</v>
      </c>
      <c r="AI81" s="19">
        <f>Gompertz_model!AI55</f>
        <v>29</v>
      </c>
    </row>
    <row r="82" spans="1:35" x14ac:dyDescent="0.25">
      <c r="A82" s="3">
        <v>170</v>
      </c>
      <c r="B82" s="19">
        <f>Gompertz_model!B56</f>
        <v>2</v>
      </c>
      <c r="C82" s="19">
        <f>Gompertz_model!C56</f>
        <v>1506</v>
      </c>
      <c r="D82" s="19">
        <f>Gompertz_model!D56</f>
        <v>2132</v>
      </c>
      <c r="E82" s="19">
        <f>Gompertz_model!E56</f>
        <v>1156</v>
      </c>
      <c r="F82" s="19">
        <f>Gompertz_model!F56</f>
        <v>360</v>
      </c>
      <c r="G82" s="19">
        <f>Gompertz_model!G56</f>
        <v>293</v>
      </c>
      <c r="H82" s="19">
        <f>Gompertz_model!H56</f>
        <v>43</v>
      </c>
      <c r="I82" s="19">
        <f>Gompertz_model!I56</f>
        <v>57</v>
      </c>
      <c r="J82" s="19">
        <f>Gompertz_model!J56</f>
        <v>62</v>
      </c>
      <c r="K82" s="19">
        <f>Gompertz_model!K56</f>
        <v>726</v>
      </c>
      <c r="L82" s="19">
        <f>Gompertz_model!L56</f>
        <v>0</v>
      </c>
      <c r="M82" s="19">
        <f>Gompertz_model!M56</f>
        <v>50</v>
      </c>
      <c r="N82" s="19">
        <f>Gompertz_model!N56</f>
        <v>2143</v>
      </c>
      <c r="O82" s="19">
        <f>Gompertz_model!O56</f>
        <v>85</v>
      </c>
      <c r="P82" s="19">
        <f>Gompertz_model!P56</f>
        <v>94</v>
      </c>
      <c r="Q82" s="19">
        <f>Gompertz_model!Q56</f>
        <v>500</v>
      </c>
      <c r="R82" s="19">
        <f>Gompertz_model!R56</f>
        <v>894</v>
      </c>
      <c r="S82" s="19">
        <f>Gompertz_model!S56</f>
        <v>396</v>
      </c>
      <c r="T82" s="19">
        <f>Gompertz_model!T56</f>
        <v>26</v>
      </c>
      <c r="U82" s="19">
        <f>Gompertz_model!U56</f>
        <v>656</v>
      </c>
      <c r="V82" s="19">
        <f>Gompertz_model!V56</f>
        <v>0</v>
      </c>
      <c r="W82" s="19">
        <f>Gompertz_model!W56</f>
        <v>1533</v>
      </c>
      <c r="X82" s="19">
        <f>Gompertz_model!X56</f>
        <v>1366</v>
      </c>
      <c r="Y82" s="19">
        <f>Gompertz_model!Y56</f>
        <v>174</v>
      </c>
      <c r="Z82" s="19">
        <f>Gompertz_model!Z56</f>
        <v>344</v>
      </c>
      <c r="AA82" s="19">
        <f>Gompertz_model!AA56</f>
        <v>681</v>
      </c>
      <c r="AB82" s="19">
        <f>Gompertz_model!AB56</f>
        <v>1226</v>
      </c>
      <c r="AC82" s="19">
        <f>Gompertz_model!AC56</f>
        <v>58</v>
      </c>
      <c r="AD82" s="19">
        <f>Gompertz_model!AD56</f>
        <v>103</v>
      </c>
      <c r="AE82" s="19">
        <f>Gompertz_model!AE56</f>
        <v>61</v>
      </c>
      <c r="AF82" s="19">
        <f>Gompertz_model!AF56</f>
        <v>138</v>
      </c>
      <c r="AG82" s="19">
        <f>Gompertz_model!AG56</f>
        <v>677</v>
      </c>
      <c r="AH82" s="19">
        <f>Gompertz_model!AH56</f>
        <v>1</v>
      </c>
      <c r="AI82" s="19">
        <f>Gompertz_model!AI56</f>
        <v>724</v>
      </c>
    </row>
    <row r="83" spans="1:35" x14ac:dyDescent="0.25">
      <c r="A83" s="3">
        <v>171</v>
      </c>
      <c r="B83" s="19">
        <f>Gompertz_model!B57</f>
        <v>3</v>
      </c>
      <c r="C83" s="19">
        <f>Gompertz_model!C57</f>
        <v>640</v>
      </c>
      <c r="D83" s="19">
        <f>Gompertz_model!D57</f>
        <v>34</v>
      </c>
      <c r="E83" s="19">
        <f>Gompertz_model!E57</f>
        <v>1486</v>
      </c>
      <c r="F83" s="19">
        <f>Gompertz_model!F57</f>
        <v>442</v>
      </c>
      <c r="G83" s="19">
        <f>Gompertz_model!G57</f>
        <v>2497</v>
      </c>
      <c r="H83" s="19">
        <f>Gompertz_model!H57</f>
        <v>48</v>
      </c>
      <c r="I83" s="19">
        <f>Gompertz_model!I57</f>
        <v>1091</v>
      </c>
      <c r="J83" s="19">
        <f>Gompertz_model!J57</f>
        <v>1289</v>
      </c>
      <c r="K83" s="19">
        <f>Gompertz_model!K57</f>
        <v>716</v>
      </c>
      <c r="L83" s="19">
        <f>Gompertz_model!L57</f>
        <v>132</v>
      </c>
      <c r="M83" s="19">
        <f>Gompertz_model!M57</f>
        <v>254</v>
      </c>
      <c r="N83" s="19">
        <f>Gompertz_model!N57</f>
        <v>82</v>
      </c>
      <c r="O83" s="19">
        <f>Gompertz_model!O57</f>
        <v>309</v>
      </c>
      <c r="P83" s="19">
        <f>Gompertz_model!P57</f>
        <v>1885</v>
      </c>
      <c r="Q83" s="19">
        <f>Gompertz_model!Q57</f>
        <v>274</v>
      </c>
      <c r="R83" s="19">
        <f>Gompertz_model!R57</f>
        <v>234</v>
      </c>
      <c r="S83" s="19">
        <f>Gompertz_model!S57</f>
        <v>1805</v>
      </c>
      <c r="T83" s="19">
        <f>Gompertz_model!T57</f>
        <v>90</v>
      </c>
      <c r="U83" s="19">
        <f>Gompertz_model!U57</f>
        <v>1013</v>
      </c>
      <c r="V83" s="19">
        <f>Gompertz_model!V57</f>
        <v>0</v>
      </c>
      <c r="W83" s="19">
        <f>Gompertz_model!W57</f>
        <v>368</v>
      </c>
      <c r="X83" s="19">
        <f>Gompertz_model!X57</f>
        <v>3739</v>
      </c>
      <c r="Y83" s="19">
        <f>Gompertz_model!Y57</f>
        <v>476</v>
      </c>
      <c r="Z83" s="19">
        <f>Gompertz_model!Z57</f>
        <v>0</v>
      </c>
      <c r="AA83" s="19">
        <f>Gompertz_model!AA57</f>
        <v>1895</v>
      </c>
      <c r="AB83" s="19">
        <f>Gompertz_model!AB57</f>
        <v>623</v>
      </c>
      <c r="AC83" s="19">
        <f>Gompertz_model!AC57</f>
        <v>1029</v>
      </c>
      <c r="AD83" s="19">
        <f>Gompertz_model!AD57</f>
        <v>125</v>
      </c>
      <c r="AE83" s="19">
        <f>Gompertz_model!AE57</f>
        <v>243</v>
      </c>
      <c r="AF83" s="19">
        <f>Gompertz_model!AF57</f>
        <v>98</v>
      </c>
      <c r="AG83" s="19">
        <f>Gompertz_model!AG57</f>
        <v>62</v>
      </c>
      <c r="AH83" s="19">
        <f>Gompertz_model!AH57</f>
        <v>345</v>
      </c>
      <c r="AI83" s="19">
        <f>Gompertz_model!AI57</f>
        <v>117</v>
      </c>
    </row>
    <row r="84" spans="1:35" x14ac:dyDescent="0.25">
      <c r="A84" s="3">
        <v>172</v>
      </c>
      <c r="B84" s="19">
        <f>Gompertz_model!B58</f>
        <v>2</v>
      </c>
      <c r="C84" s="19">
        <f>Gompertz_model!C58</f>
        <v>2968</v>
      </c>
      <c r="D84" s="19">
        <f>Gompertz_model!D58</f>
        <v>3310</v>
      </c>
      <c r="E84" s="19">
        <f>Gompertz_model!E58</f>
        <v>1726</v>
      </c>
      <c r="F84" s="19">
        <f>Gompertz_model!F58</f>
        <v>649</v>
      </c>
      <c r="G84" s="19">
        <f>Gompertz_model!G58</f>
        <v>0</v>
      </c>
      <c r="H84" s="19">
        <f>Gompertz_model!H58</f>
        <v>519</v>
      </c>
      <c r="I84" s="19">
        <f>Gompertz_model!I58</f>
        <v>929</v>
      </c>
      <c r="J84" s="19">
        <f>Gompertz_model!J58</f>
        <v>2857</v>
      </c>
      <c r="K84" s="19">
        <f>Gompertz_model!K58</f>
        <v>237</v>
      </c>
      <c r="L84" s="19">
        <f>Gompertz_model!L58</f>
        <v>1191</v>
      </c>
      <c r="M84" s="19">
        <f>Gompertz_model!M58</f>
        <v>2572</v>
      </c>
      <c r="N84" s="19">
        <f>Gompertz_model!N58</f>
        <v>1222</v>
      </c>
      <c r="O84" s="19">
        <f>Gompertz_model!O58</f>
        <v>144</v>
      </c>
      <c r="P84" s="19">
        <f>Gompertz_model!P58</f>
        <v>1230</v>
      </c>
      <c r="Q84" s="19">
        <f>Gompertz_model!Q58</f>
        <v>486</v>
      </c>
      <c r="R84" s="19">
        <f>Gompertz_model!R58</f>
        <v>1946</v>
      </c>
      <c r="S84" s="19">
        <f>Gompertz_model!S58</f>
        <v>147</v>
      </c>
      <c r="T84" s="19">
        <f>Gompertz_model!T58</f>
        <v>12</v>
      </c>
      <c r="U84" s="19">
        <f>Gompertz_model!U58</f>
        <v>293</v>
      </c>
      <c r="V84" s="19">
        <f>Gompertz_model!V58</f>
        <v>240</v>
      </c>
      <c r="W84" s="19">
        <f>Gompertz_model!W58</f>
        <v>2214</v>
      </c>
      <c r="X84" s="19">
        <f>Gompertz_model!X58</f>
        <v>2594</v>
      </c>
      <c r="Y84" s="19">
        <f>Gompertz_model!Y58</f>
        <v>83</v>
      </c>
      <c r="Z84" s="19">
        <f>Gompertz_model!Z58</f>
        <v>16</v>
      </c>
      <c r="AA84" s="19">
        <f>Gompertz_model!AA58</f>
        <v>2458</v>
      </c>
      <c r="AB84" s="19">
        <f>Gompertz_model!AB58</f>
        <v>324</v>
      </c>
      <c r="AC84" s="19">
        <f>Gompertz_model!AC58</f>
        <v>52</v>
      </c>
      <c r="AD84" s="19">
        <f>Gompertz_model!AD58</f>
        <v>3</v>
      </c>
      <c r="AE84" s="19">
        <f>Gompertz_model!AE58</f>
        <v>90</v>
      </c>
      <c r="AF84" s="19">
        <f>Gompertz_model!AF58</f>
        <v>35</v>
      </c>
      <c r="AG84" s="19">
        <f>Gompertz_model!AG58</f>
        <v>16</v>
      </c>
      <c r="AH84" s="19">
        <f>Gompertz_model!AH58</f>
        <v>0</v>
      </c>
      <c r="AI84" s="19">
        <f>Gompertz_model!AI58</f>
        <v>4585</v>
      </c>
    </row>
    <row r="85" spans="1:35" x14ac:dyDescent="0.25">
      <c r="A85" s="3">
        <v>173</v>
      </c>
      <c r="B85" s="19">
        <f>Gompertz_model!B59</f>
        <v>0</v>
      </c>
      <c r="C85" s="19">
        <f>Gompertz_model!C59</f>
        <v>880</v>
      </c>
      <c r="D85" s="19">
        <f>Gompertz_model!D59</f>
        <v>107</v>
      </c>
      <c r="E85" s="19">
        <f>Gompertz_model!E59</f>
        <v>2967</v>
      </c>
      <c r="F85" s="19">
        <f>Gompertz_model!F59</f>
        <v>608</v>
      </c>
      <c r="G85" s="19">
        <f>Gompertz_model!G59</f>
        <v>739</v>
      </c>
      <c r="H85" s="19">
        <f>Gompertz_model!H59</f>
        <v>1359</v>
      </c>
      <c r="I85" s="19">
        <f>Gompertz_model!I59</f>
        <v>1886</v>
      </c>
      <c r="J85" s="19">
        <f>Gompertz_model!J59</f>
        <v>1340</v>
      </c>
      <c r="K85" s="19">
        <f>Gompertz_model!K59</f>
        <v>251</v>
      </c>
      <c r="L85" s="19">
        <f>Gompertz_model!L59</f>
        <v>1955</v>
      </c>
      <c r="M85" s="19">
        <f>Gompertz_model!M59</f>
        <v>6</v>
      </c>
      <c r="N85" s="19">
        <f>Gompertz_model!N59</f>
        <v>422</v>
      </c>
      <c r="O85" s="19">
        <f>Gompertz_model!O59</f>
        <v>710</v>
      </c>
      <c r="P85" s="19">
        <f>Gompertz_model!P59</f>
        <v>2523</v>
      </c>
      <c r="Q85" s="19">
        <f>Gompertz_model!Q59</f>
        <v>1366</v>
      </c>
      <c r="R85" s="19">
        <f>Gompertz_model!R59</f>
        <v>74</v>
      </c>
      <c r="S85" s="19">
        <f>Gompertz_model!S59</f>
        <v>686</v>
      </c>
      <c r="T85" s="19">
        <f>Gompertz_model!T59</f>
        <v>165</v>
      </c>
      <c r="U85" s="19">
        <f>Gompertz_model!U59</f>
        <v>43</v>
      </c>
      <c r="V85" s="19">
        <f>Gompertz_model!V59</f>
        <v>331</v>
      </c>
      <c r="W85" s="19">
        <f>Gompertz_model!W59</f>
        <v>1228</v>
      </c>
      <c r="X85" s="19">
        <f>Gompertz_model!X59</f>
        <v>0</v>
      </c>
      <c r="Y85" s="19">
        <f>Gompertz_model!Y59</f>
        <v>3153</v>
      </c>
      <c r="Z85" s="19">
        <f>Gompertz_model!Z59</f>
        <v>769</v>
      </c>
      <c r="AA85" s="19">
        <f>Gompertz_model!AA59</f>
        <v>2335</v>
      </c>
      <c r="AB85" s="19">
        <f>Gompertz_model!AB59</f>
        <v>727</v>
      </c>
      <c r="AC85" s="19">
        <f>Gompertz_model!AC59</f>
        <v>329</v>
      </c>
      <c r="AD85" s="19">
        <f>Gompertz_model!AD59</f>
        <v>1139</v>
      </c>
      <c r="AE85" s="19">
        <f>Gompertz_model!AE59</f>
        <v>39</v>
      </c>
      <c r="AF85" s="19">
        <f>Gompertz_model!AF59</f>
        <v>15</v>
      </c>
      <c r="AG85" s="19">
        <f>Gompertz_model!AG59</f>
        <v>376</v>
      </c>
      <c r="AH85" s="19">
        <f>Gompertz_model!AH59</f>
        <v>0</v>
      </c>
      <c r="AI85" s="19">
        <f>Gompertz_model!AI59</f>
        <v>91</v>
      </c>
    </row>
    <row r="86" spans="1:35" x14ac:dyDescent="0.25">
      <c r="A86" s="3">
        <v>174</v>
      </c>
      <c r="B86" s="19">
        <f>Gompertz_model!B60</f>
        <v>957</v>
      </c>
      <c r="C86" s="19">
        <f>Gompertz_model!C60</f>
        <v>1649</v>
      </c>
      <c r="D86" s="19">
        <f>Gompertz_model!D60</f>
        <v>1435</v>
      </c>
      <c r="E86" s="19">
        <f>Gompertz_model!E60</f>
        <v>123</v>
      </c>
      <c r="F86" s="19">
        <f>Gompertz_model!F60</f>
        <v>959</v>
      </c>
      <c r="G86" s="19">
        <f>Gompertz_model!G60</f>
        <v>1805</v>
      </c>
      <c r="H86" s="19">
        <f>Gompertz_model!H60</f>
        <v>2640</v>
      </c>
      <c r="I86" s="19">
        <f>Gompertz_model!I60</f>
        <v>1299</v>
      </c>
      <c r="J86" s="19">
        <f>Gompertz_model!J60</f>
        <v>476</v>
      </c>
      <c r="K86" s="19">
        <f>Gompertz_model!K60</f>
        <v>1330</v>
      </c>
      <c r="L86" s="19">
        <f>Gompertz_model!L60</f>
        <v>377</v>
      </c>
      <c r="M86" s="19">
        <f>Gompertz_model!M60</f>
        <v>1253</v>
      </c>
      <c r="N86" s="19">
        <f>Gompertz_model!N60</f>
        <v>14</v>
      </c>
      <c r="O86" s="19">
        <f>Gompertz_model!O60</f>
        <v>962</v>
      </c>
      <c r="P86" s="19">
        <f>Gompertz_model!P60</f>
        <v>1233</v>
      </c>
      <c r="Q86" s="19">
        <f>Gompertz_model!Q60</f>
        <v>317</v>
      </c>
      <c r="R86" s="19">
        <f>Gompertz_model!R60</f>
        <v>75</v>
      </c>
      <c r="S86" s="19">
        <f>Gompertz_model!S60</f>
        <v>2044</v>
      </c>
      <c r="T86" s="19">
        <f>Gompertz_model!T60</f>
        <v>2163</v>
      </c>
      <c r="U86" s="19">
        <f>Gompertz_model!U60</f>
        <v>32</v>
      </c>
      <c r="V86" s="19">
        <f>Gompertz_model!V60</f>
        <v>1503</v>
      </c>
      <c r="W86" s="19">
        <f>Gompertz_model!W60</f>
        <v>407</v>
      </c>
      <c r="X86" s="19">
        <f>Gompertz_model!X60</f>
        <v>1686</v>
      </c>
      <c r="Y86" s="19">
        <f>Gompertz_model!Y60</f>
        <v>2153</v>
      </c>
      <c r="Z86" s="19">
        <f>Gompertz_model!Z60</f>
        <v>3053</v>
      </c>
      <c r="AA86" s="19">
        <f>Gompertz_model!AA60</f>
        <v>1233</v>
      </c>
      <c r="AB86" s="19">
        <f>Gompertz_model!AB60</f>
        <v>1626</v>
      </c>
      <c r="AC86" s="19">
        <f>Gompertz_model!AC60</f>
        <v>147</v>
      </c>
      <c r="AD86" s="19">
        <f>Gompertz_model!AD60</f>
        <v>657</v>
      </c>
      <c r="AE86" s="19">
        <f>Gompertz_model!AE60</f>
        <v>214</v>
      </c>
      <c r="AF86" s="19">
        <f>Gompertz_model!AF60</f>
        <v>0</v>
      </c>
      <c r="AG86" s="19">
        <f>Gompertz_model!AG60</f>
        <v>1541</v>
      </c>
      <c r="AH86" s="19">
        <f>Gompertz_model!AH60</f>
        <v>302</v>
      </c>
      <c r="AI86" s="19">
        <f>Gompertz_model!AI60</f>
        <v>1</v>
      </c>
    </row>
    <row r="87" spans="1:35" x14ac:dyDescent="0.25">
      <c r="A87" s="3">
        <v>175</v>
      </c>
      <c r="B87" s="19">
        <f>Gompertz_model!B61</f>
        <v>0</v>
      </c>
      <c r="C87" s="19">
        <f>Gompertz_model!C61</f>
        <v>2297</v>
      </c>
      <c r="D87" s="19">
        <f>Gompertz_model!D61</f>
        <v>89</v>
      </c>
      <c r="E87" s="19">
        <f>Gompertz_model!E61</f>
        <v>32</v>
      </c>
      <c r="F87" s="19">
        <f>Gompertz_model!F61</f>
        <v>685</v>
      </c>
      <c r="G87" s="19">
        <f>Gompertz_model!G61</f>
        <v>2343</v>
      </c>
      <c r="H87" s="19">
        <f>Gompertz_model!H61</f>
        <v>208</v>
      </c>
      <c r="I87" s="19">
        <f>Gompertz_model!I61</f>
        <v>3087</v>
      </c>
      <c r="J87" s="19">
        <f>Gompertz_model!J61</f>
        <v>2010</v>
      </c>
      <c r="K87" s="19">
        <f>Gompertz_model!K61</f>
        <v>114</v>
      </c>
      <c r="L87" s="19">
        <f>Gompertz_model!L61</f>
        <v>84</v>
      </c>
      <c r="M87" s="19">
        <f>Gompertz_model!M61</f>
        <v>519</v>
      </c>
      <c r="N87" s="19">
        <f>Gompertz_model!N61</f>
        <v>267</v>
      </c>
      <c r="O87" s="19">
        <f>Gompertz_model!O61</f>
        <v>1938</v>
      </c>
      <c r="P87" s="19">
        <f>Gompertz_model!P61</f>
        <v>1857</v>
      </c>
      <c r="Q87" s="19">
        <f>Gompertz_model!Q61</f>
        <v>1540</v>
      </c>
      <c r="R87" s="19">
        <f>Gompertz_model!R61</f>
        <v>752</v>
      </c>
      <c r="S87" s="19">
        <f>Gompertz_model!S61</f>
        <v>2113</v>
      </c>
      <c r="T87" s="19">
        <f>Gompertz_model!T61</f>
        <v>610</v>
      </c>
      <c r="U87" s="19">
        <f>Gompertz_model!U61</f>
        <v>934</v>
      </c>
      <c r="V87" s="19">
        <f>Gompertz_model!V61</f>
        <v>42</v>
      </c>
      <c r="W87" s="19">
        <f>Gompertz_model!W61</f>
        <v>2177</v>
      </c>
      <c r="X87" s="19">
        <f>Gompertz_model!X61</f>
        <v>1343</v>
      </c>
      <c r="Y87" s="19">
        <f>Gompertz_model!Y61</f>
        <v>709</v>
      </c>
      <c r="Z87" s="19">
        <f>Gompertz_model!Z61</f>
        <v>462</v>
      </c>
      <c r="AA87" s="19">
        <f>Gompertz_model!AA61</f>
        <v>1252</v>
      </c>
      <c r="AB87" s="19">
        <f>Gompertz_model!AB61</f>
        <v>1368</v>
      </c>
      <c r="AC87" s="19">
        <f>Gompertz_model!AC61</f>
        <v>744</v>
      </c>
      <c r="AD87" s="19">
        <f>Gompertz_model!AD61</f>
        <v>846</v>
      </c>
      <c r="AE87" s="19">
        <f>Gompertz_model!AE61</f>
        <v>186</v>
      </c>
      <c r="AF87" s="19">
        <f>Gompertz_model!AF61</f>
        <v>96</v>
      </c>
      <c r="AG87" s="19">
        <f>Gompertz_model!AG61</f>
        <v>408</v>
      </c>
      <c r="AH87" s="19">
        <f>Gompertz_model!AH61</f>
        <v>3374</v>
      </c>
      <c r="AI87" s="19">
        <f>Gompertz_model!AI61</f>
        <v>3222</v>
      </c>
    </row>
    <row r="88" spans="1:35" x14ac:dyDescent="0.25">
      <c r="A88" s="3">
        <v>176</v>
      </c>
      <c r="B88" s="19">
        <f>Gompertz_model!B62</f>
        <v>14</v>
      </c>
      <c r="C88" s="19">
        <f>Gompertz_model!C62</f>
        <v>2247</v>
      </c>
      <c r="D88" s="19">
        <f>Gompertz_model!D62</f>
        <v>1004</v>
      </c>
      <c r="E88" s="19">
        <f>Gompertz_model!E62</f>
        <v>1523</v>
      </c>
      <c r="F88" s="19">
        <f>Gompertz_model!F62</f>
        <v>941</v>
      </c>
      <c r="G88" s="19">
        <f>Gompertz_model!G62</f>
        <v>244</v>
      </c>
      <c r="H88" s="19">
        <f>Gompertz_model!H62</f>
        <v>1710</v>
      </c>
      <c r="I88" s="19">
        <f>Gompertz_model!I62</f>
        <v>138</v>
      </c>
      <c r="J88" s="19">
        <f>Gompertz_model!J62</f>
        <v>334</v>
      </c>
      <c r="K88" s="19">
        <f>Gompertz_model!K62</f>
        <v>313</v>
      </c>
      <c r="L88" s="19">
        <f>Gompertz_model!L62</f>
        <v>2</v>
      </c>
      <c r="M88" s="19">
        <f>Gompertz_model!M62</f>
        <v>979</v>
      </c>
      <c r="N88" s="19">
        <f>Gompertz_model!N62</f>
        <v>124</v>
      </c>
      <c r="O88" s="19">
        <f>Gompertz_model!O62</f>
        <v>866</v>
      </c>
      <c r="P88" s="19">
        <f>Gompertz_model!P62</f>
        <v>1246</v>
      </c>
      <c r="Q88" s="19">
        <f>Gompertz_model!Q62</f>
        <v>672</v>
      </c>
      <c r="R88" s="19">
        <f>Gompertz_model!R62</f>
        <v>505</v>
      </c>
      <c r="S88" s="19">
        <f>Gompertz_model!S62</f>
        <v>1187</v>
      </c>
      <c r="T88" s="19">
        <f>Gompertz_model!T62</f>
        <v>1265</v>
      </c>
      <c r="U88" s="19">
        <f>Gompertz_model!U62</f>
        <v>232</v>
      </c>
      <c r="V88" s="19">
        <f>Gompertz_model!V62</f>
        <v>392</v>
      </c>
      <c r="W88" s="19">
        <f>Gompertz_model!W62</f>
        <v>1291</v>
      </c>
      <c r="X88" s="19">
        <f>Gompertz_model!X62</f>
        <v>1023</v>
      </c>
      <c r="Y88" s="19">
        <f>Gompertz_model!Y62</f>
        <v>714</v>
      </c>
      <c r="Z88" s="19">
        <f>Gompertz_model!Z62</f>
        <v>65</v>
      </c>
      <c r="AA88" s="19">
        <f>Gompertz_model!AA62</f>
        <v>2588</v>
      </c>
      <c r="AB88" s="19">
        <f>Gompertz_model!AB62</f>
        <v>1540</v>
      </c>
      <c r="AC88" s="19">
        <f>Gompertz_model!AC62</f>
        <v>138</v>
      </c>
      <c r="AD88" s="19">
        <f>Gompertz_model!AD62</f>
        <v>12</v>
      </c>
      <c r="AE88" s="19">
        <f>Gompertz_model!AE62</f>
        <v>790</v>
      </c>
      <c r="AF88" s="19">
        <f>Gompertz_model!AF62</f>
        <v>724</v>
      </c>
      <c r="AG88" s="19">
        <f>Gompertz_model!AG62</f>
        <v>438</v>
      </c>
      <c r="AH88" s="19">
        <f>Gompertz_model!AH62</f>
        <v>647</v>
      </c>
      <c r="AI88" s="19">
        <f>Gompertz_model!AI62</f>
        <v>1387</v>
      </c>
    </row>
    <row r="89" spans="1:35" x14ac:dyDescent="0.25">
      <c r="A89" s="3">
        <v>177</v>
      </c>
      <c r="B89" s="19">
        <f>Gompertz_model!B63</f>
        <v>5</v>
      </c>
      <c r="C89" s="19">
        <f>Gompertz_model!C63</f>
        <v>504</v>
      </c>
      <c r="D89" s="19">
        <f>Gompertz_model!D63</f>
        <v>5016</v>
      </c>
      <c r="E89" s="19">
        <f>Gompertz_model!E63</f>
        <v>203</v>
      </c>
      <c r="F89" s="19">
        <f>Gompertz_model!F63</f>
        <v>528</v>
      </c>
      <c r="G89" s="19">
        <f>Gompertz_model!G63</f>
        <v>845</v>
      </c>
      <c r="H89" s="19">
        <f>Gompertz_model!H63</f>
        <v>728</v>
      </c>
      <c r="I89" s="19">
        <f>Gompertz_model!I63</f>
        <v>223</v>
      </c>
      <c r="J89" s="19">
        <f>Gompertz_model!J63</f>
        <v>1080</v>
      </c>
      <c r="K89" s="19">
        <f>Gompertz_model!K63</f>
        <v>352</v>
      </c>
      <c r="L89" s="19">
        <f>Gompertz_model!L63</f>
        <v>76</v>
      </c>
      <c r="M89" s="19">
        <f>Gompertz_model!M63</f>
        <v>121</v>
      </c>
      <c r="N89" s="19">
        <f>Gompertz_model!N63</f>
        <v>277</v>
      </c>
      <c r="O89" s="19">
        <f>Gompertz_model!O63</f>
        <v>849</v>
      </c>
      <c r="P89" s="19">
        <f>Gompertz_model!P63</f>
        <v>73</v>
      </c>
      <c r="Q89" s="19">
        <f>Gompertz_model!Q63</f>
        <v>1216</v>
      </c>
      <c r="R89" s="19">
        <f>Gompertz_model!R63</f>
        <v>1949</v>
      </c>
      <c r="S89" s="19">
        <f>Gompertz_model!S63</f>
        <v>2048</v>
      </c>
      <c r="T89" s="19">
        <f>Gompertz_model!T63</f>
        <v>986</v>
      </c>
      <c r="U89" s="19">
        <f>Gompertz_model!U63</f>
        <v>692</v>
      </c>
      <c r="V89" s="19">
        <f>Gompertz_model!V63</f>
        <v>97</v>
      </c>
      <c r="W89" s="19">
        <f>Gompertz_model!W63</f>
        <v>991</v>
      </c>
      <c r="X89" s="19">
        <f>Gompertz_model!X63</f>
        <v>734</v>
      </c>
      <c r="Y89" s="19">
        <f>Gompertz_model!Y63</f>
        <v>1595</v>
      </c>
      <c r="Z89" s="19">
        <f>Gompertz_model!Z63</f>
        <v>340</v>
      </c>
      <c r="AA89" s="19">
        <f>Gompertz_model!AA63</f>
        <v>3473</v>
      </c>
      <c r="AB89" s="19">
        <f>Gompertz_model!AB63</f>
        <v>891</v>
      </c>
      <c r="AC89" s="19">
        <f>Gompertz_model!AC63</f>
        <v>860</v>
      </c>
      <c r="AD89" s="19">
        <f>Gompertz_model!AD63</f>
        <v>1635</v>
      </c>
      <c r="AE89" s="19">
        <f>Gompertz_model!AE63</f>
        <v>1151</v>
      </c>
      <c r="AF89" s="19">
        <f>Gompertz_model!AF63</f>
        <v>16</v>
      </c>
      <c r="AG89" s="19">
        <f>Gompertz_model!AG63</f>
        <v>1023</v>
      </c>
      <c r="AH89" s="19">
        <f>Gompertz_model!AH63</f>
        <v>3290</v>
      </c>
      <c r="AI89" s="19">
        <f>Gompertz_model!AI63</f>
        <v>847</v>
      </c>
    </row>
    <row r="90" spans="1:35" x14ac:dyDescent="0.25">
      <c r="A90" s="3">
        <v>178</v>
      </c>
      <c r="B90" s="19">
        <f>Gompertz_model!B64</f>
        <v>35</v>
      </c>
      <c r="C90" s="19">
        <f>Gompertz_model!C64</f>
        <v>5845</v>
      </c>
      <c r="D90" s="19">
        <f>Gompertz_model!D64</f>
        <v>1001</v>
      </c>
      <c r="E90" s="19">
        <f>Gompertz_model!E64</f>
        <v>570</v>
      </c>
      <c r="F90" s="19">
        <f>Gompertz_model!F64</f>
        <v>1076</v>
      </c>
      <c r="G90" s="19">
        <f>Gompertz_model!G64</f>
        <v>3612</v>
      </c>
      <c r="H90" s="19">
        <f>Gompertz_model!H64</f>
        <v>241</v>
      </c>
      <c r="I90" s="19">
        <f>Gompertz_model!I64</f>
        <v>2753</v>
      </c>
      <c r="J90" s="19">
        <f>Gompertz_model!J64</f>
        <v>169</v>
      </c>
      <c r="K90" s="19">
        <f>Gompertz_model!K64</f>
        <v>1402</v>
      </c>
      <c r="L90" s="19">
        <f>Gompertz_model!L64</f>
        <v>603</v>
      </c>
      <c r="M90" s="19">
        <f>Gompertz_model!M64</f>
        <v>950</v>
      </c>
      <c r="N90" s="19">
        <f>Gompertz_model!N64</f>
        <v>674</v>
      </c>
      <c r="O90" s="19">
        <f>Gompertz_model!O64</f>
        <v>1432</v>
      </c>
      <c r="P90" s="19">
        <f>Gompertz_model!P64</f>
        <v>992</v>
      </c>
      <c r="Q90" s="19">
        <f>Gompertz_model!Q64</f>
        <v>1539</v>
      </c>
      <c r="R90" s="19">
        <f>Gompertz_model!R64</f>
        <v>848</v>
      </c>
      <c r="S90" s="19">
        <f>Gompertz_model!S64</f>
        <v>2941</v>
      </c>
      <c r="T90" s="19">
        <f>Gompertz_model!T64</f>
        <v>1438</v>
      </c>
      <c r="U90" s="19">
        <f>Gompertz_model!U64</f>
        <v>34</v>
      </c>
      <c r="V90" s="19">
        <f>Gompertz_model!V64</f>
        <v>108</v>
      </c>
      <c r="W90" s="19">
        <f>Gompertz_model!W64</f>
        <v>3822</v>
      </c>
      <c r="X90" s="19">
        <f>Gompertz_model!X64</f>
        <v>1642</v>
      </c>
      <c r="Y90" s="19">
        <f>Gompertz_model!Y64</f>
        <v>2499</v>
      </c>
      <c r="Z90" s="19">
        <f>Gompertz_model!Z64</f>
        <v>4787</v>
      </c>
      <c r="AA90" s="19">
        <f>Gompertz_model!AA64</f>
        <v>2869</v>
      </c>
      <c r="AB90" s="19">
        <f>Gompertz_model!AB64</f>
        <v>1495</v>
      </c>
      <c r="AC90" s="19">
        <f>Gompertz_model!AC64</f>
        <v>1454</v>
      </c>
      <c r="AD90" s="19">
        <f>Gompertz_model!AD64</f>
        <v>707</v>
      </c>
      <c r="AE90" s="19">
        <f>Gompertz_model!AE64</f>
        <v>256</v>
      </c>
      <c r="AF90" s="19">
        <f>Gompertz_model!AF64</f>
        <v>268</v>
      </c>
      <c r="AG90" s="19">
        <f>Gompertz_model!AG64</f>
        <v>459</v>
      </c>
      <c r="AH90" s="19">
        <f>Gompertz_model!AH64</f>
        <v>57</v>
      </c>
      <c r="AI90" s="19">
        <f>Gompertz_model!AI64</f>
        <v>695</v>
      </c>
    </row>
    <row r="91" spans="1:35" x14ac:dyDescent="0.25">
      <c r="A91" s="3">
        <v>179</v>
      </c>
      <c r="B91" s="19">
        <f>Gompertz_model!B65</f>
        <v>25</v>
      </c>
      <c r="C91" s="19">
        <f>Gompertz_model!C65</f>
        <v>5818</v>
      </c>
      <c r="D91" s="19">
        <f>Gompertz_model!D65</f>
        <v>1549</v>
      </c>
      <c r="E91" s="19">
        <f>Gompertz_model!E65</f>
        <v>2156</v>
      </c>
      <c r="F91" s="19">
        <f>Gompertz_model!F65</f>
        <v>945</v>
      </c>
      <c r="G91" s="19">
        <f>Gompertz_model!G65</f>
        <v>489</v>
      </c>
      <c r="H91" s="19">
        <f>Gompertz_model!H65</f>
        <v>530</v>
      </c>
      <c r="I91" s="19">
        <f>Gompertz_model!I65</f>
        <v>1711</v>
      </c>
      <c r="J91" s="19">
        <f>Gompertz_model!J65</f>
        <v>2536</v>
      </c>
      <c r="K91" s="19">
        <f>Gompertz_model!K65</f>
        <v>757</v>
      </c>
      <c r="L91" s="19">
        <f>Gompertz_model!L65</f>
        <v>2</v>
      </c>
      <c r="M91" s="19">
        <f>Gompertz_model!M65</f>
        <v>1270</v>
      </c>
      <c r="N91" s="19">
        <f>Gompertz_model!N65</f>
        <v>336</v>
      </c>
      <c r="O91" s="19">
        <f>Gompertz_model!O65</f>
        <v>181</v>
      </c>
      <c r="P91" s="19">
        <f>Gompertz_model!P65</f>
        <v>2763</v>
      </c>
      <c r="Q91" s="19">
        <f>Gompertz_model!Q65</f>
        <v>1211</v>
      </c>
      <c r="R91" s="19">
        <f>Gompertz_model!R65</f>
        <v>319</v>
      </c>
      <c r="S91" s="19">
        <f>Gompertz_model!S65</f>
        <v>555</v>
      </c>
      <c r="T91" s="19">
        <f>Gompertz_model!T65</f>
        <v>1093</v>
      </c>
      <c r="U91" s="19">
        <f>Gompertz_model!U65</f>
        <v>198</v>
      </c>
      <c r="V91" s="19">
        <f>Gompertz_model!V65</f>
        <v>53</v>
      </c>
      <c r="W91" s="19">
        <f>Gompertz_model!W65</f>
        <v>1671</v>
      </c>
      <c r="X91" s="19">
        <f>Gompertz_model!X65</f>
        <v>3995</v>
      </c>
      <c r="Y91" s="19">
        <f>Gompertz_model!Y65</f>
        <v>2293</v>
      </c>
      <c r="Z91" s="19">
        <f>Gompertz_model!Z65</f>
        <v>705</v>
      </c>
      <c r="AA91" s="19">
        <f>Gompertz_model!AA65</f>
        <v>5927</v>
      </c>
      <c r="AB91" s="19">
        <f>Gompertz_model!AB65</f>
        <v>1693</v>
      </c>
      <c r="AC91" s="19">
        <f>Gompertz_model!AC65</f>
        <v>2933</v>
      </c>
      <c r="AD91" s="19">
        <f>Gompertz_model!AD65</f>
        <v>1187</v>
      </c>
      <c r="AE91" s="19">
        <f>Gompertz_model!AE65</f>
        <v>774</v>
      </c>
      <c r="AF91" s="19">
        <f>Gompertz_model!AF65</f>
        <v>308</v>
      </c>
      <c r="AG91" s="19">
        <f>Gompertz_model!AG65</f>
        <v>993</v>
      </c>
      <c r="AH91" s="19">
        <f>Gompertz_model!AH65</f>
        <v>372</v>
      </c>
      <c r="AI91" s="19">
        <f>Gompertz_model!AI65</f>
        <v>1980</v>
      </c>
    </row>
    <row r="92" spans="1:35" x14ac:dyDescent="0.25">
      <c r="A92" s="3">
        <v>180</v>
      </c>
      <c r="B92" s="19">
        <f>Gompertz_model!B66</f>
        <v>1144</v>
      </c>
      <c r="C92" s="19">
        <f>Gompertz_model!C66</f>
        <v>1254</v>
      </c>
      <c r="D92" s="19">
        <f>Gompertz_model!D66</f>
        <v>937</v>
      </c>
      <c r="E92" s="19">
        <f>Gompertz_model!E66</f>
        <v>3239</v>
      </c>
      <c r="F92" s="19">
        <f>Gompertz_model!F66</f>
        <v>5291</v>
      </c>
      <c r="G92" s="19">
        <f>Gompertz_model!G66</f>
        <v>545</v>
      </c>
      <c r="H92" s="19">
        <f>Gompertz_model!H66</f>
        <v>2162</v>
      </c>
      <c r="I92" s="19">
        <f>Gompertz_model!I66</f>
        <v>754</v>
      </c>
      <c r="J92" s="19">
        <f>Gompertz_model!J66</f>
        <v>3066</v>
      </c>
      <c r="K92" s="19">
        <f>Gompertz_model!K66</f>
        <v>2292</v>
      </c>
      <c r="L92" s="19">
        <f>Gompertz_model!L66</f>
        <v>994</v>
      </c>
      <c r="M92" s="19">
        <f>Gompertz_model!M66</f>
        <v>1239</v>
      </c>
      <c r="N92" s="19">
        <f>Gompertz_model!N66</f>
        <v>860</v>
      </c>
      <c r="O92" s="19">
        <f>Gompertz_model!O66</f>
        <v>311</v>
      </c>
      <c r="P92" s="19">
        <f>Gompertz_model!P66</f>
        <v>475</v>
      </c>
      <c r="Q92" s="19">
        <f>Gompertz_model!Q66</f>
        <v>4090</v>
      </c>
      <c r="R92" s="19">
        <f>Gompertz_model!R66</f>
        <v>976</v>
      </c>
      <c r="S92" s="19">
        <f>Gompertz_model!S66</f>
        <v>539</v>
      </c>
      <c r="T92" s="19">
        <f>Gompertz_model!T66</f>
        <v>1205</v>
      </c>
      <c r="U92" s="19">
        <f>Gompertz_model!U66</f>
        <v>670</v>
      </c>
      <c r="V92" s="19">
        <f>Gompertz_model!V66</f>
        <v>1042</v>
      </c>
      <c r="W92" s="19">
        <f>Gompertz_model!W66</f>
        <v>1286</v>
      </c>
      <c r="X92" s="19">
        <f>Gompertz_model!X66</f>
        <v>1252</v>
      </c>
      <c r="Y92" s="19">
        <f>Gompertz_model!Y66</f>
        <v>40</v>
      </c>
      <c r="Z92" s="19">
        <f>Gompertz_model!Z66</f>
        <v>3098</v>
      </c>
      <c r="AA92" s="19">
        <f>Gompertz_model!AA66</f>
        <v>4905</v>
      </c>
      <c r="AB92" s="19">
        <f>Gompertz_model!AB66</f>
        <v>1683</v>
      </c>
      <c r="AC92" s="19">
        <f>Gompertz_model!AC66</f>
        <v>1429</v>
      </c>
      <c r="AD92" s="19">
        <f>Gompertz_model!AD66</f>
        <v>474</v>
      </c>
      <c r="AE92" s="19">
        <f>Gompertz_model!AE66</f>
        <v>200</v>
      </c>
      <c r="AF92" s="19">
        <f>Gompertz_model!AF66</f>
        <v>81</v>
      </c>
      <c r="AG92" s="19">
        <f>Gompertz_model!AG66</f>
        <v>464</v>
      </c>
      <c r="AH92" s="19">
        <f>Gompertz_model!AH66</f>
        <v>43</v>
      </c>
      <c r="AI92" s="19">
        <f>Gompertz_model!AI66</f>
        <v>86</v>
      </c>
    </row>
    <row r="93" spans="1:35" x14ac:dyDescent="0.25">
      <c r="A93" s="3">
        <v>181</v>
      </c>
      <c r="B93" s="19">
        <f>Gompertz_model!B67</f>
        <v>8145</v>
      </c>
      <c r="C93" s="19">
        <f>Gompertz_model!C67</f>
        <v>1120</v>
      </c>
      <c r="D93" s="19">
        <f>Gompertz_model!D67</f>
        <v>1486</v>
      </c>
      <c r="E93" s="19">
        <f>Gompertz_model!E67</f>
        <v>4753</v>
      </c>
      <c r="F93" s="19">
        <f>Gompertz_model!F67</f>
        <v>3891</v>
      </c>
      <c r="G93" s="19">
        <f>Gompertz_model!G67</f>
        <v>2721</v>
      </c>
      <c r="H93" s="19">
        <f>Gompertz_model!H67</f>
        <v>3558</v>
      </c>
      <c r="I93" s="19">
        <f>Gompertz_model!I67</f>
        <v>7</v>
      </c>
      <c r="J93" s="19">
        <f>Gompertz_model!J67</f>
        <v>848</v>
      </c>
      <c r="K93" s="19">
        <f>Gompertz_model!K67</f>
        <v>841</v>
      </c>
      <c r="L93" s="19">
        <f>Gompertz_model!L67</f>
        <v>1062</v>
      </c>
      <c r="M93" s="19">
        <f>Gompertz_model!M67</f>
        <v>1741</v>
      </c>
      <c r="N93" s="19">
        <f>Gompertz_model!N67</f>
        <v>398</v>
      </c>
      <c r="O93" s="19">
        <f>Gompertz_model!O67</f>
        <v>1918</v>
      </c>
      <c r="P93" s="19">
        <f>Gompertz_model!P67</f>
        <v>2405</v>
      </c>
      <c r="Q93" s="19">
        <f>Gompertz_model!Q67</f>
        <v>3672</v>
      </c>
      <c r="R93" s="19">
        <f>Gompertz_model!R67</f>
        <v>90</v>
      </c>
      <c r="S93" s="19">
        <f>Gompertz_model!S67</f>
        <v>528</v>
      </c>
      <c r="T93" s="19">
        <f>Gompertz_model!T67</f>
        <v>1086</v>
      </c>
      <c r="U93" s="19">
        <f>Gompertz_model!U67</f>
        <v>1300</v>
      </c>
      <c r="V93" s="19">
        <f>Gompertz_model!V67</f>
        <v>1481</v>
      </c>
      <c r="W93" s="19">
        <f>Gompertz_model!W67</f>
        <v>2706</v>
      </c>
      <c r="X93" s="19">
        <f>Gompertz_model!X67</f>
        <v>6</v>
      </c>
      <c r="Y93" s="19">
        <f>Gompertz_model!Y67</f>
        <v>4877</v>
      </c>
      <c r="Z93" s="19">
        <f>Gompertz_model!Z67</f>
        <v>54</v>
      </c>
      <c r="AA93" s="19">
        <f>Gompertz_model!AA67</f>
        <v>2116</v>
      </c>
      <c r="AB93" s="19">
        <f>Gompertz_model!AB67</f>
        <v>662</v>
      </c>
      <c r="AC93" s="19">
        <f>Gompertz_model!AC67</f>
        <v>150</v>
      </c>
      <c r="AD93" s="19">
        <f>Gompertz_model!AD67</f>
        <v>400</v>
      </c>
      <c r="AE93" s="19">
        <f>Gompertz_model!AE67</f>
        <v>344</v>
      </c>
      <c r="AF93" s="19">
        <f>Gompertz_model!AF67</f>
        <v>67</v>
      </c>
      <c r="AG93" s="19">
        <f>Gompertz_model!AG67</f>
        <v>1551</v>
      </c>
      <c r="AH93" s="19">
        <f>Gompertz_model!AH67</f>
        <v>2114</v>
      </c>
      <c r="AI93" s="19">
        <f>Gompertz_model!AI67</f>
        <v>1857</v>
      </c>
    </row>
    <row r="94" spans="1:35" x14ac:dyDescent="0.25">
      <c r="A94" s="3">
        <v>182</v>
      </c>
      <c r="B94" s="19">
        <f>Gompertz_model!B68</f>
        <v>1775</v>
      </c>
      <c r="C94" s="19">
        <f>Gompertz_model!C68</f>
        <v>1393</v>
      </c>
      <c r="D94" s="19">
        <f>Gompertz_model!D68</f>
        <v>190</v>
      </c>
      <c r="E94" s="19">
        <f>Gompertz_model!E68</f>
        <v>2743</v>
      </c>
      <c r="F94" s="19">
        <f>Gompertz_model!F68</f>
        <v>2307</v>
      </c>
      <c r="G94" s="19">
        <f>Gompertz_model!G68</f>
        <v>822</v>
      </c>
      <c r="H94" s="19">
        <f>Gompertz_model!H68</f>
        <v>274</v>
      </c>
      <c r="I94" s="19">
        <f>Gompertz_model!I68</f>
        <v>1070</v>
      </c>
      <c r="J94" s="19">
        <f>Gompertz_model!J68</f>
        <v>218</v>
      </c>
      <c r="K94" s="19">
        <f>Gompertz_model!K68</f>
        <v>210</v>
      </c>
      <c r="L94" s="19">
        <f>Gompertz_model!L68</f>
        <v>520</v>
      </c>
      <c r="M94" s="19">
        <f>Gompertz_model!M68</f>
        <v>1979</v>
      </c>
      <c r="N94" s="19">
        <f>Gompertz_model!N68</f>
        <v>1101</v>
      </c>
      <c r="O94" s="19">
        <f>Gompertz_model!O68</f>
        <v>1453</v>
      </c>
      <c r="P94" s="19">
        <f>Gompertz_model!P68</f>
        <v>1208</v>
      </c>
      <c r="Q94" s="19">
        <f>Gompertz_model!Q68</f>
        <v>1487</v>
      </c>
      <c r="R94" s="19">
        <f>Gompertz_model!R68</f>
        <v>0</v>
      </c>
      <c r="S94" s="19">
        <f>Gompertz_model!S68</f>
        <v>679</v>
      </c>
      <c r="T94" s="19">
        <f>Gompertz_model!T68</f>
        <v>3271</v>
      </c>
      <c r="U94" s="19">
        <f>Gompertz_model!U68</f>
        <v>1076</v>
      </c>
      <c r="V94" s="19">
        <f>Gompertz_model!V68</f>
        <v>849</v>
      </c>
      <c r="W94" s="19">
        <f>Gompertz_model!W68</f>
        <v>472</v>
      </c>
      <c r="X94" s="19">
        <f>Gompertz_model!X68</f>
        <v>434</v>
      </c>
      <c r="Y94" s="19">
        <f>Gompertz_model!Y68</f>
        <v>3405</v>
      </c>
      <c r="Z94" s="19">
        <f>Gompertz_model!Z68</f>
        <v>1083</v>
      </c>
      <c r="AA94" s="19">
        <f>Gompertz_model!AA68</f>
        <v>1869</v>
      </c>
      <c r="AB94" s="19">
        <f>Gompertz_model!AB68</f>
        <v>2575</v>
      </c>
      <c r="AC94" s="19">
        <f>Gompertz_model!AC68</f>
        <v>1021</v>
      </c>
      <c r="AD94" s="19">
        <f>Gompertz_model!AD68</f>
        <v>61</v>
      </c>
      <c r="AE94" s="19">
        <f>Gompertz_model!AE68</f>
        <v>261</v>
      </c>
      <c r="AF94" s="19">
        <f>Gompertz_model!AF68</f>
        <v>177</v>
      </c>
      <c r="AG94" s="19">
        <f>Gompertz_model!AG68</f>
        <v>1188</v>
      </c>
      <c r="AH94" s="19">
        <f>Gompertz_model!AH68</f>
        <v>903</v>
      </c>
      <c r="AI94" s="19">
        <f>Gompertz_model!AI68</f>
        <v>3406</v>
      </c>
    </row>
    <row r="95" spans="1:35" x14ac:dyDescent="0.25">
      <c r="A95" s="3">
        <v>183</v>
      </c>
      <c r="B95" s="19">
        <f>Gompertz_model!B69</f>
        <v>604</v>
      </c>
      <c r="C95" s="19">
        <f>Gompertz_model!C69</f>
        <v>1449</v>
      </c>
      <c r="D95" s="19">
        <f>Gompertz_model!D69</f>
        <v>1100</v>
      </c>
      <c r="E95" s="19">
        <f>Gompertz_model!E69</f>
        <v>2707</v>
      </c>
      <c r="F95" s="19">
        <f>Gompertz_model!F69</f>
        <v>902</v>
      </c>
      <c r="G95" s="19">
        <f>Gompertz_model!G69</f>
        <v>218</v>
      </c>
      <c r="H95" s="19">
        <f>Gompertz_model!H69</f>
        <v>1551</v>
      </c>
      <c r="I95" s="19">
        <f>Gompertz_model!I69</f>
        <v>423</v>
      </c>
      <c r="J95" s="19">
        <f>Gompertz_model!J69</f>
        <v>1114</v>
      </c>
      <c r="K95" s="19">
        <f>Gompertz_model!K69</f>
        <v>50</v>
      </c>
      <c r="L95" s="19">
        <f>Gompertz_model!L69</f>
        <v>602</v>
      </c>
      <c r="M95" s="19">
        <f>Gompertz_model!M69</f>
        <v>512</v>
      </c>
      <c r="N95" s="19">
        <f>Gompertz_model!N69</f>
        <v>2379</v>
      </c>
      <c r="O95" s="19">
        <f>Gompertz_model!O69</f>
        <v>3161</v>
      </c>
      <c r="P95" s="19">
        <f>Gompertz_model!P69</f>
        <v>722</v>
      </c>
      <c r="Q95" s="19">
        <f>Gompertz_model!Q69</f>
        <v>151</v>
      </c>
      <c r="R95" s="19">
        <f>Gompertz_model!R69</f>
        <v>882</v>
      </c>
      <c r="S95" s="19">
        <f>Gompertz_model!S69</f>
        <v>2405</v>
      </c>
      <c r="T95" s="19">
        <f>Gompertz_model!T69</f>
        <v>2067</v>
      </c>
      <c r="U95" s="19">
        <f>Gompertz_model!U69</f>
        <v>771</v>
      </c>
      <c r="V95" s="19">
        <f>Gompertz_model!V69</f>
        <v>53</v>
      </c>
      <c r="W95" s="19">
        <f>Gompertz_model!W69</f>
        <v>731</v>
      </c>
      <c r="X95" s="19">
        <f>Gompertz_model!X69</f>
        <v>1549</v>
      </c>
      <c r="Y95" s="19">
        <f>Gompertz_model!Y69</f>
        <v>2075</v>
      </c>
      <c r="Z95" s="19">
        <f>Gompertz_model!Z69</f>
        <v>470</v>
      </c>
      <c r="AA95" s="19">
        <f>Gompertz_model!AA69</f>
        <v>1646</v>
      </c>
      <c r="AB95" s="19">
        <f>Gompertz_model!AB69</f>
        <v>1566</v>
      </c>
      <c r="AC95" s="19">
        <f>Gompertz_model!AC69</f>
        <v>2142</v>
      </c>
      <c r="AD95" s="19">
        <f>Gompertz_model!AD69</f>
        <v>2611</v>
      </c>
      <c r="AE95" s="19">
        <f>Gompertz_model!AE69</f>
        <v>3389</v>
      </c>
      <c r="AF95" s="19">
        <f>Gompertz_model!AF69</f>
        <v>586</v>
      </c>
      <c r="AG95" s="19">
        <f>Gompertz_model!AG69</f>
        <v>271</v>
      </c>
      <c r="AH95" s="19">
        <f>Gompertz_model!AH69</f>
        <v>3657</v>
      </c>
      <c r="AI95" s="19">
        <f>Gompertz_model!AI69</f>
        <v>1524</v>
      </c>
    </row>
    <row r="96" spans="1:35" x14ac:dyDescent="0.25">
      <c r="A96" s="3">
        <v>184</v>
      </c>
      <c r="B96" s="19">
        <f>Gompertz_model!B70</f>
        <v>2755</v>
      </c>
      <c r="C96" s="19">
        <f>Gompertz_model!C70</f>
        <v>1911</v>
      </c>
      <c r="D96" s="19">
        <f>Gompertz_model!D70</f>
        <v>2948</v>
      </c>
      <c r="E96" s="19">
        <f>Gompertz_model!E70</f>
        <v>6045</v>
      </c>
      <c r="F96" s="19">
        <f>Gompertz_model!F70</f>
        <v>170</v>
      </c>
      <c r="G96" s="19">
        <f>Gompertz_model!G70</f>
        <v>961</v>
      </c>
      <c r="H96" s="19">
        <f>Gompertz_model!H70</f>
        <v>2518</v>
      </c>
      <c r="I96" s="19">
        <f>Gompertz_model!I70</f>
        <v>822</v>
      </c>
      <c r="J96" s="19">
        <f>Gompertz_model!J70</f>
        <v>2057</v>
      </c>
      <c r="K96" s="19">
        <f>Gompertz_model!K70</f>
        <v>1348</v>
      </c>
      <c r="L96" s="19">
        <f>Gompertz_model!L70</f>
        <v>1639</v>
      </c>
      <c r="M96" s="19">
        <f>Gompertz_model!M70</f>
        <v>2130</v>
      </c>
      <c r="N96" s="19">
        <f>Gompertz_model!N70</f>
        <v>2260</v>
      </c>
      <c r="O96" s="19">
        <f>Gompertz_model!O70</f>
        <v>498</v>
      </c>
      <c r="P96" s="19">
        <f>Gompertz_model!P70</f>
        <v>1322</v>
      </c>
      <c r="Q96" s="19">
        <f>Gompertz_model!Q70</f>
        <v>2446</v>
      </c>
      <c r="R96" s="19">
        <f>Gompertz_model!R70</f>
        <v>1670</v>
      </c>
      <c r="S96" s="19">
        <f>Gompertz_model!S70</f>
        <v>1544</v>
      </c>
      <c r="T96" s="19">
        <f>Gompertz_model!T70</f>
        <v>2256</v>
      </c>
      <c r="U96" s="19">
        <f>Gompertz_model!U70</f>
        <v>27</v>
      </c>
      <c r="V96" s="19">
        <f>Gompertz_model!V70</f>
        <v>1266</v>
      </c>
      <c r="W96" s="19">
        <f>Gompertz_model!W70</f>
        <v>1962</v>
      </c>
      <c r="X96" s="19">
        <f>Gompertz_model!X70</f>
        <v>437</v>
      </c>
      <c r="Y96" s="19">
        <f>Gompertz_model!Y70</f>
        <v>2617</v>
      </c>
      <c r="Z96" s="19">
        <f>Gompertz_model!Z70</f>
        <v>76</v>
      </c>
      <c r="AA96" s="19">
        <f>Gompertz_model!AA70</f>
        <v>1543</v>
      </c>
      <c r="AB96" s="19">
        <f>Gompertz_model!AB70</f>
        <v>801</v>
      </c>
      <c r="AC96" s="19">
        <f>Gompertz_model!AC70</f>
        <v>3050</v>
      </c>
      <c r="AD96" s="19">
        <f>Gompertz_model!AD70</f>
        <v>2817</v>
      </c>
      <c r="AE96" s="19">
        <f>Gompertz_model!AE70</f>
        <v>1575</v>
      </c>
      <c r="AF96" s="19">
        <f>Gompertz_model!AF70</f>
        <v>682</v>
      </c>
      <c r="AG96" s="19">
        <f>Gompertz_model!AG70</f>
        <v>1208</v>
      </c>
      <c r="AH96" s="19">
        <f>Gompertz_model!AH70</f>
        <v>1954</v>
      </c>
      <c r="AI96" s="19">
        <f>Gompertz_model!AI70</f>
        <v>2609</v>
      </c>
    </row>
    <row r="97" spans="1:35" x14ac:dyDescent="0.25">
      <c r="A97" s="3">
        <v>185</v>
      </c>
      <c r="B97" s="19">
        <f>Gompertz_model!B71</f>
        <v>987</v>
      </c>
      <c r="C97" s="19">
        <f>Gompertz_model!C71</f>
        <v>3438</v>
      </c>
      <c r="D97" s="19">
        <f>Gompertz_model!D71</f>
        <v>2833</v>
      </c>
      <c r="E97" s="19">
        <f>Gompertz_model!E71</f>
        <v>390</v>
      </c>
      <c r="F97" s="19">
        <f>Gompertz_model!F71</f>
        <v>729</v>
      </c>
      <c r="G97" s="19">
        <f>Gompertz_model!G71</f>
        <v>733</v>
      </c>
      <c r="H97" s="19">
        <f>Gompertz_model!H71</f>
        <v>711</v>
      </c>
      <c r="I97" s="19">
        <f>Gompertz_model!I71</f>
        <v>764</v>
      </c>
      <c r="J97" s="19">
        <f>Gompertz_model!J71</f>
        <v>2292</v>
      </c>
      <c r="K97" s="19">
        <f>Gompertz_model!K71</f>
        <v>1148</v>
      </c>
      <c r="L97" s="19">
        <f>Gompertz_model!L71</f>
        <v>213</v>
      </c>
      <c r="M97" s="19">
        <f>Gompertz_model!M71</f>
        <v>4268</v>
      </c>
      <c r="N97" s="19">
        <f>Gompertz_model!N71</f>
        <v>1936</v>
      </c>
      <c r="O97" s="19">
        <f>Gompertz_model!O71</f>
        <v>47</v>
      </c>
      <c r="P97" s="19">
        <f>Gompertz_model!P71</f>
        <v>357</v>
      </c>
      <c r="Q97" s="19">
        <f>Gompertz_model!Q71</f>
        <v>2719</v>
      </c>
      <c r="R97" s="19">
        <f>Gompertz_model!R71</f>
        <v>2124</v>
      </c>
      <c r="S97" s="19">
        <f>Gompertz_model!S71</f>
        <v>1516</v>
      </c>
      <c r="T97" s="19">
        <f>Gompertz_model!T71</f>
        <v>1917</v>
      </c>
      <c r="U97" s="19">
        <f>Gompertz_model!U71</f>
        <v>959</v>
      </c>
      <c r="V97" s="19">
        <f>Gompertz_model!V71</f>
        <v>2130</v>
      </c>
      <c r="W97" s="19">
        <f>Gompertz_model!W71</f>
        <v>2468</v>
      </c>
      <c r="X97" s="19">
        <f>Gompertz_model!X71</f>
        <v>3026</v>
      </c>
      <c r="Y97" s="19">
        <f>Gompertz_model!Y71</f>
        <v>3967</v>
      </c>
      <c r="Z97" s="19">
        <f>Gompertz_model!Z71</f>
        <v>245</v>
      </c>
      <c r="AA97" s="19">
        <f>Gompertz_model!AA71</f>
        <v>6851</v>
      </c>
      <c r="AB97" s="19">
        <f>Gompertz_model!AB71</f>
        <v>470</v>
      </c>
      <c r="AC97" s="19">
        <f>Gompertz_model!AC71</f>
        <v>2584</v>
      </c>
      <c r="AD97" s="19">
        <f>Gompertz_model!AD71</f>
        <v>2132</v>
      </c>
      <c r="AE97" s="19">
        <f>Gompertz_model!AE71</f>
        <v>64</v>
      </c>
      <c r="AF97" s="19">
        <f>Gompertz_model!AF71</f>
        <v>1272</v>
      </c>
      <c r="AG97" s="19">
        <f>Gompertz_model!AG71</f>
        <v>2241</v>
      </c>
      <c r="AH97" s="19">
        <f>Gompertz_model!AH71</f>
        <v>1687</v>
      </c>
      <c r="AI97" s="19">
        <f>Gompertz_model!AI71</f>
        <v>2783</v>
      </c>
    </row>
    <row r="98" spans="1:35" x14ac:dyDescent="0.25">
      <c r="A98" s="3">
        <v>186</v>
      </c>
      <c r="B98" s="19">
        <f>Gompertz_model!B72</f>
        <v>94</v>
      </c>
      <c r="C98" s="19">
        <f>Gompertz_model!C72</f>
        <v>1374</v>
      </c>
      <c r="D98" s="19">
        <f>Gompertz_model!D72</f>
        <v>70</v>
      </c>
      <c r="E98" s="19">
        <f>Gompertz_model!E72</f>
        <v>132</v>
      </c>
      <c r="F98" s="19">
        <f>Gompertz_model!F72</f>
        <v>358</v>
      </c>
      <c r="G98" s="19">
        <f>Gompertz_model!G72</f>
        <v>624</v>
      </c>
      <c r="H98" s="19">
        <f>Gompertz_model!H72</f>
        <v>4638</v>
      </c>
      <c r="I98" s="19">
        <f>Gompertz_model!I72</f>
        <v>1178</v>
      </c>
      <c r="J98" s="19">
        <f>Gompertz_model!J72</f>
        <v>861</v>
      </c>
      <c r="K98" s="19">
        <f>Gompertz_model!K72</f>
        <v>1503</v>
      </c>
      <c r="L98" s="19">
        <f>Gompertz_model!L72</f>
        <v>26</v>
      </c>
      <c r="M98" s="19">
        <f>Gompertz_model!M72</f>
        <v>2016</v>
      </c>
      <c r="N98" s="19">
        <f>Gompertz_model!N72</f>
        <v>783</v>
      </c>
      <c r="O98" s="19">
        <f>Gompertz_model!O72</f>
        <v>302</v>
      </c>
      <c r="P98" s="19">
        <f>Gompertz_model!P72</f>
        <v>868</v>
      </c>
      <c r="Q98" s="19">
        <f>Gompertz_model!Q72</f>
        <v>2436</v>
      </c>
      <c r="R98" s="19">
        <f>Gompertz_model!R72</f>
        <v>768</v>
      </c>
      <c r="S98" s="19">
        <f>Gompertz_model!S72</f>
        <v>396</v>
      </c>
      <c r="T98" s="19">
        <f>Gompertz_model!T72</f>
        <v>422</v>
      </c>
      <c r="U98" s="19">
        <f>Gompertz_model!U72</f>
        <v>844</v>
      </c>
      <c r="V98" s="19">
        <f>Gompertz_model!V72</f>
        <v>2173</v>
      </c>
      <c r="W98" s="19">
        <f>Gompertz_model!W72</f>
        <v>2828</v>
      </c>
      <c r="X98" s="19">
        <f>Gompertz_model!X72</f>
        <v>1856</v>
      </c>
      <c r="Y98" s="19">
        <f>Gompertz_model!Y72</f>
        <v>77</v>
      </c>
      <c r="Z98" s="19">
        <f>Gompertz_model!Z72</f>
        <v>1379</v>
      </c>
      <c r="AA98" s="19">
        <f>Gompertz_model!AA72</f>
        <v>2436</v>
      </c>
      <c r="AB98" s="19">
        <f>Gompertz_model!AB72</f>
        <v>6362</v>
      </c>
      <c r="AC98" s="19">
        <f>Gompertz_model!AC72</f>
        <v>4133</v>
      </c>
      <c r="AD98" s="19">
        <f>Gompertz_model!AD72</f>
        <v>1917</v>
      </c>
      <c r="AE98" s="19">
        <f>Gompertz_model!AE72</f>
        <v>258</v>
      </c>
      <c r="AF98" s="19">
        <f>Gompertz_model!AF72</f>
        <v>73</v>
      </c>
      <c r="AG98" s="19">
        <f>Gompertz_model!AG72</f>
        <v>1754</v>
      </c>
      <c r="AH98" s="19">
        <f>Gompertz_model!AH72</f>
        <v>1560</v>
      </c>
      <c r="AI98" s="19">
        <f>Gompertz_model!AI72</f>
        <v>4445</v>
      </c>
    </row>
    <row r="99" spans="1:35" x14ac:dyDescent="0.25">
      <c r="A99" s="3">
        <v>187</v>
      </c>
      <c r="B99" s="19">
        <f>Gompertz_model!B73</f>
        <v>253</v>
      </c>
      <c r="C99" s="19">
        <f>Gompertz_model!C73</f>
        <v>76</v>
      </c>
      <c r="D99" s="19">
        <f>Gompertz_model!D73</f>
        <v>10</v>
      </c>
      <c r="E99" s="19">
        <f>Gompertz_model!E73</f>
        <v>1171</v>
      </c>
      <c r="F99" s="19">
        <f>Gompertz_model!F73</f>
        <v>451</v>
      </c>
      <c r="G99" s="19">
        <f>Gompertz_model!G73</f>
        <v>1929</v>
      </c>
      <c r="H99" s="19">
        <f>Gompertz_model!H73</f>
        <v>645</v>
      </c>
      <c r="I99" s="19">
        <f>Gompertz_model!I73</f>
        <v>791</v>
      </c>
      <c r="J99" s="19">
        <f>Gompertz_model!J73</f>
        <v>1821</v>
      </c>
      <c r="K99" s="19">
        <f>Gompertz_model!K73</f>
        <v>455</v>
      </c>
      <c r="L99" s="19">
        <f>Gompertz_model!L73</f>
        <v>3715</v>
      </c>
      <c r="M99" s="19">
        <f>Gompertz_model!M73</f>
        <v>719</v>
      </c>
      <c r="N99" s="19">
        <f>Gompertz_model!N73</f>
        <v>1</v>
      </c>
      <c r="O99" s="19">
        <f>Gompertz_model!O73</f>
        <v>1379</v>
      </c>
      <c r="P99" s="19">
        <f>Gompertz_model!P73</f>
        <v>1877</v>
      </c>
      <c r="Q99" s="19">
        <f>Gompertz_model!Q73</f>
        <v>5246</v>
      </c>
      <c r="R99" s="19">
        <f>Gompertz_model!R73</f>
        <v>905</v>
      </c>
      <c r="S99" s="19">
        <f>Gompertz_model!S73</f>
        <v>1251</v>
      </c>
      <c r="T99" s="19">
        <f>Gompertz_model!T73</f>
        <v>753</v>
      </c>
      <c r="U99" s="19">
        <f>Gompertz_model!U73</f>
        <v>1210</v>
      </c>
      <c r="V99" s="19">
        <f>Gompertz_model!V73</f>
        <v>1032</v>
      </c>
      <c r="W99" s="19">
        <f>Gompertz_model!W73</f>
        <v>704</v>
      </c>
      <c r="X99" s="19">
        <f>Gompertz_model!X73</f>
        <v>1957</v>
      </c>
      <c r="Y99" s="19">
        <f>Gompertz_model!Y73</f>
        <v>394</v>
      </c>
      <c r="Z99" s="19">
        <f>Gompertz_model!Z73</f>
        <v>1178</v>
      </c>
      <c r="AA99" s="19">
        <f>Gompertz_model!AA73</f>
        <v>4524</v>
      </c>
      <c r="AB99" s="19">
        <f>Gompertz_model!AB73</f>
        <v>636</v>
      </c>
      <c r="AC99" s="19">
        <f>Gompertz_model!AC73</f>
        <v>4155</v>
      </c>
      <c r="AD99" s="19">
        <f>Gompertz_model!AD73</f>
        <v>2139</v>
      </c>
      <c r="AE99" s="19">
        <f>Gompertz_model!AE73</f>
        <v>211</v>
      </c>
      <c r="AF99" s="19">
        <f>Gompertz_model!AF73</f>
        <v>99</v>
      </c>
      <c r="AG99" s="19">
        <f>Gompertz_model!AG73</f>
        <v>1015</v>
      </c>
      <c r="AH99" s="19">
        <f>Gompertz_model!AH73</f>
        <v>45</v>
      </c>
      <c r="AI99" s="19">
        <f>Gompertz_model!AI73</f>
        <v>3401</v>
      </c>
    </row>
    <row r="100" spans="1:35" x14ac:dyDescent="0.25">
      <c r="A100" s="3">
        <v>188</v>
      </c>
      <c r="B100" s="19">
        <f>Gompertz_model!B74</f>
        <v>490</v>
      </c>
      <c r="C100" s="19">
        <f>Gompertz_model!C74</f>
        <v>1684</v>
      </c>
      <c r="D100" s="19">
        <f>Gompertz_model!D74</f>
        <v>996</v>
      </c>
      <c r="E100" s="19">
        <f>Gompertz_model!E74</f>
        <v>1334</v>
      </c>
      <c r="F100" s="19">
        <f>Gompertz_model!F74</f>
        <v>364</v>
      </c>
      <c r="G100" s="19">
        <f>Gompertz_model!G74</f>
        <v>964</v>
      </c>
      <c r="H100" s="19">
        <f>Gompertz_model!H74</f>
        <v>1017</v>
      </c>
      <c r="I100" s="19">
        <f>Gompertz_model!I74</f>
        <v>1543</v>
      </c>
      <c r="J100" s="19">
        <f>Gompertz_model!J74</f>
        <v>1521</v>
      </c>
      <c r="K100" s="19">
        <f>Gompertz_model!K74</f>
        <v>1368</v>
      </c>
      <c r="L100" s="19">
        <f>Gompertz_model!L74</f>
        <v>2495</v>
      </c>
      <c r="M100" s="19">
        <f>Gompertz_model!M74</f>
        <v>2284</v>
      </c>
      <c r="N100" s="19">
        <f>Gompertz_model!N74</f>
        <v>456</v>
      </c>
      <c r="O100" s="19">
        <f>Gompertz_model!O74</f>
        <v>648</v>
      </c>
      <c r="P100" s="19">
        <f>Gompertz_model!P74</f>
        <v>7643</v>
      </c>
      <c r="Q100" s="19">
        <f>Gompertz_model!Q74</f>
        <v>4917</v>
      </c>
      <c r="R100" s="19">
        <f>Gompertz_model!R74</f>
        <v>514</v>
      </c>
      <c r="S100" s="19">
        <f>Gompertz_model!S74</f>
        <v>2792</v>
      </c>
      <c r="T100" s="19">
        <f>Gompertz_model!T74</f>
        <v>3048</v>
      </c>
      <c r="U100" s="19">
        <f>Gompertz_model!U74</f>
        <v>1313</v>
      </c>
      <c r="V100" s="19">
        <f>Gompertz_model!V74</f>
        <v>411</v>
      </c>
      <c r="W100" s="19">
        <f>Gompertz_model!W74</f>
        <v>1180</v>
      </c>
      <c r="X100" s="19">
        <f>Gompertz_model!X74</f>
        <v>1474</v>
      </c>
      <c r="Y100" s="19">
        <f>Gompertz_model!Y74</f>
        <v>218</v>
      </c>
      <c r="Z100" s="19">
        <f>Gompertz_model!Z74</f>
        <v>3300</v>
      </c>
      <c r="AA100" s="19">
        <f>Gompertz_model!AA74</f>
        <v>864</v>
      </c>
      <c r="AB100" s="19">
        <f>Gompertz_model!AB74</f>
        <v>1723</v>
      </c>
      <c r="AC100" s="19">
        <f>Gompertz_model!AC74</f>
        <v>648</v>
      </c>
      <c r="AD100" s="19">
        <f>Gompertz_model!AD74</f>
        <v>1853</v>
      </c>
      <c r="AE100" s="19">
        <f>Gompertz_model!AE74</f>
        <v>1356</v>
      </c>
      <c r="AF100" s="19">
        <f>Gompertz_model!AF74</f>
        <v>7</v>
      </c>
      <c r="AG100" s="19">
        <f>Gompertz_model!AG74</f>
        <v>2063</v>
      </c>
      <c r="AH100" s="19">
        <f>Gompertz_model!AH74</f>
        <v>1962</v>
      </c>
      <c r="AI100" s="19">
        <f>Gompertz_model!AI74</f>
        <v>1317</v>
      </c>
    </row>
    <row r="101" spans="1:35" x14ac:dyDescent="0.25">
      <c r="A101" s="3">
        <v>189</v>
      </c>
      <c r="B101" s="19">
        <f>Gompertz_model!B75</f>
        <v>3679</v>
      </c>
      <c r="C101" s="19">
        <f>Gompertz_model!C75</f>
        <v>930</v>
      </c>
      <c r="D101" s="19">
        <f>Gompertz_model!D75</f>
        <v>709</v>
      </c>
      <c r="E101" s="19">
        <f>Gompertz_model!E75</f>
        <v>833</v>
      </c>
      <c r="F101" s="19">
        <f>Gompertz_model!F75</f>
        <v>3178</v>
      </c>
      <c r="G101" s="19">
        <f>Gompertz_model!G75</f>
        <v>2382</v>
      </c>
      <c r="H101" s="19">
        <f>Gompertz_model!H75</f>
        <v>656</v>
      </c>
      <c r="I101" s="19">
        <f>Gompertz_model!I75</f>
        <v>598</v>
      </c>
      <c r="J101" s="19">
        <f>Gompertz_model!J75</f>
        <v>2323</v>
      </c>
      <c r="K101" s="19">
        <f>Gompertz_model!K75</f>
        <v>291</v>
      </c>
      <c r="L101" s="19">
        <f>Gompertz_model!L75</f>
        <v>2060</v>
      </c>
      <c r="M101" s="19">
        <f>Gompertz_model!M75</f>
        <v>131</v>
      </c>
      <c r="N101" s="19">
        <f>Gompertz_model!N75</f>
        <v>197</v>
      </c>
      <c r="O101" s="19">
        <f>Gompertz_model!O75</f>
        <v>1464</v>
      </c>
      <c r="P101" s="19">
        <f>Gompertz_model!P75</f>
        <v>2757</v>
      </c>
      <c r="Q101" s="19">
        <f>Gompertz_model!Q75</f>
        <v>1004</v>
      </c>
      <c r="R101" s="19">
        <f>Gompertz_model!R75</f>
        <v>1066</v>
      </c>
      <c r="S101" s="19">
        <f>Gompertz_model!S75</f>
        <v>1632</v>
      </c>
      <c r="T101" s="19">
        <f>Gompertz_model!T75</f>
        <v>1706</v>
      </c>
      <c r="U101" s="19">
        <f>Gompertz_model!U75</f>
        <v>841</v>
      </c>
      <c r="V101" s="19">
        <f>Gompertz_model!V75</f>
        <v>700</v>
      </c>
      <c r="W101" s="19">
        <f>Gompertz_model!W75</f>
        <v>5</v>
      </c>
      <c r="X101" s="19">
        <f>Gompertz_model!X75</f>
        <v>990</v>
      </c>
      <c r="Y101" s="19">
        <f>Gompertz_model!Y75</f>
        <v>5347</v>
      </c>
      <c r="Z101" s="19">
        <f>Gompertz_model!Z75</f>
        <v>1727</v>
      </c>
      <c r="AA101" s="19">
        <f>Gompertz_model!AA75</f>
        <v>439</v>
      </c>
      <c r="AB101" s="19">
        <f>Gompertz_model!AB75</f>
        <v>4379</v>
      </c>
      <c r="AC101" s="19">
        <f>Gompertz_model!AC75</f>
        <v>3282</v>
      </c>
      <c r="AD101" s="19">
        <f>Gompertz_model!AD75</f>
        <v>3351</v>
      </c>
      <c r="AE101" s="19">
        <f>Gompertz_model!AE75</f>
        <v>516</v>
      </c>
      <c r="AF101" s="19">
        <f>Gompertz_model!AF75</f>
        <v>1</v>
      </c>
      <c r="AG101" s="19">
        <f>Gompertz_model!AG75</f>
        <v>1766</v>
      </c>
      <c r="AH101" s="19">
        <f>Gompertz_model!AH75</f>
        <v>1085</v>
      </c>
      <c r="AI101" s="19">
        <f>Gompertz_model!AI75</f>
        <v>4294</v>
      </c>
    </row>
    <row r="102" spans="1:35" x14ac:dyDescent="0.25">
      <c r="A102" s="3">
        <v>190</v>
      </c>
      <c r="B102" s="19">
        <f>Gompertz_model!B76</f>
        <v>281</v>
      </c>
      <c r="C102" s="19">
        <f>Gompertz_model!C76</f>
        <v>3613</v>
      </c>
      <c r="D102" s="19">
        <f>Gompertz_model!D76</f>
        <v>2109</v>
      </c>
      <c r="E102" s="19">
        <f>Gompertz_model!E76</f>
        <v>5578</v>
      </c>
      <c r="F102" s="19">
        <f>Gompertz_model!F76</f>
        <v>1458</v>
      </c>
      <c r="G102" s="19">
        <f>Gompertz_model!G76</f>
        <v>1561</v>
      </c>
      <c r="H102" s="19">
        <f>Gompertz_model!H76</f>
        <v>164</v>
      </c>
      <c r="I102" s="19">
        <f>Gompertz_model!I76</f>
        <v>1707</v>
      </c>
      <c r="J102" s="19">
        <f>Gompertz_model!J76</f>
        <v>408</v>
      </c>
      <c r="K102" s="19">
        <f>Gompertz_model!K76</f>
        <v>58</v>
      </c>
      <c r="L102" s="19">
        <f>Gompertz_model!L76</f>
        <v>1830</v>
      </c>
      <c r="M102" s="19">
        <f>Gompertz_model!M76</f>
        <v>511</v>
      </c>
      <c r="N102" s="19">
        <f>Gompertz_model!N76</f>
        <v>1710</v>
      </c>
      <c r="O102" s="19">
        <f>Gompertz_model!O76</f>
        <v>807</v>
      </c>
      <c r="P102" s="19">
        <f>Gompertz_model!P76</f>
        <v>1583</v>
      </c>
      <c r="Q102" s="19">
        <f>Gompertz_model!Q76</f>
        <v>34</v>
      </c>
      <c r="R102" s="19">
        <f>Gompertz_model!R76</f>
        <v>1197</v>
      </c>
      <c r="S102" s="19">
        <f>Gompertz_model!S76</f>
        <v>4175</v>
      </c>
      <c r="T102" s="19">
        <f>Gompertz_model!T76</f>
        <v>2758</v>
      </c>
      <c r="U102" s="19">
        <f>Gompertz_model!U76</f>
        <v>1987</v>
      </c>
      <c r="V102" s="19">
        <f>Gompertz_model!V76</f>
        <v>294</v>
      </c>
      <c r="W102" s="19">
        <f>Gompertz_model!W76</f>
        <v>1324</v>
      </c>
      <c r="X102" s="19">
        <f>Gompertz_model!X76</f>
        <v>1012</v>
      </c>
      <c r="Y102" s="19">
        <f>Gompertz_model!Y76</f>
        <v>2921</v>
      </c>
      <c r="Z102" s="19">
        <f>Gompertz_model!Z76</f>
        <v>882</v>
      </c>
      <c r="AA102" s="19">
        <f>Gompertz_model!AA76</f>
        <v>332</v>
      </c>
      <c r="AB102" s="19">
        <f>Gompertz_model!AB76</f>
        <v>1735</v>
      </c>
      <c r="AC102" s="19">
        <f>Gompertz_model!AC76</f>
        <v>1772</v>
      </c>
      <c r="AD102" s="19">
        <f>Gompertz_model!AD76</f>
        <v>1320</v>
      </c>
      <c r="AE102" s="19">
        <f>Gompertz_model!AE76</f>
        <v>1512</v>
      </c>
      <c r="AF102" s="19">
        <f>Gompertz_model!AF76</f>
        <v>233</v>
      </c>
      <c r="AG102" s="19">
        <f>Gompertz_model!AG76</f>
        <v>430</v>
      </c>
      <c r="AH102" s="19">
        <f>Gompertz_model!AH76</f>
        <v>3713</v>
      </c>
      <c r="AI102" s="19">
        <f>Gompertz_model!AI76</f>
        <v>7707</v>
      </c>
    </row>
    <row r="103" spans="1:35" x14ac:dyDescent="0.25">
      <c r="A103" s="3">
        <v>191</v>
      </c>
      <c r="B103" s="19">
        <f>Gompertz_model!B77</f>
        <v>20</v>
      </c>
      <c r="C103" s="19">
        <f>Gompertz_model!C77</f>
        <v>4184</v>
      </c>
      <c r="D103" s="19">
        <f>Gompertz_model!D77</f>
        <v>1482</v>
      </c>
      <c r="E103" s="19">
        <f>Gompertz_model!E77</f>
        <v>3682</v>
      </c>
      <c r="F103" s="19">
        <f>Gompertz_model!F77</f>
        <v>562</v>
      </c>
      <c r="G103" s="19">
        <f>Gompertz_model!G77</f>
        <v>861</v>
      </c>
      <c r="H103" s="19">
        <f>Gompertz_model!H77</f>
        <v>1613</v>
      </c>
      <c r="I103" s="19">
        <f>Gompertz_model!I77</f>
        <v>327</v>
      </c>
      <c r="J103" s="19">
        <f>Gompertz_model!J77</f>
        <v>4559</v>
      </c>
      <c r="K103" s="19">
        <f>Gompertz_model!K77</f>
        <v>552</v>
      </c>
      <c r="L103" s="19">
        <f>Gompertz_model!L77</f>
        <v>614</v>
      </c>
      <c r="M103" s="19">
        <f>Gompertz_model!M77</f>
        <v>2556</v>
      </c>
      <c r="N103" s="19">
        <f>Gompertz_model!N77</f>
        <v>1028</v>
      </c>
      <c r="O103" s="19">
        <f>Gompertz_model!O77</f>
        <v>307</v>
      </c>
      <c r="P103" s="19">
        <f>Gompertz_model!P77</f>
        <v>58</v>
      </c>
      <c r="Q103" s="19">
        <f>Gompertz_model!Q77</f>
        <v>248</v>
      </c>
      <c r="R103" s="19">
        <f>Gompertz_model!R77</f>
        <v>337</v>
      </c>
      <c r="S103" s="19">
        <f>Gompertz_model!S77</f>
        <v>450</v>
      </c>
      <c r="T103" s="19">
        <f>Gompertz_model!T77</f>
        <v>1223</v>
      </c>
      <c r="U103" s="19">
        <f>Gompertz_model!U77</f>
        <v>421</v>
      </c>
      <c r="V103" s="19">
        <f>Gompertz_model!V77</f>
        <v>568</v>
      </c>
      <c r="W103" s="19">
        <f>Gompertz_model!W77</f>
        <v>6550</v>
      </c>
      <c r="X103" s="19">
        <f>Gompertz_model!X77</f>
        <v>1140</v>
      </c>
      <c r="Y103" s="19">
        <f>Gompertz_model!Y77</f>
        <v>4001</v>
      </c>
      <c r="Z103" s="19">
        <f>Gompertz_model!Z77</f>
        <v>971</v>
      </c>
      <c r="AA103" s="19">
        <f>Gompertz_model!AA77</f>
        <v>305</v>
      </c>
      <c r="AB103" s="19">
        <f>Gompertz_model!AB77</f>
        <v>1336</v>
      </c>
      <c r="AC103" s="19">
        <f>Gompertz_model!AC77</f>
        <v>1609</v>
      </c>
      <c r="AD103" s="19">
        <f>Gompertz_model!AD77</f>
        <v>1303</v>
      </c>
      <c r="AE103" s="19">
        <f>Gompertz_model!AE77</f>
        <v>4042</v>
      </c>
      <c r="AF103" s="19">
        <f>Gompertz_model!AF77</f>
        <v>4225</v>
      </c>
      <c r="AG103" s="19">
        <f>Gompertz_model!AG77</f>
        <v>305</v>
      </c>
      <c r="AH103" s="19">
        <f>Gompertz_model!AH77</f>
        <v>1360</v>
      </c>
      <c r="AI103" s="19">
        <f>Gompertz_model!AI77</f>
        <v>1487</v>
      </c>
    </row>
    <row r="104" spans="1:35" x14ac:dyDescent="0.25">
      <c r="A104" s="3">
        <v>192</v>
      </c>
      <c r="B104" s="19">
        <f>Gompertz_model!B78</f>
        <v>1329</v>
      </c>
      <c r="C104" s="19">
        <f>Gompertz_model!C78</f>
        <v>2423</v>
      </c>
      <c r="D104" s="19">
        <f>Gompertz_model!D78</f>
        <v>216</v>
      </c>
      <c r="E104" s="19">
        <f>Gompertz_model!E78</f>
        <v>2755</v>
      </c>
      <c r="F104" s="19">
        <f>Gompertz_model!F78</f>
        <v>633</v>
      </c>
      <c r="G104" s="19">
        <f>Gompertz_model!G78</f>
        <v>1984</v>
      </c>
      <c r="H104" s="19">
        <f>Gompertz_model!H78</f>
        <v>2720</v>
      </c>
      <c r="I104" s="19">
        <f>Gompertz_model!I78</f>
        <v>70</v>
      </c>
      <c r="J104" s="19">
        <f>Gompertz_model!J78</f>
        <v>1534</v>
      </c>
      <c r="K104" s="19">
        <f>Gompertz_model!K78</f>
        <v>1053</v>
      </c>
      <c r="L104" s="19">
        <f>Gompertz_model!L78</f>
        <v>1392</v>
      </c>
      <c r="M104" s="19">
        <f>Gompertz_model!M78</f>
        <v>282</v>
      </c>
      <c r="N104" s="19">
        <f>Gompertz_model!N78</f>
        <v>2185</v>
      </c>
      <c r="O104" s="19">
        <f>Gompertz_model!O78</f>
        <v>138</v>
      </c>
      <c r="P104" s="19">
        <f>Gompertz_model!P78</f>
        <v>2747</v>
      </c>
      <c r="Q104" s="19">
        <f>Gompertz_model!Q78</f>
        <v>1701</v>
      </c>
      <c r="R104" s="19">
        <f>Gompertz_model!R78</f>
        <v>555</v>
      </c>
      <c r="S104" s="19">
        <f>Gompertz_model!S78</f>
        <v>2005</v>
      </c>
      <c r="T104" s="19">
        <f>Gompertz_model!T78</f>
        <v>190</v>
      </c>
      <c r="U104" s="19">
        <f>Gompertz_model!U78</f>
        <v>1570</v>
      </c>
      <c r="V104" s="19">
        <f>Gompertz_model!V78</f>
        <v>257</v>
      </c>
      <c r="W104" s="19">
        <f>Gompertz_model!W78</f>
        <v>2791</v>
      </c>
      <c r="X104" s="19">
        <f>Gompertz_model!X78</f>
        <v>932</v>
      </c>
      <c r="Y104" s="19">
        <f>Gompertz_model!Y78</f>
        <v>3293</v>
      </c>
      <c r="Z104" s="19">
        <f>Gompertz_model!Z78</f>
        <v>1304</v>
      </c>
      <c r="AA104" s="19">
        <f>Gompertz_model!AA78</f>
        <v>1081</v>
      </c>
      <c r="AB104" s="19">
        <f>Gompertz_model!AB78</f>
        <v>3522</v>
      </c>
      <c r="AC104" s="19">
        <f>Gompertz_model!AC78</f>
        <v>2708</v>
      </c>
      <c r="AD104" s="19">
        <f>Gompertz_model!AD78</f>
        <v>1446</v>
      </c>
      <c r="AE104" s="19">
        <f>Gompertz_model!AE78</f>
        <v>913</v>
      </c>
      <c r="AF104" s="19">
        <f>Gompertz_model!AF78</f>
        <v>1384</v>
      </c>
      <c r="AG104" s="19">
        <f>Gompertz_model!AG78</f>
        <v>1680</v>
      </c>
      <c r="AH104" s="19">
        <f>Gompertz_model!AH78</f>
        <v>1956</v>
      </c>
      <c r="AI104" s="19">
        <f>Gompertz_model!AI78</f>
        <v>3211</v>
      </c>
    </row>
    <row r="105" spans="1:35" x14ac:dyDescent="0.25">
      <c r="A105" s="3">
        <v>193</v>
      </c>
      <c r="B105" s="19">
        <f>Gompertz_model!B79</f>
        <v>1683</v>
      </c>
      <c r="C105" s="19">
        <f>Gompertz_model!C79</f>
        <v>1499</v>
      </c>
      <c r="D105" s="19">
        <f>Gompertz_model!D79</f>
        <v>222</v>
      </c>
      <c r="E105" s="19">
        <f>Gompertz_model!E79</f>
        <v>1233</v>
      </c>
      <c r="F105" s="19">
        <f>Gompertz_model!F79</f>
        <v>602</v>
      </c>
      <c r="G105" s="19">
        <f>Gompertz_model!G79</f>
        <v>2608</v>
      </c>
      <c r="H105" s="19">
        <f>Gompertz_model!H79</f>
        <v>3422</v>
      </c>
      <c r="I105" s="19">
        <f>Gompertz_model!I79</f>
        <v>854</v>
      </c>
      <c r="J105" s="19">
        <f>Gompertz_model!J79</f>
        <v>1172</v>
      </c>
      <c r="K105" s="19">
        <f>Gompertz_model!K79</f>
        <v>2385</v>
      </c>
      <c r="L105" s="19">
        <f>Gompertz_model!L79</f>
        <v>2217</v>
      </c>
      <c r="M105" s="19">
        <f>Gompertz_model!M79</f>
        <v>62</v>
      </c>
      <c r="N105" s="19">
        <f>Gompertz_model!N79</f>
        <v>103</v>
      </c>
      <c r="O105" s="19">
        <f>Gompertz_model!O79</f>
        <v>44</v>
      </c>
      <c r="P105" s="19">
        <f>Gompertz_model!P79</f>
        <v>723</v>
      </c>
      <c r="Q105" s="19">
        <f>Gompertz_model!Q79</f>
        <v>431</v>
      </c>
      <c r="R105" s="19">
        <f>Gompertz_model!R79</f>
        <v>802</v>
      </c>
      <c r="S105" s="19">
        <f>Gompertz_model!S79</f>
        <v>1875</v>
      </c>
      <c r="T105" s="19">
        <f>Gompertz_model!T79</f>
        <v>2025</v>
      </c>
      <c r="U105" s="19">
        <f>Gompertz_model!U79</f>
        <v>438</v>
      </c>
      <c r="V105" s="19">
        <f>Gompertz_model!V79</f>
        <v>272</v>
      </c>
      <c r="W105" s="19">
        <f>Gompertz_model!W79</f>
        <v>5742</v>
      </c>
      <c r="X105" s="19">
        <f>Gompertz_model!X79</f>
        <v>787</v>
      </c>
      <c r="Y105" s="19">
        <f>Gompertz_model!Y79</f>
        <v>2178</v>
      </c>
      <c r="Z105" s="19">
        <f>Gompertz_model!Z79</f>
        <v>1452</v>
      </c>
      <c r="AA105" s="19">
        <f>Gompertz_model!AA79</f>
        <v>2720</v>
      </c>
      <c r="AB105" s="19">
        <f>Gompertz_model!AB79</f>
        <v>1567</v>
      </c>
      <c r="AC105" s="19">
        <f>Gompertz_model!AC79</f>
        <v>5650</v>
      </c>
      <c r="AD105" s="19">
        <f>Gompertz_model!AD79</f>
        <v>1670</v>
      </c>
      <c r="AE105" s="19">
        <f>Gompertz_model!AE79</f>
        <v>350</v>
      </c>
      <c r="AF105" s="19">
        <f>Gompertz_model!AF79</f>
        <v>702</v>
      </c>
      <c r="AG105" s="19">
        <f>Gompertz_model!AG79</f>
        <v>865</v>
      </c>
      <c r="AH105" s="19">
        <f>Gompertz_model!AH79</f>
        <v>2062</v>
      </c>
      <c r="AI105" s="19">
        <f>Gompertz_model!AI79</f>
        <v>2519</v>
      </c>
    </row>
    <row r="106" spans="1:35" x14ac:dyDescent="0.25">
      <c r="A106" s="3">
        <v>194</v>
      </c>
      <c r="B106" s="19">
        <f>Gompertz_model!B80</f>
        <v>1021</v>
      </c>
      <c r="C106" s="19">
        <f>Gompertz_model!C80</f>
        <v>1190</v>
      </c>
      <c r="D106" s="19">
        <f>Gompertz_model!D80</f>
        <v>839</v>
      </c>
      <c r="E106" s="19">
        <f>Gompertz_model!E80</f>
        <v>2907</v>
      </c>
      <c r="F106" s="19">
        <f>Gompertz_model!F80</f>
        <v>2045</v>
      </c>
      <c r="G106" s="19">
        <f>Gompertz_model!G80</f>
        <v>287</v>
      </c>
      <c r="H106" s="19">
        <f>Gompertz_model!H80</f>
        <v>1307</v>
      </c>
      <c r="I106" s="19">
        <f>Gompertz_model!I80</f>
        <v>927</v>
      </c>
      <c r="J106" s="19">
        <f>Gompertz_model!J80</f>
        <v>418</v>
      </c>
      <c r="K106" s="19">
        <f>Gompertz_model!K80</f>
        <v>971</v>
      </c>
      <c r="L106" s="19">
        <f>Gompertz_model!L80</f>
        <v>3856</v>
      </c>
      <c r="M106" s="19">
        <f>Gompertz_model!M80</f>
        <v>1356</v>
      </c>
      <c r="N106" s="19">
        <f>Gompertz_model!N80</f>
        <v>754</v>
      </c>
      <c r="O106" s="19">
        <f>Gompertz_model!O80</f>
        <v>936</v>
      </c>
      <c r="P106" s="19">
        <f>Gompertz_model!P80</f>
        <v>5533</v>
      </c>
      <c r="Q106" s="19">
        <f>Gompertz_model!Q80</f>
        <v>1187</v>
      </c>
      <c r="R106" s="19">
        <f>Gompertz_model!R80</f>
        <v>1732</v>
      </c>
      <c r="S106" s="19">
        <f>Gompertz_model!S80</f>
        <v>159</v>
      </c>
      <c r="T106" s="19">
        <f>Gompertz_model!T80</f>
        <v>1734</v>
      </c>
      <c r="U106" s="19">
        <f>Gompertz_model!U80</f>
        <v>1990</v>
      </c>
      <c r="V106" s="19">
        <f>Gompertz_model!V80</f>
        <v>1417</v>
      </c>
      <c r="W106" s="19">
        <f>Gompertz_model!W80</f>
        <v>2611</v>
      </c>
      <c r="X106" s="19">
        <f>Gompertz_model!X80</f>
        <v>643</v>
      </c>
      <c r="Y106" s="19">
        <f>Gompertz_model!Y80</f>
        <v>931</v>
      </c>
      <c r="Z106" s="19">
        <f>Gompertz_model!Z80</f>
        <v>1715</v>
      </c>
      <c r="AA106" s="19">
        <f>Gompertz_model!AA80</f>
        <v>4582</v>
      </c>
      <c r="AB106" s="19">
        <f>Gompertz_model!AB80</f>
        <v>2498</v>
      </c>
      <c r="AC106" s="19">
        <f>Gompertz_model!AC80</f>
        <v>2907</v>
      </c>
      <c r="AD106" s="19">
        <f>Gompertz_model!AD80</f>
        <v>1310</v>
      </c>
      <c r="AE106" s="19">
        <f>Gompertz_model!AE80</f>
        <v>1027</v>
      </c>
      <c r="AF106" s="19">
        <f>Gompertz_model!AF80</f>
        <v>373</v>
      </c>
      <c r="AG106" s="19">
        <f>Gompertz_model!AG80</f>
        <v>1121</v>
      </c>
      <c r="AH106" s="19">
        <f>Gompertz_model!AH80</f>
        <v>2074</v>
      </c>
      <c r="AI106" s="19">
        <f>Gompertz_model!AI80</f>
        <v>1125</v>
      </c>
    </row>
    <row r="107" spans="1:35" x14ac:dyDescent="0.25">
      <c r="A107" s="3">
        <v>195</v>
      </c>
      <c r="B107" s="19">
        <f>Gompertz_model!B81</f>
        <v>4210</v>
      </c>
      <c r="C107" s="19">
        <f>Gompertz_model!C81</f>
        <v>548</v>
      </c>
      <c r="D107" s="19">
        <f>Gompertz_model!D81</f>
        <v>560</v>
      </c>
      <c r="E107" s="19">
        <f>Gompertz_model!E81</f>
        <v>1979</v>
      </c>
      <c r="F107" s="19">
        <f>Gompertz_model!F81</f>
        <v>1552</v>
      </c>
      <c r="G107" s="19">
        <f>Gompertz_model!G81</f>
        <v>931</v>
      </c>
      <c r="H107" s="19">
        <f>Gompertz_model!H81</f>
        <v>1468</v>
      </c>
      <c r="I107" s="19">
        <f>Gompertz_model!I81</f>
        <v>477</v>
      </c>
      <c r="J107" s="19">
        <f>Gompertz_model!J81</f>
        <v>314</v>
      </c>
      <c r="K107" s="19">
        <f>Gompertz_model!K81</f>
        <v>167</v>
      </c>
      <c r="L107" s="19">
        <f>Gompertz_model!L81</f>
        <v>3646</v>
      </c>
      <c r="M107" s="19">
        <f>Gompertz_model!M81</f>
        <v>1202</v>
      </c>
      <c r="N107" s="19">
        <f>Gompertz_model!N81</f>
        <v>205</v>
      </c>
      <c r="O107" s="19">
        <f>Gompertz_model!O81</f>
        <v>3217</v>
      </c>
      <c r="P107" s="19">
        <f>Gompertz_model!P81</f>
        <v>2378</v>
      </c>
      <c r="Q107" s="19">
        <f>Gompertz_model!Q81</f>
        <v>1605</v>
      </c>
      <c r="R107" s="19">
        <f>Gompertz_model!R81</f>
        <v>305</v>
      </c>
      <c r="S107" s="19">
        <f>Gompertz_model!S81</f>
        <v>318</v>
      </c>
      <c r="T107" s="19">
        <f>Gompertz_model!T81</f>
        <v>4660</v>
      </c>
      <c r="U107" s="19">
        <f>Gompertz_model!U81</f>
        <v>3305</v>
      </c>
      <c r="V107" s="19">
        <f>Gompertz_model!V81</f>
        <v>26</v>
      </c>
      <c r="W107" s="19">
        <f>Gompertz_model!W81</f>
        <v>2313</v>
      </c>
      <c r="X107" s="19">
        <f>Gompertz_model!X81</f>
        <v>742</v>
      </c>
      <c r="Y107" s="19">
        <f>Gompertz_model!Y81</f>
        <v>2512</v>
      </c>
      <c r="Z107" s="19">
        <f>Gompertz_model!Z81</f>
        <v>937</v>
      </c>
      <c r="AA107" s="19">
        <f>Gompertz_model!AA81</f>
        <v>5101</v>
      </c>
      <c r="AB107" s="19">
        <f>Gompertz_model!AB81</f>
        <v>2033</v>
      </c>
      <c r="AC107" s="19">
        <f>Gompertz_model!AC81</f>
        <v>3416</v>
      </c>
      <c r="AD107" s="19">
        <f>Gompertz_model!AD81</f>
        <v>234</v>
      </c>
      <c r="AE107" s="19">
        <f>Gompertz_model!AE81</f>
        <v>1429</v>
      </c>
      <c r="AF107" s="19">
        <f>Gompertz_model!AF81</f>
        <v>254</v>
      </c>
      <c r="AG107" s="19">
        <f>Gompertz_model!AG81</f>
        <v>1429</v>
      </c>
      <c r="AH107" s="19">
        <f>Gompertz_model!AH81</f>
        <v>500</v>
      </c>
      <c r="AI107" s="19">
        <f>Gompertz_model!AI81</f>
        <v>750</v>
      </c>
    </row>
    <row r="108" spans="1:35" x14ac:dyDescent="0.25">
      <c r="A108" s="3">
        <v>196</v>
      </c>
      <c r="B108" s="19">
        <f>Gompertz_model!B82</f>
        <v>255</v>
      </c>
      <c r="C108" s="19">
        <f>Gompertz_model!C82</f>
        <v>94</v>
      </c>
      <c r="D108" s="19">
        <f>Gompertz_model!D82</f>
        <v>3556</v>
      </c>
      <c r="E108" s="19">
        <f>Gompertz_model!E82</f>
        <v>2595</v>
      </c>
      <c r="F108" s="19">
        <f>Gompertz_model!F82</f>
        <v>1635</v>
      </c>
      <c r="G108" s="19">
        <f>Gompertz_model!G82</f>
        <v>842</v>
      </c>
      <c r="H108" s="19">
        <f>Gompertz_model!H82</f>
        <v>1806</v>
      </c>
      <c r="I108" s="19">
        <f>Gompertz_model!I82</f>
        <v>661</v>
      </c>
      <c r="J108" s="19">
        <f>Gompertz_model!J82</f>
        <v>727</v>
      </c>
      <c r="K108" s="19">
        <f>Gompertz_model!K82</f>
        <v>349</v>
      </c>
      <c r="L108" s="19">
        <f>Gompertz_model!L82</f>
        <v>631</v>
      </c>
      <c r="M108" s="19">
        <f>Gompertz_model!M82</f>
        <v>1369</v>
      </c>
      <c r="N108" s="19">
        <f>Gompertz_model!N82</f>
        <v>404</v>
      </c>
      <c r="O108" s="19">
        <f>Gompertz_model!O82</f>
        <v>2134</v>
      </c>
      <c r="P108" s="19">
        <f>Gompertz_model!P82</f>
        <v>528</v>
      </c>
      <c r="Q108" s="19">
        <f>Gompertz_model!Q82</f>
        <v>1148</v>
      </c>
      <c r="R108" s="19">
        <f>Gompertz_model!R82</f>
        <v>49</v>
      </c>
      <c r="S108" s="19">
        <f>Gompertz_model!S82</f>
        <v>275</v>
      </c>
      <c r="T108" s="19">
        <f>Gompertz_model!T82</f>
        <v>1756</v>
      </c>
      <c r="U108" s="19">
        <f>Gompertz_model!U82</f>
        <v>1824</v>
      </c>
      <c r="V108" s="19">
        <f>Gompertz_model!V82</f>
        <v>1131</v>
      </c>
      <c r="W108" s="19">
        <f>Gompertz_model!W82</f>
        <v>176</v>
      </c>
      <c r="X108" s="19">
        <f>Gompertz_model!X82</f>
        <v>255</v>
      </c>
      <c r="Y108" s="19">
        <f>Gompertz_model!Y82</f>
        <v>816</v>
      </c>
      <c r="Z108" s="19">
        <f>Gompertz_model!Z82</f>
        <v>679</v>
      </c>
      <c r="AA108" s="19">
        <f>Gompertz_model!AA82</f>
        <v>3404</v>
      </c>
      <c r="AB108" s="19">
        <f>Gompertz_model!AB82</f>
        <v>1138</v>
      </c>
      <c r="AC108" s="19">
        <f>Gompertz_model!AC82</f>
        <v>2322</v>
      </c>
      <c r="AD108" s="19">
        <f>Gompertz_model!AD82</f>
        <v>974</v>
      </c>
      <c r="AE108" s="19">
        <f>Gompertz_model!AE82</f>
        <v>784</v>
      </c>
      <c r="AF108" s="19">
        <f>Gompertz_model!AF82</f>
        <v>2212</v>
      </c>
      <c r="AG108" s="19">
        <f>Gompertz_model!AG82</f>
        <v>877</v>
      </c>
      <c r="AH108" s="19">
        <f>Gompertz_model!AH82</f>
        <v>1733</v>
      </c>
      <c r="AI108" s="19">
        <f>Gompertz_model!AI82</f>
        <v>861</v>
      </c>
    </row>
    <row r="109" spans="1:35" x14ac:dyDescent="0.25">
      <c r="A109" s="3">
        <v>197</v>
      </c>
      <c r="B109" s="19">
        <f>Gompertz_model!B83</f>
        <v>72</v>
      </c>
      <c r="C109" s="19">
        <f>Gompertz_model!C83</f>
        <v>601</v>
      </c>
      <c r="D109" s="19">
        <f>Gompertz_model!D83</f>
        <v>4923</v>
      </c>
      <c r="E109" s="19">
        <f>Gompertz_model!E83</f>
        <v>1562</v>
      </c>
      <c r="F109" s="19">
        <f>Gompertz_model!F83</f>
        <v>1332</v>
      </c>
      <c r="G109" s="19">
        <f>Gompertz_model!G83</f>
        <v>814</v>
      </c>
      <c r="H109" s="19">
        <f>Gompertz_model!H83</f>
        <v>731</v>
      </c>
      <c r="I109" s="19">
        <f>Gompertz_model!I83</f>
        <v>241</v>
      </c>
      <c r="J109" s="19">
        <f>Gompertz_model!J83</f>
        <v>1131</v>
      </c>
      <c r="K109" s="19">
        <f>Gompertz_model!K83</f>
        <v>785</v>
      </c>
      <c r="L109" s="19">
        <f>Gompertz_model!L83</f>
        <v>1935</v>
      </c>
      <c r="M109" s="19">
        <f>Gompertz_model!M83</f>
        <v>2425</v>
      </c>
      <c r="N109" s="19">
        <f>Gompertz_model!N83</f>
        <v>403</v>
      </c>
      <c r="O109" s="19">
        <f>Gompertz_model!O83</f>
        <v>2716</v>
      </c>
      <c r="P109" s="19">
        <f>Gompertz_model!P83</f>
        <v>5315</v>
      </c>
      <c r="Q109" s="19">
        <f>Gompertz_model!Q83</f>
        <v>239</v>
      </c>
      <c r="R109" s="19">
        <f>Gompertz_model!R83</f>
        <v>2629</v>
      </c>
      <c r="S109" s="19">
        <f>Gompertz_model!S83</f>
        <v>969</v>
      </c>
      <c r="T109" s="19">
        <f>Gompertz_model!T83</f>
        <v>1972</v>
      </c>
      <c r="U109" s="19">
        <f>Gompertz_model!U83</f>
        <v>1255</v>
      </c>
      <c r="V109" s="19">
        <f>Gompertz_model!V83</f>
        <v>1782</v>
      </c>
      <c r="W109" s="19">
        <f>Gompertz_model!W83</f>
        <v>125</v>
      </c>
      <c r="X109" s="19">
        <f>Gompertz_model!X83</f>
        <v>970</v>
      </c>
      <c r="Y109" s="19">
        <f>Gompertz_model!Y83</f>
        <v>3722</v>
      </c>
      <c r="Z109" s="19">
        <f>Gompertz_model!Z83</f>
        <v>77</v>
      </c>
      <c r="AA109" s="19">
        <f>Gompertz_model!AA83</f>
        <v>1636</v>
      </c>
      <c r="AB109" s="19">
        <f>Gompertz_model!AB83</f>
        <v>1990</v>
      </c>
      <c r="AC109" s="19">
        <f>Gompertz_model!AC83</f>
        <v>1255</v>
      </c>
      <c r="AD109" s="19">
        <f>Gompertz_model!AD83</f>
        <v>47</v>
      </c>
      <c r="AE109" s="19">
        <f>Gompertz_model!AE83</f>
        <v>2546</v>
      </c>
      <c r="AF109" s="19">
        <f>Gompertz_model!AF83</f>
        <v>1531</v>
      </c>
      <c r="AG109" s="19">
        <f>Gompertz_model!AG83</f>
        <v>4905</v>
      </c>
      <c r="AH109" s="19">
        <f>Gompertz_model!AH83</f>
        <v>2026</v>
      </c>
      <c r="AI109" s="19">
        <f>Gompertz_model!AI83</f>
        <v>5522</v>
      </c>
    </row>
    <row r="110" spans="1:35" x14ac:dyDescent="0.25">
      <c r="A110" s="3">
        <v>198</v>
      </c>
      <c r="B110" s="19">
        <f>Gompertz_model!B84</f>
        <v>175</v>
      </c>
      <c r="C110" s="19">
        <f>Gompertz_model!C84</f>
        <v>472</v>
      </c>
      <c r="D110" s="19">
        <f>Gompertz_model!D84</f>
        <v>1751</v>
      </c>
      <c r="E110" s="19">
        <f>Gompertz_model!E84</f>
        <v>2638</v>
      </c>
      <c r="F110" s="19">
        <f>Gompertz_model!F84</f>
        <v>1028</v>
      </c>
      <c r="G110" s="19">
        <f>Gompertz_model!G84</f>
        <v>146</v>
      </c>
      <c r="H110" s="19">
        <f>Gompertz_model!H84</f>
        <v>461</v>
      </c>
      <c r="I110" s="19">
        <f>Gompertz_model!I84</f>
        <v>1069</v>
      </c>
      <c r="J110" s="19">
        <f>Gompertz_model!J84</f>
        <v>1053</v>
      </c>
      <c r="K110" s="19">
        <f>Gompertz_model!K84</f>
        <v>595</v>
      </c>
      <c r="L110" s="19">
        <f>Gompertz_model!L84</f>
        <v>606</v>
      </c>
      <c r="M110" s="19">
        <f>Gompertz_model!M84</f>
        <v>729</v>
      </c>
      <c r="N110" s="19">
        <f>Gompertz_model!N84</f>
        <v>25</v>
      </c>
      <c r="O110" s="19">
        <f>Gompertz_model!O84</f>
        <v>2610</v>
      </c>
      <c r="P110" s="19">
        <f>Gompertz_model!P84</f>
        <v>112</v>
      </c>
      <c r="Q110" s="19">
        <f>Gompertz_model!Q84</f>
        <v>1255</v>
      </c>
      <c r="R110" s="19">
        <f>Gompertz_model!R84</f>
        <v>1583</v>
      </c>
      <c r="S110" s="19">
        <f>Gompertz_model!S84</f>
        <v>450</v>
      </c>
      <c r="T110" s="19">
        <f>Gompertz_model!T84</f>
        <v>273</v>
      </c>
      <c r="U110" s="19">
        <f>Gompertz_model!U84</f>
        <v>623</v>
      </c>
      <c r="V110" s="19">
        <f>Gompertz_model!V84</f>
        <v>139</v>
      </c>
      <c r="W110" s="19">
        <f>Gompertz_model!W84</f>
        <v>688</v>
      </c>
      <c r="X110" s="19">
        <f>Gompertz_model!X84</f>
        <v>2013</v>
      </c>
      <c r="Y110" s="19">
        <f>Gompertz_model!Y84</f>
        <v>2357</v>
      </c>
      <c r="Z110" s="19">
        <f>Gompertz_model!Z84</f>
        <v>552</v>
      </c>
      <c r="AA110" s="19">
        <f>Gompertz_model!AA84</f>
        <v>1915</v>
      </c>
      <c r="AB110" s="19">
        <f>Gompertz_model!AB84</f>
        <v>3347</v>
      </c>
      <c r="AC110" s="19">
        <f>Gompertz_model!AC84</f>
        <v>5061</v>
      </c>
      <c r="AD110" s="19">
        <f>Gompertz_model!AD84</f>
        <v>1386</v>
      </c>
      <c r="AE110" s="19">
        <f>Gompertz_model!AE84</f>
        <v>2207</v>
      </c>
      <c r="AF110" s="19">
        <f>Gompertz_model!AF84</f>
        <v>197</v>
      </c>
      <c r="AG110" s="19">
        <f>Gompertz_model!AG84</f>
        <v>1550</v>
      </c>
      <c r="AH110" s="19">
        <f>Gompertz_model!AH84</f>
        <v>618</v>
      </c>
      <c r="AI110" s="19">
        <f>Gompertz_model!AI84</f>
        <v>3153</v>
      </c>
    </row>
    <row r="111" spans="1:35" x14ac:dyDescent="0.25">
      <c r="A111" s="3">
        <v>199</v>
      </c>
      <c r="B111" s="19">
        <f>Gompertz_model!B85</f>
        <v>190</v>
      </c>
      <c r="C111" s="19">
        <f>Gompertz_model!C85</f>
        <v>937</v>
      </c>
      <c r="D111" s="19">
        <f>Gompertz_model!D85</f>
        <v>940</v>
      </c>
      <c r="E111" s="19">
        <f>Gompertz_model!E85</f>
        <v>1481</v>
      </c>
      <c r="F111" s="19">
        <f>Gompertz_model!F85</f>
        <v>2819</v>
      </c>
      <c r="G111" s="19">
        <f>Gompertz_model!G85</f>
        <v>221</v>
      </c>
      <c r="H111" s="19">
        <f>Gompertz_model!H85</f>
        <v>2828</v>
      </c>
      <c r="I111" s="19">
        <f>Gompertz_model!I85</f>
        <v>1166</v>
      </c>
      <c r="J111" s="19">
        <f>Gompertz_model!J85</f>
        <v>1913</v>
      </c>
      <c r="K111" s="19">
        <f>Gompertz_model!K85</f>
        <v>1488</v>
      </c>
      <c r="L111" s="19">
        <f>Gompertz_model!L85</f>
        <v>2216</v>
      </c>
      <c r="M111" s="19">
        <f>Gompertz_model!M85</f>
        <v>183</v>
      </c>
      <c r="N111" s="19">
        <f>Gompertz_model!N85</f>
        <v>1353</v>
      </c>
      <c r="O111" s="19">
        <f>Gompertz_model!O85</f>
        <v>984</v>
      </c>
      <c r="P111" s="19">
        <f>Gompertz_model!P85</f>
        <v>2524</v>
      </c>
      <c r="Q111" s="19">
        <f>Gompertz_model!Q85</f>
        <v>2099</v>
      </c>
      <c r="R111" s="19">
        <f>Gompertz_model!R85</f>
        <v>1001</v>
      </c>
      <c r="S111" s="19">
        <f>Gompertz_model!S85</f>
        <v>668</v>
      </c>
      <c r="T111" s="19">
        <f>Gompertz_model!T85</f>
        <v>2065</v>
      </c>
      <c r="U111" s="19">
        <f>Gompertz_model!U85</f>
        <v>1301</v>
      </c>
      <c r="V111" s="19">
        <f>Gompertz_model!V85</f>
        <v>143</v>
      </c>
      <c r="W111" s="19">
        <f>Gompertz_model!W85</f>
        <v>4395</v>
      </c>
      <c r="X111" s="19">
        <f>Gompertz_model!X85</f>
        <v>35</v>
      </c>
      <c r="Y111" s="19">
        <f>Gompertz_model!Y85</f>
        <v>1667</v>
      </c>
      <c r="Z111" s="19">
        <f>Gompertz_model!Z85</f>
        <v>819</v>
      </c>
      <c r="AA111" s="19">
        <f>Gompertz_model!AA85</f>
        <v>663</v>
      </c>
      <c r="AB111" s="19">
        <f>Gompertz_model!AB85</f>
        <v>6097</v>
      </c>
      <c r="AC111" s="19">
        <f>Gompertz_model!AC85</f>
        <v>794</v>
      </c>
      <c r="AD111" s="19">
        <f>Gompertz_model!AD85</f>
        <v>3977</v>
      </c>
      <c r="AE111" s="19">
        <f>Gompertz_model!AE85</f>
        <v>1277</v>
      </c>
      <c r="AF111" s="19">
        <f>Gompertz_model!AF85</f>
        <v>175</v>
      </c>
      <c r="AG111" s="19">
        <f>Gompertz_model!AG85</f>
        <v>2798</v>
      </c>
      <c r="AH111" s="19">
        <f>Gompertz_model!AH85</f>
        <v>244</v>
      </c>
      <c r="AI111" s="19">
        <f>Gompertz_model!AI85</f>
        <v>2332</v>
      </c>
    </row>
    <row r="112" spans="1:35" x14ac:dyDescent="0.25">
      <c r="A112" s="3">
        <v>200</v>
      </c>
      <c r="B112" s="19">
        <f>Gompertz_model!B86</f>
        <v>519</v>
      </c>
      <c r="C112" s="19">
        <f>Gompertz_model!C86</f>
        <v>1156</v>
      </c>
      <c r="D112" s="19">
        <f>Gompertz_model!D86</f>
        <v>1398</v>
      </c>
      <c r="E112" s="19">
        <f>Gompertz_model!E86</f>
        <v>1894</v>
      </c>
      <c r="F112" s="19">
        <f>Gompertz_model!F86</f>
        <v>12856</v>
      </c>
      <c r="G112" s="19">
        <f>Gompertz_model!G86</f>
        <v>1627</v>
      </c>
      <c r="H112" s="19">
        <f>Gompertz_model!H86</f>
        <v>2208</v>
      </c>
      <c r="I112" s="19">
        <f>Gompertz_model!I86</f>
        <v>339</v>
      </c>
      <c r="J112" s="19">
        <f>Gompertz_model!J86</f>
        <v>3262</v>
      </c>
      <c r="K112" s="19">
        <f>Gompertz_model!K86</f>
        <v>831</v>
      </c>
      <c r="L112" s="19">
        <f>Gompertz_model!L86</f>
        <v>561</v>
      </c>
      <c r="M112" s="19">
        <f>Gompertz_model!M86</f>
        <v>3689</v>
      </c>
      <c r="N112" s="19">
        <f>Gompertz_model!N86</f>
        <v>776</v>
      </c>
      <c r="O112" s="19">
        <f>Gompertz_model!O86</f>
        <v>2432</v>
      </c>
      <c r="P112" s="19">
        <f>Gompertz_model!P86</f>
        <v>0</v>
      </c>
      <c r="Q112" s="19">
        <f>Gompertz_model!Q86</f>
        <v>2203</v>
      </c>
      <c r="R112" s="19">
        <f>Gompertz_model!R86</f>
        <v>1173</v>
      </c>
      <c r="S112" s="19">
        <f>Gompertz_model!S86</f>
        <v>2549</v>
      </c>
      <c r="T112" s="19">
        <f>Gompertz_model!T86</f>
        <v>2199</v>
      </c>
      <c r="U112" s="19">
        <f>Gompertz_model!U86</f>
        <v>1141</v>
      </c>
      <c r="V112" s="19">
        <f>Gompertz_model!V86</f>
        <v>1455</v>
      </c>
      <c r="W112" s="19">
        <f>Gompertz_model!W86</f>
        <v>1499</v>
      </c>
      <c r="X112" s="19">
        <f>Gompertz_model!X86</f>
        <v>465</v>
      </c>
      <c r="Y112" s="19">
        <f>Gompertz_model!Y86</f>
        <v>5826</v>
      </c>
      <c r="Z112" s="19">
        <f>Gompertz_model!Z86</f>
        <v>975</v>
      </c>
      <c r="AA112" s="19">
        <f>Gompertz_model!AA86</f>
        <v>1154</v>
      </c>
      <c r="AB112" s="19">
        <f>Gompertz_model!AB86</f>
        <v>2311</v>
      </c>
      <c r="AC112" s="19">
        <f>Gompertz_model!AC86</f>
        <v>2522</v>
      </c>
      <c r="AD112" s="19">
        <f>Gompertz_model!AD86</f>
        <v>2219</v>
      </c>
      <c r="AE112" s="19">
        <f>Gompertz_model!AE86</f>
        <v>1829</v>
      </c>
      <c r="AF112" s="19">
        <f>Gompertz_model!AF86</f>
        <v>477</v>
      </c>
      <c r="AG112" s="19">
        <f>Gompertz_model!AG86</f>
        <v>2503</v>
      </c>
      <c r="AH112" s="19">
        <f>Gompertz_model!AH86</f>
        <v>3557</v>
      </c>
      <c r="AI112" s="19">
        <f>Gompertz_model!AI86</f>
        <v>5211</v>
      </c>
    </row>
    <row r="113" spans="1:35" x14ac:dyDescent="0.25">
      <c r="A113" s="3">
        <v>201</v>
      </c>
      <c r="B113" s="19">
        <f>Gompertz_model!B87</f>
        <v>1714</v>
      </c>
      <c r="C113" s="19">
        <f>Gompertz_model!C87</f>
        <v>1017</v>
      </c>
      <c r="D113" s="19">
        <f>Gompertz_model!D87</f>
        <v>3513</v>
      </c>
      <c r="E113" s="19">
        <f>Gompertz_model!E87</f>
        <v>911</v>
      </c>
      <c r="F113" s="19">
        <f>Gompertz_model!F87</f>
        <v>877</v>
      </c>
      <c r="G113" s="19">
        <f>Gompertz_model!G87</f>
        <v>966</v>
      </c>
      <c r="H113" s="19">
        <f>Gompertz_model!H87</f>
        <v>3174</v>
      </c>
      <c r="I113" s="19">
        <f>Gompertz_model!I87</f>
        <v>1650</v>
      </c>
      <c r="J113" s="19">
        <f>Gompertz_model!J87</f>
        <v>443</v>
      </c>
      <c r="K113" s="19">
        <f>Gompertz_model!K87</f>
        <v>638</v>
      </c>
      <c r="L113" s="19">
        <f>Gompertz_model!L87</f>
        <v>308</v>
      </c>
      <c r="M113" s="19">
        <f>Gompertz_model!M87</f>
        <v>3887</v>
      </c>
      <c r="N113" s="19">
        <f>Gompertz_model!N87</f>
        <v>260</v>
      </c>
      <c r="O113" s="19">
        <f>Gompertz_model!O87</f>
        <v>2365</v>
      </c>
      <c r="P113" s="19">
        <f>Gompertz_model!P87</f>
        <v>609</v>
      </c>
      <c r="Q113" s="19">
        <f>Gompertz_model!Q87</f>
        <v>1492</v>
      </c>
      <c r="R113" s="19">
        <f>Gompertz_model!R87</f>
        <v>41</v>
      </c>
      <c r="S113" s="19">
        <f>Gompertz_model!S87</f>
        <v>627</v>
      </c>
      <c r="T113" s="19">
        <f>Gompertz_model!T87</f>
        <v>202</v>
      </c>
      <c r="U113" s="19">
        <f>Gompertz_model!U87</f>
        <v>443</v>
      </c>
      <c r="V113" s="19">
        <f>Gompertz_model!V87</f>
        <v>610</v>
      </c>
      <c r="W113" s="19">
        <f>Gompertz_model!W87</f>
        <v>1813</v>
      </c>
      <c r="X113" s="19">
        <f>Gompertz_model!X87</f>
        <v>4</v>
      </c>
      <c r="Y113" s="19">
        <f>Gompertz_model!Y87</f>
        <v>2138</v>
      </c>
      <c r="Z113" s="19">
        <f>Gompertz_model!Z87</f>
        <v>2906</v>
      </c>
      <c r="AA113" s="19">
        <f>Gompertz_model!AA87</f>
        <v>2085</v>
      </c>
      <c r="AB113" s="19">
        <f>Gompertz_model!AB87</f>
        <v>6429</v>
      </c>
      <c r="AC113" s="19">
        <f>Gompertz_model!AC87</f>
        <v>3239</v>
      </c>
      <c r="AD113" s="19">
        <f>Gompertz_model!AD87</f>
        <v>1474</v>
      </c>
      <c r="AE113" s="19">
        <f>Gompertz_model!AE87</f>
        <v>734</v>
      </c>
      <c r="AF113" s="19">
        <f>Gompertz_model!AF87</f>
        <v>352</v>
      </c>
      <c r="AG113" s="19">
        <f>Gompertz_model!AG87</f>
        <v>21</v>
      </c>
      <c r="AH113" s="19">
        <f>Gompertz_model!AH87</f>
        <v>177</v>
      </c>
      <c r="AI113" s="19">
        <f>Gompertz_model!AI87</f>
        <v>4033</v>
      </c>
    </row>
    <row r="114" spans="1:35" x14ac:dyDescent="0.25">
      <c r="A114" s="3">
        <v>202</v>
      </c>
      <c r="B114" s="19">
        <f>Gompertz_model!B88</f>
        <v>717</v>
      </c>
      <c r="C114" s="19">
        <f>Gompertz_model!C88</f>
        <v>897</v>
      </c>
      <c r="D114" s="19">
        <f>Gompertz_model!D88</f>
        <v>2606</v>
      </c>
      <c r="E114" s="19">
        <f>Gompertz_model!E88</f>
        <v>2587</v>
      </c>
      <c r="F114" s="19">
        <f>Gompertz_model!F88</f>
        <v>4813</v>
      </c>
      <c r="G114" s="19">
        <f>Gompertz_model!G88</f>
        <v>1176</v>
      </c>
      <c r="H114" s="19">
        <f>Gompertz_model!H88</f>
        <v>487</v>
      </c>
      <c r="I114" s="19">
        <f>Gompertz_model!I88</f>
        <v>58</v>
      </c>
      <c r="J114" s="19">
        <f>Gompertz_model!J88</f>
        <v>344</v>
      </c>
      <c r="K114" s="19">
        <f>Gompertz_model!K88</f>
        <v>1125</v>
      </c>
      <c r="L114" s="19">
        <f>Gompertz_model!L88</f>
        <v>69</v>
      </c>
      <c r="M114" s="19">
        <f>Gompertz_model!M88</f>
        <v>311</v>
      </c>
      <c r="N114" s="19">
        <f>Gompertz_model!N88</f>
        <v>154</v>
      </c>
      <c r="O114" s="19">
        <f>Gompertz_model!O88</f>
        <v>1611</v>
      </c>
      <c r="P114" s="19">
        <f>Gompertz_model!P88</f>
        <v>172</v>
      </c>
      <c r="Q114" s="19">
        <f>Gompertz_model!Q88</f>
        <v>1504</v>
      </c>
      <c r="R114" s="19">
        <f>Gompertz_model!R88</f>
        <v>1009</v>
      </c>
      <c r="S114" s="19">
        <f>Gompertz_model!S88</f>
        <v>700</v>
      </c>
      <c r="T114" s="19">
        <f>Gompertz_model!T88</f>
        <v>2496</v>
      </c>
      <c r="U114" s="19">
        <f>Gompertz_model!U88</f>
        <v>1855</v>
      </c>
      <c r="V114" s="19">
        <f>Gompertz_model!V88</f>
        <v>410</v>
      </c>
      <c r="W114" s="19">
        <f>Gompertz_model!W88</f>
        <v>744</v>
      </c>
      <c r="X114" s="19">
        <f>Gompertz_model!X88</f>
        <v>1604</v>
      </c>
      <c r="Y114" s="19">
        <f>Gompertz_model!Y88</f>
        <v>2091</v>
      </c>
      <c r="Z114" s="19">
        <f>Gompertz_model!Z88</f>
        <v>1184</v>
      </c>
      <c r="AA114" s="19">
        <f>Gompertz_model!AA88</f>
        <v>2324</v>
      </c>
      <c r="AB114" s="19">
        <f>Gompertz_model!AB88</f>
        <v>3083</v>
      </c>
      <c r="AC114" s="19">
        <f>Gompertz_model!AC88</f>
        <v>3165</v>
      </c>
      <c r="AD114" s="19">
        <f>Gompertz_model!AD88</f>
        <v>572</v>
      </c>
      <c r="AE114" s="19">
        <f>Gompertz_model!AE88</f>
        <v>1416</v>
      </c>
      <c r="AF114" s="19">
        <f>Gompertz_model!AF88</f>
        <v>2207</v>
      </c>
      <c r="AG114" s="19">
        <f>Gompertz_model!AG88</f>
        <v>1360</v>
      </c>
      <c r="AH114" s="19">
        <f>Gompertz_model!AH88</f>
        <v>1625</v>
      </c>
      <c r="AI114" s="19">
        <f>Gompertz_model!AI88</f>
        <v>1406</v>
      </c>
    </row>
    <row r="115" spans="1:35" x14ac:dyDescent="0.25">
      <c r="A115" s="3">
        <v>203</v>
      </c>
      <c r="B115" s="19">
        <f>Gompertz_model!B89</f>
        <v>64</v>
      </c>
      <c r="C115" s="19">
        <f>Gompertz_model!C89</f>
        <v>110</v>
      </c>
      <c r="D115" s="19">
        <f>Gompertz_model!D89</f>
        <v>3713</v>
      </c>
      <c r="E115" s="19">
        <f>Gompertz_model!E89</f>
        <v>641</v>
      </c>
      <c r="F115" s="19">
        <f>Gompertz_model!F89</f>
        <v>3670</v>
      </c>
      <c r="G115" s="19">
        <f>Gompertz_model!G89</f>
        <v>1369</v>
      </c>
      <c r="H115" s="19">
        <f>Gompertz_model!H89</f>
        <v>1075</v>
      </c>
      <c r="I115" s="19">
        <f>Gompertz_model!I89</f>
        <v>869</v>
      </c>
      <c r="J115" s="19">
        <f>Gompertz_model!J89</f>
        <v>2402</v>
      </c>
      <c r="K115" s="19">
        <f>Gompertz_model!K89</f>
        <v>566</v>
      </c>
      <c r="L115" s="19">
        <f>Gompertz_model!L89</f>
        <v>1680</v>
      </c>
      <c r="M115" s="19">
        <f>Gompertz_model!M89</f>
        <v>1769</v>
      </c>
      <c r="N115" s="19">
        <f>Gompertz_model!N89</f>
        <v>235</v>
      </c>
      <c r="O115" s="19">
        <f>Gompertz_model!O89</f>
        <v>2117</v>
      </c>
      <c r="P115" s="19">
        <f>Gompertz_model!P89</f>
        <v>19</v>
      </c>
      <c r="Q115" s="19">
        <f>Gompertz_model!Q89</f>
        <v>2469</v>
      </c>
      <c r="R115" s="19">
        <f>Gompertz_model!R89</f>
        <v>1918</v>
      </c>
      <c r="S115" s="19">
        <f>Gompertz_model!S89</f>
        <v>808</v>
      </c>
      <c r="T115" s="19">
        <f>Gompertz_model!T89</f>
        <v>2033</v>
      </c>
      <c r="U115" s="19">
        <f>Gompertz_model!U89</f>
        <v>1206</v>
      </c>
      <c r="V115" s="19">
        <f>Gompertz_model!V89</f>
        <v>2</v>
      </c>
      <c r="W115" s="19">
        <f>Gompertz_model!W89</f>
        <v>1881</v>
      </c>
      <c r="X115" s="19">
        <f>Gompertz_model!X89</f>
        <v>1159</v>
      </c>
      <c r="Y115" s="19">
        <f>Gompertz_model!Y89</f>
        <v>1347</v>
      </c>
      <c r="Z115" s="19">
        <f>Gompertz_model!Z89</f>
        <v>508</v>
      </c>
      <c r="AA115" s="19">
        <f>Gompertz_model!AA89</f>
        <v>1654</v>
      </c>
      <c r="AB115" s="19">
        <f>Gompertz_model!AB89</f>
        <v>1587</v>
      </c>
      <c r="AC115" s="19">
        <f>Gompertz_model!AC89</f>
        <v>683</v>
      </c>
      <c r="AD115" s="19">
        <f>Gompertz_model!AD89</f>
        <v>134</v>
      </c>
      <c r="AE115" s="19">
        <f>Gompertz_model!AE89</f>
        <v>299</v>
      </c>
      <c r="AF115" s="19">
        <f>Gompertz_model!AF89</f>
        <v>68</v>
      </c>
      <c r="AG115" s="19">
        <f>Gompertz_model!AG89</f>
        <v>4979</v>
      </c>
      <c r="AH115" s="19">
        <f>Gompertz_model!AH89</f>
        <v>934</v>
      </c>
      <c r="AI115" s="19">
        <f>Gompertz_model!AI89</f>
        <v>2530</v>
      </c>
    </row>
    <row r="116" spans="1:35" x14ac:dyDescent="0.25">
      <c r="A116" s="3">
        <v>204</v>
      </c>
      <c r="B116" s="19">
        <f>Gompertz_model!B90</f>
        <v>0</v>
      </c>
      <c r="C116" s="19">
        <f>Gompertz_model!C90</f>
        <v>951</v>
      </c>
      <c r="D116" s="19">
        <f>Gompertz_model!D90</f>
        <v>619</v>
      </c>
      <c r="E116" s="19">
        <f>Gompertz_model!E90</f>
        <v>229</v>
      </c>
      <c r="F116" s="19">
        <f>Gompertz_model!F90</f>
        <v>558</v>
      </c>
      <c r="G116" s="19">
        <f>Gompertz_model!G90</f>
        <v>264</v>
      </c>
      <c r="H116" s="19">
        <f>Gompertz_model!H90</f>
        <v>1457</v>
      </c>
      <c r="I116" s="19">
        <f>Gompertz_model!I90</f>
        <v>225</v>
      </c>
      <c r="J116" s="19">
        <f>Gompertz_model!J90</f>
        <v>1222</v>
      </c>
      <c r="K116" s="19">
        <f>Gompertz_model!K90</f>
        <v>765</v>
      </c>
      <c r="L116" s="19">
        <f>Gompertz_model!L90</f>
        <v>208</v>
      </c>
      <c r="M116" s="19">
        <f>Gompertz_model!M90</f>
        <v>2493</v>
      </c>
      <c r="N116" s="19">
        <f>Gompertz_model!N90</f>
        <v>1335</v>
      </c>
      <c r="O116" s="19">
        <f>Gompertz_model!O90</f>
        <v>603</v>
      </c>
      <c r="P116" s="19">
        <f>Gompertz_model!P90</f>
        <v>821</v>
      </c>
      <c r="Q116" s="19">
        <f>Gompertz_model!Q90</f>
        <v>3263</v>
      </c>
      <c r="R116" s="19">
        <f>Gompertz_model!R90</f>
        <v>274</v>
      </c>
      <c r="S116" s="19">
        <f>Gompertz_model!S90</f>
        <v>930</v>
      </c>
      <c r="T116" s="19">
        <f>Gompertz_model!T90</f>
        <v>3276</v>
      </c>
      <c r="U116" s="19">
        <f>Gompertz_model!U90</f>
        <v>4679</v>
      </c>
      <c r="V116" s="19">
        <f>Gompertz_model!V90</f>
        <v>80</v>
      </c>
      <c r="W116" s="19">
        <f>Gompertz_model!W90</f>
        <v>1716</v>
      </c>
      <c r="X116" s="19">
        <f>Gompertz_model!X90</f>
        <v>371</v>
      </c>
      <c r="Y116" s="19">
        <f>Gompertz_model!Y90</f>
        <v>3384</v>
      </c>
      <c r="Z116" s="19">
        <f>Gompertz_model!Z90</f>
        <v>552</v>
      </c>
      <c r="AA116" s="19">
        <f>Gompertz_model!AA90</f>
        <v>2048</v>
      </c>
      <c r="AB116" s="19">
        <f>Gompertz_model!AB90</f>
        <v>1104</v>
      </c>
      <c r="AC116" s="19">
        <f>Gompertz_model!AC90</f>
        <v>707</v>
      </c>
      <c r="AD116" s="19">
        <f>Gompertz_model!AD90</f>
        <v>1060</v>
      </c>
      <c r="AE116" s="19">
        <f>Gompertz_model!AE90</f>
        <v>301</v>
      </c>
      <c r="AF116" s="19">
        <f>Gompertz_model!AF90</f>
        <v>225</v>
      </c>
      <c r="AG116" s="19">
        <f>Gompertz_model!AG90</f>
        <v>2472</v>
      </c>
      <c r="AH116" s="19">
        <f>Gompertz_model!AH90</f>
        <v>967</v>
      </c>
      <c r="AI116" s="19">
        <f>Gompertz_model!AI90</f>
        <v>2589</v>
      </c>
    </row>
    <row r="117" spans="1:35" x14ac:dyDescent="0.25">
      <c r="A117" s="3">
        <v>205</v>
      </c>
      <c r="B117" s="19">
        <f>Gompertz_model!B91</f>
        <v>2275</v>
      </c>
      <c r="C117" s="19">
        <f>Gompertz_model!C91</f>
        <v>70</v>
      </c>
      <c r="D117" s="19">
        <f>Gompertz_model!D91</f>
        <v>1366</v>
      </c>
      <c r="E117" s="19">
        <f>Gompertz_model!E91</f>
        <v>500</v>
      </c>
      <c r="F117" s="19">
        <f>Gompertz_model!F91</f>
        <v>3597</v>
      </c>
      <c r="G117" s="19">
        <f>Gompertz_model!G91</f>
        <v>1362</v>
      </c>
      <c r="H117" s="19">
        <f>Gompertz_model!H91</f>
        <v>2444</v>
      </c>
      <c r="I117" s="19">
        <f>Gompertz_model!I91</f>
        <v>432</v>
      </c>
      <c r="J117" s="19">
        <f>Gompertz_model!J91</f>
        <v>397</v>
      </c>
      <c r="K117" s="19">
        <f>Gompertz_model!K91</f>
        <v>637</v>
      </c>
      <c r="L117" s="19">
        <f>Gompertz_model!L91</f>
        <v>224</v>
      </c>
      <c r="M117" s="19">
        <f>Gompertz_model!M91</f>
        <v>214</v>
      </c>
      <c r="N117" s="19">
        <f>Gompertz_model!N91</f>
        <v>374</v>
      </c>
      <c r="O117" s="19">
        <f>Gompertz_model!O91</f>
        <v>331</v>
      </c>
      <c r="P117" s="19">
        <f>Gompertz_model!P91</f>
        <v>503</v>
      </c>
      <c r="Q117" s="19">
        <f>Gompertz_model!Q91</f>
        <v>2383</v>
      </c>
      <c r="R117" s="19">
        <f>Gompertz_model!R91</f>
        <v>548</v>
      </c>
      <c r="S117" s="19">
        <f>Gompertz_model!S91</f>
        <v>726</v>
      </c>
      <c r="T117" s="19">
        <f>Gompertz_model!T91</f>
        <v>427</v>
      </c>
      <c r="U117" s="19">
        <f>Gompertz_model!U91</f>
        <v>670</v>
      </c>
      <c r="V117" s="19">
        <f>Gompertz_model!V91</f>
        <v>26</v>
      </c>
      <c r="W117" s="19">
        <f>Gompertz_model!W91</f>
        <v>1328</v>
      </c>
      <c r="X117" s="19">
        <f>Gompertz_model!X91</f>
        <v>721</v>
      </c>
      <c r="Y117" s="19">
        <f>Gompertz_model!Y91</f>
        <v>621</v>
      </c>
      <c r="Z117" s="19">
        <f>Gompertz_model!Z91</f>
        <v>199</v>
      </c>
      <c r="AA117" s="19">
        <f>Gompertz_model!AA91</f>
        <v>1780</v>
      </c>
      <c r="AB117" s="19">
        <f>Gompertz_model!AB91</f>
        <v>2216</v>
      </c>
      <c r="AC117" s="19">
        <f>Gompertz_model!AC91</f>
        <v>2150</v>
      </c>
      <c r="AD117" s="19">
        <f>Gompertz_model!AD91</f>
        <v>2733</v>
      </c>
      <c r="AE117" s="19">
        <f>Gompertz_model!AE91</f>
        <v>176</v>
      </c>
      <c r="AF117" s="19">
        <f>Gompertz_model!AF91</f>
        <v>309</v>
      </c>
      <c r="AG117" s="19">
        <f>Gompertz_model!AG91</f>
        <v>755</v>
      </c>
      <c r="AH117" s="19">
        <f>Gompertz_model!AH91</f>
        <v>571</v>
      </c>
      <c r="AI117" s="19">
        <f>Gompertz_model!AI91</f>
        <v>1539</v>
      </c>
    </row>
    <row r="118" spans="1:35" x14ac:dyDescent="0.25">
      <c r="A118" s="3">
        <v>206</v>
      </c>
      <c r="B118" s="19">
        <f>Gompertz_model!B92</f>
        <v>4</v>
      </c>
      <c r="C118" s="19">
        <f>Gompertz_model!C92</f>
        <v>2758</v>
      </c>
      <c r="D118" s="19">
        <f>Gompertz_model!D92</f>
        <v>341</v>
      </c>
      <c r="E118" s="19">
        <f>Gompertz_model!E92</f>
        <v>101</v>
      </c>
      <c r="F118" s="19">
        <f>Gompertz_model!F92</f>
        <v>754</v>
      </c>
      <c r="G118" s="19">
        <f>Gompertz_model!G92</f>
        <v>901</v>
      </c>
      <c r="H118" s="19">
        <f>Gompertz_model!H92</f>
        <v>1848</v>
      </c>
      <c r="I118" s="19">
        <f>Gompertz_model!I92</f>
        <v>1938</v>
      </c>
      <c r="J118" s="19">
        <f>Gompertz_model!J92</f>
        <v>818</v>
      </c>
      <c r="K118" s="19">
        <f>Gompertz_model!K92</f>
        <v>699</v>
      </c>
      <c r="L118" s="19">
        <f>Gompertz_model!L92</f>
        <v>112</v>
      </c>
      <c r="M118" s="19">
        <f>Gompertz_model!M92</f>
        <v>67</v>
      </c>
      <c r="N118" s="19">
        <f>Gompertz_model!N92</f>
        <v>19</v>
      </c>
      <c r="O118" s="19">
        <f>Gompertz_model!O92</f>
        <v>1410</v>
      </c>
      <c r="P118" s="19">
        <f>Gompertz_model!P92</f>
        <v>15</v>
      </c>
      <c r="Q118" s="19">
        <f>Gompertz_model!Q92</f>
        <v>2121</v>
      </c>
      <c r="R118" s="19">
        <f>Gompertz_model!R92</f>
        <v>2350</v>
      </c>
      <c r="S118" s="19">
        <f>Gompertz_model!S92</f>
        <v>188</v>
      </c>
      <c r="T118" s="19">
        <f>Gompertz_model!T92</f>
        <v>4285</v>
      </c>
      <c r="U118" s="19">
        <f>Gompertz_model!U92</f>
        <v>1370</v>
      </c>
      <c r="V118" s="19">
        <f>Gompertz_model!V92</f>
        <v>300</v>
      </c>
      <c r="W118" s="19">
        <f>Gompertz_model!W92</f>
        <v>1212</v>
      </c>
      <c r="X118" s="19">
        <f>Gompertz_model!X92</f>
        <v>3469</v>
      </c>
      <c r="Y118" s="19">
        <f>Gompertz_model!Y92</f>
        <v>789</v>
      </c>
      <c r="Z118" s="19">
        <f>Gompertz_model!Z92</f>
        <v>657</v>
      </c>
      <c r="AA118" s="19">
        <f>Gompertz_model!AA92</f>
        <v>700</v>
      </c>
      <c r="AB118" s="19">
        <f>Gompertz_model!AB92</f>
        <v>2210</v>
      </c>
      <c r="AC118" s="19">
        <f>Gompertz_model!AC92</f>
        <v>2030</v>
      </c>
      <c r="AD118" s="19">
        <f>Gompertz_model!AD92</f>
        <v>396</v>
      </c>
      <c r="AE118" s="19">
        <f>Gompertz_model!AE92</f>
        <v>1464</v>
      </c>
      <c r="AF118" s="19">
        <f>Gompertz_model!AF92</f>
        <v>733</v>
      </c>
      <c r="AG118" s="19">
        <f>Gompertz_model!AG92</f>
        <v>987</v>
      </c>
      <c r="AH118" s="19">
        <f>Gompertz_model!AH92</f>
        <v>1430</v>
      </c>
      <c r="AI118" s="19">
        <f>Gompertz_model!AI92</f>
        <v>2444</v>
      </c>
    </row>
    <row r="119" spans="1:35" x14ac:dyDescent="0.25">
      <c r="A119" s="3">
        <v>207</v>
      </c>
      <c r="B119" s="19">
        <f>Gompertz_model!B93</f>
        <v>3378</v>
      </c>
      <c r="C119" s="19">
        <f>Gompertz_model!C93</f>
        <v>1649</v>
      </c>
      <c r="D119" s="19">
        <f>Gompertz_model!D93</f>
        <v>280</v>
      </c>
      <c r="E119" s="19">
        <f>Gompertz_model!E93</f>
        <v>578</v>
      </c>
      <c r="F119" s="19">
        <f>Gompertz_model!F93</f>
        <v>409</v>
      </c>
      <c r="G119" s="19">
        <f>Gompertz_model!G93</f>
        <v>1374</v>
      </c>
      <c r="H119" s="19">
        <f>Gompertz_model!H93</f>
        <v>2313</v>
      </c>
      <c r="I119" s="19">
        <f>Gompertz_model!I93</f>
        <v>122</v>
      </c>
      <c r="J119" s="19">
        <f>Gompertz_model!J93</f>
        <v>304</v>
      </c>
      <c r="K119" s="19">
        <f>Gompertz_model!K93</f>
        <v>847</v>
      </c>
      <c r="L119" s="19">
        <f>Gompertz_model!L93</f>
        <v>220</v>
      </c>
      <c r="M119" s="19">
        <f>Gompertz_model!M93</f>
        <v>784</v>
      </c>
      <c r="N119" s="19">
        <f>Gompertz_model!N93</f>
        <v>434</v>
      </c>
      <c r="O119" s="19">
        <f>Gompertz_model!O93</f>
        <v>1530</v>
      </c>
      <c r="P119" s="19">
        <f>Gompertz_model!P93</f>
        <v>203</v>
      </c>
      <c r="Q119" s="19">
        <f>Gompertz_model!Q93</f>
        <v>2286</v>
      </c>
      <c r="R119" s="19">
        <f>Gompertz_model!R93</f>
        <v>569</v>
      </c>
      <c r="S119" s="19">
        <f>Gompertz_model!S93</f>
        <v>216</v>
      </c>
      <c r="T119" s="19">
        <f>Gompertz_model!T93</f>
        <v>2658</v>
      </c>
      <c r="U119" s="19">
        <f>Gompertz_model!U93</f>
        <v>430</v>
      </c>
      <c r="V119" s="19">
        <f>Gompertz_model!V93</f>
        <v>274</v>
      </c>
      <c r="W119" s="19">
        <f>Gompertz_model!W93</f>
        <v>2733</v>
      </c>
      <c r="X119" s="19">
        <f>Gompertz_model!X93</f>
        <v>1148</v>
      </c>
      <c r="Y119" s="19">
        <f>Gompertz_model!Y93</f>
        <v>788</v>
      </c>
      <c r="Z119" s="19">
        <f>Gompertz_model!Z93</f>
        <v>3074</v>
      </c>
      <c r="AA119" s="19">
        <f>Gompertz_model!AA93</f>
        <v>3110</v>
      </c>
      <c r="AB119" s="19">
        <f>Gompertz_model!AB93</f>
        <v>3527</v>
      </c>
      <c r="AC119" s="19">
        <f>Gompertz_model!AC93</f>
        <v>1292</v>
      </c>
      <c r="AD119" s="19">
        <f>Gompertz_model!AD93</f>
        <v>461</v>
      </c>
      <c r="AE119" s="19">
        <f>Gompertz_model!AE93</f>
        <v>1069</v>
      </c>
      <c r="AF119" s="19">
        <f>Gompertz_model!AF93</f>
        <v>644</v>
      </c>
      <c r="AG119" s="19">
        <f>Gompertz_model!AG93</f>
        <v>1588</v>
      </c>
      <c r="AH119" s="19">
        <f>Gompertz_model!AH93</f>
        <v>2882</v>
      </c>
      <c r="AI119" s="19">
        <f>Gompertz_model!AI93</f>
        <v>1058</v>
      </c>
    </row>
    <row r="120" spans="1:35" x14ac:dyDescent="0.25">
      <c r="A120" s="3">
        <v>208</v>
      </c>
      <c r="B120" s="19">
        <f>Gompertz_model!B94</f>
        <v>484</v>
      </c>
      <c r="C120" s="19">
        <f>Gompertz_model!C94</f>
        <v>1136</v>
      </c>
      <c r="D120" s="19">
        <f>Gompertz_model!D94</f>
        <v>1118</v>
      </c>
      <c r="E120" s="19">
        <f>Gompertz_model!E94</f>
        <v>300</v>
      </c>
      <c r="F120" s="19">
        <f>Gompertz_model!F94</f>
        <v>497</v>
      </c>
      <c r="G120" s="19">
        <f>Gompertz_model!G94</f>
        <v>1259</v>
      </c>
      <c r="H120" s="19">
        <f>Gompertz_model!H94</f>
        <v>2443</v>
      </c>
      <c r="I120" s="19">
        <f>Gompertz_model!I94</f>
        <v>554</v>
      </c>
      <c r="J120" s="19">
        <f>Gompertz_model!J94</f>
        <v>784</v>
      </c>
      <c r="K120" s="19">
        <f>Gompertz_model!K94</f>
        <v>973</v>
      </c>
      <c r="L120" s="19">
        <f>Gompertz_model!L94</f>
        <v>710</v>
      </c>
      <c r="M120" s="19">
        <f>Gompertz_model!M94</f>
        <v>1977</v>
      </c>
      <c r="N120" s="19">
        <f>Gompertz_model!N94</f>
        <v>1378</v>
      </c>
      <c r="O120" s="19">
        <f>Gompertz_model!O94</f>
        <v>1453</v>
      </c>
      <c r="P120" s="19">
        <f>Gompertz_model!P94</f>
        <v>97</v>
      </c>
      <c r="Q120" s="19">
        <f>Gompertz_model!Q94</f>
        <v>730</v>
      </c>
      <c r="R120" s="19">
        <f>Gompertz_model!R94</f>
        <v>656</v>
      </c>
      <c r="S120" s="19">
        <f>Gompertz_model!S94</f>
        <v>1150</v>
      </c>
      <c r="T120" s="19">
        <f>Gompertz_model!T94</f>
        <v>202</v>
      </c>
      <c r="U120" s="19">
        <f>Gompertz_model!U94</f>
        <v>135</v>
      </c>
      <c r="V120" s="19">
        <f>Gompertz_model!V94</f>
        <v>250</v>
      </c>
      <c r="W120" s="19">
        <f>Gompertz_model!W94</f>
        <v>291</v>
      </c>
      <c r="X120" s="19">
        <f>Gompertz_model!X94</f>
        <v>71</v>
      </c>
      <c r="Y120" s="19">
        <f>Gompertz_model!Y94</f>
        <v>609</v>
      </c>
      <c r="Z120" s="19">
        <f>Gompertz_model!Z94</f>
        <v>4320</v>
      </c>
      <c r="AA120" s="19">
        <f>Gompertz_model!AA94</f>
        <v>1242</v>
      </c>
      <c r="AB120" s="19">
        <f>Gompertz_model!AB94</f>
        <v>4920</v>
      </c>
      <c r="AC120" s="19">
        <f>Gompertz_model!AC94</f>
        <v>2615</v>
      </c>
      <c r="AD120" s="19">
        <f>Gompertz_model!AD94</f>
        <v>230</v>
      </c>
      <c r="AE120" s="19">
        <f>Gompertz_model!AE94</f>
        <v>1444</v>
      </c>
      <c r="AF120" s="19">
        <f>Gompertz_model!AF94</f>
        <v>569</v>
      </c>
      <c r="AG120" s="19">
        <f>Gompertz_model!AG94</f>
        <v>1090</v>
      </c>
      <c r="AH120" s="19">
        <f>Gompertz_model!AH94</f>
        <v>1912</v>
      </c>
      <c r="AI120" s="19">
        <f>Gompertz_model!AI94</f>
        <v>2582</v>
      </c>
    </row>
    <row r="121" spans="1:35" x14ac:dyDescent="0.25">
      <c r="A121" s="3">
        <v>209</v>
      </c>
      <c r="B121" s="19">
        <f>Gompertz_model!B95</f>
        <v>219</v>
      </c>
      <c r="C121" s="19">
        <f>Gompertz_model!C95</f>
        <v>2267</v>
      </c>
      <c r="D121" s="19">
        <f>Gompertz_model!D95</f>
        <v>153</v>
      </c>
      <c r="E121" s="19">
        <f>Gompertz_model!E95</f>
        <v>846</v>
      </c>
      <c r="F121" s="19">
        <f>Gompertz_model!F95</f>
        <v>628</v>
      </c>
      <c r="G121" s="19">
        <f>Gompertz_model!G95</f>
        <v>2463</v>
      </c>
      <c r="H121" s="19">
        <f>Gompertz_model!H95</f>
        <v>2784</v>
      </c>
      <c r="I121" s="19">
        <f>Gompertz_model!I95</f>
        <v>774</v>
      </c>
      <c r="J121" s="19">
        <f>Gompertz_model!J95</f>
        <v>629</v>
      </c>
      <c r="K121" s="19">
        <f>Gompertz_model!K95</f>
        <v>1177</v>
      </c>
      <c r="L121" s="19">
        <f>Gompertz_model!L95</f>
        <v>1084</v>
      </c>
      <c r="M121" s="19">
        <f>Gompertz_model!M95</f>
        <v>1514</v>
      </c>
      <c r="N121" s="19">
        <f>Gompertz_model!N95</f>
        <v>1626</v>
      </c>
      <c r="O121" s="19">
        <f>Gompertz_model!O95</f>
        <v>555</v>
      </c>
      <c r="P121" s="19">
        <f>Gompertz_model!P95</f>
        <v>69</v>
      </c>
      <c r="Q121" s="19">
        <f>Gompertz_model!Q95</f>
        <v>1144</v>
      </c>
      <c r="R121" s="19">
        <f>Gompertz_model!R95</f>
        <v>944</v>
      </c>
      <c r="S121" s="19">
        <f>Gompertz_model!S95</f>
        <v>493</v>
      </c>
      <c r="T121" s="19">
        <f>Gompertz_model!T95</f>
        <v>919</v>
      </c>
      <c r="U121" s="19">
        <f>Gompertz_model!U95</f>
        <v>2043</v>
      </c>
      <c r="V121" s="19">
        <f>Gompertz_model!V95</f>
        <v>228</v>
      </c>
      <c r="W121" s="19">
        <f>Gompertz_model!W95</f>
        <v>403</v>
      </c>
      <c r="X121" s="19">
        <f>Gompertz_model!X95</f>
        <v>488</v>
      </c>
      <c r="Y121" s="19">
        <f>Gompertz_model!Y95</f>
        <v>367</v>
      </c>
      <c r="Z121" s="19">
        <f>Gompertz_model!Z95</f>
        <v>2317</v>
      </c>
      <c r="AA121" s="19">
        <f>Gompertz_model!AA95</f>
        <v>2223</v>
      </c>
      <c r="AB121" s="19">
        <f>Gompertz_model!AB95</f>
        <v>347</v>
      </c>
      <c r="AC121" s="19">
        <f>Gompertz_model!AC95</f>
        <v>1498</v>
      </c>
      <c r="AD121" s="19">
        <f>Gompertz_model!AD95</f>
        <v>504</v>
      </c>
      <c r="AE121" s="19">
        <f>Gompertz_model!AE95</f>
        <v>1626</v>
      </c>
      <c r="AF121" s="19">
        <f>Gompertz_model!AF95</f>
        <v>1627</v>
      </c>
      <c r="AG121" s="19">
        <f>Gompertz_model!AG95</f>
        <v>1549</v>
      </c>
      <c r="AH121" s="19">
        <f>Gompertz_model!AH95</f>
        <v>1702</v>
      </c>
      <c r="AI121" s="19">
        <f>Gompertz_model!AI95</f>
        <v>2040</v>
      </c>
    </row>
    <row r="122" spans="1:35" x14ac:dyDescent="0.25">
      <c r="A122" s="3">
        <v>210</v>
      </c>
      <c r="B122" s="19">
        <f>Gompertz_model!B96</f>
        <v>1113</v>
      </c>
      <c r="C122" s="19">
        <f>Gompertz_model!C96</f>
        <v>1654</v>
      </c>
      <c r="D122" s="19">
        <f>Gompertz_model!D96</f>
        <v>1355</v>
      </c>
      <c r="E122" s="19">
        <f>Gompertz_model!E96</f>
        <v>785</v>
      </c>
      <c r="F122" s="19">
        <f>Gompertz_model!F96</f>
        <v>496</v>
      </c>
      <c r="G122" s="19">
        <f>Gompertz_model!G96</f>
        <v>544</v>
      </c>
      <c r="H122" s="19">
        <f>Gompertz_model!H96</f>
        <v>492</v>
      </c>
      <c r="I122" s="19">
        <f>Gompertz_model!I96</f>
        <v>806</v>
      </c>
      <c r="J122" s="19">
        <f>Gompertz_model!J96</f>
        <v>740</v>
      </c>
      <c r="K122" s="19">
        <f>Gompertz_model!K96</f>
        <v>639</v>
      </c>
      <c r="L122" s="19">
        <f>Gompertz_model!L96</f>
        <v>1005</v>
      </c>
      <c r="M122" s="19">
        <f>Gompertz_model!M96</f>
        <v>544</v>
      </c>
      <c r="N122" s="19">
        <f>Gompertz_model!N96</f>
        <v>1571</v>
      </c>
      <c r="O122" s="19">
        <f>Gompertz_model!O96</f>
        <v>723</v>
      </c>
      <c r="P122" s="19">
        <f>Gompertz_model!P96</f>
        <v>236</v>
      </c>
      <c r="Q122" s="19">
        <f>Gompertz_model!Q96</f>
        <v>824</v>
      </c>
      <c r="R122" s="19">
        <f>Gompertz_model!R96</f>
        <v>90</v>
      </c>
      <c r="S122" s="19">
        <f>Gompertz_model!S96</f>
        <v>176</v>
      </c>
      <c r="T122" s="19">
        <f>Gompertz_model!T96</f>
        <v>2258</v>
      </c>
      <c r="U122" s="19">
        <f>Gompertz_model!U96</f>
        <v>511</v>
      </c>
      <c r="V122" s="19">
        <f>Gompertz_model!V96</f>
        <v>208</v>
      </c>
      <c r="W122" s="19">
        <f>Gompertz_model!W96</f>
        <v>652</v>
      </c>
      <c r="X122" s="19">
        <f>Gompertz_model!X96</f>
        <v>518</v>
      </c>
      <c r="Y122" s="19">
        <f>Gompertz_model!Y96</f>
        <v>1395</v>
      </c>
      <c r="Z122" s="19">
        <f>Gompertz_model!Z96</f>
        <v>2265</v>
      </c>
      <c r="AA122" s="19">
        <f>Gompertz_model!AA96</f>
        <v>1223</v>
      </c>
      <c r="AB122" s="19">
        <f>Gompertz_model!AB96</f>
        <v>2404</v>
      </c>
      <c r="AC122" s="19">
        <f>Gompertz_model!AC96</f>
        <v>1998</v>
      </c>
      <c r="AD122" s="19">
        <f>Gompertz_model!AD96</f>
        <v>347</v>
      </c>
      <c r="AE122" s="19">
        <f>Gompertz_model!AE96</f>
        <v>2043</v>
      </c>
      <c r="AF122" s="19">
        <f>Gompertz_model!AF96</f>
        <v>490</v>
      </c>
      <c r="AG122" s="19">
        <f>Gompertz_model!AG96</f>
        <v>1063</v>
      </c>
      <c r="AH122" s="19">
        <f>Gompertz_model!AH96</f>
        <v>1474</v>
      </c>
      <c r="AI122" s="19">
        <f>Gompertz_model!AI96</f>
        <v>873</v>
      </c>
    </row>
    <row r="123" spans="1:35" x14ac:dyDescent="0.25">
      <c r="A123" s="3">
        <v>211</v>
      </c>
      <c r="B123" s="19">
        <f>Gompertz_model!B97</f>
        <v>948</v>
      </c>
      <c r="C123" s="19">
        <f>Gompertz_model!C97</f>
        <v>473</v>
      </c>
      <c r="D123" s="19">
        <f>Gompertz_model!D97</f>
        <v>1322</v>
      </c>
      <c r="E123" s="19">
        <f>Gompertz_model!E97</f>
        <v>728</v>
      </c>
      <c r="F123" s="19">
        <f>Gompertz_model!F97</f>
        <v>957</v>
      </c>
      <c r="G123" s="19">
        <f>Gompertz_model!G97</f>
        <v>198</v>
      </c>
      <c r="H123" s="19">
        <f>Gompertz_model!H97</f>
        <v>2398</v>
      </c>
      <c r="I123" s="19">
        <f>Gompertz_model!I97</f>
        <v>1847</v>
      </c>
      <c r="J123" s="19">
        <f>Gompertz_model!J97</f>
        <v>585</v>
      </c>
      <c r="K123" s="19">
        <f>Gompertz_model!K97</f>
        <v>859</v>
      </c>
      <c r="L123" s="19">
        <f>Gompertz_model!L97</f>
        <v>549</v>
      </c>
      <c r="M123" s="19">
        <f>Gompertz_model!M97</f>
        <v>219</v>
      </c>
      <c r="N123" s="19">
        <f>Gompertz_model!N97</f>
        <v>583</v>
      </c>
      <c r="O123" s="19">
        <f>Gompertz_model!O97</f>
        <v>1317</v>
      </c>
      <c r="P123" s="19">
        <f>Gompertz_model!P97</f>
        <v>1108</v>
      </c>
      <c r="Q123" s="19">
        <f>Gompertz_model!Q97</f>
        <v>639</v>
      </c>
      <c r="R123" s="19">
        <f>Gompertz_model!R97</f>
        <v>782</v>
      </c>
      <c r="S123" s="19">
        <f>Gompertz_model!S97</f>
        <v>132</v>
      </c>
      <c r="T123" s="19">
        <f>Gompertz_model!T97</f>
        <v>2218</v>
      </c>
      <c r="U123" s="19">
        <f>Gompertz_model!U97</f>
        <v>2755</v>
      </c>
      <c r="V123" s="19">
        <f>Gompertz_model!V97</f>
        <v>189</v>
      </c>
      <c r="W123" s="19">
        <f>Gompertz_model!W97</f>
        <v>263</v>
      </c>
      <c r="X123" s="19">
        <f>Gompertz_model!X97</f>
        <v>426</v>
      </c>
      <c r="Y123" s="19">
        <f>Gompertz_model!Y97</f>
        <v>739</v>
      </c>
      <c r="Z123" s="19">
        <f>Gompertz_model!Z97</f>
        <v>2548</v>
      </c>
      <c r="AA123" s="19">
        <f>Gompertz_model!AA97</f>
        <v>443</v>
      </c>
      <c r="AB123" s="19">
        <f>Gompertz_model!AB97</f>
        <v>41</v>
      </c>
      <c r="AC123" s="19">
        <f>Gompertz_model!AC97</f>
        <v>2155</v>
      </c>
      <c r="AD123" s="19">
        <f>Gompertz_model!AD97</f>
        <v>328</v>
      </c>
      <c r="AE123" s="19">
        <f>Gompertz_model!AE97</f>
        <v>2542</v>
      </c>
      <c r="AF123" s="19">
        <f>Gompertz_model!AF97</f>
        <v>642</v>
      </c>
      <c r="AG123" s="19">
        <f>Gompertz_model!AG97</f>
        <v>807</v>
      </c>
      <c r="AH123" s="19">
        <f>Gompertz_model!AH97</f>
        <v>1247</v>
      </c>
      <c r="AI123" s="19">
        <f>Gompertz_model!AI97</f>
        <v>3361</v>
      </c>
    </row>
    <row r="124" spans="1:35" x14ac:dyDescent="0.25">
      <c r="A124" s="3">
        <v>212</v>
      </c>
      <c r="B124" s="19">
        <f>Gompertz_model!B98</f>
        <v>1074</v>
      </c>
      <c r="C124" s="19">
        <f>Gompertz_model!C98</f>
        <v>458</v>
      </c>
      <c r="D124" s="19">
        <f>Gompertz_model!D98</f>
        <v>1288</v>
      </c>
      <c r="E124" s="19">
        <f>Gompertz_model!E98</f>
        <v>674</v>
      </c>
      <c r="F124" s="19">
        <f>Gompertz_model!F98</f>
        <v>309</v>
      </c>
      <c r="G124" s="19">
        <f>Gompertz_model!G98</f>
        <v>1155</v>
      </c>
      <c r="H124" s="19">
        <f>Gompertz_model!H98</f>
        <v>378</v>
      </c>
      <c r="I124" s="19">
        <f>Gompertz_model!I98</f>
        <v>1300</v>
      </c>
      <c r="J124" s="19">
        <f>Gompertz_model!J98</f>
        <v>77</v>
      </c>
      <c r="K124" s="19">
        <f>Gompertz_model!K98</f>
        <v>489</v>
      </c>
      <c r="L124" s="19">
        <f>Gompertz_model!L98</f>
        <v>652</v>
      </c>
      <c r="M124" s="19">
        <f>Gompertz_model!M98</f>
        <v>369</v>
      </c>
      <c r="N124" s="19">
        <f>Gompertz_model!N98</f>
        <v>1031</v>
      </c>
      <c r="O124" s="19">
        <f>Gompertz_model!O98</f>
        <v>337</v>
      </c>
      <c r="P124" s="19">
        <f>Gompertz_model!P98</f>
        <v>215</v>
      </c>
      <c r="Q124" s="19">
        <f>Gompertz_model!Q98</f>
        <v>2992</v>
      </c>
      <c r="R124" s="19">
        <f>Gompertz_model!R98</f>
        <v>77</v>
      </c>
      <c r="S124" s="19">
        <f>Gompertz_model!S98</f>
        <v>457</v>
      </c>
      <c r="T124" s="19">
        <f>Gompertz_model!T98</f>
        <v>1151</v>
      </c>
      <c r="U124" s="19">
        <f>Gompertz_model!U98</f>
        <v>1242</v>
      </c>
      <c r="V124" s="19">
        <f>Gompertz_model!V98</f>
        <v>172</v>
      </c>
      <c r="W124" s="19">
        <f>Gompertz_model!W98</f>
        <v>94</v>
      </c>
      <c r="X124" s="19">
        <f>Gompertz_model!X98</f>
        <v>36</v>
      </c>
      <c r="Y124" s="19">
        <f>Gompertz_model!Y98</f>
        <v>513</v>
      </c>
      <c r="Z124" s="19">
        <f>Gompertz_model!Z98</f>
        <v>643</v>
      </c>
      <c r="AA124" s="19">
        <f>Gompertz_model!AA98</f>
        <v>1218</v>
      </c>
      <c r="AB124" s="19">
        <f>Gompertz_model!AB98</f>
        <v>779</v>
      </c>
      <c r="AC124" s="19">
        <f>Gompertz_model!AC98</f>
        <v>3914</v>
      </c>
      <c r="AD124" s="19">
        <f>Gompertz_model!AD98</f>
        <v>308</v>
      </c>
      <c r="AE124" s="19">
        <f>Gompertz_model!AE98</f>
        <v>1503</v>
      </c>
      <c r="AF124" s="19">
        <f>Gompertz_model!AF98</f>
        <v>623</v>
      </c>
      <c r="AG124" s="19">
        <f>Gompertz_model!AG98</f>
        <v>226</v>
      </c>
      <c r="AH124" s="19">
        <f>Gompertz_model!AH98</f>
        <v>1162</v>
      </c>
      <c r="AI124" s="19">
        <f>Gompertz_model!AI98</f>
        <v>789</v>
      </c>
    </row>
    <row r="125" spans="1:35" x14ac:dyDescent="0.25">
      <c r="A125" s="3">
        <v>213</v>
      </c>
      <c r="B125" s="19">
        <f>Gompertz_model!B99</f>
        <v>377</v>
      </c>
      <c r="C125" s="19">
        <f>Gompertz_model!C99</f>
        <v>737</v>
      </c>
      <c r="D125" s="19">
        <f>Gompertz_model!D99</f>
        <v>1254</v>
      </c>
      <c r="E125" s="19">
        <f>Gompertz_model!E99</f>
        <v>624</v>
      </c>
      <c r="F125" s="19">
        <f>Gompertz_model!F99</f>
        <v>1859</v>
      </c>
      <c r="G125" s="19">
        <f>Gompertz_model!G99</f>
        <v>733</v>
      </c>
      <c r="H125" s="19">
        <f>Gompertz_model!H99</f>
        <v>892</v>
      </c>
      <c r="I125" s="19">
        <f>Gompertz_model!I99</f>
        <v>701</v>
      </c>
      <c r="J125" s="19">
        <f>Gompertz_model!J99</f>
        <v>881</v>
      </c>
      <c r="K125" s="19">
        <f>Gompertz_model!K99</f>
        <v>400</v>
      </c>
      <c r="L125" s="19">
        <f>Gompertz_model!L99</f>
        <v>907</v>
      </c>
      <c r="M125" s="19">
        <f>Gompertz_model!M99</f>
        <v>569</v>
      </c>
      <c r="N125" s="19">
        <f>Gompertz_model!N99</f>
        <v>170</v>
      </c>
      <c r="O125" s="19">
        <f>Gompertz_model!O99</f>
        <v>454</v>
      </c>
      <c r="P125" s="19">
        <f>Gompertz_model!P99</f>
        <v>517</v>
      </c>
      <c r="Q125" s="19">
        <f>Gompertz_model!Q99</f>
        <v>2474</v>
      </c>
      <c r="R125" s="19">
        <f>Gompertz_model!R99</f>
        <v>92</v>
      </c>
      <c r="S125" s="19">
        <f>Gompertz_model!S99</f>
        <v>734</v>
      </c>
      <c r="T125" s="19">
        <f>Gompertz_model!T99</f>
        <v>427</v>
      </c>
      <c r="U125" s="19">
        <f>Gompertz_model!U99</f>
        <v>1683</v>
      </c>
      <c r="V125" s="19">
        <f>Gompertz_model!V99</f>
        <v>156</v>
      </c>
      <c r="W125" s="19">
        <f>Gompertz_model!W99</f>
        <v>459</v>
      </c>
      <c r="X125" s="19">
        <f>Gompertz_model!X99</f>
        <v>10</v>
      </c>
      <c r="Y125" s="19">
        <f>Gompertz_model!Y99</f>
        <v>332</v>
      </c>
      <c r="Z125" s="19">
        <f>Gompertz_model!Z99</f>
        <v>1152</v>
      </c>
      <c r="AA125" s="19">
        <f>Gompertz_model!AA99</f>
        <v>327</v>
      </c>
      <c r="AB125" s="19">
        <f>Gompertz_model!AB99</f>
        <v>1625</v>
      </c>
      <c r="AC125" s="19">
        <f>Gompertz_model!AC99</f>
        <v>2725</v>
      </c>
      <c r="AD125" s="19">
        <f>Gompertz_model!AD99</f>
        <v>288</v>
      </c>
      <c r="AE125" s="19">
        <f>Gompertz_model!AE99</f>
        <v>1834</v>
      </c>
      <c r="AF125" s="19">
        <f>Gompertz_model!AF99</f>
        <v>432</v>
      </c>
      <c r="AG125" s="19">
        <f>Gompertz_model!AG99</f>
        <v>876</v>
      </c>
      <c r="AH125" s="19">
        <f>Gompertz_model!AH99</f>
        <v>710</v>
      </c>
      <c r="AI125" s="19">
        <f>Gompertz_model!AI99</f>
        <v>2822</v>
      </c>
    </row>
    <row r="126" spans="1:35" x14ac:dyDescent="0.25">
      <c r="A126" s="3">
        <v>214</v>
      </c>
      <c r="B126" s="19">
        <f>Gompertz_model!B100</f>
        <v>101</v>
      </c>
      <c r="C126" s="19">
        <f>Gompertz_model!C100</f>
        <v>1188</v>
      </c>
      <c r="D126" s="19">
        <f>Gompertz_model!D100</f>
        <v>1219</v>
      </c>
      <c r="E126" s="19">
        <f>Gompertz_model!E100</f>
        <v>577</v>
      </c>
      <c r="F126" s="19">
        <f>Gompertz_model!F100</f>
        <v>1346</v>
      </c>
      <c r="G126" s="19">
        <f>Gompertz_model!G100</f>
        <v>1975</v>
      </c>
      <c r="H126" s="19">
        <f>Gompertz_model!H100</f>
        <v>429</v>
      </c>
      <c r="I126" s="19">
        <f>Gompertz_model!I100</f>
        <v>653</v>
      </c>
      <c r="J126" s="19">
        <f>Gompertz_model!J100</f>
        <v>310</v>
      </c>
      <c r="K126" s="19">
        <f>Gompertz_model!K100</f>
        <v>322</v>
      </c>
      <c r="L126" s="19">
        <f>Gompertz_model!L100</f>
        <v>673</v>
      </c>
      <c r="M126" s="19">
        <f>Gompertz_model!M100</f>
        <v>933</v>
      </c>
      <c r="N126" s="19">
        <f>Gompertz_model!N100</f>
        <v>70</v>
      </c>
      <c r="O126" s="19">
        <f>Gompertz_model!O100</f>
        <v>363</v>
      </c>
      <c r="P126" s="19">
        <f>Gompertz_model!P100</f>
        <v>351</v>
      </c>
      <c r="Q126" s="19">
        <f>Gompertz_model!Q100</f>
        <v>955</v>
      </c>
      <c r="R126" s="19">
        <f>Gompertz_model!R100</f>
        <v>597</v>
      </c>
      <c r="S126" s="19">
        <f>Gompertz_model!S100</f>
        <v>712</v>
      </c>
      <c r="T126" s="19">
        <f>Gompertz_model!T100</f>
        <v>2945</v>
      </c>
      <c r="U126" s="19">
        <f>Gompertz_model!U100</f>
        <v>845</v>
      </c>
      <c r="V126" s="19">
        <f>Gompertz_model!V100</f>
        <v>142</v>
      </c>
      <c r="W126" s="19">
        <f>Gompertz_model!W100</f>
        <v>430</v>
      </c>
      <c r="X126" s="19">
        <f>Gompertz_model!X100</f>
        <v>135</v>
      </c>
      <c r="Y126" s="19">
        <f>Gompertz_model!Y100</f>
        <v>518</v>
      </c>
      <c r="Z126" s="19">
        <f>Gompertz_model!Z100</f>
        <v>591</v>
      </c>
      <c r="AA126" s="19">
        <f>Gompertz_model!AA100</f>
        <v>250</v>
      </c>
      <c r="AB126" s="19">
        <f>Gompertz_model!AB100</f>
        <v>1680</v>
      </c>
      <c r="AC126" s="19">
        <f>Gompertz_model!AC100</f>
        <v>1235</v>
      </c>
      <c r="AD126" s="19">
        <f>Gompertz_model!AD100</f>
        <v>248</v>
      </c>
      <c r="AE126" s="19">
        <f>Gompertz_model!AE100</f>
        <v>1727</v>
      </c>
      <c r="AF126" s="19">
        <f>Gompertz_model!AF100</f>
        <v>48</v>
      </c>
      <c r="AG126" s="19">
        <f>Gompertz_model!AG100</f>
        <v>1695</v>
      </c>
      <c r="AH126" s="19">
        <f>Gompertz_model!AH100</f>
        <v>1136</v>
      </c>
      <c r="AI126" s="19">
        <f>Gompertz_model!AI100</f>
        <v>1568</v>
      </c>
    </row>
    <row r="127" spans="1:35" x14ac:dyDescent="0.25">
      <c r="A127" s="3">
        <v>215</v>
      </c>
      <c r="B127" s="19">
        <f>Gompertz_model!B101</f>
        <v>1319</v>
      </c>
      <c r="C127" s="19">
        <f>Gompertz_model!C101</f>
        <v>1013</v>
      </c>
      <c r="D127" s="19">
        <f>Gompertz_model!D101</f>
        <v>1185</v>
      </c>
      <c r="E127" s="19">
        <f>Gompertz_model!E101</f>
        <v>533</v>
      </c>
      <c r="F127" s="19">
        <f>Gompertz_model!F101</f>
        <v>908</v>
      </c>
      <c r="G127" s="19">
        <f>Gompertz_model!G101</f>
        <v>2139</v>
      </c>
      <c r="H127" s="19">
        <f>Gompertz_model!H101</f>
        <v>944</v>
      </c>
      <c r="I127" s="19">
        <f>Gompertz_model!I101</f>
        <v>229</v>
      </c>
      <c r="J127" s="19">
        <f>Gompertz_model!J101</f>
        <v>1713</v>
      </c>
      <c r="K127" s="19">
        <f>Gompertz_model!K101</f>
        <v>409</v>
      </c>
      <c r="L127" s="19">
        <f>Gompertz_model!L101</f>
        <v>1177</v>
      </c>
      <c r="M127" s="19">
        <f>Gompertz_model!M101</f>
        <v>3135</v>
      </c>
      <c r="N127" s="19">
        <f>Gompertz_model!N101</f>
        <v>465</v>
      </c>
      <c r="O127" s="19">
        <f>Gompertz_model!O101</f>
        <v>855</v>
      </c>
      <c r="P127" s="19">
        <f>Gompertz_model!P101</f>
        <v>798</v>
      </c>
      <c r="Q127" s="19">
        <f>Gompertz_model!Q101</f>
        <v>1759</v>
      </c>
      <c r="R127" s="19">
        <f>Gompertz_model!R101</f>
        <v>553</v>
      </c>
      <c r="S127" s="19">
        <f>Gompertz_model!S101</f>
        <v>691</v>
      </c>
      <c r="T127" s="19">
        <f>Gompertz_model!T101</f>
        <v>1354</v>
      </c>
      <c r="U127" s="19">
        <f>Gompertz_model!U101</f>
        <v>436</v>
      </c>
      <c r="V127" s="19">
        <f>Gompertz_model!V101</f>
        <v>129</v>
      </c>
      <c r="W127" s="19">
        <f>Gompertz_model!W101</f>
        <v>1124</v>
      </c>
      <c r="X127" s="19">
        <f>Gompertz_model!X101</f>
        <v>135</v>
      </c>
      <c r="Y127" s="19">
        <f>Gompertz_model!Y101</f>
        <v>229</v>
      </c>
      <c r="Z127" s="19">
        <f>Gompertz_model!Z101</f>
        <v>1691</v>
      </c>
      <c r="AA127" s="19">
        <f>Gompertz_model!AA101</f>
        <v>181</v>
      </c>
      <c r="AB127" s="19">
        <f>Gompertz_model!AB101</f>
        <v>1563</v>
      </c>
      <c r="AC127" s="19">
        <f>Gompertz_model!AC101</f>
        <v>1616</v>
      </c>
      <c r="AD127" s="19">
        <f>Gompertz_model!AD101</f>
        <v>239</v>
      </c>
      <c r="AE127" s="19">
        <f>Gompertz_model!AE101</f>
        <v>1516</v>
      </c>
      <c r="AF127" s="19">
        <f>Gompertz_model!AF101</f>
        <v>113</v>
      </c>
      <c r="AG127" s="19">
        <f>Gompertz_model!AG101</f>
        <v>321</v>
      </c>
      <c r="AH127" s="19">
        <f>Gompertz_model!AH101</f>
        <v>744</v>
      </c>
      <c r="AI127" s="19">
        <f>Gompertz_model!AI101</f>
        <v>1122</v>
      </c>
    </row>
    <row r="128" spans="1:35" x14ac:dyDescent="0.25">
      <c r="A128" s="3">
        <v>216</v>
      </c>
      <c r="B128" s="19">
        <f>Gompertz_model!B102</f>
        <v>57</v>
      </c>
      <c r="C128" s="19">
        <f>Gompertz_model!C102</f>
        <v>1045</v>
      </c>
      <c r="D128" s="19">
        <f>Gompertz_model!D102</f>
        <v>1151</v>
      </c>
      <c r="E128" s="19">
        <f>Gompertz_model!E102</f>
        <v>492</v>
      </c>
      <c r="F128" s="19">
        <f>Gompertz_model!F102</f>
        <v>816</v>
      </c>
      <c r="G128" s="19">
        <f>Gompertz_model!G102</f>
        <v>1399</v>
      </c>
      <c r="H128" s="19">
        <f>Gompertz_model!H102</f>
        <v>882</v>
      </c>
      <c r="I128" s="19">
        <f>Gompertz_model!I102</f>
        <v>355</v>
      </c>
      <c r="J128" s="19">
        <f>Gompertz_model!J102</f>
        <v>991</v>
      </c>
      <c r="K128" s="19">
        <f>Gompertz_model!K102</f>
        <v>331</v>
      </c>
      <c r="L128" s="19">
        <f>Gompertz_model!L102</f>
        <v>285</v>
      </c>
      <c r="M128" s="19">
        <f>Gompertz_model!M102</f>
        <v>935</v>
      </c>
      <c r="N128" s="19">
        <f>Gompertz_model!N102</f>
        <v>276</v>
      </c>
      <c r="O128" s="19">
        <f>Gompertz_model!O102</f>
        <v>507</v>
      </c>
      <c r="P128" s="19">
        <f>Gompertz_model!P102</f>
        <v>868</v>
      </c>
      <c r="Q128" s="19">
        <f>Gompertz_model!Q102</f>
        <v>1222</v>
      </c>
      <c r="R128" s="19">
        <f>Gompertz_model!R102</f>
        <v>209</v>
      </c>
      <c r="S128" s="19">
        <f>Gompertz_model!S102</f>
        <v>670</v>
      </c>
      <c r="T128" s="19">
        <f>Gompertz_model!T102</f>
        <v>531</v>
      </c>
      <c r="U128" s="19">
        <f>Gompertz_model!U102</f>
        <v>656</v>
      </c>
      <c r="V128" s="19">
        <f>Gompertz_model!V102</f>
        <v>117</v>
      </c>
      <c r="W128" s="19">
        <f>Gompertz_model!W102</f>
        <v>908</v>
      </c>
      <c r="X128" s="19">
        <f>Gompertz_model!X102</f>
        <v>150</v>
      </c>
      <c r="Y128" s="19">
        <f>Gompertz_model!Y102</f>
        <v>1913</v>
      </c>
      <c r="Z128" s="19">
        <f>Gompertz_model!Z102</f>
        <v>871</v>
      </c>
      <c r="AA128" s="19">
        <f>Gompertz_model!AA102</f>
        <v>87</v>
      </c>
      <c r="AB128" s="19">
        <f>Gompertz_model!AB102</f>
        <v>681</v>
      </c>
      <c r="AC128" s="19">
        <f>Gompertz_model!AC102</f>
        <v>661</v>
      </c>
      <c r="AD128" s="19">
        <f>Gompertz_model!AD102</f>
        <v>517</v>
      </c>
      <c r="AE128" s="19">
        <f>Gompertz_model!AE102</f>
        <v>1679</v>
      </c>
      <c r="AF128" s="19">
        <f>Gompertz_model!AF102</f>
        <v>125</v>
      </c>
      <c r="AG128" s="19">
        <f>Gompertz_model!AG102</f>
        <v>1372</v>
      </c>
      <c r="AH128" s="19">
        <f>Gompertz_model!AH102</f>
        <v>565</v>
      </c>
      <c r="AI128" s="19">
        <f>Gompertz_model!AI102</f>
        <v>1681</v>
      </c>
    </row>
    <row r="129" spans="1:35" x14ac:dyDescent="0.25">
      <c r="A129" s="3">
        <v>217</v>
      </c>
      <c r="B129" s="19">
        <f>Gompertz_model!B103</f>
        <v>445</v>
      </c>
      <c r="C129" s="19">
        <f>Gompertz_model!C103</f>
        <v>250</v>
      </c>
      <c r="D129" s="19">
        <f>Gompertz_model!D103</f>
        <v>1116</v>
      </c>
      <c r="E129" s="19">
        <f>Gompertz_model!E103</f>
        <v>455</v>
      </c>
      <c r="F129" s="19">
        <f>Gompertz_model!F103</f>
        <v>441</v>
      </c>
      <c r="G129" s="19">
        <f>Gompertz_model!G103</f>
        <v>687</v>
      </c>
      <c r="H129" s="19">
        <f>Gompertz_model!H103</f>
        <v>1239</v>
      </c>
      <c r="I129" s="19">
        <f>Gompertz_model!I103</f>
        <v>336</v>
      </c>
      <c r="J129" s="19">
        <f>Gompertz_model!J103</f>
        <v>708</v>
      </c>
      <c r="K129" s="19">
        <f>Gompertz_model!K103</f>
        <v>152</v>
      </c>
      <c r="L129" s="19">
        <f>Gompertz_model!L103</f>
        <v>464</v>
      </c>
      <c r="M129" s="19">
        <f>Gompertz_model!M103</f>
        <v>459</v>
      </c>
      <c r="N129" s="19">
        <f>Gompertz_model!N103</f>
        <v>495</v>
      </c>
      <c r="O129" s="19">
        <f>Gompertz_model!O103</f>
        <v>615</v>
      </c>
      <c r="P129" s="19">
        <f>Gompertz_model!P103</f>
        <v>828</v>
      </c>
      <c r="Q129" s="19">
        <f>Gompertz_model!Q103</f>
        <v>651</v>
      </c>
      <c r="R129" s="19">
        <f>Gompertz_model!R103</f>
        <v>112</v>
      </c>
      <c r="S129" s="19">
        <f>Gompertz_model!S103</f>
        <v>650</v>
      </c>
      <c r="T129" s="19">
        <f>Gompertz_model!T103</f>
        <v>749</v>
      </c>
      <c r="U129" s="19">
        <f>Gompertz_model!U103</f>
        <v>1428</v>
      </c>
      <c r="V129" s="19">
        <f>Gompertz_model!V103</f>
        <v>106</v>
      </c>
      <c r="W129" s="19">
        <f>Gompertz_model!W103</f>
        <v>594</v>
      </c>
      <c r="X129" s="19">
        <f>Gompertz_model!X103</f>
        <v>299</v>
      </c>
      <c r="Y129" s="19">
        <f>Gompertz_model!Y103</f>
        <v>265</v>
      </c>
      <c r="Z129" s="19">
        <f>Gompertz_model!Z103</f>
        <v>2393</v>
      </c>
      <c r="AA129" s="19">
        <f>Gompertz_model!AA103</f>
        <v>945</v>
      </c>
      <c r="AB129" s="19">
        <f>Gompertz_model!AB103</f>
        <v>1042</v>
      </c>
      <c r="AC129" s="19">
        <f>Gompertz_model!AC103</f>
        <v>255</v>
      </c>
      <c r="AD129" s="19">
        <f>Gompertz_model!AD103</f>
        <v>464</v>
      </c>
      <c r="AE129" s="19">
        <f>Gompertz_model!AE103</f>
        <v>582</v>
      </c>
      <c r="AF129" s="19">
        <f>Gompertz_model!AF103</f>
        <v>213</v>
      </c>
      <c r="AG129" s="19">
        <f>Gompertz_model!AG103</f>
        <v>1461</v>
      </c>
      <c r="AH129" s="19">
        <f>Gompertz_model!AH103</f>
        <v>386</v>
      </c>
      <c r="AI129" s="19">
        <f>Gompertz_model!AI103</f>
        <v>1250</v>
      </c>
    </row>
    <row r="130" spans="1:35" x14ac:dyDescent="0.25">
      <c r="A130" s="3">
        <v>218</v>
      </c>
      <c r="B130" s="19">
        <f>Gompertz_model!B104</f>
        <v>323</v>
      </c>
      <c r="C130" s="19">
        <f>Gompertz_model!C104</f>
        <v>562</v>
      </c>
      <c r="D130" s="19">
        <f>Gompertz_model!D104</f>
        <v>1083</v>
      </c>
      <c r="E130" s="19">
        <f>Gompertz_model!E104</f>
        <v>419</v>
      </c>
      <c r="F130" s="19">
        <f>Gompertz_model!F104</f>
        <v>217</v>
      </c>
      <c r="G130" s="19">
        <f>Gompertz_model!G104</f>
        <v>650</v>
      </c>
      <c r="H130" s="19">
        <f>Gompertz_model!H104</f>
        <v>1201</v>
      </c>
      <c r="I130" s="19">
        <f>Gompertz_model!I104</f>
        <v>318</v>
      </c>
      <c r="J130" s="19">
        <f>Gompertz_model!J104</f>
        <v>905</v>
      </c>
      <c r="K130" s="19">
        <f>Gompertz_model!K104</f>
        <v>628</v>
      </c>
      <c r="L130" s="19">
        <f>Gompertz_model!L104</f>
        <v>452</v>
      </c>
      <c r="M130" s="19">
        <f>Gompertz_model!M104</f>
        <v>493</v>
      </c>
      <c r="N130" s="19">
        <f>Gompertz_model!N104</f>
        <v>376</v>
      </c>
      <c r="O130" s="19">
        <f>Gompertz_model!O104</f>
        <v>117</v>
      </c>
      <c r="P130" s="19">
        <f>Gompertz_model!P104</f>
        <v>127</v>
      </c>
      <c r="Q130" s="19">
        <f>Gompertz_model!Q104</f>
        <v>530</v>
      </c>
      <c r="R130" s="19">
        <f>Gompertz_model!R104</f>
        <v>590</v>
      </c>
      <c r="S130" s="19">
        <f>Gompertz_model!S104</f>
        <v>630</v>
      </c>
      <c r="T130" s="19">
        <f>Gompertz_model!T104</f>
        <v>1185</v>
      </c>
      <c r="U130" s="19">
        <f>Gompertz_model!U104</f>
        <v>2122</v>
      </c>
      <c r="V130" s="19">
        <f>Gompertz_model!V104</f>
        <v>96</v>
      </c>
      <c r="W130" s="19">
        <f>Gompertz_model!W104</f>
        <v>935</v>
      </c>
      <c r="X130" s="19">
        <f>Gompertz_model!X104</f>
        <v>280</v>
      </c>
      <c r="Y130" s="19">
        <f>Gompertz_model!Y104</f>
        <v>1095</v>
      </c>
      <c r="Z130" s="19">
        <f>Gompertz_model!Z104</f>
        <v>702</v>
      </c>
      <c r="AA130" s="19">
        <f>Gompertz_model!AA104</f>
        <v>902</v>
      </c>
      <c r="AB130" s="19">
        <f>Gompertz_model!AB104</f>
        <v>1961</v>
      </c>
      <c r="AC130" s="19">
        <f>Gompertz_model!AC104</f>
        <v>503</v>
      </c>
      <c r="AD130" s="19">
        <f>Gompertz_model!AD104</f>
        <v>1195</v>
      </c>
      <c r="AE130" s="19">
        <f>Gompertz_model!AE104</f>
        <v>1239</v>
      </c>
      <c r="AF130" s="19">
        <f>Gompertz_model!AF104</f>
        <v>436</v>
      </c>
      <c r="AG130" s="19">
        <f>Gompertz_model!AG104</f>
        <v>2356</v>
      </c>
      <c r="AH130" s="19">
        <f>Gompertz_model!AH104</f>
        <v>193</v>
      </c>
      <c r="AI130" s="19">
        <f>Gompertz_model!AI104</f>
        <v>2180</v>
      </c>
    </row>
    <row r="131" spans="1:35" x14ac:dyDescent="0.25">
      <c r="A131" s="3">
        <v>219</v>
      </c>
      <c r="B131" s="19">
        <f>Gompertz_model!B105</f>
        <v>323</v>
      </c>
      <c r="C131" s="19">
        <f>Gompertz_model!C105</f>
        <v>195</v>
      </c>
      <c r="D131" s="19">
        <f>Gompertz_model!D105</f>
        <v>1049</v>
      </c>
      <c r="E131" s="19">
        <f>Gompertz_model!E105</f>
        <v>387</v>
      </c>
      <c r="F131" s="19">
        <f>Gompertz_model!F105</f>
        <v>1311</v>
      </c>
      <c r="G131" s="19">
        <f>Gompertz_model!G105</f>
        <v>625</v>
      </c>
      <c r="H131" s="19">
        <f>Gompertz_model!H105</f>
        <v>1163</v>
      </c>
      <c r="I131" s="19">
        <f>Gompertz_model!I105</f>
        <v>301</v>
      </c>
      <c r="J131" s="19">
        <f>Gompertz_model!J105</f>
        <v>1831</v>
      </c>
      <c r="K131" s="19">
        <f>Gompertz_model!K105</f>
        <v>510</v>
      </c>
      <c r="L131" s="19">
        <f>Gompertz_model!L105</f>
        <v>424</v>
      </c>
      <c r="M131" s="19">
        <f>Gompertz_model!M105</f>
        <v>704</v>
      </c>
      <c r="N131" s="19">
        <f>Gompertz_model!N105</f>
        <v>265</v>
      </c>
      <c r="O131" s="19">
        <f>Gompertz_model!O105</f>
        <v>27</v>
      </c>
      <c r="P131" s="19">
        <f>Gompertz_model!P105</f>
        <v>31</v>
      </c>
      <c r="Q131" s="19">
        <f>Gompertz_model!Q105</f>
        <v>807</v>
      </c>
      <c r="R131" s="19">
        <f>Gompertz_model!R105</f>
        <v>101</v>
      </c>
      <c r="S131" s="19">
        <f>Gompertz_model!S105</f>
        <v>610</v>
      </c>
      <c r="T131" s="19">
        <f>Gompertz_model!T105</f>
        <v>1458</v>
      </c>
      <c r="U131" s="19">
        <f>Gompertz_model!U105</f>
        <v>1049</v>
      </c>
      <c r="V131" s="19">
        <f>Gompertz_model!V105</f>
        <v>87</v>
      </c>
      <c r="W131" s="19">
        <f>Gompertz_model!W105</f>
        <v>898</v>
      </c>
      <c r="X131" s="19">
        <f>Gompertz_model!X105</f>
        <v>262</v>
      </c>
      <c r="Y131" s="19">
        <f>Gompertz_model!Y105</f>
        <v>136</v>
      </c>
      <c r="Z131" s="19">
        <f>Gompertz_model!Z105</f>
        <v>164</v>
      </c>
      <c r="AA131" s="19">
        <f>Gompertz_model!AA105</f>
        <v>861</v>
      </c>
      <c r="AB131" s="19">
        <f>Gompertz_model!AB105</f>
        <v>1914</v>
      </c>
      <c r="AC131" s="19">
        <f>Gompertz_model!AC105</f>
        <v>59</v>
      </c>
      <c r="AD131" s="19">
        <f>Gompertz_model!AD105</f>
        <v>1708</v>
      </c>
      <c r="AE131" s="19">
        <f>Gompertz_model!AE105</f>
        <v>2037</v>
      </c>
      <c r="AF131" s="19">
        <f>Gompertz_model!AF105</f>
        <v>54</v>
      </c>
      <c r="AG131" s="19">
        <f>Gompertz_model!AG105</f>
        <v>2901</v>
      </c>
      <c r="AH131" s="19">
        <f>Gompertz_model!AH105</f>
        <v>220</v>
      </c>
      <c r="AI131" s="19">
        <f>Gompertz_model!AI105</f>
        <v>2470</v>
      </c>
    </row>
    <row r="132" spans="1:35" x14ac:dyDescent="0.25">
      <c r="A132" s="3">
        <v>220</v>
      </c>
      <c r="B132" s="19">
        <f>Gompertz_model!B106</f>
        <v>7</v>
      </c>
      <c r="C132" s="19">
        <f>Gompertz_model!C106</f>
        <v>313</v>
      </c>
      <c r="D132" s="19">
        <f>Gompertz_model!D106</f>
        <v>1016</v>
      </c>
      <c r="E132" s="19">
        <f>Gompertz_model!E106</f>
        <v>357</v>
      </c>
      <c r="F132" s="19">
        <f>Gompertz_model!F106</f>
        <v>1265</v>
      </c>
      <c r="G132" s="19">
        <f>Gompertz_model!G106</f>
        <v>600</v>
      </c>
      <c r="H132" s="19">
        <f>Gompertz_model!H106</f>
        <v>1126</v>
      </c>
      <c r="I132" s="19">
        <f>Gompertz_model!I106</f>
        <v>285</v>
      </c>
      <c r="J132" s="19">
        <f>Gompertz_model!J106</f>
        <v>402</v>
      </c>
      <c r="K132" s="19">
        <f>Gompertz_model!K106</f>
        <v>512</v>
      </c>
      <c r="L132" s="19">
        <f>Gompertz_model!L106</f>
        <v>397</v>
      </c>
      <c r="M132" s="19">
        <f>Gompertz_model!M106</f>
        <v>672</v>
      </c>
      <c r="N132" s="19">
        <f>Gompertz_model!N106</f>
        <v>361</v>
      </c>
      <c r="O132" s="19">
        <f>Gompertz_model!O106</f>
        <v>60</v>
      </c>
      <c r="P132" s="19">
        <f>Gompertz_model!P106</f>
        <v>355</v>
      </c>
      <c r="Q132" s="19">
        <f>Gompertz_model!Q106</f>
        <v>867</v>
      </c>
      <c r="R132" s="19">
        <f>Gompertz_model!R106</f>
        <v>98</v>
      </c>
      <c r="S132" s="19">
        <f>Gompertz_model!S106</f>
        <v>591</v>
      </c>
      <c r="T132" s="19">
        <f>Gompertz_model!T106</f>
        <v>1892</v>
      </c>
      <c r="U132" s="19">
        <f>Gompertz_model!U106</f>
        <v>1018</v>
      </c>
      <c r="V132" s="19">
        <f>Gompertz_model!V106</f>
        <v>79</v>
      </c>
      <c r="W132" s="19">
        <f>Gompertz_model!W106</f>
        <v>862</v>
      </c>
      <c r="X132" s="19">
        <f>Gompertz_model!X106</f>
        <v>245</v>
      </c>
      <c r="Y132" s="19">
        <f>Gompertz_model!Y106</f>
        <v>640</v>
      </c>
      <c r="Z132" s="19">
        <f>Gompertz_model!Z106</f>
        <v>159</v>
      </c>
      <c r="AA132" s="19">
        <f>Gompertz_model!AA106</f>
        <v>821</v>
      </c>
      <c r="AB132" s="19">
        <f>Gompertz_model!AB106</f>
        <v>1866</v>
      </c>
      <c r="AC132" s="19">
        <f>Gompertz_model!AC106</f>
        <v>1058</v>
      </c>
      <c r="AD132" s="19">
        <f>Gompertz_model!AD106</f>
        <v>717</v>
      </c>
      <c r="AE132" s="19">
        <f>Gompertz_model!AE106</f>
        <v>310</v>
      </c>
      <c r="AF132" s="19">
        <f>Gompertz_model!AF106</f>
        <v>273</v>
      </c>
      <c r="AG132" s="19">
        <f>Gompertz_model!AG106</f>
        <v>1500</v>
      </c>
      <c r="AH132" s="19">
        <f>Gompertz_model!AH106</f>
        <v>61</v>
      </c>
      <c r="AI132" s="19">
        <f>Gompertz_model!AI106</f>
        <v>1603</v>
      </c>
    </row>
    <row r="133" spans="1:35" x14ac:dyDescent="0.25">
      <c r="A133" s="3">
        <v>221</v>
      </c>
      <c r="B133" s="19">
        <f>Gompertz_model!B107</f>
        <v>76</v>
      </c>
      <c r="C133" s="19">
        <f>Gompertz_model!C107</f>
        <v>255</v>
      </c>
      <c r="D133" s="19">
        <f>Gompertz_model!D107</f>
        <v>983</v>
      </c>
      <c r="E133" s="19">
        <f>Gompertz_model!E107</f>
        <v>329</v>
      </c>
      <c r="F133" s="19">
        <f>Gompertz_model!F107</f>
        <v>1221</v>
      </c>
      <c r="G133" s="19">
        <f>Gompertz_model!G107</f>
        <v>577</v>
      </c>
      <c r="H133" s="19">
        <f>Gompertz_model!H107</f>
        <v>1089</v>
      </c>
      <c r="I133" s="19">
        <f>Gompertz_model!I107</f>
        <v>270</v>
      </c>
      <c r="J133" s="19">
        <f>Gompertz_model!J107</f>
        <v>377</v>
      </c>
      <c r="K133" s="19">
        <f>Gompertz_model!K107</f>
        <v>497</v>
      </c>
      <c r="L133" s="19">
        <f>Gompertz_model!L107</f>
        <v>372</v>
      </c>
      <c r="M133" s="19">
        <f>Gompertz_model!M107</f>
        <v>641</v>
      </c>
      <c r="N133" s="19">
        <f>Gompertz_model!N107</f>
        <v>193</v>
      </c>
      <c r="O133" s="19">
        <f>Gompertz_model!O107</f>
        <v>901</v>
      </c>
      <c r="P133" s="19">
        <f>Gompertz_model!P107</f>
        <v>332</v>
      </c>
      <c r="Q133" s="19">
        <f>Gompertz_model!Q107</f>
        <v>1055</v>
      </c>
      <c r="R133" s="19">
        <f>Gompertz_model!R107</f>
        <v>182</v>
      </c>
      <c r="S133" s="19">
        <f>Gompertz_model!S107</f>
        <v>572</v>
      </c>
      <c r="T133" s="19">
        <f>Gompertz_model!T107</f>
        <v>492</v>
      </c>
      <c r="U133" s="19">
        <f>Gompertz_model!U107</f>
        <v>885</v>
      </c>
      <c r="V133" s="19">
        <f>Gompertz_model!V107</f>
        <v>71</v>
      </c>
      <c r="W133" s="19">
        <f>Gompertz_model!W107</f>
        <v>828</v>
      </c>
      <c r="X133" s="19">
        <f>Gompertz_model!X107</f>
        <v>229</v>
      </c>
      <c r="Y133" s="19">
        <f>Gompertz_model!Y107</f>
        <v>599</v>
      </c>
      <c r="Z133" s="19">
        <f>Gompertz_model!Z107</f>
        <v>1111</v>
      </c>
      <c r="AA133" s="19">
        <f>Gompertz_model!AA107</f>
        <v>783</v>
      </c>
      <c r="AB133" s="19">
        <f>Gompertz_model!AB107</f>
        <v>1818</v>
      </c>
      <c r="AC133" s="19">
        <f>Gompertz_model!AC107</f>
        <v>999</v>
      </c>
      <c r="AD133" s="19">
        <f>Gompertz_model!AD107</f>
        <v>433</v>
      </c>
      <c r="AE133" s="19">
        <f>Gompertz_model!AE107</f>
        <v>964</v>
      </c>
      <c r="AF133" s="19">
        <f>Gompertz_model!AF107</f>
        <v>255</v>
      </c>
      <c r="AG133" s="19">
        <f>Gompertz_model!AG107</f>
        <v>1206</v>
      </c>
      <c r="AH133" s="19">
        <f>Gompertz_model!AH107</f>
        <v>597</v>
      </c>
      <c r="AI133" s="19">
        <f>Gompertz_model!AI107</f>
        <v>2353</v>
      </c>
    </row>
    <row r="134" spans="1:35" x14ac:dyDescent="0.25">
      <c r="A134" s="3">
        <v>222</v>
      </c>
      <c r="B134" s="19">
        <f>Gompertz_model!B108</f>
        <v>15</v>
      </c>
      <c r="C134" s="19">
        <f>Gompertz_model!C108</f>
        <v>242</v>
      </c>
      <c r="D134" s="19">
        <f>Gompertz_model!D108</f>
        <v>951</v>
      </c>
      <c r="E134" s="19">
        <f>Gompertz_model!E108</f>
        <v>303</v>
      </c>
      <c r="F134" s="19">
        <f>Gompertz_model!F108</f>
        <v>1177</v>
      </c>
      <c r="G134" s="19">
        <f>Gompertz_model!G108</f>
        <v>554</v>
      </c>
      <c r="H134" s="19">
        <f>Gompertz_model!H108</f>
        <v>1053</v>
      </c>
      <c r="I134" s="19">
        <f>Gompertz_model!I108</f>
        <v>255</v>
      </c>
      <c r="J134" s="19">
        <f>Gompertz_model!J108</f>
        <v>354</v>
      </c>
      <c r="K134" s="19">
        <f>Gompertz_model!K108</f>
        <v>482</v>
      </c>
      <c r="L134" s="19">
        <f>Gompertz_model!L108</f>
        <v>348</v>
      </c>
      <c r="M134" s="19">
        <f>Gompertz_model!M108</f>
        <v>610</v>
      </c>
      <c r="N134" s="19">
        <f>Gompertz_model!N108</f>
        <v>321</v>
      </c>
      <c r="O134" s="19">
        <f>Gompertz_model!O108</f>
        <v>879</v>
      </c>
      <c r="P134" s="19">
        <f>Gompertz_model!P108</f>
        <v>309</v>
      </c>
      <c r="Q134" s="19">
        <f>Gompertz_model!Q108</f>
        <v>1020</v>
      </c>
      <c r="R134" s="19">
        <f>Gompertz_model!R108</f>
        <v>440</v>
      </c>
      <c r="S134" s="19">
        <f>Gompertz_model!S108</f>
        <v>553</v>
      </c>
      <c r="T134" s="19">
        <f>Gompertz_model!T108</f>
        <v>410</v>
      </c>
      <c r="U134" s="19">
        <f>Gompertz_model!U108</f>
        <v>1017</v>
      </c>
      <c r="V134" s="19">
        <f>Gompertz_model!V108</f>
        <v>64</v>
      </c>
      <c r="W134" s="19">
        <f>Gompertz_model!W108</f>
        <v>794</v>
      </c>
      <c r="X134" s="19">
        <f>Gompertz_model!X108</f>
        <v>214</v>
      </c>
      <c r="Y134" s="19">
        <f>Gompertz_model!Y108</f>
        <v>561</v>
      </c>
      <c r="Z134" s="19">
        <f>Gompertz_model!Z108</f>
        <v>1084</v>
      </c>
      <c r="AA134" s="19">
        <f>Gompertz_model!AA108</f>
        <v>746</v>
      </c>
      <c r="AB134" s="19">
        <f>Gompertz_model!AB108</f>
        <v>1770</v>
      </c>
      <c r="AC134" s="19">
        <f>Gompertz_model!AC108</f>
        <v>943</v>
      </c>
      <c r="AD134" s="19">
        <f>Gompertz_model!AD108</f>
        <v>393</v>
      </c>
      <c r="AE134" s="19">
        <f>Gompertz_model!AE108</f>
        <v>848</v>
      </c>
      <c r="AF134" s="19">
        <f>Gompertz_model!AF108</f>
        <v>237</v>
      </c>
      <c r="AG134" s="19">
        <f>Gompertz_model!AG108</f>
        <v>576</v>
      </c>
      <c r="AH134" s="19">
        <f>Gompertz_model!AH108</f>
        <v>564</v>
      </c>
      <c r="AI134" s="19">
        <f>Gompertz_model!AI108</f>
        <v>1288</v>
      </c>
    </row>
    <row r="135" spans="1:35" x14ac:dyDescent="0.25">
      <c r="A135" s="3">
        <v>223</v>
      </c>
      <c r="B135" s="19">
        <f>Gompertz_model!B109</f>
        <v>44</v>
      </c>
      <c r="C135" s="19">
        <f>Gompertz_model!C109</f>
        <v>213</v>
      </c>
      <c r="D135" s="19">
        <f>Gompertz_model!D109</f>
        <v>919</v>
      </c>
      <c r="E135" s="19">
        <f>Gompertz_model!E109</f>
        <v>279</v>
      </c>
      <c r="F135" s="19">
        <f>Gompertz_model!F109</f>
        <v>1134</v>
      </c>
      <c r="G135" s="19">
        <f>Gompertz_model!G109</f>
        <v>531</v>
      </c>
      <c r="H135" s="19">
        <f>Gompertz_model!H109</f>
        <v>1017</v>
      </c>
      <c r="I135" s="19">
        <f>Gompertz_model!I109</f>
        <v>241</v>
      </c>
      <c r="J135" s="19">
        <f>Gompertz_model!J109</f>
        <v>332</v>
      </c>
      <c r="K135" s="19">
        <f>Gompertz_model!K109</f>
        <v>467</v>
      </c>
      <c r="L135" s="19">
        <f>Gompertz_model!L109</f>
        <v>326</v>
      </c>
      <c r="M135" s="19">
        <f>Gompertz_model!M109</f>
        <v>581</v>
      </c>
      <c r="N135" s="19">
        <f>Gompertz_model!N109</f>
        <v>306</v>
      </c>
      <c r="O135" s="19">
        <f>Gompertz_model!O109</f>
        <v>857</v>
      </c>
      <c r="P135" s="19">
        <f>Gompertz_model!P109</f>
        <v>289</v>
      </c>
      <c r="Q135" s="19">
        <f>Gompertz_model!Q109</f>
        <v>986</v>
      </c>
      <c r="R135" s="19">
        <f>Gompertz_model!R109</f>
        <v>422</v>
      </c>
      <c r="S135" s="19">
        <f>Gompertz_model!S109</f>
        <v>535</v>
      </c>
      <c r="T135" s="19">
        <f>Gompertz_model!T109</f>
        <v>505</v>
      </c>
      <c r="U135" s="19">
        <f>Gompertz_model!U109</f>
        <v>330</v>
      </c>
      <c r="V135" s="19">
        <f>Gompertz_model!V109</f>
        <v>58</v>
      </c>
      <c r="W135" s="19">
        <f>Gompertz_model!W109</f>
        <v>761</v>
      </c>
      <c r="X135" s="19">
        <f>Gompertz_model!X109</f>
        <v>200</v>
      </c>
      <c r="Y135" s="19">
        <f>Gompertz_model!Y109</f>
        <v>525</v>
      </c>
      <c r="Z135" s="19">
        <f>Gompertz_model!Z109</f>
        <v>1057</v>
      </c>
      <c r="AA135" s="19">
        <f>Gompertz_model!AA109</f>
        <v>711</v>
      </c>
      <c r="AB135" s="19">
        <f>Gompertz_model!AB109</f>
        <v>1723</v>
      </c>
      <c r="AC135" s="19">
        <f>Gompertz_model!AC109</f>
        <v>889</v>
      </c>
      <c r="AD135" s="19">
        <f>Gompertz_model!AD109</f>
        <v>459</v>
      </c>
      <c r="AE135" s="19">
        <f>Gompertz_model!AE109</f>
        <v>894</v>
      </c>
      <c r="AF135" s="19">
        <f>Gompertz_model!AF109</f>
        <v>220</v>
      </c>
      <c r="AG135" s="19">
        <f>Gompertz_model!AG109</f>
        <v>1157</v>
      </c>
      <c r="AH135" s="19">
        <f>Gompertz_model!AH109</f>
        <v>532</v>
      </c>
      <c r="AI135" s="19">
        <f>Gompertz_model!AI109</f>
        <v>1231</v>
      </c>
    </row>
    <row r="136" spans="1:35" x14ac:dyDescent="0.25">
      <c r="A136" s="3">
        <v>224</v>
      </c>
      <c r="B136" s="19">
        <f>Gompertz_model!B110</f>
        <v>64</v>
      </c>
      <c r="C136" s="19">
        <f>Gompertz_model!C110</f>
        <v>67</v>
      </c>
      <c r="D136" s="19">
        <f>Gompertz_model!D110</f>
        <v>888</v>
      </c>
      <c r="E136" s="19">
        <f>Gompertz_model!E110</f>
        <v>257</v>
      </c>
      <c r="F136" s="19">
        <f>Gompertz_model!F110</f>
        <v>1092</v>
      </c>
      <c r="G136" s="19">
        <f>Gompertz_model!G110</f>
        <v>510</v>
      </c>
      <c r="H136" s="19">
        <f>Gompertz_model!H110</f>
        <v>982</v>
      </c>
      <c r="I136" s="19">
        <f>Gompertz_model!I110</f>
        <v>227</v>
      </c>
      <c r="J136" s="19">
        <f>Gompertz_model!J110</f>
        <v>311</v>
      </c>
      <c r="K136" s="19">
        <f>Gompertz_model!K110</f>
        <v>452</v>
      </c>
      <c r="L136" s="19">
        <f>Gompertz_model!L110</f>
        <v>304</v>
      </c>
      <c r="M136" s="19">
        <f>Gompertz_model!M110</f>
        <v>553</v>
      </c>
      <c r="N136" s="19">
        <f>Gompertz_model!N110</f>
        <v>293</v>
      </c>
      <c r="O136" s="19">
        <f>Gompertz_model!O110</f>
        <v>835</v>
      </c>
      <c r="P136" s="19">
        <f>Gompertz_model!P110</f>
        <v>269</v>
      </c>
      <c r="Q136" s="19">
        <f>Gompertz_model!Q110</f>
        <v>952</v>
      </c>
      <c r="R136" s="19">
        <f>Gompertz_model!R110</f>
        <v>405</v>
      </c>
      <c r="S136" s="19">
        <f>Gompertz_model!S110</f>
        <v>518</v>
      </c>
      <c r="T136" s="19">
        <f>Gompertz_model!T110</f>
        <v>2114</v>
      </c>
      <c r="U136" s="19">
        <f>Gompertz_model!U110</f>
        <v>1032</v>
      </c>
      <c r="V136" s="19">
        <f>Gompertz_model!V110</f>
        <v>53</v>
      </c>
      <c r="W136" s="19">
        <f>Gompertz_model!W110</f>
        <v>729</v>
      </c>
      <c r="X136" s="19">
        <f>Gompertz_model!X110</f>
        <v>187</v>
      </c>
      <c r="Y136" s="19">
        <f>Gompertz_model!Y110</f>
        <v>492</v>
      </c>
      <c r="Z136" s="19">
        <f>Gompertz_model!Z110</f>
        <v>1030</v>
      </c>
      <c r="AA136" s="19">
        <f>Gompertz_model!AA110</f>
        <v>677</v>
      </c>
      <c r="AB136" s="19">
        <f>Gompertz_model!AB110</f>
        <v>1675</v>
      </c>
      <c r="AC136" s="19">
        <f>Gompertz_model!AC110</f>
        <v>838</v>
      </c>
      <c r="AD136" s="19">
        <f>Gompertz_model!AD110</f>
        <v>272</v>
      </c>
      <c r="AE136" s="19">
        <f>Gompertz_model!AE110</f>
        <v>877</v>
      </c>
      <c r="AF136" s="19">
        <f>Gompertz_model!AF110</f>
        <v>205</v>
      </c>
      <c r="AG136" s="19">
        <f>Gompertz_model!AG110</f>
        <v>1125</v>
      </c>
      <c r="AH136" s="19">
        <f>Gompertz_model!AH110</f>
        <v>502</v>
      </c>
      <c r="AI136" s="19">
        <f>Gompertz_model!AI110</f>
        <v>1176</v>
      </c>
    </row>
    <row r="137" spans="1:35" x14ac:dyDescent="0.25">
      <c r="A137" s="3">
        <v>225</v>
      </c>
      <c r="B137" s="19">
        <f>Gompertz_model!B111</f>
        <v>81</v>
      </c>
      <c r="C137" s="19">
        <f>Gompertz_model!C111</f>
        <v>332</v>
      </c>
      <c r="D137" s="19">
        <f>Gompertz_model!D111</f>
        <v>857</v>
      </c>
      <c r="E137" s="19">
        <f>Gompertz_model!E111</f>
        <v>236</v>
      </c>
      <c r="F137" s="19">
        <f>Gompertz_model!F111</f>
        <v>1050</v>
      </c>
      <c r="G137" s="19">
        <f>Gompertz_model!G111</f>
        <v>489</v>
      </c>
      <c r="H137" s="19">
        <f>Gompertz_model!H111</f>
        <v>947</v>
      </c>
      <c r="I137" s="19">
        <f>Gompertz_model!I111</f>
        <v>215</v>
      </c>
      <c r="J137" s="19">
        <f>Gompertz_model!J111</f>
        <v>291</v>
      </c>
      <c r="K137" s="19">
        <f>Gompertz_model!K111</f>
        <v>437</v>
      </c>
      <c r="L137" s="19">
        <f>Gompertz_model!L111</f>
        <v>285</v>
      </c>
      <c r="M137" s="19">
        <f>Gompertz_model!M111</f>
        <v>526</v>
      </c>
      <c r="N137" s="19">
        <f>Gompertz_model!N111</f>
        <v>279</v>
      </c>
      <c r="O137" s="19">
        <f>Gompertz_model!O111</f>
        <v>813</v>
      </c>
      <c r="P137" s="19">
        <f>Gompertz_model!P111</f>
        <v>251</v>
      </c>
      <c r="Q137" s="19">
        <f>Gompertz_model!Q111</f>
        <v>919</v>
      </c>
      <c r="R137" s="19">
        <f>Gompertz_model!R111</f>
        <v>388</v>
      </c>
      <c r="S137" s="19">
        <f>Gompertz_model!S111</f>
        <v>501</v>
      </c>
      <c r="T137" s="19">
        <f>Gompertz_model!T111</f>
        <v>3801</v>
      </c>
      <c r="U137" s="19">
        <f>Gompertz_model!U111</f>
        <v>256</v>
      </c>
      <c r="V137" s="19">
        <f>Gompertz_model!V111</f>
        <v>48</v>
      </c>
      <c r="W137" s="19">
        <f>Gompertz_model!W111</f>
        <v>698</v>
      </c>
      <c r="X137" s="19">
        <f>Gompertz_model!X111</f>
        <v>175</v>
      </c>
      <c r="Y137" s="19">
        <f>Gompertz_model!Y111</f>
        <v>460</v>
      </c>
      <c r="Z137" s="19">
        <f>Gompertz_model!Z111</f>
        <v>1003</v>
      </c>
      <c r="AA137" s="19">
        <f>Gompertz_model!AA111</f>
        <v>645</v>
      </c>
      <c r="AB137" s="19">
        <f>Gompertz_model!AB111</f>
        <v>1628</v>
      </c>
      <c r="AC137" s="19">
        <f>Gompertz_model!AC111</f>
        <v>790</v>
      </c>
      <c r="AD137" s="19">
        <f>Gompertz_model!AD111</f>
        <v>226</v>
      </c>
      <c r="AE137" s="19">
        <f>Gompertz_model!AE111</f>
        <v>861</v>
      </c>
      <c r="AF137" s="19">
        <f>Gompertz_model!AF111</f>
        <v>190</v>
      </c>
      <c r="AG137" s="19">
        <f>Gompertz_model!AG111</f>
        <v>1093</v>
      </c>
      <c r="AH137" s="19">
        <f>Gompertz_model!AH111</f>
        <v>473</v>
      </c>
      <c r="AI137" s="19">
        <f>Gompertz_model!AI111</f>
        <v>1123</v>
      </c>
    </row>
    <row r="138" spans="1:35" x14ac:dyDescent="0.25">
      <c r="A138" s="3">
        <v>226</v>
      </c>
      <c r="B138" s="19">
        <f>Gompertz_model!B112</f>
        <v>56</v>
      </c>
      <c r="C138" s="19">
        <f>Gompertz_model!C112</f>
        <v>174</v>
      </c>
      <c r="D138" s="19">
        <f>Gompertz_model!D112</f>
        <v>827</v>
      </c>
      <c r="E138" s="19">
        <f>Gompertz_model!E112</f>
        <v>217</v>
      </c>
      <c r="F138" s="19">
        <f>Gompertz_model!F112</f>
        <v>1010</v>
      </c>
      <c r="G138" s="19">
        <f>Gompertz_model!G112</f>
        <v>468</v>
      </c>
      <c r="H138" s="19">
        <f>Gompertz_model!H112</f>
        <v>913</v>
      </c>
      <c r="I138" s="19">
        <f>Gompertz_model!I112</f>
        <v>203</v>
      </c>
      <c r="J138" s="19">
        <f>Gompertz_model!J112</f>
        <v>273</v>
      </c>
      <c r="K138" s="19">
        <f>Gompertz_model!K112</f>
        <v>423</v>
      </c>
      <c r="L138" s="19">
        <f>Gompertz_model!L112</f>
        <v>266</v>
      </c>
      <c r="M138" s="19">
        <f>Gompertz_model!M112</f>
        <v>501</v>
      </c>
      <c r="N138" s="19">
        <f>Gompertz_model!N112</f>
        <v>267</v>
      </c>
      <c r="O138" s="19">
        <f>Gompertz_model!O112</f>
        <v>792</v>
      </c>
      <c r="P138" s="19">
        <f>Gompertz_model!P112</f>
        <v>234</v>
      </c>
      <c r="Q138" s="19">
        <f>Gompertz_model!Q112</f>
        <v>887</v>
      </c>
      <c r="R138" s="19">
        <f>Gompertz_model!R112</f>
        <v>372</v>
      </c>
      <c r="S138" s="19">
        <f>Gompertz_model!S112</f>
        <v>484</v>
      </c>
      <c r="T138" s="19">
        <f>Gompertz_model!T112</f>
        <v>614</v>
      </c>
      <c r="U138" s="19">
        <f>Gompertz_model!U112</f>
        <v>961</v>
      </c>
      <c r="V138" s="19">
        <f>Gompertz_model!V112</f>
        <v>43</v>
      </c>
      <c r="W138" s="19">
        <f>Gompertz_model!W112</f>
        <v>669</v>
      </c>
      <c r="X138" s="19">
        <f>Gompertz_model!X112</f>
        <v>163</v>
      </c>
      <c r="Y138" s="19">
        <f>Gompertz_model!Y112</f>
        <v>430</v>
      </c>
      <c r="Z138" s="19">
        <f>Gompertz_model!Z112</f>
        <v>976</v>
      </c>
      <c r="AA138" s="19">
        <f>Gompertz_model!AA112</f>
        <v>614</v>
      </c>
      <c r="AB138" s="19">
        <f>Gompertz_model!AB112</f>
        <v>1581</v>
      </c>
      <c r="AC138" s="19">
        <f>Gompertz_model!AC112</f>
        <v>743</v>
      </c>
      <c r="AD138" s="19">
        <f>Gompertz_model!AD112</f>
        <v>209</v>
      </c>
      <c r="AE138" s="19">
        <f>Gompertz_model!AE112</f>
        <v>844</v>
      </c>
      <c r="AF138" s="19">
        <f>Gompertz_model!AF112</f>
        <v>177</v>
      </c>
      <c r="AG138" s="19">
        <f>Gompertz_model!AG112</f>
        <v>1062</v>
      </c>
      <c r="AH138" s="19">
        <f>Gompertz_model!AH112</f>
        <v>446</v>
      </c>
      <c r="AI138" s="19">
        <f>Gompertz_model!AI112</f>
        <v>1072</v>
      </c>
    </row>
    <row r="139" spans="1:35" x14ac:dyDescent="0.25">
      <c r="A139" s="3">
        <v>227</v>
      </c>
      <c r="B139" s="19">
        <f>Gompertz_model!B113</f>
        <v>123</v>
      </c>
      <c r="C139" s="19">
        <f>Gompertz_model!C113</f>
        <v>227</v>
      </c>
      <c r="D139" s="19">
        <f>Gompertz_model!D113</f>
        <v>798</v>
      </c>
      <c r="E139" s="19">
        <f>Gompertz_model!E113</f>
        <v>200</v>
      </c>
      <c r="F139" s="19">
        <f>Gompertz_model!F113</f>
        <v>970</v>
      </c>
      <c r="G139" s="19">
        <f>Gompertz_model!G113</f>
        <v>449</v>
      </c>
      <c r="H139" s="19">
        <f>Gompertz_model!H113</f>
        <v>880</v>
      </c>
      <c r="I139" s="19">
        <f>Gompertz_model!I113</f>
        <v>191</v>
      </c>
      <c r="J139" s="19">
        <f>Gompertz_model!J113</f>
        <v>255</v>
      </c>
      <c r="K139" s="19">
        <f>Gompertz_model!K113</f>
        <v>409</v>
      </c>
      <c r="L139" s="19">
        <f>Gompertz_model!L113</f>
        <v>248</v>
      </c>
      <c r="M139" s="19">
        <f>Gompertz_model!M113</f>
        <v>476</v>
      </c>
      <c r="N139" s="19">
        <f>Gompertz_model!N113</f>
        <v>255</v>
      </c>
      <c r="O139" s="19">
        <f>Gompertz_model!O113</f>
        <v>771</v>
      </c>
      <c r="P139" s="19">
        <f>Gompertz_model!P113</f>
        <v>218</v>
      </c>
      <c r="Q139" s="19">
        <f>Gompertz_model!Q113</f>
        <v>855</v>
      </c>
      <c r="R139" s="19">
        <f>Gompertz_model!R113</f>
        <v>357</v>
      </c>
      <c r="S139" s="19">
        <f>Gompertz_model!S113</f>
        <v>468</v>
      </c>
      <c r="T139" s="19">
        <f>Gompertz_model!T113</f>
        <v>678</v>
      </c>
      <c r="U139" s="19">
        <f>Gompertz_model!U113</f>
        <v>935</v>
      </c>
      <c r="V139" s="19">
        <f>Gompertz_model!V113</f>
        <v>39</v>
      </c>
      <c r="W139" s="19">
        <f>Gompertz_model!W113</f>
        <v>640</v>
      </c>
      <c r="X139" s="19">
        <f>Gompertz_model!X113</f>
        <v>152</v>
      </c>
      <c r="Y139" s="19">
        <f>Gompertz_model!Y113</f>
        <v>402</v>
      </c>
      <c r="Z139" s="19">
        <f>Gompertz_model!Z113</f>
        <v>950</v>
      </c>
      <c r="AA139" s="19">
        <f>Gompertz_model!AA113</f>
        <v>584</v>
      </c>
      <c r="AB139" s="19">
        <f>Gompertz_model!AB113</f>
        <v>1535</v>
      </c>
      <c r="AC139" s="19">
        <f>Gompertz_model!AC113</f>
        <v>700</v>
      </c>
      <c r="AD139" s="19">
        <f>Gompertz_model!AD113</f>
        <v>193</v>
      </c>
      <c r="AE139" s="19">
        <f>Gompertz_model!AE113</f>
        <v>827</v>
      </c>
      <c r="AF139" s="19">
        <f>Gompertz_model!AF113</f>
        <v>164</v>
      </c>
      <c r="AG139" s="19">
        <f>Gompertz_model!AG113</f>
        <v>1031</v>
      </c>
      <c r="AH139" s="19">
        <f>Gompertz_model!AH113</f>
        <v>420</v>
      </c>
      <c r="AI139" s="19">
        <f>Gompertz_model!AI113</f>
        <v>1022</v>
      </c>
    </row>
    <row r="140" spans="1:35" x14ac:dyDescent="0.25">
      <c r="A140" s="3">
        <v>228</v>
      </c>
      <c r="B140" s="19">
        <f>Gompertz_model!B114</f>
        <v>98</v>
      </c>
      <c r="C140" s="19">
        <f>Gompertz_model!C114</f>
        <v>234</v>
      </c>
      <c r="D140" s="19">
        <f>Gompertz_model!D114</f>
        <v>770</v>
      </c>
      <c r="E140" s="19">
        <f>Gompertz_model!E114</f>
        <v>184</v>
      </c>
      <c r="F140" s="19">
        <f>Gompertz_model!F114</f>
        <v>932</v>
      </c>
      <c r="G140" s="19">
        <f>Gompertz_model!G114</f>
        <v>430</v>
      </c>
      <c r="H140" s="19">
        <f>Gompertz_model!H114</f>
        <v>848</v>
      </c>
      <c r="I140" s="19">
        <f>Gompertz_model!I114</f>
        <v>180</v>
      </c>
      <c r="J140" s="19">
        <f>Gompertz_model!J114</f>
        <v>239</v>
      </c>
      <c r="K140" s="19">
        <f>Gompertz_model!K114</f>
        <v>396</v>
      </c>
      <c r="L140" s="19">
        <f>Gompertz_model!L114</f>
        <v>232</v>
      </c>
      <c r="M140" s="19">
        <f>Gompertz_model!M114</f>
        <v>452</v>
      </c>
      <c r="N140" s="19">
        <f>Gompertz_model!N114</f>
        <v>243</v>
      </c>
      <c r="O140" s="19">
        <f>Gompertz_model!O114</f>
        <v>750</v>
      </c>
      <c r="P140" s="19">
        <f>Gompertz_model!P114</f>
        <v>203</v>
      </c>
      <c r="Q140" s="19">
        <f>Gompertz_model!Q114</f>
        <v>825</v>
      </c>
      <c r="R140" s="19">
        <f>Gompertz_model!R114</f>
        <v>342</v>
      </c>
      <c r="S140" s="19">
        <f>Gompertz_model!S114</f>
        <v>452</v>
      </c>
      <c r="T140" s="19">
        <f>Gompertz_model!T114</f>
        <v>880</v>
      </c>
      <c r="U140" s="19">
        <f>Gompertz_model!U114</f>
        <v>909</v>
      </c>
      <c r="V140" s="19">
        <f>Gompertz_model!V114</f>
        <v>35</v>
      </c>
      <c r="W140" s="19">
        <f>Gompertz_model!W114</f>
        <v>612</v>
      </c>
      <c r="X140" s="19">
        <f>Gompertz_model!X114</f>
        <v>142</v>
      </c>
      <c r="Y140" s="19">
        <f>Gompertz_model!Y114</f>
        <v>375</v>
      </c>
      <c r="Z140" s="19">
        <f>Gompertz_model!Z114</f>
        <v>923</v>
      </c>
      <c r="AA140" s="19">
        <f>Gompertz_model!AA114</f>
        <v>556</v>
      </c>
      <c r="AB140" s="19">
        <f>Gompertz_model!AB114</f>
        <v>1490</v>
      </c>
      <c r="AC140" s="19">
        <f>Gompertz_model!AC114</f>
        <v>658</v>
      </c>
      <c r="AD140" s="19">
        <f>Gompertz_model!AD114</f>
        <v>179</v>
      </c>
      <c r="AE140" s="19">
        <f>Gompertz_model!AE114</f>
        <v>811</v>
      </c>
      <c r="AF140" s="19">
        <f>Gompertz_model!AF114</f>
        <v>152</v>
      </c>
      <c r="AG140" s="19">
        <f>Gompertz_model!AG114</f>
        <v>1000</v>
      </c>
      <c r="AH140" s="19">
        <f>Gompertz_model!AH114</f>
        <v>396</v>
      </c>
      <c r="AI140" s="19">
        <f>Gompertz_model!AI114</f>
        <v>975</v>
      </c>
    </row>
    <row r="141" spans="1:35" x14ac:dyDescent="0.25">
      <c r="A141" s="3">
        <v>229</v>
      </c>
      <c r="B141" s="19">
        <f>Gompertz_model!B115</f>
        <v>50</v>
      </c>
      <c r="C141" s="19">
        <f>Gompertz_model!C115</f>
        <v>11</v>
      </c>
      <c r="D141" s="19">
        <f>Gompertz_model!D115</f>
        <v>742</v>
      </c>
      <c r="E141" s="19">
        <f>Gompertz_model!E115</f>
        <v>169</v>
      </c>
      <c r="F141" s="19">
        <f>Gompertz_model!F115</f>
        <v>895</v>
      </c>
      <c r="G141" s="19">
        <f>Gompertz_model!G115</f>
        <v>411</v>
      </c>
      <c r="H141" s="19">
        <f>Gompertz_model!H115</f>
        <v>817</v>
      </c>
      <c r="I141" s="19">
        <f>Gompertz_model!I115</f>
        <v>170</v>
      </c>
      <c r="J141" s="19">
        <f>Gompertz_model!J115</f>
        <v>224</v>
      </c>
      <c r="K141" s="19">
        <f>Gompertz_model!K115</f>
        <v>382</v>
      </c>
      <c r="L141" s="19">
        <f>Gompertz_model!L115</f>
        <v>216</v>
      </c>
      <c r="M141" s="19">
        <f>Gompertz_model!M115</f>
        <v>429</v>
      </c>
      <c r="N141" s="19">
        <f>Gompertz_model!N115</f>
        <v>232</v>
      </c>
      <c r="O141" s="19">
        <f>Gompertz_model!O115</f>
        <v>729</v>
      </c>
      <c r="P141" s="19">
        <f>Gompertz_model!P115</f>
        <v>189</v>
      </c>
      <c r="Q141" s="19">
        <f>Gompertz_model!Q115</f>
        <v>795</v>
      </c>
      <c r="R141" s="19">
        <f>Gompertz_model!R115</f>
        <v>327</v>
      </c>
      <c r="S141" s="19">
        <f>Gompertz_model!S115</f>
        <v>437</v>
      </c>
      <c r="T141" s="19">
        <f>Gompertz_model!T115</f>
        <v>845</v>
      </c>
      <c r="U141" s="19">
        <f>Gompertz_model!U115</f>
        <v>883</v>
      </c>
      <c r="V141" s="19">
        <f>Gompertz_model!V115</f>
        <v>32</v>
      </c>
      <c r="W141" s="19">
        <f>Gompertz_model!W115</f>
        <v>586</v>
      </c>
      <c r="X141" s="19">
        <f>Gompertz_model!X115</f>
        <v>133</v>
      </c>
      <c r="Y141" s="19">
        <f>Gompertz_model!Y115</f>
        <v>351</v>
      </c>
      <c r="Z141" s="19">
        <f>Gompertz_model!Z115</f>
        <v>897</v>
      </c>
      <c r="AA141" s="19">
        <f>Gompertz_model!AA115</f>
        <v>529</v>
      </c>
      <c r="AB141" s="19">
        <f>Gompertz_model!AB115</f>
        <v>1445</v>
      </c>
      <c r="AC141" s="19">
        <f>Gompertz_model!AC115</f>
        <v>619</v>
      </c>
      <c r="AD141" s="19">
        <f>Gompertz_model!AD115</f>
        <v>165</v>
      </c>
      <c r="AE141" s="19">
        <f>Gompertz_model!AE115</f>
        <v>795</v>
      </c>
      <c r="AF141" s="19">
        <f>Gompertz_model!AF115</f>
        <v>141</v>
      </c>
      <c r="AG141" s="19">
        <f>Gompertz_model!AG115</f>
        <v>969</v>
      </c>
      <c r="AH141" s="19">
        <f>Gompertz_model!AH115</f>
        <v>372</v>
      </c>
      <c r="AI141" s="19">
        <f>Gompertz_model!AI115</f>
        <v>929</v>
      </c>
    </row>
    <row r="142" spans="1:35" x14ac:dyDescent="0.25">
      <c r="A142" s="3">
        <v>230</v>
      </c>
      <c r="B142" s="19">
        <f>Gompertz_model!B116</f>
        <v>38</v>
      </c>
      <c r="C142" s="19">
        <f>Gompertz_model!C116</f>
        <v>203</v>
      </c>
      <c r="D142" s="19">
        <f>Gompertz_model!D116</f>
        <v>715</v>
      </c>
      <c r="E142" s="19">
        <f>Gompertz_model!E116</f>
        <v>155</v>
      </c>
      <c r="F142" s="19">
        <f>Gompertz_model!F116</f>
        <v>859</v>
      </c>
      <c r="G142" s="19">
        <f>Gompertz_model!G116</f>
        <v>394</v>
      </c>
      <c r="H142" s="19">
        <f>Gompertz_model!H116</f>
        <v>786</v>
      </c>
      <c r="I142" s="19">
        <f>Gompertz_model!I116</f>
        <v>160</v>
      </c>
      <c r="J142" s="19">
        <f>Gompertz_model!J116</f>
        <v>209</v>
      </c>
      <c r="K142" s="19">
        <f>Gompertz_model!K116</f>
        <v>369</v>
      </c>
      <c r="L142" s="19">
        <f>Gompertz_model!L116</f>
        <v>202</v>
      </c>
      <c r="M142" s="19">
        <f>Gompertz_model!M116</f>
        <v>407</v>
      </c>
      <c r="N142" s="19">
        <f>Gompertz_model!N116</f>
        <v>221</v>
      </c>
      <c r="O142" s="19">
        <f>Gompertz_model!O116</f>
        <v>709</v>
      </c>
      <c r="P142" s="19">
        <f>Gompertz_model!P116</f>
        <v>177</v>
      </c>
      <c r="Q142" s="19">
        <f>Gompertz_model!Q116</f>
        <v>766</v>
      </c>
      <c r="R142" s="19">
        <f>Gompertz_model!R116</f>
        <v>313</v>
      </c>
      <c r="S142" s="19">
        <f>Gompertz_model!S116</f>
        <v>422</v>
      </c>
      <c r="T142" s="19">
        <f>Gompertz_model!T116</f>
        <v>810</v>
      </c>
      <c r="U142" s="19">
        <f>Gompertz_model!U116</f>
        <v>858</v>
      </c>
      <c r="V142" s="19">
        <f>Gompertz_model!V116</f>
        <v>29</v>
      </c>
      <c r="W142" s="19">
        <f>Gompertz_model!W116</f>
        <v>560</v>
      </c>
      <c r="X142" s="19">
        <f>Gompertz_model!X116</f>
        <v>124</v>
      </c>
      <c r="Y142" s="19">
        <f>Gompertz_model!Y116</f>
        <v>327</v>
      </c>
      <c r="Z142" s="19">
        <f>Gompertz_model!Z116</f>
        <v>871</v>
      </c>
      <c r="AA142" s="19">
        <f>Gompertz_model!AA116</f>
        <v>503</v>
      </c>
      <c r="AB142" s="19">
        <f>Gompertz_model!AB116</f>
        <v>1400</v>
      </c>
      <c r="AC142" s="19">
        <f>Gompertz_model!AC116</f>
        <v>582</v>
      </c>
      <c r="AD142" s="19">
        <f>Gompertz_model!AD116</f>
        <v>152</v>
      </c>
      <c r="AE142" s="19">
        <f>Gompertz_model!AE116</f>
        <v>778</v>
      </c>
      <c r="AF142" s="19">
        <f>Gompertz_model!AF116</f>
        <v>131</v>
      </c>
      <c r="AG142" s="19">
        <f>Gompertz_model!AG116</f>
        <v>939</v>
      </c>
      <c r="AH142" s="19">
        <f>Gompertz_model!AH116</f>
        <v>350</v>
      </c>
      <c r="AI142" s="19">
        <f>Gompertz_model!AI116</f>
        <v>885</v>
      </c>
    </row>
    <row r="143" spans="1:35" x14ac:dyDescent="0.25">
      <c r="A143" s="3">
        <v>231</v>
      </c>
      <c r="B143" s="19">
        <f>Gompertz_model!B117</f>
        <v>30</v>
      </c>
      <c r="C143" s="19">
        <f>Gompertz_model!C117</f>
        <v>190</v>
      </c>
      <c r="D143" s="19">
        <f>Gompertz_model!D117</f>
        <v>688</v>
      </c>
      <c r="E143" s="19">
        <f>Gompertz_model!E117</f>
        <v>143</v>
      </c>
      <c r="F143" s="19">
        <f>Gompertz_model!F117</f>
        <v>823</v>
      </c>
      <c r="G143" s="19">
        <f>Gompertz_model!G117</f>
        <v>377</v>
      </c>
      <c r="H143" s="19">
        <f>Gompertz_model!H117</f>
        <v>756</v>
      </c>
      <c r="I143" s="19">
        <f>Gompertz_model!I117</f>
        <v>151</v>
      </c>
      <c r="J143" s="19">
        <f>Gompertz_model!J117</f>
        <v>196</v>
      </c>
      <c r="K143" s="19">
        <f>Gompertz_model!K117</f>
        <v>357</v>
      </c>
      <c r="L143" s="19">
        <f>Gompertz_model!L117</f>
        <v>188</v>
      </c>
      <c r="M143" s="19">
        <f>Gompertz_model!M117</f>
        <v>387</v>
      </c>
      <c r="N143" s="19">
        <f>Gompertz_model!N117</f>
        <v>210</v>
      </c>
      <c r="O143" s="19">
        <f>Gompertz_model!O117</f>
        <v>689</v>
      </c>
      <c r="P143" s="19">
        <f>Gompertz_model!P117</f>
        <v>164</v>
      </c>
      <c r="Q143" s="19">
        <f>Gompertz_model!Q117</f>
        <v>738</v>
      </c>
      <c r="R143" s="19">
        <f>Gompertz_model!R117</f>
        <v>300</v>
      </c>
      <c r="S143" s="19">
        <f>Gompertz_model!S117</f>
        <v>407</v>
      </c>
      <c r="T143" s="19">
        <f>Gompertz_model!T117</f>
        <v>777</v>
      </c>
      <c r="U143" s="19">
        <f>Gompertz_model!U117</f>
        <v>832</v>
      </c>
      <c r="V143" s="19">
        <f>Gompertz_model!V117</f>
        <v>26</v>
      </c>
      <c r="W143" s="19">
        <f>Gompertz_model!W117</f>
        <v>536</v>
      </c>
      <c r="X143" s="19">
        <f>Gompertz_model!X117</f>
        <v>115</v>
      </c>
      <c r="Y143" s="19">
        <f>Gompertz_model!Y117</f>
        <v>306</v>
      </c>
      <c r="Z143" s="19">
        <f>Gompertz_model!Z117</f>
        <v>846</v>
      </c>
      <c r="AA143" s="19">
        <f>Gompertz_model!AA117</f>
        <v>478</v>
      </c>
      <c r="AB143" s="19">
        <f>Gompertz_model!AB117</f>
        <v>1357</v>
      </c>
      <c r="AC143" s="19">
        <f>Gompertz_model!AC117</f>
        <v>546</v>
      </c>
      <c r="AD143" s="19">
        <f>Gompertz_model!AD117</f>
        <v>141</v>
      </c>
      <c r="AE143" s="19">
        <f>Gompertz_model!AE117</f>
        <v>762</v>
      </c>
      <c r="AF143" s="19">
        <f>Gompertz_model!AF117</f>
        <v>121</v>
      </c>
      <c r="AG143" s="19">
        <f>Gompertz_model!AG117</f>
        <v>910</v>
      </c>
      <c r="AH143" s="19">
        <f>Gompertz_model!AH117</f>
        <v>330</v>
      </c>
      <c r="AI143" s="19">
        <f>Gompertz_model!AI117</f>
        <v>843</v>
      </c>
    </row>
    <row r="144" spans="1:35" x14ac:dyDescent="0.25">
      <c r="A144" s="3">
        <v>232</v>
      </c>
      <c r="B144" s="19">
        <f>Gompertz_model!B118</f>
        <v>19</v>
      </c>
      <c r="C144" s="19">
        <f>Gompertz_model!C118</f>
        <v>178</v>
      </c>
      <c r="D144" s="19">
        <f>Gompertz_model!D118</f>
        <v>662</v>
      </c>
      <c r="E144" s="19">
        <f>Gompertz_model!E118</f>
        <v>131</v>
      </c>
      <c r="F144" s="19">
        <f>Gompertz_model!F118</f>
        <v>789</v>
      </c>
      <c r="G144" s="19">
        <f>Gompertz_model!G118</f>
        <v>361</v>
      </c>
      <c r="H144" s="19">
        <f>Gompertz_model!H118</f>
        <v>727</v>
      </c>
      <c r="I144" s="19">
        <f>Gompertz_model!I118</f>
        <v>142</v>
      </c>
      <c r="J144" s="19">
        <f>Gompertz_model!J118</f>
        <v>183</v>
      </c>
      <c r="K144" s="19">
        <f>Gompertz_model!K118</f>
        <v>344</v>
      </c>
      <c r="L144" s="19">
        <f>Gompertz_model!L118</f>
        <v>176</v>
      </c>
      <c r="M144" s="19">
        <f>Gompertz_model!M118</f>
        <v>367</v>
      </c>
      <c r="N144" s="19">
        <f>Gompertz_model!N118</f>
        <v>201</v>
      </c>
      <c r="O144" s="19">
        <f>Gompertz_model!O118</f>
        <v>669</v>
      </c>
      <c r="P144" s="19">
        <f>Gompertz_model!P118</f>
        <v>153</v>
      </c>
      <c r="Q144" s="19">
        <f>Gompertz_model!Q118</f>
        <v>710</v>
      </c>
      <c r="R144" s="19">
        <f>Gompertz_model!R118</f>
        <v>287</v>
      </c>
      <c r="S144" s="19">
        <f>Gompertz_model!S118</f>
        <v>393</v>
      </c>
      <c r="T144" s="19">
        <f>Gompertz_model!T118</f>
        <v>744</v>
      </c>
      <c r="U144" s="19">
        <f>Gompertz_model!U118</f>
        <v>807</v>
      </c>
      <c r="V144" s="19">
        <f>Gompertz_model!V118</f>
        <v>23</v>
      </c>
      <c r="W144" s="19">
        <f>Gompertz_model!W118</f>
        <v>512</v>
      </c>
      <c r="X144" s="19">
        <f>Gompertz_model!X118</f>
        <v>108</v>
      </c>
      <c r="Y144" s="19">
        <f>Gompertz_model!Y118</f>
        <v>285</v>
      </c>
      <c r="Z144" s="19">
        <f>Gompertz_model!Z118</f>
        <v>821</v>
      </c>
      <c r="AA144" s="19">
        <f>Gompertz_model!AA118</f>
        <v>455</v>
      </c>
      <c r="AB144" s="19">
        <f>Gompertz_model!AB118</f>
        <v>1314</v>
      </c>
      <c r="AC144" s="19">
        <f>Gompertz_model!AC118</f>
        <v>513</v>
      </c>
      <c r="AD144" s="19">
        <f>Gompertz_model!AD118</f>
        <v>130</v>
      </c>
      <c r="AE144" s="19">
        <f>Gompertz_model!AE118</f>
        <v>746</v>
      </c>
      <c r="AF144" s="19">
        <f>Gompertz_model!AF118</f>
        <v>112</v>
      </c>
      <c r="AG144" s="19">
        <f>Gompertz_model!AG118</f>
        <v>881</v>
      </c>
      <c r="AH144" s="19">
        <f>Gompertz_model!AH118</f>
        <v>310</v>
      </c>
      <c r="AI144" s="19">
        <f>Gompertz_model!AI118</f>
        <v>802</v>
      </c>
    </row>
    <row r="145" spans="1:35" x14ac:dyDescent="0.25">
      <c r="A145" s="3">
        <v>233</v>
      </c>
      <c r="B145" s="19">
        <f>Gompertz_model!B119</f>
        <v>28</v>
      </c>
      <c r="C145" s="19">
        <f>Gompertz_model!C119</f>
        <v>166</v>
      </c>
      <c r="D145" s="19">
        <f>Gompertz_model!D119</f>
        <v>637</v>
      </c>
      <c r="E145" s="19">
        <f>Gompertz_model!E119</f>
        <v>121</v>
      </c>
      <c r="F145" s="19">
        <f>Gompertz_model!F119</f>
        <v>756</v>
      </c>
      <c r="G145" s="19">
        <f>Gompertz_model!G119</f>
        <v>345</v>
      </c>
      <c r="H145" s="19">
        <f>Gompertz_model!H119</f>
        <v>699</v>
      </c>
      <c r="I145" s="19">
        <f>Gompertz_model!I119</f>
        <v>134</v>
      </c>
      <c r="J145" s="19">
        <f>Gompertz_model!J119</f>
        <v>171</v>
      </c>
      <c r="K145" s="19">
        <f>Gompertz_model!K119</f>
        <v>332</v>
      </c>
      <c r="L145" s="19">
        <f>Gompertz_model!L119</f>
        <v>164</v>
      </c>
      <c r="M145" s="19">
        <f>Gompertz_model!M119</f>
        <v>348</v>
      </c>
      <c r="N145" s="19">
        <f>Gompertz_model!N119</f>
        <v>191</v>
      </c>
      <c r="O145" s="19">
        <f>Gompertz_model!O119</f>
        <v>650</v>
      </c>
      <c r="P145" s="19">
        <f>Gompertz_model!P119</f>
        <v>143</v>
      </c>
      <c r="Q145" s="19">
        <f>Gompertz_model!Q119</f>
        <v>684</v>
      </c>
      <c r="R145" s="19">
        <f>Gompertz_model!R119</f>
        <v>275</v>
      </c>
      <c r="S145" s="19">
        <f>Gompertz_model!S119</f>
        <v>380</v>
      </c>
      <c r="T145" s="19">
        <f>Gompertz_model!T119</f>
        <v>713</v>
      </c>
      <c r="U145" s="19">
        <f>Gompertz_model!U119</f>
        <v>783</v>
      </c>
      <c r="V145" s="19">
        <f>Gompertz_model!V119</f>
        <v>21</v>
      </c>
      <c r="W145" s="19">
        <f>Gompertz_model!W119</f>
        <v>489</v>
      </c>
      <c r="X145" s="19">
        <f>Gompertz_model!X119</f>
        <v>100</v>
      </c>
      <c r="Y145" s="19">
        <f>Gompertz_model!Y119</f>
        <v>266</v>
      </c>
      <c r="Z145" s="19">
        <f>Gompertz_model!Z119</f>
        <v>796</v>
      </c>
      <c r="AA145" s="19">
        <f>Gompertz_model!AA119</f>
        <v>432</v>
      </c>
      <c r="AB145" s="19">
        <f>Gompertz_model!AB119</f>
        <v>1272</v>
      </c>
      <c r="AC145" s="19">
        <f>Gompertz_model!AC119</f>
        <v>482</v>
      </c>
      <c r="AD145" s="19">
        <f>Gompertz_model!AD119</f>
        <v>120</v>
      </c>
      <c r="AE145" s="19">
        <f>Gompertz_model!AE119</f>
        <v>731</v>
      </c>
      <c r="AF145" s="19">
        <f>Gompertz_model!AF119</f>
        <v>104</v>
      </c>
      <c r="AG145" s="19">
        <f>Gompertz_model!AG119</f>
        <v>852</v>
      </c>
      <c r="AH145" s="19">
        <f>Gompertz_model!AH119</f>
        <v>291</v>
      </c>
      <c r="AI145" s="19">
        <f>Gompertz_model!AI119</f>
        <v>763</v>
      </c>
    </row>
    <row r="146" spans="1:35" x14ac:dyDescent="0.25">
      <c r="A146" s="3">
        <v>234</v>
      </c>
      <c r="B146" s="19">
        <f>Gompertz_model!B120</f>
        <v>9</v>
      </c>
      <c r="C146" s="19">
        <f>Gompertz_model!C120</f>
        <v>156</v>
      </c>
      <c r="D146" s="19">
        <f>Gompertz_model!D120</f>
        <v>613</v>
      </c>
      <c r="E146" s="19">
        <f>Gompertz_model!E120</f>
        <v>111</v>
      </c>
      <c r="F146" s="19">
        <f>Gompertz_model!F120</f>
        <v>725</v>
      </c>
      <c r="G146" s="19">
        <f>Gompertz_model!G120</f>
        <v>330</v>
      </c>
      <c r="H146" s="19">
        <f>Gompertz_model!H120</f>
        <v>672</v>
      </c>
      <c r="I146" s="19">
        <f>Gompertz_model!I120</f>
        <v>126</v>
      </c>
      <c r="J146" s="19">
        <f>Gompertz_model!J120</f>
        <v>160</v>
      </c>
      <c r="K146" s="19">
        <f>Gompertz_model!K120</f>
        <v>321</v>
      </c>
      <c r="L146" s="19">
        <f>Gompertz_model!L120</f>
        <v>153</v>
      </c>
      <c r="M146" s="19">
        <f>Gompertz_model!M120</f>
        <v>330</v>
      </c>
      <c r="N146" s="19">
        <f>Gompertz_model!N120</f>
        <v>182</v>
      </c>
      <c r="O146" s="19">
        <f>Gompertz_model!O120</f>
        <v>631</v>
      </c>
      <c r="P146" s="19">
        <f>Gompertz_model!P120</f>
        <v>133</v>
      </c>
      <c r="Q146" s="19">
        <f>Gompertz_model!Q120</f>
        <v>658</v>
      </c>
      <c r="R146" s="19">
        <f>Gompertz_model!R120</f>
        <v>262</v>
      </c>
      <c r="S146" s="19">
        <f>Gompertz_model!S120</f>
        <v>366</v>
      </c>
      <c r="T146" s="19">
        <f>Gompertz_model!T120</f>
        <v>683</v>
      </c>
      <c r="U146" s="19">
        <f>Gompertz_model!U120</f>
        <v>759</v>
      </c>
      <c r="V146" s="19">
        <f>Gompertz_model!V120</f>
        <v>19</v>
      </c>
      <c r="W146" s="19">
        <f>Gompertz_model!W120</f>
        <v>467</v>
      </c>
      <c r="X146" s="19">
        <f>Gompertz_model!X120</f>
        <v>94</v>
      </c>
      <c r="Y146" s="19">
        <f>Gompertz_model!Y120</f>
        <v>248</v>
      </c>
      <c r="Z146" s="19">
        <f>Gompertz_model!Z120</f>
        <v>771</v>
      </c>
      <c r="AA146" s="19">
        <f>Gompertz_model!AA120</f>
        <v>411</v>
      </c>
      <c r="AB146" s="19">
        <f>Gompertz_model!AB120</f>
        <v>1231</v>
      </c>
      <c r="AC146" s="19">
        <f>Gompertz_model!AC120</f>
        <v>452</v>
      </c>
      <c r="AD146" s="19">
        <f>Gompertz_model!AD120</f>
        <v>111</v>
      </c>
      <c r="AE146" s="19">
        <f>Gompertz_model!AE120</f>
        <v>715</v>
      </c>
      <c r="AF146" s="19">
        <f>Gompertz_model!AF120</f>
        <v>96</v>
      </c>
      <c r="AG146" s="19">
        <f>Gompertz_model!AG120</f>
        <v>824</v>
      </c>
      <c r="AH146" s="19">
        <f>Gompertz_model!AH120</f>
        <v>274</v>
      </c>
      <c r="AI146" s="19">
        <f>Gompertz_model!AI120</f>
        <v>726</v>
      </c>
    </row>
    <row r="147" spans="1:35" x14ac:dyDescent="0.25">
      <c r="A147" t="s">
        <v>5</v>
      </c>
      <c r="B147">
        <f>Gompertz_model!B122</f>
        <v>46404</v>
      </c>
      <c r="C147">
        <f>Gompertz_model!C122</f>
        <v>84383</v>
      </c>
      <c r="D147">
        <f>Gompertz_model!D122</f>
        <v>61375</v>
      </c>
      <c r="E147">
        <f>Gompertz_model!E122</f>
        <v>69737</v>
      </c>
      <c r="F147">
        <f>Gompertz_model!F122</f>
        <v>76733</v>
      </c>
      <c r="G147">
        <f>Gompertz_model!G122</f>
        <v>62110</v>
      </c>
      <c r="H147">
        <f>Gompertz_model!H122</f>
        <v>72474</v>
      </c>
      <c r="I147">
        <f>Gompertz_model!I122</f>
        <v>42463</v>
      </c>
      <c r="J147">
        <f>Gompertz_model!J122</f>
        <v>61269</v>
      </c>
      <c r="K147">
        <f>Gompertz_model!K122</f>
        <v>42050</v>
      </c>
      <c r="L147">
        <f>Gompertz_model!L122</f>
        <v>50546</v>
      </c>
      <c r="M147">
        <f>Gompertz_model!M122</f>
        <v>61544</v>
      </c>
      <c r="N147">
        <f>Gompertz_model!N122</f>
        <v>41554</v>
      </c>
      <c r="O147">
        <f>Gompertz_model!O122</f>
        <v>60334</v>
      </c>
      <c r="P147">
        <f>Gompertz_model!P122</f>
        <v>68773</v>
      </c>
      <c r="Q147">
        <f>Gompertz_model!Q122</f>
        <v>89720</v>
      </c>
      <c r="R147">
        <f>Gompertz_model!R122</f>
        <v>43278</v>
      </c>
      <c r="S147">
        <f>Gompertz_model!S122</f>
        <v>66476</v>
      </c>
      <c r="T147">
        <f>Gompertz_model!T122</f>
        <v>90351</v>
      </c>
      <c r="U147">
        <f>Gompertz_model!U122</f>
        <v>61799</v>
      </c>
      <c r="V147">
        <f>Gompertz_model!V122</f>
        <v>22520</v>
      </c>
      <c r="W147">
        <f>Gompertz_model!W122</f>
        <v>83959</v>
      </c>
      <c r="X147">
        <f>Gompertz_model!X122</f>
        <v>53499</v>
      </c>
      <c r="Y147">
        <f>Gompertz_model!Y122</f>
        <v>89943</v>
      </c>
      <c r="Z147">
        <f>Gompertz_model!Z122</f>
        <v>62459</v>
      </c>
      <c r="AA147">
        <f>Gompertz_model!AA122</f>
        <v>118767</v>
      </c>
      <c r="AB147">
        <f>Gompertz_model!AB122</f>
        <v>102994</v>
      </c>
      <c r="AC147">
        <f>Gompertz_model!AC122</f>
        <v>95093</v>
      </c>
      <c r="AD147">
        <f>Gompertz_model!AD122</f>
        <v>56738</v>
      </c>
      <c r="AE147">
        <f>Gompertz_model!AE122</f>
        <v>91092</v>
      </c>
      <c r="AF147">
        <f>Gompertz_model!AF122</f>
        <v>26704</v>
      </c>
      <c r="AG147">
        <f>Gompertz_model!AG122</f>
        <v>72530</v>
      </c>
      <c r="AH147">
        <f>Gompertz_model!AH122</f>
        <v>63343</v>
      </c>
      <c r="AI147">
        <f>Gompertz_model!AI122</f>
        <v>118209</v>
      </c>
    </row>
    <row r="148" spans="1:35" x14ac:dyDescent="0.25">
      <c r="A148" t="s">
        <v>4</v>
      </c>
      <c r="B148" s="3">
        <f>SUM(B33:B146)</f>
        <v>46404</v>
      </c>
      <c r="C148" s="3">
        <f t="shared" ref="C148:AI148" si="2">SUM(C33:C146)</f>
        <v>85276</v>
      </c>
      <c r="D148" s="3">
        <f t="shared" si="2"/>
        <v>85463</v>
      </c>
      <c r="E148" s="3">
        <f t="shared" si="2"/>
        <v>79449</v>
      </c>
      <c r="F148" s="3">
        <f t="shared" si="2"/>
        <v>92742</v>
      </c>
      <c r="G148" s="3">
        <f t="shared" si="2"/>
        <v>71759</v>
      </c>
      <c r="H148" s="3">
        <f t="shared" si="2"/>
        <v>89389</v>
      </c>
      <c r="I148" s="3">
        <f t="shared" si="2"/>
        <v>46723</v>
      </c>
      <c r="J148" s="3">
        <f t="shared" si="2"/>
        <v>65246</v>
      </c>
      <c r="K148" s="3">
        <f t="shared" si="2"/>
        <v>48230</v>
      </c>
      <c r="L148" s="3">
        <f t="shared" si="2"/>
        <v>55299</v>
      </c>
      <c r="M148" s="3">
        <f t="shared" si="2"/>
        <v>69528</v>
      </c>
      <c r="N148" s="3">
        <f t="shared" si="2"/>
        <v>44755</v>
      </c>
      <c r="O148" s="3">
        <f t="shared" si="2"/>
        <v>71009</v>
      </c>
      <c r="P148" s="3">
        <f t="shared" si="2"/>
        <v>72192</v>
      </c>
      <c r="Q148" s="3">
        <f t="shared" si="2"/>
        <v>101570</v>
      </c>
      <c r="R148" s="3">
        <f t="shared" si="2"/>
        <v>47768</v>
      </c>
      <c r="S148" s="3">
        <f t="shared" si="2"/>
        <v>78252</v>
      </c>
      <c r="T148" s="3">
        <f t="shared" si="2"/>
        <v>95803</v>
      </c>
      <c r="U148" s="3">
        <f t="shared" si="2"/>
        <v>69526</v>
      </c>
      <c r="V148" s="3">
        <f t="shared" si="2"/>
        <v>25614</v>
      </c>
      <c r="W148" s="3">
        <f t="shared" si="2"/>
        <v>95535</v>
      </c>
      <c r="X148" s="3">
        <f t="shared" si="2"/>
        <v>56721</v>
      </c>
      <c r="Y148" s="3">
        <f t="shared" si="2"/>
        <v>96210</v>
      </c>
      <c r="Z148" s="3">
        <f t="shared" si="2"/>
        <v>75595</v>
      </c>
      <c r="AA148" s="3">
        <f t="shared" si="2"/>
        <v>130462</v>
      </c>
      <c r="AB148" s="3">
        <f t="shared" si="2"/>
        <v>129974</v>
      </c>
      <c r="AC148" s="3">
        <f t="shared" si="2"/>
        <v>105905</v>
      </c>
      <c r="AD148" s="3">
        <f t="shared" si="2"/>
        <v>58364</v>
      </c>
      <c r="AE148" s="3">
        <f t="shared" si="2"/>
        <v>101083</v>
      </c>
      <c r="AF148" s="3">
        <f t="shared" si="2"/>
        <v>29282</v>
      </c>
      <c r="AG148" s="3">
        <f t="shared" si="2"/>
        <v>84373</v>
      </c>
      <c r="AH148" s="3">
        <f t="shared" si="2"/>
        <v>69200</v>
      </c>
      <c r="AI148" s="3">
        <f t="shared" si="2"/>
        <v>133024</v>
      </c>
    </row>
    <row r="149" spans="1:35" x14ac:dyDescent="0.25">
      <c r="A149" t="s">
        <v>7</v>
      </c>
      <c r="B149" s="3">
        <f t="shared" ref="B149:AI149" si="3">B148-B147</f>
        <v>0</v>
      </c>
      <c r="C149" s="3">
        <f t="shared" si="3"/>
        <v>893</v>
      </c>
      <c r="D149" s="3">
        <f t="shared" si="3"/>
        <v>24088</v>
      </c>
      <c r="E149" s="3">
        <f t="shared" si="3"/>
        <v>9712</v>
      </c>
      <c r="F149" s="3">
        <f t="shared" si="3"/>
        <v>16009</v>
      </c>
      <c r="G149" s="3">
        <f t="shared" si="3"/>
        <v>9649</v>
      </c>
      <c r="H149" s="3">
        <f t="shared" si="3"/>
        <v>16915</v>
      </c>
      <c r="I149" s="3">
        <f t="shared" si="3"/>
        <v>4260</v>
      </c>
      <c r="J149" s="3">
        <f t="shared" si="3"/>
        <v>3977</v>
      </c>
      <c r="K149" s="3">
        <f t="shared" si="3"/>
        <v>6180</v>
      </c>
      <c r="L149" s="3">
        <f t="shared" si="3"/>
        <v>4753</v>
      </c>
      <c r="M149" s="3">
        <f t="shared" si="3"/>
        <v>7984</v>
      </c>
      <c r="N149" s="3">
        <f t="shared" si="3"/>
        <v>3201</v>
      </c>
      <c r="O149" s="3">
        <f t="shared" si="3"/>
        <v>10675</v>
      </c>
      <c r="P149" s="3">
        <f t="shared" si="3"/>
        <v>3419</v>
      </c>
      <c r="Q149" s="3">
        <f t="shared" si="3"/>
        <v>11850</v>
      </c>
      <c r="R149" s="3">
        <f t="shared" si="3"/>
        <v>4490</v>
      </c>
      <c r="S149" s="3">
        <f t="shared" si="3"/>
        <v>11776</v>
      </c>
      <c r="T149" s="3">
        <f t="shared" si="3"/>
        <v>5452</v>
      </c>
      <c r="U149" s="3">
        <f t="shared" si="3"/>
        <v>7727</v>
      </c>
      <c r="V149" s="3">
        <f t="shared" si="3"/>
        <v>3094</v>
      </c>
      <c r="W149" s="3">
        <f t="shared" si="3"/>
        <v>11576</v>
      </c>
      <c r="X149" s="3">
        <f t="shared" si="3"/>
        <v>3222</v>
      </c>
      <c r="Y149" s="3">
        <f t="shared" si="3"/>
        <v>6267</v>
      </c>
      <c r="Z149" s="3">
        <f t="shared" si="3"/>
        <v>13136</v>
      </c>
      <c r="AA149" s="3">
        <f t="shared" si="3"/>
        <v>11695</v>
      </c>
      <c r="AB149" s="3">
        <f t="shared" si="3"/>
        <v>26980</v>
      </c>
      <c r="AC149" s="3">
        <f t="shared" si="3"/>
        <v>10812</v>
      </c>
      <c r="AD149" s="3">
        <f t="shared" si="3"/>
        <v>1626</v>
      </c>
      <c r="AE149" s="3">
        <f t="shared" si="3"/>
        <v>9991</v>
      </c>
      <c r="AF149" s="3">
        <f t="shared" si="3"/>
        <v>2578</v>
      </c>
      <c r="AG149" s="3">
        <f t="shared" si="3"/>
        <v>11843</v>
      </c>
      <c r="AH149" s="3">
        <f t="shared" si="3"/>
        <v>5857</v>
      </c>
      <c r="AI149" s="3">
        <f t="shared" si="3"/>
        <v>14815</v>
      </c>
    </row>
    <row r="150" spans="1:35" x14ac:dyDescent="0.25">
      <c r="A150" t="s">
        <v>8</v>
      </c>
      <c r="B150" s="4">
        <f t="shared" ref="B150:AI150" si="4">B149/B148</f>
        <v>0</v>
      </c>
      <c r="C150" s="4">
        <f t="shared" si="4"/>
        <v>1.0471879544068672E-2</v>
      </c>
      <c r="D150" s="4">
        <f t="shared" si="4"/>
        <v>0.28185296561084916</v>
      </c>
      <c r="E150" s="4">
        <f t="shared" si="4"/>
        <v>0.1222419413711941</v>
      </c>
      <c r="F150" s="4">
        <f t="shared" si="4"/>
        <v>0.1726186625261478</v>
      </c>
      <c r="G150" s="4">
        <f t="shared" si="4"/>
        <v>0.13446396967627755</v>
      </c>
      <c r="H150" s="4">
        <f t="shared" si="4"/>
        <v>0.18922909977737754</v>
      </c>
      <c r="I150" s="4">
        <f t="shared" si="4"/>
        <v>9.1175652248357344E-2</v>
      </c>
      <c r="J150" s="4">
        <f t="shared" si="4"/>
        <v>6.0953928210158478E-2</v>
      </c>
      <c r="K150" s="4">
        <f t="shared" si="4"/>
        <v>0.12813601492846777</v>
      </c>
      <c r="L150" s="4">
        <f t="shared" si="4"/>
        <v>8.5950921354816537E-2</v>
      </c>
      <c r="M150" s="4">
        <f t="shared" si="4"/>
        <v>0.11483143481762743</v>
      </c>
      <c r="N150" s="4">
        <f t="shared" si="4"/>
        <v>7.1522734889956432E-2</v>
      </c>
      <c r="O150" s="4">
        <f t="shared" si="4"/>
        <v>0.15033305637313579</v>
      </c>
      <c r="P150" s="4">
        <f t="shared" si="4"/>
        <v>4.7359818262411348E-2</v>
      </c>
      <c r="Q150" s="4">
        <f t="shared" si="4"/>
        <v>0.11666830757113321</v>
      </c>
      <c r="R150" s="4">
        <f t="shared" si="4"/>
        <v>9.3995980572768381E-2</v>
      </c>
      <c r="S150" s="4">
        <f t="shared" si="4"/>
        <v>0.15048816643664059</v>
      </c>
      <c r="T150" s="4">
        <f t="shared" si="4"/>
        <v>5.6908447543396343E-2</v>
      </c>
      <c r="U150" s="4">
        <f t="shared" si="4"/>
        <v>0.11113827920490177</v>
      </c>
      <c r="V150" s="4">
        <f t="shared" si="4"/>
        <v>0.12079331615522761</v>
      </c>
      <c r="W150" s="4">
        <f t="shared" si="4"/>
        <v>0.12117025174019992</v>
      </c>
      <c r="X150" s="4">
        <f t="shared" si="4"/>
        <v>5.6804358174221185E-2</v>
      </c>
      <c r="Y150" s="4">
        <f t="shared" si="4"/>
        <v>6.5138758964764579E-2</v>
      </c>
      <c r="Z150" s="4">
        <f t="shared" si="4"/>
        <v>0.17376810635624049</v>
      </c>
      <c r="AA150" s="4">
        <f t="shared" si="4"/>
        <v>8.964296116876945E-2</v>
      </c>
      <c r="AB150" s="4">
        <f t="shared" si="4"/>
        <v>0.20757997753396834</v>
      </c>
      <c r="AC150" s="4">
        <f t="shared" si="4"/>
        <v>0.10209149709645438</v>
      </c>
      <c r="AD150" s="4">
        <f t="shared" si="4"/>
        <v>2.7859639503803716E-2</v>
      </c>
      <c r="AE150" s="4">
        <f t="shared" si="4"/>
        <v>9.8839567484146698E-2</v>
      </c>
      <c r="AF150" s="4">
        <f t="shared" si="4"/>
        <v>8.8040434396557607E-2</v>
      </c>
      <c r="AG150" s="4">
        <f t="shared" si="4"/>
        <v>0.1403648086473161</v>
      </c>
      <c r="AH150" s="4">
        <f t="shared" si="4"/>
        <v>8.4638728323699425E-2</v>
      </c>
      <c r="AI150" s="4">
        <f t="shared" si="4"/>
        <v>0.1113708804426269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1BEB-2620-4FAD-9B78-20F44B89F71B}">
  <dimension ref="A1:AL150"/>
  <sheetViews>
    <sheetView zoomScale="90" zoomScaleNormal="90" workbookViewId="0">
      <pane xSplit="1" ySplit="32" topLeftCell="B33" activePane="bottomRight" state="frozen"/>
      <selection pane="topRight" activeCell="B1" sqref="B1"/>
      <selection pane="bottomLeft" activeCell="A6" sqref="A6"/>
      <selection pane="bottomRight" activeCell="Z28" sqref="Z28:Z29"/>
    </sheetView>
  </sheetViews>
  <sheetFormatPr defaultRowHeight="15" x14ac:dyDescent="0.25"/>
  <cols>
    <col min="1" max="1" width="24.140625" customWidth="1"/>
    <col min="2" max="25" width="12.85546875" bestFit="1" customWidth="1"/>
    <col min="26" max="26" width="14.28515625" customWidth="1"/>
    <col min="27" max="35" width="12.85546875" bestFit="1" customWidth="1"/>
    <col min="39" max="16384" width="9.140625" style="8"/>
  </cols>
  <sheetData>
    <row r="1" spans="1:38" ht="18.75" x14ac:dyDescent="0.3">
      <c r="A1" s="9" t="s">
        <v>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25">
      <c r="A2" s="7" t="s">
        <v>6</v>
      </c>
    </row>
    <row r="3" spans="1:38" x14ac:dyDescent="0.25">
      <c r="A3" s="2"/>
    </row>
    <row r="4" spans="1:38" x14ac:dyDescent="0.25">
      <c r="A4" s="13" t="s">
        <v>38</v>
      </c>
      <c r="V4" s="80" t="s">
        <v>49</v>
      </c>
      <c r="W4" s="80"/>
      <c r="X4" s="80"/>
      <c r="Y4" s="80"/>
      <c r="Z4" s="81" t="s">
        <v>49</v>
      </c>
      <c r="AA4" s="81"/>
      <c r="AB4" s="81"/>
      <c r="AC4" s="81"/>
      <c r="AD4" s="81"/>
      <c r="AE4" s="81"/>
      <c r="AF4" s="81"/>
      <c r="AG4" s="81"/>
      <c r="AH4" s="81"/>
      <c r="AI4" s="81"/>
      <c r="AJ4" s="82"/>
    </row>
    <row r="5" spans="1:38" x14ac:dyDescent="0.25">
      <c r="A5" s="8"/>
      <c r="V5" s="80"/>
      <c r="W5" s="80"/>
      <c r="X5" s="80"/>
      <c r="Y5" s="80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0"/>
      <c r="AK5" s="3"/>
      <c r="AL5" s="3"/>
    </row>
    <row r="6" spans="1:38" x14ac:dyDescent="0.25">
      <c r="A6" s="8" t="s">
        <v>13</v>
      </c>
      <c r="B6">
        <v>214</v>
      </c>
      <c r="C6">
        <v>215</v>
      </c>
      <c r="D6">
        <v>227</v>
      </c>
      <c r="E6">
        <v>217</v>
      </c>
      <c r="F6">
        <v>228</v>
      </c>
      <c r="G6">
        <v>224</v>
      </c>
      <c r="H6">
        <v>227</v>
      </c>
      <c r="I6">
        <v>221</v>
      </c>
      <c r="J6">
        <v>220</v>
      </c>
      <c r="K6">
        <v>227</v>
      </c>
      <c r="L6">
        <v>221</v>
      </c>
      <c r="M6">
        <v>225</v>
      </c>
      <c r="N6">
        <v>224</v>
      </c>
      <c r="O6">
        <v>228</v>
      </c>
      <c r="P6">
        <v>216</v>
      </c>
      <c r="Q6">
        <v>227</v>
      </c>
      <c r="R6">
        <v>226</v>
      </c>
      <c r="S6">
        <v>224</v>
      </c>
      <c r="T6">
        <v>227</v>
      </c>
      <c r="U6">
        <v>229</v>
      </c>
      <c r="V6">
        <v>213</v>
      </c>
      <c r="W6">
        <v>225</v>
      </c>
      <c r="X6">
        <v>217</v>
      </c>
      <c r="Y6">
        <v>221</v>
      </c>
      <c r="Z6" s="67">
        <v>229</v>
      </c>
      <c r="AA6" s="67">
        <v>222</v>
      </c>
      <c r="AB6" s="67">
        <v>229</v>
      </c>
      <c r="AC6" s="67">
        <v>224</v>
      </c>
      <c r="AD6" s="67">
        <v>220</v>
      </c>
      <c r="AE6" s="67">
        <v>227</v>
      </c>
      <c r="AF6" s="67">
        <v>223</v>
      </c>
      <c r="AG6" s="67">
        <v>229</v>
      </c>
      <c r="AH6" s="67">
        <v>224</v>
      </c>
      <c r="AI6" s="67">
        <v>226</v>
      </c>
      <c r="AJ6" s="69">
        <f>PERCENTILE(B6:AI6,0.95)</f>
        <v>229</v>
      </c>
      <c r="AK6" s="3"/>
      <c r="AL6" s="3"/>
    </row>
    <row r="7" spans="1:38" x14ac:dyDescent="0.25">
      <c r="A7" s="8"/>
      <c r="B7" s="8">
        <v>1988</v>
      </c>
      <c r="C7" s="8">
        <v>1989</v>
      </c>
      <c r="D7" s="8">
        <v>1990</v>
      </c>
      <c r="E7" s="8">
        <v>1991</v>
      </c>
      <c r="F7" s="8">
        <v>1992</v>
      </c>
      <c r="G7" s="8">
        <v>1993</v>
      </c>
      <c r="H7" s="8">
        <v>1994</v>
      </c>
      <c r="I7" s="8">
        <v>1995</v>
      </c>
      <c r="J7" s="8">
        <v>1996</v>
      </c>
      <c r="K7" s="8">
        <v>1997</v>
      </c>
      <c r="L7" s="8">
        <v>1998</v>
      </c>
      <c r="M7" s="8">
        <v>1999</v>
      </c>
      <c r="N7" s="8">
        <v>2000</v>
      </c>
      <c r="O7" s="8">
        <v>2001</v>
      </c>
      <c r="P7" s="8">
        <v>2002</v>
      </c>
      <c r="Q7" s="8">
        <v>2003</v>
      </c>
      <c r="R7" s="8">
        <v>2004</v>
      </c>
      <c r="S7" s="8">
        <v>2005</v>
      </c>
      <c r="T7" s="8">
        <v>2006</v>
      </c>
      <c r="U7" s="8">
        <v>2007</v>
      </c>
      <c r="V7" s="8">
        <v>2008</v>
      </c>
      <c r="W7" s="8">
        <v>2009</v>
      </c>
      <c r="X7" s="8">
        <v>2010</v>
      </c>
      <c r="Y7" s="8">
        <v>2011</v>
      </c>
      <c r="Z7" s="68">
        <v>2012</v>
      </c>
      <c r="AA7" s="68">
        <v>2013</v>
      </c>
      <c r="AB7" s="68">
        <v>2014</v>
      </c>
      <c r="AC7" s="68">
        <v>2015</v>
      </c>
      <c r="AD7" s="68">
        <v>2016</v>
      </c>
      <c r="AE7" s="68">
        <v>2017</v>
      </c>
      <c r="AF7" s="68">
        <v>2018</v>
      </c>
      <c r="AG7" s="68">
        <v>2019</v>
      </c>
      <c r="AH7" s="68">
        <v>2020</v>
      </c>
      <c r="AI7" s="68">
        <v>2021</v>
      </c>
      <c r="AJ7" s="3"/>
      <c r="AK7" s="3"/>
      <c r="AL7" s="3"/>
    </row>
    <row r="8" spans="1:38" x14ac:dyDescent="0.25">
      <c r="A8" s="57">
        <v>217</v>
      </c>
      <c r="B8" s="54"/>
      <c r="C8" s="54"/>
      <c r="D8" s="54"/>
      <c r="E8" s="54"/>
      <c r="F8" s="16"/>
      <c r="G8" s="16"/>
      <c r="H8" s="54"/>
      <c r="I8" s="39"/>
      <c r="J8" s="16"/>
      <c r="K8" s="54"/>
      <c r="L8" s="16"/>
      <c r="M8" s="54"/>
      <c r="N8" s="54"/>
      <c r="O8" s="16"/>
      <c r="P8" s="54"/>
      <c r="Q8" s="16"/>
      <c r="R8" s="54"/>
      <c r="S8" s="54"/>
      <c r="T8" s="54"/>
      <c r="U8" s="54"/>
      <c r="V8" s="54">
        <f>V129/SUM(V$33:V128)</f>
        <v>4.2941057322260483E-3</v>
      </c>
      <c r="W8" s="54">
        <f>W129/SUM(W$33:W128)</f>
        <v>7.1252923888922206E-3</v>
      </c>
      <c r="X8" s="54">
        <f>X129/SUM(X$33:X128)</f>
        <v>5.5888895119534949E-3</v>
      </c>
      <c r="Y8" s="54">
        <f>Y129/SUM(Y$33:Y128)</f>
        <v>2.9961445837620271E-3</v>
      </c>
      <c r="Z8" s="84">
        <f>Z129/SUM(Z$33:Z128)</f>
        <v>4.0531156315103067E-2</v>
      </c>
      <c r="AA8" s="62">
        <f>AA129/SUM(AA$33:AA128)</f>
        <v>7.9539428831149148E-3</v>
      </c>
      <c r="AB8" s="62">
        <f>AB129/SUM(AB$33:AB128)</f>
        <v>1.0220495919648463E-2</v>
      </c>
      <c r="AC8" s="62">
        <f>AC129/SUM(AC$33:AC128)</f>
        <v>2.7048241333955622E-3</v>
      </c>
      <c r="AD8" s="62">
        <f>AD129/SUM(AD$33:AD128)</f>
        <v>9.0807679511517303E-3</v>
      </c>
      <c r="AE8" s="62">
        <f>AE129/SUM(AE$33:AE128)</f>
        <v>6.810044230184175E-3</v>
      </c>
      <c r="AF8" s="62">
        <f>AF129/SUM(AF$33:AF128)</f>
        <v>8.1919926156686276E-3</v>
      </c>
      <c r="AG8" s="62">
        <f>AG129/SUM(AG$33:AG128)</f>
        <v>2.3364784903246442E-2</v>
      </c>
      <c r="AH8" s="62">
        <f>AH129/SUM(AH$33:AH128)</f>
        <v>6.1776803290495017E-3</v>
      </c>
      <c r="AI8" s="62">
        <f>AI129/SUM(AI$33:AI128)</f>
        <v>1.1329339363563031E-2</v>
      </c>
      <c r="AJ8" s="17"/>
      <c r="AK8" s="17"/>
      <c r="AL8" s="17"/>
    </row>
    <row r="9" spans="1:38" x14ac:dyDescent="0.25">
      <c r="A9" s="57">
        <v>218</v>
      </c>
      <c r="B9" s="62">
        <f>B130/SUM(B$33:B129)</f>
        <v>7.1745890715237673E-3</v>
      </c>
      <c r="C9" s="62">
        <f>C130/SUM(C$33:C129)</f>
        <v>6.8908016380980408E-3</v>
      </c>
      <c r="D9" s="62">
        <f>D130/SUM(D$33:D129)</f>
        <v>1.5196800673542413E-2</v>
      </c>
      <c r="E9" s="62">
        <f>E130/SUM(E$33:E129)</f>
        <v>5.553272985116168E-3</v>
      </c>
      <c r="F9" s="62">
        <f>F130/SUM(F$33:F129)</f>
        <v>2.8360081551570913E-3</v>
      </c>
      <c r="G9" s="62">
        <f>G130/SUM(G$33:G129)</f>
        <v>1.021081403751296E-2</v>
      </c>
      <c r="H9" s="62">
        <f>H130/SUM(H$33:H129)</f>
        <v>1.6292919837749109E-2</v>
      </c>
      <c r="I9" s="62">
        <f>I130/SUM(I$33:I129)</f>
        <v>7.3689576864253608E-3</v>
      </c>
      <c r="J9" s="62">
        <f>J130/SUM(J$33:J129)</f>
        <v>1.5461363675191773E-2</v>
      </c>
      <c r="K9" s="62">
        <f>K130/SUM(K$33:K129)</f>
        <v>1.5350019554165038E-2</v>
      </c>
      <c r="L9" s="62">
        <f>L130/SUM(L$33:L129)</f>
        <v>8.9423495429905436E-3</v>
      </c>
      <c r="M9" s="62">
        <f>M130/SUM(M$33:M129)</f>
        <v>8.0752158031809473E-3</v>
      </c>
      <c r="N9" s="62">
        <f>N130/SUM(N$33:N129)</f>
        <v>9.3163854406699866E-3</v>
      </c>
      <c r="O9" s="62">
        <f>O130/SUM(O$33:O129)</f>
        <v>1.9457841343755197E-3</v>
      </c>
      <c r="P9" s="62">
        <f>P130/SUM(P$33:P129)</f>
        <v>1.8509072360271077E-3</v>
      </c>
      <c r="Q9" s="62">
        <f>Q130/SUM(Q$33:Q129)</f>
        <v>6.056035467800174E-3</v>
      </c>
      <c r="R9" s="62">
        <f>R130/SUM(R$33:R129)</f>
        <v>1.3945682747535869E-2</v>
      </c>
      <c r="S9" s="62">
        <f>S130/SUM(S$33:S129)</f>
        <v>9.0086225387156285E-3</v>
      </c>
      <c r="T9" s="62">
        <f>T130/SUM(T$33:T129)</f>
        <v>1.5349343281262143E-2</v>
      </c>
      <c r="U9" s="62">
        <f>U130/SUM(U$33:U129)</f>
        <v>3.9230911443889814E-2</v>
      </c>
      <c r="V9" s="62">
        <f>V130/SUM(V$33:V129)</f>
        <v>3.8723730386027188E-3</v>
      </c>
      <c r="W9" s="62">
        <f>W130/SUM(W$33:W129)</f>
        <v>1.1136387998904228E-2</v>
      </c>
      <c r="X9" s="62">
        <f>X130/SUM(X$33:X129)</f>
        <v>5.2046544481207484E-3</v>
      </c>
      <c r="Y9" s="62">
        <f>Y130/SUM(Y$33:Y129)</f>
        <v>1.2343313193254577E-2</v>
      </c>
      <c r="Z9" s="62">
        <f>Z130/SUM(Z$33:Z129)</f>
        <v>1.1426897157925579E-2</v>
      </c>
      <c r="AA9" s="62">
        <f>AA130/SUM(AA$33:AA129)</f>
        <v>7.5321074870150478E-3</v>
      </c>
      <c r="AB9" s="62">
        <f>AB130/SUM(AB$33:AB129)</f>
        <v>1.9039944074412101E-2</v>
      </c>
      <c r="AC9" s="62">
        <f>AC130/SUM(AC$33:AC129)</f>
        <v>5.3210058076186648E-3</v>
      </c>
      <c r="AD9" s="62">
        <f>AD130/SUM(AD$33:AD129)</f>
        <v>2.3176431799228098E-2</v>
      </c>
      <c r="AE9" s="62">
        <f>AE130/SUM(AE$33:AE129)</f>
        <v>1.4399609502115197E-2</v>
      </c>
      <c r="AF9" s="62">
        <f>AF130/SUM(AF$33:AF129)</f>
        <v>1.66323338673991E-2</v>
      </c>
      <c r="AG9" s="62">
        <f>AG130/SUM(AG$33:AG129)</f>
        <v>3.6817677485896455E-2</v>
      </c>
      <c r="AH9" s="62">
        <f>AH130/SUM(AH$33:AH129)</f>
        <v>3.0698754553118387E-3</v>
      </c>
      <c r="AI9" s="62">
        <f>AI130/SUM(AI$33:AI129)</f>
        <v>1.9537026249518297E-2</v>
      </c>
      <c r="AJ9" s="17"/>
      <c r="AK9" s="17"/>
      <c r="AL9" s="17"/>
    </row>
    <row r="10" spans="1:38" x14ac:dyDescent="0.25">
      <c r="A10" s="57">
        <v>219</v>
      </c>
      <c r="B10" s="62">
        <f>B131/SUM(B$33:B130)</f>
        <v>7.1234810224290405E-3</v>
      </c>
      <c r="C10" s="62">
        <f>C131/SUM(C$33:C130)</f>
        <v>2.3745737944471505E-3</v>
      </c>
      <c r="D10" s="62">
        <f>D131/SUM(D$33:D130)</f>
        <v>1.4499364184220711E-2</v>
      </c>
      <c r="E10" s="62">
        <f>E131/SUM(E$33:E130)</f>
        <v>5.100830367734282E-3</v>
      </c>
      <c r="F10" s="62">
        <f>F131/SUM(F$33:F130)</f>
        <v>1.708521757262195E-2</v>
      </c>
      <c r="G10" s="62">
        <f>G131/SUM(G$33:G130)</f>
        <v>9.7188530198420095E-3</v>
      </c>
      <c r="H10" s="62">
        <f>H131/SUM(H$33:H130)</f>
        <v>1.5524468056705022E-2</v>
      </c>
      <c r="I10" s="62">
        <f>I131/SUM(I$33:I130)</f>
        <v>6.9239970555760033E-3</v>
      </c>
      <c r="J10" s="62">
        <f>J131/SUM(J$33:J130)</f>
        <v>3.0805208788990207E-2</v>
      </c>
      <c r="K10" s="62">
        <f>K131/SUM(K$33:K130)</f>
        <v>1.2277323062108811E-2</v>
      </c>
      <c r="L10" s="62">
        <f>L131/SUM(L$33:L130)</f>
        <v>8.3140515314326056E-3</v>
      </c>
      <c r="M10" s="62">
        <f>M131/SUM(M$33:M130)</f>
        <v>1.1438970492655661E-2</v>
      </c>
      <c r="N10" s="62">
        <f>N131/SUM(N$33:N130)</f>
        <v>6.5054621333006015E-3</v>
      </c>
      <c r="O10" s="62">
        <f>O131/SUM(O$33:O130)</f>
        <v>4.4815509485949509E-4</v>
      </c>
      <c r="P10" s="62">
        <f>P131/SUM(P$33:P130)</f>
        <v>4.5096156643682176E-4</v>
      </c>
      <c r="Q10" s="62">
        <f>Q131/SUM(Q$33:Q130)</f>
        <v>9.1656634032210443E-3</v>
      </c>
      <c r="R10" s="62">
        <f>R131/SUM(R$33:R130)</f>
        <v>2.3544770030538265E-3</v>
      </c>
      <c r="S10" s="62">
        <f>S131/SUM(S$33:S130)</f>
        <v>8.6447571673539964E-3</v>
      </c>
      <c r="T10" s="62">
        <f>T131/SUM(T$33:T130)</f>
        <v>1.8600022962991312E-2</v>
      </c>
      <c r="U10" s="62">
        <f>U131/SUM(U$33:U130)</f>
        <v>1.8661495766028605E-2</v>
      </c>
      <c r="V10" s="62">
        <f>V131/SUM(V$33:V130)</f>
        <v>3.4958010206131715E-3</v>
      </c>
      <c r="W10" s="62">
        <f>W131/SUM(W$33:W130)</f>
        <v>1.0577897142318656E-2</v>
      </c>
      <c r="X10" s="62">
        <f>X131/SUM(X$33:X130)</f>
        <v>4.8448537297976994E-3</v>
      </c>
      <c r="Y10" s="62">
        <f>Y131/SUM(Y$33:Y130)</f>
        <v>1.5143585689311523E-3</v>
      </c>
      <c r="Z10" s="62">
        <f>Z131/SUM(Z$33:Z130)</f>
        <v>2.6393717007853739E-3</v>
      </c>
      <c r="AA10" s="62">
        <f>AA131/SUM(AA$33:AA130)</f>
        <v>7.1359899217610396E-3</v>
      </c>
      <c r="AB10" s="62">
        <f>AB131/SUM(AB$33:AB130)</f>
        <v>1.8236387023009861E-2</v>
      </c>
      <c r="AC10" s="62">
        <f>AC131/SUM(AC$33:AC130)</f>
        <v>6.2083043963213165E-4</v>
      </c>
      <c r="AD10" s="62">
        <f>AD131/SUM(AD$33:AD130)</f>
        <v>3.237546440215331E-2</v>
      </c>
      <c r="AE10" s="62">
        <f>AE131/SUM(AE$33:AE130)</f>
        <v>2.3337877937284465E-2</v>
      </c>
      <c r="AF10" s="62">
        <f>AF131/SUM(AF$33:AF130)</f>
        <v>2.0262664165103189E-3</v>
      </c>
      <c r="AG10" s="62">
        <f>AG131/SUM(AG$33:AG130)</f>
        <v>4.3724659743469937E-2</v>
      </c>
      <c r="AH10" s="62">
        <f>AH131/SUM(AH$33:AH130)</f>
        <v>3.4886302369097079E-3</v>
      </c>
      <c r="AI10" s="62">
        <f>AI131/SUM(AI$33:AI130)</f>
        <v>2.1711804365215404E-2</v>
      </c>
      <c r="AJ10" s="17"/>
      <c r="AK10" s="17"/>
      <c r="AL10" s="17"/>
    </row>
    <row r="11" spans="1:38" x14ac:dyDescent="0.25">
      <c r="A11" s="57">
        <v>220</v>
      </c>
      <c r="B11" s="62">
        <f>B132/SUM(B$33:B131)</f>
        <v>1.5328690929794595E-4</v>
      </c>
      <c r="C11" s="62">
        <f>C132/SUM(C$33:C131)</f>
        <v>3.8024661361841707E-3</v>
      </c>
      <c r="D11" s="62">
        <f>D132/SUM(D$33:D131)</f>
        <v>1.3842527623744839E-2</v>
      </c>
      <c r="E11" s="62">
        <f>E132/SUM(E$33:E131)</f>
        <v>4.681537432629136E-3</v>
      </c>
      <c r="F11" s="62">
        <f>F132/SUM(F$33:F131)</f>
        <v>1.6208805289323971E-2</v>
      </c>
      <c r="G11" s="62">
        <f>G132/SUM(G$33:G131)</f>
        <v>9.2402938413441542E-3</v>
      </c>
      <c r="H11" s="62">
        <f>H132/SUM(H$33:H131)</f>
        <v>1.4800793932463162E-2</v>
      </c>
      <c r="I11" s="62">
        <f>I132/SUM(I$33:I131)</f>
        <v>6.5108628606675347E-3</v>
      </c>
      <c r="J11" s="62">
        <f>J132/SUM(J$33:J131)</f>
        <v>6.5612299858003233E-3</v>
      </c>
      <c r="K11" s="62">
        <f>K132/SUM(K$33:K131)</f>
        <v>1.2175980975029727E-2</v>
      </c>
      <c r="L11" s="62">
        <f>L132/SUM(L$33:L131)</f>
        <v>7.7204309439539501E-3</v>
      </c>
      <c r="M11" s="62">
        <f>M132/SUM(M$33:M131)</f>
        <v>1.0795527567150753E-2</v>
      </c>
      <c r="N11" s="62">
        <f>N132/SUM(N$33:N131)</f>
        <v>8.804878048780487E-3</v>
      </c>
      <c r="O11" s="62">
        <f>O132/SUM(O$33:O131)</f>
        <v>9.9545409297541231E-4</v>
      </c>
      <c r="P11" s="62">
        <f>P132/SUM(P$33:P131)</f>
        <v>5.1619094702863039E-3</v>
      </c>
      <c r="Q11" s="62">
        <f>Q132/SUM(Q$33:Q131)</f>
        <v>9.757689667203133E-3</v>
      </c>
      <c r="R11" s="62">
        <f>R132/SUM(R$33:R131)</f>
        <v>2.2791757756174705E-3</v>
      </c>
      <c r="S11" s="62">
        <f>S132/SUM(S$33:S131)</f>
        <v>8.3037106768015963E-3</v>
      </c>
      <c r="T11" s="62">
        <f>T132/SUM(T$33:T131)</f>
        <v>2.3695910827227752E-2</v>
      </c>
      <c r="U11" s="62">
        <f>U132/SUM(U$33:U131)</f>
        <v>1.7778243481601789E-2</v>
      </c>
      <c r="V11" s="62">
        <f>V132/SUM(V$33:V131)</f>
        <v>3.1632898214142709E-3</v>
      </c>
      <c r="W11" s="62">
        <f>W132/SUM(W$33:W131)</f>
        <v>1.0047556881760537E-2</v>
      </c>
      <c r="X11" s="62">
        <f>X132/SUM(X$33:X131)</f>
        <v>4.5086492454913503E-3</v>
      </c>
      <c r="Y11" s="62">
        <f>Y132/SUM(Y$33:Y131)</f>
        <v>7.1156176689681242E-3</v>
      </c>
      <c r="Z11" s="62">
        <f>Z132/SUM(Z$33:Z131)</f>
        <v>2.5521669341894062E-3</v>
      </c>
      <c r="AA11" s="62">
        <f>AA132/SUM(AA$33:AA131)</f>
        <v>6.7562563262753362E-3</v>
      </c>
      <c r="AB11" s="62">
        <f>AB132/SUM(AB$33:AB131)</f>
        <v>1.7460629368666311E-2</v>
      </c>
      <c r="AC11" s="62">
        <f>AC132/SUM(AC$33:AC131)</f>
        <v>1.1125950385412175E-2</v>
      </c>
      <c r="AD11" s="62">
        <f>AD132/SUM(AD$33:AD131)</f>
        <v>1.3164659224441834E-2</v>
      </c>
      <c r="AE11" s="62">
        <f>AE132/SUM(AE$33:AE131)</f>
        <v>3.4706672637707121E-3</v>
      </c>
      <c r="AF11" s="62">
        <f>AF132/SUM(AF$33:AF131)</f>
        <v>1.0223187537447574E-2</v>
      </c>
      <c r="AG11" s="62">
        <f>AG132/SUM(AG$33:AG131)</f>
        <v>2.1661275415896488E-2</v>
      </c>
      <c r="AH11" s="62">
        <f>AH132/SUM(AH$33:AH131)</f>
        <v>9.6393919281944317E-4</v>
      </c>
      <c r="AI11" s="62">
        <f>AI132/SUM(AI$33:AI131)</f>
        <v>1.379126409883596E-2</v>
      </c>
      <c r="AJ11" s="17"/>
      <c r="AK11" s="17"/>
      <c r="AL11" s="17"/>
    </row>
    <row r="12" spans="1:38" x14ac:dyDescent="0.25">
      <c r="A12" s="57">
        <v>221</v>
      </c>
      <c r="B12" s="62">
        <f>B133/SUM(B$33:B132)</f>
        <v>1.6640028025310359E-3</v>
      </c>
      <c r="C12" s="62">
        <f>C133/SUM(C$33:C132)</f>
        <v>3.0861209275306191E-3</v>
      </c>
      <c r="D12" s="62">
        <f>D133/SUM(D$33:D132)</f>
        <v>1.3210057382446615E-2</v>
      </c>
      <c r="E12" s="62">
        <f>E133/SUM(E$33:E132)</f>
        <v>4.2942543138329813E-3</v>
      </c>
      <c r="F12" s="62">
        <f>F133/SUM(F$33:F132)</f>
        <v>1.5395478445069286E-2</v>
      </c>
      <c r="G12" s="62">
        <f>G133/SUM(G$33:G132)</f>
        <v>8.8047243373567518E-3</v>
      </c>
      <c r="H12" s="62">
        <f>H133/SUM(H$33:H132)</f>
        <v>1.4105669468803025E-2</v>
      </c>
      <c r="I12" s="62">
        <f>I133/SUM(I$33:I132)</f>
        <v>6.128285441917472E-3</v>
      </c>
      <c r="J12" s="62">
        <f>J133/SUM(J$33:J132)</f>
        <v>6.113083945452482E-3</v>
      </c>
      <c r="K12" s="62">
        <f>K133/SUM(K$33:K132)</f>
        <v>1.1677082843851322E-2</v>
      </c>
      <c r="L12" s="62">
        <f>L133/SUM(L$33:L132)</f>
        <v>7.1788340184102354E-3</v>
      </c>
      <c r="M12" s="62">
        <f>M133/SUM(M$33:M132)</f>
        <v>1.0187539732994279E-2</v>
      </c>
      <c r="N12" s="62">
        <f>N133/SUM(N$33:N132)</f>
        <v>4.6662314740939532E-3</v>
      </c>
      <c r="O12" s="62">
        <f>O133/SUM(O$33:O132)</f>
        <v>1.4933536646003911E-2</v>
      </c>
      <c r="P12" s="62">
        <f>P133/SUM(P$33:P132)</f>
        <v>4.8026848744358291E-3</v>
      </c>
      <c r="Q12" s="62">
        <f>Q133/SUM(Q$33:Q132)</f>
        <v>1.1758805171645119E-2</v>
      </c>
      <c r="R12" s="62">
        <f>R133/SUM(R$33:R132)</f>
        <v>4.2231297568219792E-3</v>
      </c>
      <c r="S12" s="62">
        <f>S133/SUM(S$33:S132)</f>
        <v>7.9705702023298592E-3</v>
      </c>
      <c r="T12" s="62">
        <f>T133/SUM(T$33:T132)</f>
        <v>6.019305822332603E-3</v>
      </c>
      <c r="U12" s="62">
        <f>U133/SUM(U$33:U132)</f>
        <v>1.5185572847852571E-2</v>
      </c>
      <c r="V12" s="62">
        <f>V133/SUM(V$33:V132)</f>
        <v>2.8339919370933622E-3</v>
      </c>
      <c r="W12" s="62">
        <f>W133/SUM(W$33:W132)</f>
        <v>9.5552426893161305E-3</v>
      </c>
      <c r="X12" s="62">
        <f>X133/SUM(X$33:X132)</f>
        <v>4.1952917468168907E-3</v>
      </c>
      <c r="Y12" s="62">
        <f>Y133/SUM(Y$33:Y132)</f>
        <v>6.6127198260159193E-3</v>
      </c>
      <c r="Z12" s="62">
        <f>Z133/SUM(Z$33:Z132)</f>
        <v>1.7787668710674203E-2</v>
      </c>
      <c r="AA12" s="62">
        <f>AA133/SUM(AA$33:AA132)</f>
        <v>6.4003008059638055E-3</v>
      </c>
      <c r="AB12" s="62">
        <f>AB133/SUM(AB$33:AB132)</f>
        <v>1.6719547523796386E-2</v>
      </c>
      <c r="AC12" s="62">
        <f>AC133/SUM(AC$33:AC132)</f>
        <v>1.0389907541263222E-2</v>
      </c>
      <c r="AD12" s="62">
        <f>AD133/SUM(AD$33:AD132)</f>
        <v>7.8469038255921421E-3</v>
      </c>
      <c r="AE12" s="62">
        <f>AE133/SUM(AE$33:AE132)</f>
        <v>1.0755327457324557E-2</v>
      </c>
      <c r="AF12" s="62">
        <f>AF133/SUM(AF$33:AF132)</f>
        <v>9.4524965711532041E-3</v>
      </c>
      <c r="AG12" s="62">
        <f>AG133/SUM(AG$33:AG132)</f>
        <v>1.7046418273308078E-2</v>
      </c>
      <c r="AH12" s="62">
        <f>AH133/SUM(AH$33:AH132)</f>
        <v>9.4248772555767801E-3</v>
      </c>
      <c r="AI12" s="62">
        <f>AI133/SUM(AI$33:AI132)</f>
        <v>1.9968430700295324E-2</v>
      </c>
      <c r="AJ12" s="17"/>
      <c r="AK12" s="17"/>
      <c r="AL12" s="17"/>
    </row>
    <row r="13" spans="1:38" x14ac:dyDescent="0.25">
      <c r="A13" s="57">
        <v>222</v>
      </c>
      <c r="B13" s="62">
        <f>B134/SUM(B$33:B133)</f>
        <v>3.2787601914795953E-4</v>
      </c>
      <c r="C13" s="62">
        <f>C134/SUM(C$33:C133)</f>
        <v>2.9197784829217087E-3</v>
      </c>
      <c r="D13" s="62">
        <f>D134/SUM(D$33:D133)</f>
        <v>1.2613401241445169E-2</v>
      </c>
      <c r="E13" s="62">
        <f>E134/SUM(E$33:E133)</f>
        <v>3.9379800631636408E-3</v>
      </c>
      <c r="F13" s="62">
        <f>F134/SUM(F$33:F133)</f>
        <v>1.4615671178442816E-2</v>
      </c>
      <c r="G13" s="62">
        <f>G134/SUM(G$33:G133)</f>
        <v>8.3799727726516417E-3</v>
      </c>
      <c r="H13" s="62">
        <f>H134/SUM(H$33:H133)</f>
        <v>1.3449650028099934E-2</v>
      </c>
      <c r="I13" s="62">
        <f>I134/SUM(I$33:I133)</f>
        <v>5.7525717379534377E-3</v>
      </c>
      <c r="J13" s="62">
        <f>J134/SUM(J$33:J133)</f>
        <v>5.7052604435275916E-3</v>
      </c>
      <c r="K13" s="62">
        <f>K134/SUM(K$33:K133)</f>
        <v>1.1193943194221881E-2</v>
      </c>
      <c r="L13" s="62">
        <f>L134/SUM(L$33:L133)</f>
        <v>6.6678162901649711E-3</v>
      </c>
      <c r="M13" s="62">
        <f>M134/SUM(M$33:M133)</f>
        <v>9.5970799704221139E-3</v>
      </c>
      <c r="N13" s="62">
        <f>N134/SUM(N$33:N133)</f>
        <v>7.7248880974154109E-3</v>
      </c>
      <c r="O13" s="62">
        <f>O134/SUM(O$33:O133)</f>
        <v>1.4354535804686862E-2</v>
      </c>
      <c r="P13" s="62">
        <f>P134/SUM(P$33:P133)</f>
        <v>4.4486035128131303E-3</v>
      </c>
      <c r="Q13" s="62">
        <f>Q134/SUM(Q$33:Q133)</f>
        <v>1.1236573946571193E-2</v>
      </c>
      <c r="R13" s="62">
        <f>R134/SUM(R$33:R133)</f>
        <v>1.0166828411664126E-2</v>
      </c>
      <c r="S13" s="62">
        <f>S134/SUM(S$33:S133)</f>
        <v>7.6448794514487944E-3</v>
      </c>
      <c r="T13" s="62">
        <f>T134/SUM(T$33:T133)</f>
        <v>4.9860754721570248E-3</v>
      </c>
      <c r="U13" s="62">
        <f>U134/SUM(U$33:U133)</f>
        <v>1.7189507132715841E-2</v>
      </c>
      <c r="V13" s="62">
        <f>V134/SUM(V$33:V133)</f>
        <v>2.5473650692564879E-3</v>
      </c>
      <c r="W13" s="62">
        <f>W134/SUM(W$33:W133)</f>
        <v>9.0761528085777643E-3</v>
      </c>
      <c r="X13" s="62">
        <f>X134/SUM(X$33:X133)</f>
        <v>3.9041120881526618E-3</v>
      </c>
      <c r="Y13" s="62">
        <f>Y134/SUM(Y$33:Y133)</f>
        <v>6.1525301046259128E-3</v>
      </c>
      <c r="Z13" s="62">
        <f>Z134/SUM(Z$33:Z133)</f>
        <v>1.7052068585810917E-2</v>
      </c>
      <c r="AA13" s="62">
        <f>AA134/SUM(AA$33:AA133)</f>
        <v>6.0590800919420734E-3</v>
      </c>
      <c r="AB13" s="62">
        <f>AB134/SUM(AB$33:AB133)</f>
        <v>1.6010420341374725E-2</v>
      </c>
      <c r="AC13" s="62">
        <f>AC134/SUM(AC$33:AC133)</f>
        <v>9.7066392177045813E-3</v>
      </c>
      <c r="AD13" s="62">
        <f>AD134/SUM(AD$33:AD133)</f>
        <v>7.0665659725968281E-3</v>
      </c>
      <c r="AE13" s="62">
        <f>AE134/SUM(AE$33:AE133)</f>
        <v>9.3604432964655496E-3</v>
      </c>
      <c r="AF13" s="62">
        <f>AF134/SUM(AF$33:AF133)</f>
        <v>8.702996474735606E-3</v>
      </c>
      <c r="AG13" s="62">
        <f>AG134/SUM(AG$33:AG133)</f>
        <v>8.0051143786307923E-3</v>
      </c>
      <c r="AH13" s="62">
        <f>AH134/SUM(AH$33:AH133)</f>
        <v>8.820769471379419E-3</v>
      </c>
      <c r="AI13" s="62">
        <f>AI134/SUM(AI$33:AI133)</f>
        <v>1.0716454916839311E-2</v>
      </c>
      <c r="AJ13" s="17"/>
      <c r="AK13" s="17"/>
      <c r="AL13" s="17"/>
    </row>
    <row r="14" spans="1:38" x14ac:dyDescent="0.25">
      <c r="A14" s="57">
        <v>223</v>
      </c>
      <c r="B14" s="62">
        <f>B135/SUM(B$33:B134)</f>
        <v>9.6145441832007697E-4</v>
      </c>
      <c r="C14" s="62">
        <f>C135/SUM(C$33:C134)</f>
        <v>2.5624060150375941E-3</v>
      </c>
      <c r="D14" s="62">
        <f>D135/SUM(D$33:D134)</f>
        <v>1.2037146187800437E-2</v>
      </c>
      <c r="E14" s="62">
        <f>E135/SUM(E$33:E134)</f>
        <v>3.6118375061491856E-3</v>
      </c>
      <c r="F14" s="62">
        <f>F135/SUM(F$33:F134)</f>
        <v>1.3878859828411274E-2</v>
      </c>
      <c r="G14" s="62">
        <f>G135/SUM(G$33:G134)</f>
        <v>7.9653186127445104E-3</v>
      </c>
      <c r="H14" s="62">
        <f>H135/SUM(H$33:H134)</f>
        <v>1.2817442813031698E-2</v>
      </c>
      <c r="I14" s="62">
        <f>I135/SUM(I$33:I134)</f>
        <v>5.4056478926945246E-3</v>
      </c>
      <c r="J14" s="62">
        <f>J135/SUM(J$33:J134)</f>
        <v>5.3203422967212591E-3</v>
      </c>
      <c r="K14" s="62">
        <f>K135/SUM(K$33:K134)</f>
        <v>1.0725523070209688E-2</v>
      </c>
      <c r="L14" s="62">
        <f>L135/SUM(L$33:L134)</f>
        <v>6.2049144445078894E-3</v>
      </c>
      <c r="M14" s="62">
        <f>M135/SUM(M$33:M134)</f>
        <v>9.0539340200402052E-3</v>
      </c>
      <c r="N14" s="62">
        <f>N135/SUM(N$33:N134)</f>
        <v>7.307462686567164E-3</v>
      </c>
      <c r="O14" s="62">
        <f>O135/SUM(O$33:O134)</f>
        <v>1.3797211578710113E-2</v>
      </c>
      <c r="P14" s="62">
        <f>P135/SUM(P$33:P134)</f>
        <v>4.1422408232882797E-3</v>
      </c>
      <c r="Q14" s="62">
        <f>Q135/SUM(Q$33:Q134)</f>
        <v>1.0741325780271257E-2</v>
      </c>
      <c r="R14" s="62">
        <f>R135/SUM(R$33:R134)</f>
        <v>9.6527746008509083E-3</v>
      </c>
      <c r="S14" s="62">
        <f>S135/SUM(S$33:S134)</f>
        <v>7.3399278354758608E-3</v>
      </c>
      <c r="T14" s="62">
        <f>T135/SUM(T$33:T134)</f>
        <v>6.1109161533900455E-3</v>
      </c>
      <c r="U14" s="62">
        <f>U135/SUM(U$33:U134)</f>
        <v>5.483458234326449E-3</v>
      </c>
      <c r="V14" s="62">
        <f>V135/SUM(V$33:V134)</f>
        <v>2.3026838176909638E-3</v>
      </c>
      <c r="W14" s="62">
        <f>W135/SUM(W$33:W134)</f>
        <v>8.6206896551724137E-3</v>
      </c>
      <c r="X14" s="62">
        <f>X135/SUM(X$33:X134)</f>
        <v>3.634513338663953E-3</v>
      </c>
      <c r="Y14" s="62">
        <f>Y135/SUM(Y$33:Y134)</f>
        <v>5.7225074392596711E-3</v>
      </c>
      <c r="Z14" s="62">
        <f>Z135/SUM(Z$33:Z134)</f>
        <v>1.6348563120611254E-2</v>
      </c>
      <c r="AA14" s="62">
        <f>AA135/SUM(AA$33:AA134)</f>
        <v>5.7400276102593907E-3</v>
      </c>
      <c r="AB14" s="62">
        <f>AB135/SUM(AB$33:AB134)</f>
        <v>1.5339690001157376E-2</v>
      </c>
      <c r="AC14" s="62">
        <f>AC135/SUM(AC$33:AC134)</f>
        <v>9.0628281324865185E-3</v>
      </c>
      <c r="AD14" s="62">
        <f>AD135/SUM(AD$33:AD134)</f>
        <v>8.1954041459103323E-3</v>
      </c>
      <c r="AE14" s="62">
        <f>AE135/SUM(AE$33:AE134)</f>
        <v>9.7766890487959585E-3</v>
      </c>
      <c r="AF14" s="62">
        <f>AF135/SUM(AF$33:AF134)</f>
        <v>8.0090283592413273E-3</v>
      </c>
      <c r="AG14" s="62">
        <f>AG135/SUM(AG$33:AG134)</f>
        <v>1.5952019853853579E-2</v>
      </c>
      <c r="AH14" s="62">
        <f>AH135/SUM(AH$33:AH134)</f>
        <v>8.2475505395014255E-3</v>
      </c>
      <c r="AI14" s="62">
        <f>AI135/SUM(AI$33:AI134)</f>
        <v>1.0133605538496999E-2</v>
      </c>
      <c r="AJ14" s="17"/>
      <c r="AK14" s="17"/>
      <c r="AL14" s="17"/>
    </row>
    <row r="15" spans="1:38" x14ac:dyDescent="0.25">
      <c r="A15" s="57">
        <v>224</v>
      </c>
      <c r="B15" s="62">
        <f>B136/SUM(B$33:B135)</f>
        <v>1.3971358714634998E-3</v>
      </c>
      <c r="C15" s="62">
        <f>C136/SUM(C$33:C135)</f>
        <v>8.0395497852120282E-4</v>
      </c>
      <c r="D15" s="62">
        <f>D136/SUM(D$33:D135)</f>
        <v>1.1492765252504335E-2</v>
      </c>
      <c r="E15" s="62">
        <f>E136/SUM(E$33:E135)</f>
        <v>3.3150596581747824E-3</v>
      </c>
      <c r="F15" s="62">
        <f>F136/SUM(F$33:F135)</f>
        <v>1.3181878538404896E-2</v>
      </c>
      <c r="G15" s="62">
        <f>G136/SUM(G$33:G135)</f>
        <v>7.5898504353002459E-3</v>
      </c>
      <c r="H15" s="62">
        <f>H136/SUM(H$33:H135)</f>
        <v>1.2219705831114208E-2</v>
      </c>
      <c r="I15" s="62">
        <f>I136/SUM(I$33:I135)</f>
        <v>5.0642512939496698E-3</v>
      </c>
      <c r="J15" s="62">
        <f>J136/SUM(J$33:J135)</f>
        <v>4.9574393470845158E-3</v>
      </c>
      <c r="K15" s="62">
        <f>K136/SUM(K$33:K135)</f>
        <v>1.0270859843664788E-2</v>
      </c>
      <c r="L15" s="62">
        <f>L136/SUM(L$33:L135)</f>
        <v>5.750496547810461E-3</v>
      </c>
      <c r="M15" s="62">
        <f>M136/SUM(M$33:M135)</f>
        <v>8.5402767482085501E-3</v>
      </c>
      <c r="N15" s="62">
        <f>N136/SUM(N$33:N135)</f>
        <v>6.9462554230577747E-3</v>
      </c>
      <c r="O15" s="62">
        <f>O136/SUM(O$33:O135)</f>
        <v>1.3260072096679424E-2</v>
      </c>
      <c r="P15" s="62">
        <f>P136/SUM(P$33:P135)</f>
        <v>3.8396756972793973E-3</v>
      </c>
      <c r="Q15" s="62">
        <f>Q136/SUM(Q$33:Q135)</f>
        <v>1.026072148392451E-2</v>
      </c>
      <c r="R15" s="62">
        <f>R136/SUM(R$33:R135)</f>
        <v>9.1753511554145892E-3</v>
      </c>
      <c r="S15" s="62">
        <f>S136/SUM(S$33:S135)</f>
        <v>7.05491392460231E-3</v>
      </c>
      <c r="T15" s="62">
        <f>T136/SUM(T$33:T135)</f>
        <v>2.5425767343404213E-2</v>
      </c>
      <c r="U15" s="62">
        <f>U136/SUM(U$33:U135)</f>
        <v>1.7054750375964701E-2</v>
      </c>
      <c r="V15" s="62">
        <f>V136/SUM(V$33:V135)</f>
        <v>2.0993424700942722E-3</v>
      </c>
      <c r="W15" s="62">
        <f>W136/SUM(W$33:W135)</f>
        <v>8.1876073991711314E-3</v>
      </c>
      <c r="X15" s="62">
        <f>X136/SUM(X$33:X135)</f>
        <v>3.3859636416310565E-3</v>
      </c>
      <c r="Y15" s="62">
        <f>Y136/SUM(Y$33:Y135)</f>
        <v>5.3322928859409549E-3</v>
      </c>
      <c r="Z15" s="62">
        <f>Z136/SUM(Z$33:Z135)</f>
        <v>1.5674696778317176E-2</v>
      </c>
      <c r="AA15" s="62">
        <f>AA136/SUM(AA$33:AA135)</f>
        <v>5.4343463532887026E-3</v>
      </c>
      <c r="AB15" s="62">
        <f>AB136/SUM(AB$33:AB135)</f>
        <v>1.4687056100170107E-2</v>
      </c>
      <c r="AC15" s="62">
        <f>AC136/SUM(AC$33:AC135)</f>
        <v>8.4661857711503096E-3</v>
      </c>
      <c r="AD15" s="62">
        <f>AD136/SUM(AD$33:AD135)</f>
        <v>4.8170580526334435E-3</v>
      </c>
      <c r="AE15" s="62">
        <f>AE136/SUM(AE$33:AE135)</f>
        <v>9.4979206376711138E-3</v>
      </c>
      <c r="AF15" s="62">
        <f>AF136/SUM(AF$33:AF135)</f>
        <v>7.4036621040846542E-3</v>
      </c>
      <c r="AG15" s="62">
        <f>AG136/SUM(AG$33:AG135)</f>
        <v>1.5267279167288667E-2</v>
      </c>
      <c r="AH15" s="62">
        <f>AH136/SUM(AH$33:AH135)</f>
        <v>7.7188018943354451E-3</v>
      </c>
      <c r="AI15" s="62">
        <f>AI136/SUM(AI$33:AI135)</f>
        <v>9.5837272223489919E-3</v>
      </c>
      <c r="AJ15" s="17"/>
      <c r="AK15" s="17"/>
      <c r="AL15" s="17"/>
    </row>
    <row r="16" spans="1:38" x14ac:dyDescent="0.25">
      <c r="A16" s="57">
        <v>225</v>
      </c>
      <c r="B16" s="62">
        <f>B137/SUM(B$33:B136)</f>
        <v>1.7657830484827345E-3</v>
      </c>
      <c r="C16" s="62">
        <f>C137/SUM(C$33:C136)</f>
        <v>3.9805767040345299E-3</v>
      </c>
      <c r="D16" s="62">
        <f>D137/SUM(D$33:D136)</f>
        <v>1.0965529595414181E-2</v>
      </c>
      <c r="E16" s="62">
        <f>E137/SUM(E$33:E136)</f>
        <v>3.0341210048597362E-3</v>
      </c>
      <c r="F16" s="62">
        <f>F137/SUM(F$33:F136)</f>
        <v>1.2509978196895142E-2</v>
      </c>
      <c r="G16" s="62">
        <f>G137/SUM(G$33:G136)</f>
        <v>7.2225094158481652E-3</v>
      </c>
      <c r="H16" s="62">
        <f>H137/SUM(H$33:H136)</f>
        <v>1.1641915814319434E-2</v>
      </c>
      <c r="I16" s="62">
        <f>I137/SUM(I$33:I136)</f>
        <v>4.7723690928059307E-3</v>
      </c>
      <c r="J16" s="62">
        <f>J137/SUM(J$33:J136)</f>
        <v>4.6157506542945518E-3</v>
      </c>
      <c r="K16" s="62">
        <f>K137/SUM(K$33:K136)</f>
        <v>9.8290598290598288E-3</v>
      </c>
      <c r="L16" s="62">
        <f>L137/SUM(L$33:L136)</f>
        <v>5.3602663206003499E-3</v>
      </c>
      <c r="M16" s="62">
        <f>M137/SUM(M$33:M136)</f>
        <v>8.0545134369496979E-3</v>
      </c>
      <c r="N16" s="62">
        <f>N137/SUM(N$33:N136)</f>
        <v>6.5687243961011438E-3</v>
      </c>
      <c r="O16" s="62">
        <f>O137/SUM(O$33:O136)</f>
        <v>1.2741748424913017E-2</v>
      </c>
      <c r="P16" s="62">
        <f>P137/SUM(P$33:P136)</f>
        <v>3.5690417620544029E-3</v>
      </c>
      <c r="Q16" s="62">
        <f>Q137/SUM(Q$33:Q136)</f>
        <v>9.8044445392764558E-3</v>
      </c>
      <c r="R16" s="62">
        <f>R137/SUM(R$33:R136)</f>
        <v>8.7102929621730839E-3</v>
      </c>
      <c r="S16" s="62">
        <f>S137/SUM(S$33:S136)</f>
        <v>6.7755808606745826E-3</v>
      </c>
      <c r="T16" s="62">
        <f>T137/SUM(T$33:T136)</f>
        <v>4.4582326585188486E-2</v>
      </c>
      <c r="U16" s="62">
        <f>U137/SUM(U$33:U136)</f>
        <v>4.1596932226248317E-3</v>
      </c>
      <c r="V16" s="62">
        <f>V137/SUM(V$33:V136)</f>
        <v>1.8973081939997628E-3</v>
      </c>
      <c r="W16" s="62">
        <f>W137/SUM(W$33:W136)</f>
        <v>7.7757725642225344E-3</v>
      </c>
      <c r="X16" s="62">
        <f>X137/SUM(X$33:X136)</f>
        <v>3.1579897139763602E-3</v>
      </c>
      <c r="Y16" s="62">
        <f>Y137/SUM(Y$33:Y136)</f>
        <v>4.959034066407934E-3</v>
      </c>
      <c r="Z16" s="62">
        <f>Z137/SUM(Z$33:Z136)</f>
        <v>1.5028243508488037E-2</v>
      </c>
      <c r="AA16" s="62">
        <f>AA137/SUM(AA$33:AA136)</f>
        <v>5.1494950301385171E-3</v>
      </c>
      <c r="AB16" s="62">
        <f>AB137/SUM(AB$33:AB136)</f>
        <v>1.4068319492572654E-2</v>
      </c>
      <c r="AC16" s="62">
        <f>AC137/SUM(AC$33:AC136)</f>
        <v>7.9142456421558809E-3</v>
      </c>
      <c r="AD16" s="62">
        <f>AD137/SUM(AD$33:AD136)</f>
        <v>3.9832211216468683E-3</v>
      </c>
      <c r="AE16" s="62">
        <f>AE137/SUM(AE$33:AE136)</f>
        <v>9.2369090148369856E-3</v>
      </c>
      <c r="AF16" s="62">
        <f>AF137/SUM(AF$33:AF136)</f>
        <v>6.8115006811500685E-3</v>
      </c>
      <c r="AG16" s="62">
        <f>AG137/SUM(AG$33:AG136)</f>
        <v>1.4609955622092712E-2</v>
      </c>
      <c r="AH16" s="62">
        <f>AH137/SUM(AH$33:AH136)</f>
        <v>7.217186975495133E-3</v>
      </c>
      <c r="AI16" s="62">
        <f>AI137/SUM(AI$33:AI136)</f>
        <v>9.0649317103096445E-3</v>
      </c>
      <c r="AJ16" s="17"/>
      <c r="AK16" s="17"/>
      <c r="AL16" s="17"/>
    </row>
    <row r="17" spans="1:38" s="74" customFormat="1" x14ac:dyDescent="0.25">
      <c r="A17" s="71">
        <v>226</v>
      </c>
      <c r="B17" s="72">
        <f>B138/SUM(B$33:B137)</f>
        <v>1.2186364328770701E-3</v>
      </c>
      <c r="C17" s="72">
        <f>C138/SUM(C$33:C137)</f>
        <v>2.0779344853529501E-3</v>
      </c>
      <c r="D17" s="72">
        <f>D138/SUM(D$33:D137)</f>
        <v>1.0466897014339775E-2</v>
      </c>
      <c r="E17" s="72">
        <f>E138/SUM(E$33:E137)</f>
        <v>2.7814094183393574E-3</v>
      </c>
      <c r="F17" s="72">
        <f>F138/SUM(F$33:F137)</f>
        <v>1.1884729887153901E-2</v>
      </c>
      <c r="G17" s="72">
        <f>G138/SUM(G$33:G137)</f>
        <v>6.8627738510719421E-3</v>
      </c>
      <c r="H17" s="72">
        <f>H138/SUM(H$33:H137)</f>
        <v>1.1094773426012566E-2</v>
      </c>
      <c r="I17" s="72">
        <f>I138/SUM(I$33:I137)</f>
        <v>4.4846021296337203E-3</v>
      </c>
      <c r="J17" s="72">
        <f>J138/SUM(J$33:J137)</f>
        <v>4.3103448275862068E-3</v>
      </c>
      <c r="K17" s="72">
        <f>K138/SUM(K$33:K137)</f>
        <v>9.4215649152504626E-3</v>
      </c>
      <c r="L17" s="72">
        <f>L138/SUM(L$33:L137)</f>
        <v>4.9762412541624577E-3</v>
      </c>
      <c r="M17" s="72">
        <f>M138/SUM(M$33:M137)</f>
        <v>7.6103963178441765E-3</v>
      </c>
      <c r="N17" s="72">
        <f>N138/SUM(N$33:N137)</f>
        <v>6.2451757771384469E-3</v>
      </c>
      <c r="O17" s="72">
        <f>O138/SUM(O$33:O137)</f>
        <v>1.2256457079187237E-2</v>
      </c>
      <c r="P17" s="72">
        <f>P138/SUM(P$33:P137)</f>
        <v>3.3154807447079828E-3</v>
      </c>
      <c r="Q17" s="72">
        <f>Q138/SUM(Q$33:Q137)</f>
        <v>9.3711701812956936E-3</v>
      </c>
      <c r="R17" s="72">
        <f>R138/SUM(R$33:R137)</f>
        <v>8.2789931676051018E-3</v>
      </c>
      <c r="S17" s="72">
        <f>S138/SUM(S$33:S137)</f>
        <v>6.5016186881237991E-3</v>
      </c>
      <c r="T17" s="72">
        <f>T138/SUM(T$33:T137)</f>
        <v>6.8943060218506829E-3</v>
      </c>
      <c r="U17" s="72">
        <f>U138/SUM(U$33:U137)</f>
        <v>1.5550413437110633E-2</v>
      </c>
      <c r="V17" s="72">
        <f>V138/SUM(V$33:V137)</f>
        <v>1.6964532291789956E-3</v>
      </c>
      <c r="W17" s="72">
        <f>W138/SUM(W$33:W137)</f>
        <v>7.3952069331446766E-3</v>
      </c>
      <c r="X17" s="72">
        <f>X138/SUM(X$33:X137)</f>
        <v>2.9321820471307791E-3</v>
      </c>
      <c r="Y17" s="72">
        <f>Y138/SUM(Y$33:Y137)</f>
        <v>4.6127440463419869E-3</v>
      </c>
      <c r="Z17" s="72">
        <f>Z138/SUM(Z$33:Z137)</f>
        <v>1.4407179971658007E-2</v>
      </c>
      <c r="AA17" s="72">
        <f>AA138/SUM(AA$33:AA137)</f>
        <v>4.8768864177918987E-3</v>
      </c>
      <c r="AB17" s="72">
        <f>AB138/SUM(AB$33:AB137)</f>
        <v>1.3472632915491398E-2</v>
      </c>
      <c r="AC17" s="72">
        <f>AC138/SUM(AC$33:AC137)</f>
        <v>7.3849517940562572E-3</v>
      </c>
      <c r="AD17" s="72">
        <f>AD138/SUM(AD$33:AD137)</f>
        <v>3.6689839196685625E-3</v>
      </c>
      <c r="AE17" s="72">
        <f>AE138/SUM(AE$33:AE137)</f>
        <v>8.9716606076067785E-3</v>
      </c>
      <c r="AF17" s="72">
        <f>AF138/SUM(AF$33:AF137)</f>
        <v>6.3025210084033615E-3</v>
      </c>
      <c r="AG17" s="72">
        <f>AG138/SUM(AG$33:AG137)</f>
        <v>1.3991173176997563E-2</v>
      </c>
      <c r="AH17" s="72">
        <f>AH138/SUM(AH$33:AH137)</f>
        <v>6.7564496826286527E-3</v>
      </c>
      <c r="AI17" s="72">
        <f>AI138/SUM(AI$33:AI137)</f>
        <v>8.5755197708928307E-3</v>
      </c>
      <c r="AJ17" s="73"/>
      <c r="AK17" s="73"/>
      <c r="AL17" s="73"/>
    </row>
    <row r="18" spans="1:38" x14ac:dyDescent="0.25">
      <c r="A18" s="57">
        <v>227</v>
      </c>
      <c r="B18" s="62">
        <f>B139/SUM(B$33:B138)</f>
        <v>2.6733899889152123E-3</v>
      </c>
      <c r="C18" s="62">
        <f>C139/SUM(C$33:C138)</f>
        <v>2.7052472262277891E-3</v>
      </c>
      <c r="D18" s="84">
        <f>D139/SUM(D$33:D138)</f>
        <v>9.9952403617325075E-3</v>
      </c>
      <c r="E18" s="62">
        <f>E139/SUM(E$33:E138)</f>
        <v>2.5564005879721353E-3</v>
      </c>
      <c r="F18" s="62">
        <f>F139/SUM(F$33:F138)</f>
        <v>1.1279987905992349E-2</v>
      </c>
      <c r="G18" s="62">
        <f>G139/SUM(G$33:G138)</f>
        <v>6.5392793685007718E-3</v>
      </c>
      <c r="H18" s="62">
        <f>H139/SUM(H$33:H138)</f>
        <v>1.0576414595452142E-2</v>
      </c>
      <c r="I18" s="62">
        <f>I139/SUM(I$33:I138)</f>
        <v>4.2006641887879651E-3</v>
      </c>
      <c r="J18" s="62">
        <f>J139/SUM(J$33:J138)</f>
        <v>4.0088666698108759E-3</v>
      </c>
      <c r="K18" s="62">
        <f>K139/SUM(K$33:K138)</f>
        <v>9.0247131509267435E-3</v>
      </c>
      <c r="L18" s="62">
        <f>L139/SUM(L$33:L138)</f>
        <v>4.6165301563663441E-3</v>
      </c>
      <c r="M18" s="62">
        <f>M139/SUM(M$33:M138)</f>
        <v>7.1760236386661036E-3</v>
      </c>
      <c r="N18" s="62">
        <f>N139/SUM(N$33:N138)</f>
        <v>5.9274755927475591E-3</v>
      </c>
      <c r="O18" s="62">
        <f>O139/SUM(O$33:O138)</f>
        <v>1.1787008301356041E-2</v>
      </c>
      <c r="P18" s="62">
        <f>P139/SUM(P$33:P138)</f>
        <v>3.0785742529514772E-3</v>
      </c>
      <c r="Q18" s="62">
        <f>Q139/SUM(Q$33:Q138)</f>
        <v>8.9492249238530865E-3</v>
      </c>
      <c r="R18" s="62">
        <f>R139/SUM(R$33:R138)</f>
        <v>7.8799249530956857E-3</v>
      </c>
      <c r="S18" s="62">
        <f>S139/SUM(S$33:S138)</f>
        <v>6.2460795173969333E-3</v>
      </c>
      <c r="T18" s="62">
        <f>T139/SUM(T$33:T138)</f>
        <v>7.5608042554615104E-3</v>
      </c>
      <c r="U18" s="62">
        <f>U139/SUM(U$33:U138)</f>
        <v>1.4898024219247928E-2</v>
      </c>
      <c r="V18" s="62">
        <f>V139/SUM(V$33:V138)</f>
        <v>1.536037810161481E-3</v>
      </c>
      <c r="W18" s="62">
        <f>W139/SUM(W$33:W138)</f>
        <v>7.0227030823082747E-3</v>
      </c>
      <c r="X18" s="62">
        <f>X139/SUM(X$33:X138)</f>
        <v>2.726310691801338E-3</v>
      </c>
      <c r="Y18" s="62">
        <f>Y139/SUM(Y$33:Y138)</f>
        <v>4.292578750667379E-3</v>
      </c>
      <c r="Z18" s="62">
        <f>Z139/SUM(Z$33:Z138)</f>
        <v>1.3824214202561117E-2</v>
      </c>
      <c r="AA18" s="62">
        <f>AA139/SUM(AA$33:AA138)</f>
        <v>4.6160899189022558E-3</v>
      </c>
      <c r="AB18" s="62">
        <f>AB139/SUM(AB$33:AB138)</f>
        <v>1.2906751870848398E-2</v>
      </c>
      <c r="AC18" s="62">
        <f>AC139/SUM(AC$33:AC138)</f>
        <v>6.9065543200497268E-3</v>
      </c>
      <c r="AD18" s="62">
        <f>AD139/SUM(AD$33:AD138)</f>
        <v>3.3757193080649955E-3</v>
      </c>
      <c r="AE18" s="62">
        <f>AE139/SUM(AE$33:AE138)</f>
        <v>8.7127836659010929E-3</v>
      </c>
      <c r="AF18" s="62">
        <f>AF139/SUM(AF$33:AF138)</f>
        <v>5.8030501397685853E-3</v>
      </c>
      <c r="AG18" s="62">
        <f>AG139/SUM(AG$33:AG138)</f>
        <v>1.3395351254433719E-2</v>
      </c>
      <c r="AH18" s="62">
        <f>AH139/SUM(AH$33:AH138)</f>
        <v>6.3198760100516126E-3</v>
      </c>
      <c r="AI18" s="62">
        <f>AI139/SUM(AI$33:AI138)</f>
        <v>8.1060287597458733E-3</v>
      </c>
      <c r="AJ18" s="17"/>
      <c r="AK18" s="17"/>
      <c r="AL18" s="17"/>
    </row>
    <row r="19" spans="1:38" x14ac:dyDescent="0.25">
      <c r="A19" s="57">
        <v>228</v>
      </c>
      <c r="B19" s="62">
        <f>B140/SUM(B$33:B139)</f>
        <v>2.1243388537240961E-3</v>
      </c>
      <c r="C19" s="62">
        <f>C140/SUM(C$33:C139)</f>
        <v>2.7811452613563433E-3</v>
      </c>
      <c r="D19" s="63">
        <f>D140/SUM(D$33:D139)</f>
        <v>9.5490847760305569E-3</v>
      </c>
      <c r="E19" s="62">
        <f>E140/SUM(E$33:E139)</f>
        <v>2.3458915025180087E-3</v>
      </c>
      <c r="F19" s="62">
        <f>F140/SUM(F$33:F139)</f>
        <v>1.0717201568483149E-2</v>
      </c>
      <c r="G19" s="62">
        <f>G140/SUM(G$33:G139)</f>
        <v>6.2218749547828852E-3</v>
      </c>
      <c r="H19" s="62">
        <f>H140/SUM(H$33:H139)</f>
        <v>1.0085152942295799E-2</v>
      </c>
      <c r="I19" s="62">
        <f>I140/SUM(I$33:I139)</f>
        <v>3.9421813403416554E-3</v>
      </c>
      <c r="J19" s="62">
        <f>J140/SUM(J$33:J139)</f>
        <v>3.7423274458223727E-3</v>
      </c>
      <c r="K19" s="62">
        <f>K140/SUM(K$33:K139)</f>
        <v>8.6597126549891757E-3</v>
      </c>
      <c r="L19" s="62">
        <f>L140/SUM(L$33:L139)</f>
        <v>4.2988437592647493E-3</v>
      </c>
      <c r="M19" s="62">
        <f>M140/SUM(M$33:M139)</f>
        <v>6.7656568075679562E-3</v>
      </c>
      <c r="N19" s="62">
        <f>N140/SUM(N$33:N139)</f>
        <v>5.6152512998266894E-3</v>
      </c>
      <c r="O19" s="62">
        <f>O140/SUM(O$33:O139)</f>
        <v>1.1332386449487777E-2</v>
      </c>
      <c r="P19" s="62">
        <f>P140/SUM(P$33:P139)</f>
        <v>2.8579473461917498E-3</v>
      </c>
      <c r="Q19" s="62">
        <f>Q140/SUM(Q$33:Q139)</f>
        <v>8.5586239807456891E-3</v>
      </c>
      <c r="R19" s="62">
        <f>R140/SUM(R$33:R139)</f>
        <v>7.4898164775962506E-3</v>
      </c>
      <c r="S19" s="62">
        <f>S140/SUM(S$33:S139)</f>
        <v>5.9950925127660983E-3</v>
      </c>
      <c r="T19" s="62">
        <f>T140/SUM(T$33:T139)</f>
        <v>9.7397925866896887E-3</v>
      </c>
      <c r="U19" s="62">
        <f>U140/SUM(U$33:U139)</f>
        <v>1.4271135881937357E-2</v>
      </c>
      <c r="V19" s="62">
        <f>V140/SUM(V$33:V139)</f>
        <v>1.3763812969444335E-3</v>
      </c>
      <c r="W19" s="62">
        <f>W140/SUM(W$33:W139)</f>
        <v>6.6686280278513291E-3</v>
      </c>
      <c r="X19" s="62">
        <f>X140/SUM(X$33:X139)</f>
        <v>2.5400232537340132E-3</v>
      </c>
      <c r="Y19" s="62">
        <f>Y140/SUM(Y$33:Y139)</f>
        <v>3.9871560413388338E-3</v>
      </c>
      <c r="Z19" s="62">
        <f>Z140/SUM(Z$33:Z139)</f>
        <v>1.3248169944021818E-2</v>
      </c>
      <c r="AA19" s="62">
        <f>AA140/SUM(AA$33:AA139)</f>
        <v>4.3745770979873796E-3</v>
      </c>
      <c r="AB19" s="62">
        <f>AB140/SUM(AB$33:AB139)</f>
        <v>1.2368737807661977E-2</v>
      </c>
      <c r="AC19" s="62">
        <f>AC140/SUM(AC$33:AC139)</f>
        <v>6.4476301529597362E-3</v>
      </c>
      <c r="AD19" s="62">
        <f>AD140/SUM(AD$33:AD139)</f>
        <v>3.120315169264024E-3</v>
      </c>
      <c r="AE19" s="62">
        <f>AE140/SUM(AE$33:AE139)</f>
        <v>8.470416209723745E-3</v>
      </c>
      <c r="AF19" s="62">
        <f>AF140/SUM(AF$33:AF139)</f>
        <v>5.3474054529463501E-3</v>
      </c>
      <c r="AG19" s="62">
        <f>AG140/SUM(AG$33:AG139)</f>
        <v>1.2820841560040002E-2</v>
      </c>
      <c r="AH19" s="62">
        <f>AH140/SUM(AH$33:AH139)</f>
        <v>5.9213182409498036E-3</v>
      </c>
      <c r="AI19" s="62">
        <f>AI140/SUM(AI$33:AI139)</f>
        <v>7.6710647437864378E-3</v>
      </c>
      <c r="AJ19" s="17"/>
      <c r="AK19" s="17"/>
      <c r="AL19" s="17"/>
    </row>
    <row r="20" spans="1:38" s="90" customFormat="1" x14ac:dyDescent="0.25">
      <c r="A20" s="56" t="s">
        <v>67</v>
      </c>
      <c r="B20" s="63">
        <f>B141/SUM(B$33:B140)</f>
        <v>1.081548777849881E-3</v>
      </c>
      <c r="C20" s="63">
        <f>C141/SUM(C$33:C140)</f>
        <v>1.3037500592613663E-4</v>
      </c>
      <c r="D20" s="63">
        <f>D141/SUM(D$33:D140)</f>
        <v>9.1148072623639543E-3</v>
      </c>
      <c r="E20" s="63">
        <f>E141/SUM(E$33:E140)</f>
        <v>2.149607601215991E-3</v>
      </c>
      <c r="F20" s="63">
        <f>F141/SUM(F$33:F140)</f>
        <v>1.0182604243699869E-2</v>
      </c>
      <c r="G20" s="63">
        <f>G141/SUM(G$33:G140)</f>
        <v>5.9101824822766422E-3</v>
      </c>
      <c r="H20" s="63">
        <f>H141/SUM(H$33:H140)</f>
        <v>9.6194602741016336E-3</v>
      </c>
      <c r="I20" s="63">
        <f>I141/SUM(I$33:I140)</f>
        <v>3.7085514834205935E-3</v>
      </c>
      <c r="J20" s="63">
        <f>J141/SUM(J$33:J140)</f>
        <v>3.4943762382415801E-3</v>
      </c>
      <c r="K20" s="63">
        <f>K141/SUM(K$33:K140)</f>
        <v>8.2818428184281839E-3</v>
      </c>
      <c r="L20" s="63">
        <f>L141/SUM(L$33:L140)</f>
        <v>3.985239852398524E-3</v>
      </c>
      <c r="M20" s="63">
        <f>M141/SUM(M$33:M140)</f>
        <v>6.3782337198929531E-3</v>
      </c>
      <c r="N20" s="63">
        <f>N141/SUM(N$33:N140)</f>
        <v>5.331127349602463E-3</v>
      </c>
      <c r="O20" s="63">
        <f>O141/SUM(O$33:O140)</f>
        <v>1.0891651228112113E-2</v>
      </c>
      <c r="P20" s="63">
        <f>P141/SUM(P$33:P140)</f>
        <v>2.6532646385804331E-3</v>
      </c>
      <c r="Q20" s="63">
        <f>Q141/SUM(Q$33:Q140)</f>
        <v>8.1774138800028793E-3</v>
      </c>
      <c r="R20" s="63">
        <f>R141/SUM(R$33:R140)</f>
        <v>7.1080775584731765E-3</v>
      </c>
      <c r="S20" s="63">
        <f>S141/SUM(S$33:S140)</f>
        <v>5.761599008530331E-3</v>
      </c>
      <c r="T20" s="63">
        <f>T141/SUM(T$33:T140)</f>
        <v>9.2622025408030158E-3</v>
      </c>
      <c r="U20" s="63">
        <f>U141/SUM(U$33:U140)</f>
        <v>1.366788434152684E-2</v>
      </c>
      <c r="V20" s="63">
        <f>V141/SUM(V$33:V140)</f>
        <v>1.2566760917373547E-3</v>
      </c>
      <c r="W20" s="63">
        <f>W141/SUM(W$33:W140)</f>
        <v>6.3430210532012775E-3</v>
      </c>
      <c r="X20" s="63">
        <f>X141/SUM(X$33:X140)</f>
        <v>2.3730083679768766E-3</v>
      </c>
      <c r="Y20" s="63">
        <f>Y141/SUM(Y$33:Y140)</f>
        <v>3.7171571690300443E-3</v>
      </c>
      <c r="Z20" s="63">
        <f>Z141/SUM(Z$33:Z140)</f>
        <v>1.2706642301644639E-2</v>
      </c>
      <c r="AA20" s="63">
        <f>AA141/SUM(AA$33:AA140)</f>
        <v>4.1440142886239369E-3</v>
      </c>
      <c r="AB20" s="63">
        <f>AB141/SUM(AB$33:AB140)</f>
        <v>1.1848632692386537E-2</v>
      </c>
      <c r="AC20" s="63">
        <f>AC141/SUM(AC$33:AC140)</f>
        <v>6.0266183758312161E-3</v>
      </c>
      <c r="AD20" s="63">
        <f>AD141/SUM(AD$33:AD140)</f>
        <v>2.8673212268659309E-3</v>
      </c>
      <c r="AE20" s="63">
        <f>AE141/SUM(AE$33:AE140)</f>
        <v>8.233563942168275E-3</v>
      </c>
      <c r="AF20" s="63">
        <f>AF141/SUM(AF$33:AF140)</f>
        <v>4.9340378626167901E-3</v>
      </c>
      <c r="AG20" s="63">
        <f>AG141/SUM(AG$33:AG140)</f>
        <v>1.2266133319830883E-2</v>
      </c>
      <c r="AH20" s="63">
        <f>AH141/SUM(AH$33:AH140)</f>
        <v>5.5297073119973837E-3</v>
      </c>
      <c r="AI20" s="63">
        <f>AI141/SUM(AI$33:AI140)</f>
        <v>7.2535057309722354E-3</v>
      </c>
      <c r="AJ20" s="21"/>
      <c r="AK20" s="21"/>
      <c r="AL20" s="21"/>
    </row>
    <row r="21" spans="1:38" x14ac:dyDescent="0.25">
      <c r="A21" s="87">
        <v>230</v>
      </c>
      <c r="B21" s="88">
        <f>B142/SUM(B$33:B141)</f>
        <v>8.2108902333621436E-4</v>
      </c>
      <c r="C21" s="88">
        <f>C142/SUM(C$33:C141)</f>
        <v>2.4056978301316618E-3</v>
      </c>
      <c r="D21" s="63">
        <f>D142/SUM(D$33:D141)</f>
        <v>8.7038028923406528E-3</v>
      </c>
      <c r="E21" s="88">
        <f>E142/SUM(E$33:E141)</f>
        <v>1.9673046656851299E-3</v>
      </c>
      <c r="F21" s="88">
        <f>F142/SUM(F$33:F141)</f>
        <v>9.6745128955963502E-3</v>
      </c>
      <c r="G21" s="88">
        <f>G142/SUM(G$33:G141)</f>
        <v>5.6324336688014639E-3</v>
      </c>
      <c r="H21" s="88">
        <f>H142/SUM(H$33:H141)</f>
        <v>9.1662876535003324E-3</v>
      </c>
      <c r="I21" s="88">
        <f>I142/SUM(I$33:I141)</f>
        <v>3.477504890241252E-3</v>
      </c>
      <c r="J21" s="88">
        <f>J142/SUM(J$33:J141)</f>
        <v>3.2490245153667979E-3</v>
      </c>
      <c r="K21" s="88">
        <f>K142/SUM(K$33:K141)</f>
        <v>7.9342894618014484E-3</v>
      </c>
      <c r="L21" s="88">
        <f>L142/SUM(L$33:L141)</f>
        <v>3.7121434872096444E-3</v>
      </c>
      <c r="M21" s="88">
        <f>M142/SUM(M$33:M141)</f>
        <v>6.0127938069701129E-3</v>
      </c>
      <c r="N21" s="88">
        <f>N142/SUM(N$33:N141)</f>
        <v>5.0514285714285713E-3</v>
      </c>
      <c r="O21" s="88">
        <f>O142/SUM(O$33:O141)</f>
        <v>1.0478710039757025E-2</v>
      </c>
      <c r="P21" s="88">
        <f>P142/SUM(P$33:P141)</f>
        <v>2.478227996975722E-3</v>
      </c>
      <c r="Q21" s="88">
        <f>Q142/SUM(Q$33:Q141)</f>
        <v>7.8152100720305269E-3</v>
      </c>
      <c r="R21" s="88">
        <f>R142/SUM(R$33:R141)</f>
        <v>6.7557359003690837E-3</v>
      </c>
      <c r="S21" s="88">
        <f>S142/SUM(S$33:S141)</f>
        <v>5.5319595196895808E-3</v>
      </c>
      <c r="T21" s="88">
        <f>T142/SUM(T$33:T141)</f>
        <v>8.7970806724879443E-3</v>
      </c>
      <c r="U21" s="88">
        <f>U142/SUM(U$33:U141)</f>
        <v>1.3101837005817948E-2</v>
      </c>
      <c r="V21" s="88">
        <f>V142/SUM(V$33:V141)</f>
        <v>1.1374333228741764E-3</v>
      </c>
      <c r="W21" s="88">
        <f>W142/SUM(W$33:W141)</f>
        <v>6.023383635757387E-3</v>
      </c>
      <c r="X21" s="88">
        <f>X142/SUM(X$33:X141)</f>
        <v>2.2071911712353153E-3</v>
      </c>
      <c r="Y21" s="88">
        <f>Y142/SUM(Y$33:Y141)</f>
        <v>3.4501677604507376E-3</v>
      </c>
      <c r="Z21" s="88">
        <f>Z142/SUM(Z$33:Z141)</f>
        <v>1.2183522170932997E-2</v>
      </c>
      <c r="AA21" s="88">
        <f>AA142/SUM(AA$33:AA141)</f>
        <v>3.9240772957412446E-3</v>
      </c>
      <c r="AB21" s="88">
        <f>AB142/SUM(AB$33:AB141)</f>
        <v>1.1345218800648298E-2</v>
      </c>
      <c r="AC21" s="88">
        <f>AC142/SUM(AC$33:AC141)</f>
        <v>5.6324397561211652E-3</v>
      </c>
      <c r="AD21" s="88">
        <f>AD142/SUM(AD$33:AD141)</f>
        <v>2.6338589499220241E-3</v>
      </c>
      <c r="AE21" s="88">
        <f>AE142/SUM(AE$33:AE141)</f>
        <v>7.9917001366190382E-3</v>
      </c>
      <c r="AF21" s="88">
        <f>AF142/SUM(AF$33:AF141)</f>
        <v>4.5615989971446481E-3</v>
      </c>
      <c r="AG21" s="88">
        <f>AG142/SUM(AG$33:AG141)</f>
        <v>1.1742343716783173E-2</v>
      </c>
      <c r="AH21" s="88">
        <f>AH142/SUM(AH$33:AH141)</f>
        <v>5.1740705151895926E-3</v>
      </c>
      <c r="AI21" s="88">
        <f>AI142/SUM(AI$33:AI141)</f>
        <v>6.860199217084609E-3</v>
      </c>
      <c r="AJ21" s="17"/>
      <c r="AK21" s="17"/>
      <c r="AL21" s="17"/>
    </row>
    <row r="22" spans="1:38" x14ac:dyDescent="0.25">
      <c r="A22" s="57">
        <v>231</v>
      </c>
      <c r="B22" s="14"/>
      <c r="C22" s="14"/>
      <c r="D22" s="62"/>
      <c r="E22" s="14"/>
      <c r="F22" s="88">
        <f>F143/SUM(F$33:F142)</f>
        <v>9.1802474093408745E-3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54"/>
      <c r="U22" s="14"/>
      <c r="V22" s="14"/>
      <c r="W22" s="14"/>
      <c r="X22" s="14"/>
      <c r="Y22" s="1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17"/>
      <c r="AK22" s="17"/>
      <c r="AL22" s="17"/>
    </row>
    <row r="23" spans="1:38" x14ac:dyDescent="0.25">
      <c r="A23" s="57">
        <v>232</v>
      </c>
      <c r="B23" s="14"/>
      <c r="C23" s="14"/>
      <c r="D23" s="14"/>
      <c r="E23" s="14"/>
      <c r="F23" s="88">
        <f>F144/SUM(F$33:F143)</f>
        <v>8.7209302325581394E-3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54"/>
      <c r="U23" s="14"/>
      <c r="V23" s="14"/>
      <c r="W23" s="14"/>
      <c r="X23" s="14"/>
      <c r="Y23" s="1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17"/>
      <c r="AK23" s="17"/>
      <c r="AL23" s="17"/>
    </row>
    <row r="24" spans="1:38" x14ac:dyDescent="0.25">
      <c r="A24" s="57">
        <v>233</v>
      </c>
      <c r="B24" s="14"/>
      <c r="C24" s="14"/>
      <c r="D24" s="14"/>
      <c r="E24" s="14"/>
      <c r="F24" s="88">
        <f>F145/SUM(F$33:F144)</f>
        <v>8.2839328957605117E-3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17"/>
      <c r="AK24" s="17"/>
      <c r="AL24" s="17"/>
    </row>
    <row r="25" spans="1:38" x14ac:dyDescent="0.25">
      <c r="A25" s="57">
        <v>234</v>
      </c>
      <c r="B25" s="4"/>
      <c r="C25" s="4"/>
      <c r="D25" s="4"/>
      <c r="E25" s="4"/>
      <c r="F25" s="6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  <c r="AK25" s="3"/>
      <c r="AL25" s="3"/>
    </row>
    <row r="26" spans="1:3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  <c r="AL26" s="3"/>
    </row>
    <row r="27" spans="1:38" x14ac:dyDescent="0.25">
      <c r="A27" s="1" t="s">
        <v>20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8"/>
      <c r="AD27" s="38"/>
      <c r="AE27" s="53">
        <f t="shared" ref="AE27:AH27" si="0">SUM(AE142:AE146)/AE148</f>
        <v>3.6920154724335449E-2</v>
      </c>
      <c r="AF27" s="53">
        <f t="shared" si="0"/>
        <v>1.9260979441294995E-2</v>
      </c>
      <c r="AG27" s="53"/>
      <c r="AH27" s="53">
        <f t="shared" si="0"/>
        <v>2.2471098265895953E-2</v>
      </c>
      <c r="AI27" s="53">
        <f>SUM(AI142:AI146)/AI148</f>
        <v>3.0212593216261727E-2</v>
      </c>
      <c r="AJ27" s="69" t="s">
        <v>11</v>
      </c>
      <c r="AK27" s="69" t="s">
        <v>50</v>
      </c>
      <c r="AL27" s="69" t="s">
        <v>51</v>
      </c>
    </row>
    <row r="28" spans="1:38" s="15" customFormat="1" x14ac:dyDescent="0.25">
      <c r="A28" s="85" t="s">
        <v>40</v>
      </c>
      <c r="B28" s="86">
        <v>230</v>
      </c>
      <c r="C28" s="86">
        <v>230</v>
      </c>
      <c r="D28" s="86">
        <v>231</v>
      </c>
      <c r="E28" s="86">
        <v>230</v>
      </c>
      <c r="F28" s="86">
        <v>234</v>
      </c>
      <c r="G28" s="86">
        <v>230</v>
      </c>
      <c r="H28" s="86">
        <v>233</v>
      </c>
      <c r="I28" s="86">
        <v>230</v>
      </c>
      <c r="J28" s="86">
        <v>230</v>
      </c>
      <c r="K28" s="86">
        <v>230</v>
      </c>
      <c r="L28" s="86">
        <v>230</v>
      </c>
      <c r="M28" s="86">
        <v>230</v>
      </c>
      <c r="N28" s="86">
        <v>230</v>
      </c>
      <c r="O28" s="86" t="s">
        <v>68</v>
      </c>
      <c r="P28" s="86">
        <v>230</v>
      </c>
      <c r="Q28" s="86">
        <v>230</v>
      </c>
      <c r="R28" s="86">
        <v>230</v>
      </c>
      <c r="S28" s="86">
        <v>230</v>
      </c>
      <c r="T28" s="86">
        <v>230</v>
      </c>
      <c r="U28" s="86" t="s">
        <v>68</v>
      </c>
      <c r="V28" s="86">
        <v>230</v>
      </c>
      <c r="W28" s="86">
        <v>230</v>
      </c>
      <c r="X28" s="86">
        <v>230</v>
      </c>
      <c r="Y28" s="86">
        <v>230</v>
      </c>
      <c r="Z28" s="86"/>
      <c r="AA28" s="86">
        <v>230</v>
      </c>
      <c r="AB28" s="86"/>
      <c r="AC28" s="86">
        <v>230</v>
      </c>
      <c r="AD28" s="86">
        <v>230</v>
      </c>
      <c r="AE28" s="86">
        <v>230</v>
      </c>
      <c r="AF28" s="86">
        <v>230</v>
      </c>
      <c r="AG28" s="86"/>
      <c r="AH28" s="86">
        <v>230</v>
      </c>
      <c r="AI28" s="86">
        <v>230</v>
      </c>
      <c r="AJ28" s="69">
        <f>MEDIAN(B28:AI28)</f>
        <v>230</v>
      </c>
      <c r="AK28" s="69">
        <f>PERCENTILE(B28:AI28,0.25)</f>
        <v>230</v>
      </c>
      <c r="AL28" s="69">
        <f>PERCENTILE(B28:AI28,0.75)</f>
        <v>230</v>
      </c>
    </row>
    <row r="29" spans="1:38" x14ac:dyDescent="0.25">
      <c r="A29" t="s">
        <v>43</v>
      </c>
      <c r="B29" s="55">
        <v>2.6721834324626701E-3</v>
      </c>
      <c r="C29" s="55">
        <v>1.0471879544068601E-2</v>
      </c>
      <c r="D29" s="55">
        <v>3.0422522027076002E-2</v>
      </c>
      <c r="E29" s="55">
        <v>8.3198026406877592E-3</v>
      </c>
      <c r="F29" s="55">
        <v>7.8173858661663102E-3</v>
      </c>
      <c r="G29" s="55">
        <v>2.5181510333198501E-2</v>
      </c>
      <c r="H29" s="55">
        <v>1.53374576290147E-2</v>
      </c>
      <c r="I29" s="55">
        <v>1.52601502472016E-2</v>
      </c>
      <c r="J29" s="55">
        <v>1.40851546454955E-2</v>
      </c>
      <c r="K29" s="55">
        <v>3.5724652705784697E-2</v>
      </c>
      <c r="L29" s="55">
        <v>1.5967739018788701E-2</v>
      </c>
      <c r="M29" s="55">
        <v>2.64497756299619E-2</v>
      </c>
      <c r="N29" s="55">
        <v>2.2455591554016299E-2</v>
      </c>
      <c r="O29" s="55" t="s">
        <v>68</v>
      </c>
      <c r="P29" s="55">
        <v>1.06660017730496E-2</v>
      </c>
      <c r="Q29" s="55">
        <v>3.5010337698139202E-2</v>
      </c>
      <c r="R29" s="55">
        <v>3.00829006866522E-2</v>
      </c>
      <c r="S29" s="55">
        <v>2.5149516945253799E-2</v>
      </c>
      <c r="T29" s="55">
        <v>3.8902748348172797E-2</v>
      </c>
      <c r="U29" s="55" t="s">
        <v>68</v>
      </c>
      <c r="V29" s="55">
        <v>4.6068556258296303E-3</v>
      </c>
      <c r="W29" s="55">
        <v>2.68383315015439E-2</v>
      </c>
      <c r="X29" s="55">
        <v>9.5379136475026698E-3</v>
      </c>
      <c r="Y29" s="55">
        <v>1.48841076811142E-2</v>
      </c>
      <c r="Z29" s="53"/>
      <c r="AA29" s="53">
        <v>1.7468688200395401E-2</v>
      </c>
      <c r="AB29" s="53"/>
      <c r="AC29" s="53">
        <v>2.4314243897832901E-2</v>
      </c>
      <c r="AD29" s="53">
        <v>1.12055376602014E-2</v>
      </c>
      <c r="AE29" s="53">
        <v>3.6920154724335401E-2</v>
      </c>
      <c r="AF29" s="53">
        <v>1.9260979441295002E-2</v>
      </c>
      <c r="AG29" s="53"/>
      <c r="AH29" s="53">
        <v>2.2471098265895901E-2</v>
      </c>
      <c r="AI29" s="53">
        <v>3.0212593216261598E-2</v>
      </c>
    </row>
    <row r="30" spans="1:38" x14ac:dyDescent="0.25">
      <c r="A30" t="s">
        <v>44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8" x14ac:dyDescent="0.25">
      <c r="A31" t="s">
        <v>14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>
        <f t="shared" ref="AE31:AH31" si="1">AE27-AE29</f>
        <v>0</v>
      </c>
      <c r="AF31" s="58">
        <f t="shared" si="1"/>
        <v>0</v>
      </c>
      <c r="AG31" s="58"/>
      <c r="AH31" s="58">
        <f t="shared" si="1"/>
        <v>5.2041704279304213E-17</v>
      </c>
      <c r="AI31" s="58">
        <f>AI27-AI29</f>
        <v>1.2836953722228372E-16</v>
      </c>
    </row>
    <row r="32" spans="1:38" x14ac:dyDescent="0.25">
      <c r="A32" t="s">
        <v>1</v>
      </c>
      <c r="B32">
        <v>1988</v>
      </c>
      <c r="C32">
        <v>1989</v>
      </c>
      <c r="D32">
        <v>1990</v>
      </c>
      <c r="E32">
        <v>1991</v>
      </c>
      <c r="F32">
        <v>1992</v>
      </c>
      <c r="G32">
        <v>1993</v>
      </c>
      <c r="H32">
        <v>1994</v>
      </c>
      <c r="I32">
        <v>1995</v>
      </c>
      <c r="J32">
        <v>1996</v>
      </c>
      <c r="K32">
        <v>1997</v>
      </c>
      <c r="L32">
        <v>1998</v>
      </c>
      <c r="M32">
        <v>1999</v>
      </c>
      <c r="N32">
        <v>2000</v>
      </c>
      <c r="O32">
        <v>2001</v>
      </c>
      <c r="P32">
        <v>2002</v>
      </c>
      <c r="Q32">
        <v>2003</v>
      </c>
      <c r="R32">
        <v>2004</v>
      </c>
      <c r="S32">
        <v>2005</v>
      </c>
      <c r="T32">
        <v>2006</v>
      </c>
      <c r="U32">
        <v>2007</v>
      </c>
      <c r="V32">
        <v>2008</v>
      </c>
      <c r="W32">
        <v>2009</v>
      </c>
      <c r="X32">
        <v>2010</v>
      </c>
      <c r="Y32">
        <v>2011</v>
      </c>
      <c r="Z32">
        <v>2012</v>
      </c>
      <c r="AA32">
        <v>2013</v>
      </c>
      <c r="AB32">
        <v>2014</v>
      </c>
      <c r="AC32">
        <v>2015</v>
      </c>
      <c r="AD32">
        <v>2016</v>
      </c>
      <c r="AE32">
        <v>2017</v>
      </c>
      <c r="AF32">
        <v>2018</v>
      </c>
      <c r="AG32">
        <v>2019</v>
      </c>
      <c r="AH32">
        <v>2020</v>
      </c>
      <c r="AI32">
        <v>2021</v>
      </c>
    </row>
    <row r="33" spans="1:35" x14ac:dyDescent="0.25">
      <c r="A33" s="3">
        <v>121</v>
      </c>
      <c r="B33" s="19">
        <f>Gompertz_model!B7</f>
        <v>0</v>
      </c>
      <c r="C33" s="19">
        <f>Gompertz_model!C7</f>
        <v>0</v>
      </c>
      <c r="D33" s="19">
        <f>Gompertz_model!D7</f>
        <v>0</v>
      </c>
      <c r="E33" s="19">
        <f>Gompertz_model!E7</f>
        <v>0</v>
      </c>
      <c r="F33" s="19">
        <f>Gompertz_model!F7</f>
        <v>0</v>
      </c>
      <c r="G33" s="19">
        <f>Gompertz_model!G7</f>
        <v>0</v>
      </c>
      <c r="H33" s="19">
        <f>Gompertz_model!H7</f>
        <v>0</v>
      </c>
      <c r="I33" s="19">
        <f>Gompertz_model!I7</f>
        <v>0</v>
      </c>
      <c r="J33" s="19">
        <f>Gompertz_model!J7</f>
        <v>0</v>
      </c>
      <c r="K33" s="19">
        <f>Gompertz_model!K7</f>
        <v>0</v>
      </c>
      <c r="L33" s="19">
        <f>Gompertz_model!L7</f>
        <v>0</v>
      </c>
      <c r="M33" s="19">
        <f>Gompertz_model!M7</f>
        <v>0</v>
      </c>
      <c r="N33" s="19">
        <f>Gompertz_model!N7</f>
        <v>0</v>
      </c>
      <c r="O33" s="19">
        <f>Gompertz_model!O7</f>
        <v>0</v>
      </c>
      <c r="P33" s="19">
        <f>Gompertz_model!P7</f>
        <v>0</v>
      </c>
      <c r="Q33" s="19">
        <f>Gompertz_model!Q7</f>
        <v>0</v>
      </c>
      <c r="R33" s="19">
        <f>Gompertz_model!R7</f>
        <v>0</v>
      </c>
      <c r="S33" s="19">
        <f>Gompertz_model!S7</f>
        <v>0</v>
      </c>
      <c r="T33" s="19">
        <f>Gompertz_model!T7</f>
        <v>0</v>
      </c>
      <c r="U33" s="19">
        <f>Gompertz_model!U7</f>
        <v>0</v>
      </c>
      <c r="V33" s="19">
        <f>Gompertz_model!V7</f>
        <v>0</v>
      </c>
      <c r="W33" s="19">
        <f>Gompertz_model!W7</f>
        <v>0</v>
      </c>
      <c r="X33" s="19">
        <f>Gompertz_model!X7</f>
        <v>0</v>
      </c>
      <c r="Y33" s="19">
        <f>Gompertz_model!Y7</f>
        <v>0</v>
      </c>
      <c r="Z33" s="19">
        <f>Gompertz_model!Z7</f>
        <v>0</v>
      </c>
      <c r="AA33" s="19">
        <f>Gompertz_model!AA7</f>
        <v>0</v>
      </c>
      <c r="AB33" s="19">
        <f>Gompertz_model!AB7</f>
        <v>0</v>
      </c>
      <c r="AC33" s="19">
        <f>Gompertz_model!AC7</f>
        <v>0</v>
      </c>
      <c r="AD33" s="19">
        <f>Gompertz_model!AD7</f>
        <v>0</v>
      </c>
      <c r="AE33" s="19">
        <f>Gompertz_model!AE7</f>
        <v>170</v>
      </c>
      <c r="AF33" s="19">
        <f>Gompertz_model!AF7</f>
        <v>0</v>
      </c>
      <c r="AG33" s="19">
        <f>Gompertz_model!AG7</f>
        <v>0</v>
      </c>
      <c r="AH33" s="19">
        <f>Gompertz_model!AH7</f>
        <v>0</v>
      </c>
      <c r="AI33" s="19">
        <f>Gompertz_model!AI7</f>
        <v>0</v>
      </c>
    </row>
    <row r="34" spans="1:35" x14ac:dyDescent="0.25">
      <c r="A34" s="3">
        <v>122</v>
      </c>
      <c r="B34" s="19">
        <f>Gompertz_model!B8</f>
        <v>0</v>
      </c>
      <c r="C34" s="19">
        <f>Gompertz_model!C8</f>
        <v>0</v>
      </c>
      <c r="D34" s="19">
        <f>Gompertz_model!D8</f>
        <v>0</v>
      </c>
      <c r="E34" s="19">
        <f>Gompertz_model!E8</f>
        <v>0</v>
      </c>
      <c r="F34" s="19">
        <f>Gompertz_model!F8</f>
        <v>0</v>
      </c>
      <c r="G34" s="19">
        <f>Gompertz_model!G8</f>
        <v>0</v>
      </c>
      <c r="H34" s="19">
        <f>Gompertz_model!H8</f>
        <v>0</v>
      </c>
      <c r="I34" s="19">
        <f>Gompertz_model!I8</f>
        <v>0</v>
      </c>
      <c r="J34" s="19">
        <f>Gompertz_model!J8</f>
        <v>0</v>
      </c>
      <c r="K34" s="19">
        <f>Gompertz_model!K8</f>
        <v>0</v>
      </c>
      <c r="L34" s="19">
        <f>Gompertz_model!L8</f>
        <v>0</v>
      </c>
      <c r="M34" s="19">
        <f>Gompertz_model!M8</f>
        <v>0</v>
      </c>
      <c r="N34" s="19">
        <f>Gompertz_model!N8</f>
        <v>0</v>
      </c>
      <c r="O34" s="19">
        <f>Gompertz_model!O8</f>
        <v>0</v>
      </c>
      <c r="P34" s="19">
        <f>Gompertz_model!P8</f>
        <v>0</v>
      </c>
      <c r="Q34" s="19">
        <f>Gompertz_model!Q8</f>
        <v>0</v>
      </c>
      <c r="R34" s="19">
        <f>Gompertz_model!R8</f>
        <v>0</v>
      </c>
      <c r="S34" s="19">
        <f>Gompertz_model!S8</f>
        <v>0</v>
      </c>
      <c r="T34" s="19">
        <f>Gompertz_model!T8</f>
        <v>0</v>
      </c>
      <c r="U34" s="19">
        <f>Gompertz_model!U8</f>
        <v>0</v>
      </c>
      <c r="V34" s="19">
        <f>Gompertz_model!V8</f>
        <v>0</v>
      </c>
      <c r="W34" s="19">
        <f>Gompertz_model!W8</f>
        <v>0</v>
      </c>
      <c r="X34" s="19">
        <f>Gompertz_model!X8</f>
        <v>0</v>
      </c>
      <c r="Y34" s="19">
        <f>Gompertz_model!Y8</f>
        <v>0</v>
      </c>
      <c r="Z34" s="19">
        <f>Gompertz_model!Z8</f>
        <v>0</v>
      </c>
      <c r="AA34" s="19">
        <f>Gompertz_model!AA8</f>
        <v>0</v>
      </c>
      <c r="AB34" s="19">
        <f>Gompertz_model!AB8</f>
        <v>0</v>
      </c>
      <c r="AC34" s="19">
        <f>Gompertz_model!AC8</f>
        <v>0</v>
      </c>
      <c r="AD34" s="19">
        <f>Gompertz_model!AD8</f>
        <v>0</v>
      </c>
      <c r="AE34" s="19">
        <f>Gompertz_model!AE8</f>
        <v>35</v>
      </c>
      <c r="AF34" s="19">
        <f>Gompertz_model!AF8</f>
        <v>0</v>
      </c>
      <c r="AG34" s="19">
        <f>Gompertz_model!AG8</f>
        <v>0</v>
      </c>
      <c r="AH34" s="19">
        <f>Gompertz_model!AH8</f>
        <v>0</v>
      </c>
      <c r="AI34" s="19">
        <f>Gompertz_model!AI8</f>
        <v>0</v>
      </c>
    </row>
    <row r="35" spans="1:35" x14ac:dyDescent="0.25">
      <c r="A35" s="3">
        <v>123</v>
      </c>
      <c r="B35" s="19">
        <f>Gompertz_model!B9</f>
        <v>0</v>
      </c>
      <c r="C35" s="19">
        <f>Gompertz_model!C9</f>
        <v>0</v>
      </c>
      <c r="D35" s="19">
        <f>Gompertz_model!D9</f>
        <v>0</v>
      </c>
      <c r="E35" s="19">
        <f>Gompertz_model!E9</f>
        <v>0</v>
      </c>
      <c r="F35" s="19">
        <f>Gompertz_model!F9</f>
        <v>0</v>
      </c>
      <c r="G35" s="19">
        <f>Gompertz_model!G9</f>
        <v>0</v>
      </c>
      <c r="H35" s="19">
        <f>Gompertz_model!H9</f>
        <v>0</v>
      </c>
      <c r="I35" s="19">
        <f>Gompertz_model!I9</f>
        <v>0</v>
      </c>
      <c r="J35" s="19">
        <f>Gompertz_model!J9</f>
        <v>0</v>
      </c>
      <c r="K35" s="19">
        <f>Gompertz_model!K9</f>
        <v>0</v>
      </c>
      <c r="L35" s="19">
        <f>Gompertz_model!L9</f>
        <v>0</v>
      </c>
      <c r="M35" s="19">
        <f>Gompertz_model!M9</f>
        <v>0</v>
      </c>
      <c r="N35" s="19">
        <f>Gompertz_model!N9</f>
        <v>0</v>
      </c>
      <c r="O35" s="19">
        <f>Gompertz_model!O9</f>
        <v>0</v>
      </c>
      <c r="P35" s="19">
        <f>Gompertz_model!P9</f>
        <v>0</v>
      </c>
      <c r="Q35" s="19">
        <f>Gompertz_model!Q9</f>
        <v>0</v>
      </c>
      <c r="R35" s="19">
        <f>Gompertz_model!R9</f>
        <v>0</v>
      </c>
      <c r="S35" s="19">
        <f>Gompertz_model!S9</f>
        <v>0</v>
      </c>
      <c r="T35" s="19">
        <f>Gompertz_model!T9</f>
        <v>0</v>
      </c>
      <c r="U35" s="19">
        <f>Gompertz_model!U9</f>
        <v>0</v>
      </c>
      <c r="V35" s="19">
        <f>Gompertz_model!V9</f>
        <v>0</v>
      </c>
      <c r="W35" s="19">
        <f>Gompertz_model!W9</f>
        <v>0</v>
      </c>
      <c r="X35" s="19">
        <f>Gompertz_model!X9</f>
        <v>0</v>
      </c>
      <c r="Y35" s="19">
        <f>Gompertz_model!Y9</f>
        <v>0</v>
      </c>
      <c r="Z35" s="19">
        <f>Gompertz_model!Z9</f>
        <v>0</v>
      </c>
      <c r="AA35" s="19">
        <f>Gompertz_model!AA9</f>
        <v>0</v>
      </c>
      <c r="AB35" s="19">
        <f>Gompertz_model!AB9</f>
        <v>0</v>
      </c>
      <c r="AC35" s="19">
        <f>Gompertz_model!AC9</f>
        <v>0</v>
      </c>
      <c r="AD35" s="19">
        <f>Gompertz_model!AD9</f>
        <v>0</v>
      </c>
      <c r="AE35" s="19">
        <f>Gompertz_model!AE9</f>
        <v>41</v>
      </c>
      <c r="AF35" s="19">
        <f>Gompertz_model!AF9</f>
        <v>0</v>
      </c>
      <c r="AG35" s="19">
        <f>Gompertz_model!AG9</f>
        <v>0</v>
      </c>
      <c r="AH35" s="19">
        <f>Gompertz_model!AH9</f>
        <v>0</v>
      </c>
      <c r="AI35" s="19">
        <f>Gompertz_model!AI9</f>
        <v>0</v>
      </c>
    </row>
    <row r="36" spans="1:35" x14ac:dyDescent="0.25">
      <c r="A36" s="3">
        <v>124</v>
      </c>
      <c r="B36" s="19">
        <f>Gompertz_model!B10</f>
        <v>0</v>
      </c>
      <c r="C36" s="19">
        <f>Gompertz_model!C10</f>
        <v>0</v>
      </c>
      <c r="D36" s="19">
        <f>Gompertz_model!D10</f>
        <v>0</v>
      </c>
      <c r="E36" s="19">
        <f>Gompertz_model!E10</f>
        <v>0</v>
      </c>
      <c r="F36" s="19">
        <f>Gompertz_model!F10</f>
        <v>0</v>
      </c>
      <c r="G36" s="19">
        <f>Gompertz_model!G10</f>
        <v>0</v>
      </c>
      <c r="H36" s="19">
        <f>Gompertz_model!H10</f>
        <v>0</v>
      </c>
      <c r="I36" s="19">
        <f>Gompertz_model!I10</f>
        <v>0</v>
      </c>
      <c r="J36" s="19">
        <f>Gompertz_model!J10</f>
        <v>0</v>
      </c>
      <c r="K36" s="19">
        <f>Gompertz_model!K10</f>
        <v>0</v>
      </c>
      <c r="L36" s="19">
        <f>Gompertz_model!L10</f>
        <v>0</v>
      </c>
      <c r="M36" s="19">
        <f>Gompertz_model!M10</f>
        <v>0</v>
      </c>
      <c r="N36" s="19">
        <f>Gompertz_model!N10</f>
        <v>0</v>
      </c>
      <c r="O36" s="19">
        <f>Gompertz_model!O10</f>
        <v>0</v>
      </c>
      <c r="P36" s="19">
        <f>Gompertz_model!P10</f>
        <v>0</v>
      </c>
      <c r="Q36" s="19">
        <f>Gompertz_model!Q10</f>
        <v>0</v>
      </c>
      <c r="R36" s="19">
        <f>Gompertz_model!R10</f>
        <v>0</v>
      </c>
      <c r="S36" s="19">
        <f>Gompertz_model!S10</f>
        <v>0</v>
      </c>
      <c r="T36" s="19">
        <f>Gompertz_model!T10</f>
        <v>0</v>
      </c>
      <c r="U36" s="19">
        <f>Gompertz_model!U10</f>
        <v>0</v>
      </c>
      <c r="V36" s="19">
        <f>Gompertz_model!V10</f>
        <v>0</v>
      </c>
      <c r="W36" s="19">
        <f>Gompertz_model!W10</f>
        <v>0</v>
      </c>
      <c r="X36" s="19">
        <f>Gompertz_model!X10</f>
        <v>0</v>
      </c>
      <c r="Y36" s="19">
        <f>Gompertz_model!Y10</f>
        <v>0</v>
      </c>
      <c r="Z36" s="19">
        <f>Gompertz_model!Z10</f>
        <v>0</v>
      </c>
      <c r="AA36" s="19">
        <f>Gompertz_model!AA10</f>
        <v>0</v>
      </c>
      <c r="AB36" s="19">
        <f>Gompertz_model!AB10</f>
        <v>0</v>
      </c>
      <c r="AC36" s="19">
        <f>Gompertz_model!AC10</f>
        <v>0</v>
      </c>
      <c r="AD36" s="19">
        <f>Gompertz_model!AD10</f>
        <v>0</v>
      </c>
      <c r="AE36" s="19">
        <f>Gompertz_model!AE10</f>
        <v>48</v>
      </c>
      <c r="AF36" s="19">
        <f>Gompertz_model!AF10</f>
        <v>0</v>
      </c>
      <c r="AG36" s="19">
        <f>Gompertz_model!AG10</f>
        <v>0</v>
      </c>
      <c r="AH36" s="19">
        <f>Gompertz_model!AH10</f>
        <v>0</v>
      </c>
      <c r="AI36" s="19">
        <f>Gompertz_model!AI10</f>
        <v>0</v>
      </c>
    </row>
    <row r="37" spans="1:35" x14ac:dyDescent="0.25">
      <c r="A37" s="3">
        <v>125</v>
      </c>
      <c r="B37" s="19">
        <f>Gompertz_model!B11</f>
        <v>0</v>
      </c>
      <c r="C37" s="19">
        <f>Gompertz_model!C11</f>
        <v>0</v>
      </c>
      <c r="D37" s="19">
        <f>Gompertz_model!D11</f>
        <v>0</v>
      </c>
      <c r="E37" s="19">
        <f>Gompertz_model!E11</f>
        <v>0</v>
      </c>
      <c r="F37" s="19">
        <f>Gompertz_model!F11</f>
        <v>0</v>
      </c>
      <c r="G37" s="19">
        <f>Gompertz_model!G11</f>
        <v>0</v>
      </c>
      <c r="H37" s="19">
        <f>Gompertz_model!H11</f>
        <v>0</v>
      </c>
      <c r="I37" s="19">
        <f>Gompertz_model!I11</f>
        <v>0</v>
      </c>
      <c r="J37" s="19">
        <f>Gompertz_model!J11</f>
        <v>0</v>
      </c>
      <c r="K37" s="19">
        <f>Gompertz_model!K11</f>
        <v>0</v>
      </c>
      <c r="L37" s="19">
        <f>Gompertz_model!L11</f>
        <v>0</v>
      </c>
      <c r="M37" s="19">
        <f>Gompertz_model!M11</f>
        <v>0</v>
      </c>
      <c r="N37" s="19">
        <f>Gompertz_model!N11</f>
        <v>0</v>
      </c>
      <c r="O37" s="19">
        <f>Gompertz_model!O11</f>
        <v>0</v>
      </c>
      <c r="P37" s="19">
        <f>Gompertz_model!P11</f>
        <v>0</v>
      </c>
      <c r="Q37" s="19">
        <f>Gompertz_model!Q11</f>
        <v>0</v>
      </c>
      <c r="R37" s="19">
        <f>Gompertz_model!R11</f>
        <v>0</v>
      </c>
      <c r="S37" s="19">
        <f>Gompertz_model!S11</f>
        <v>0</v>
      </c>
      <c r="T37" s="19">
        <f>Gompertz_model!T11</f>
        <v>0</v>
      </c>
      <c r="U37" s="19">
        <f>Gompertz_model!U11</f>
        <v>0</v>
      </c>
      <c r="V37" s="19">
        <f>Gompertz_model!V11</f>
        <v>0</v>
      </c>
      <c r="W37" s="19">
        <f>Gompertz_model!W11</f>
        <v>0</v>
      </c>
      <c r="X37" s="19">
        <f>Gompertz_model!X11</f>
        <v>0</v>
      </c>
      <c r="Y37" s="19">
        <f>Gompertz_model!Y11</f>
        <v>0</v>
      </c>
      <c r="Z37" s="19">
        <f>Gompertz_model!Z11</f>
        <v>0</v>
      </c>
      <c r="AA37" s="19">
        <f>Gompertz_model!AA11</f>
        <v>0</v>
      </c>
      <c r="AB37" s="19">
        <f>Gompertz_model!AB11</f>
        <v>0</v>
      </c>
      <c r="AC37" s="19">
        <f>Gompertz_model!AC11</f>
        <v>0</v>
      </c>
      <c r="AD37" s="19">
        <f>Gompertz_model!AD11</f>
        <v>0</v>
      </c>
      <c r="AE37" s="19">
        <f>Gompertz_model!AE11</f>
        <v>56</v>
      </c>
      <c r="AF37" s="19">
        <f>Gompertz_model!AF11</f>
        <v>0</v>
      </c>
      <c r="AG37" s="19">
        <f>Gompertz_model!AG11</f>
        <v>0</v>
      </c>
      <c r="AH37" s="19">
        <f>Gompertz_model!AH11</f>
        <v>0</v>
      </c>
      <c r="AI37" s="19">
        <f>Gompertz_model!AI11</f>
        <v>0</v>
      </c>
    </row>
    <row r="38" spans="1:35" x14ac:dyDescent="0.25">
      <c r="A38" s="3">
        <v>126</v>
      </c>
      <c r="B38" s="19">
        <f>Gompertz_model!B12</f>
        <v>0</v>
      </c>
      <c r="C38" s="19">
        <f>Gompertz_model!C12</f>
        <v>0</v>
      </c>
      <c r="D38" s="19">
        <f>Gompertz_model!D12</f>
        <v>0</v>
      </c>
      <c r="E38" s="19">
        <f>Gompertz_model!E12</f>
        <v>0</v>
      </c>
      <c r="F38" s="19">
        <f>Gompertz_model!F12</f>
        <v>0</v>
      </c>
      <c r="G38" s="19">
        <f>Gompertz_model!G12</f>
        <v>0</v>
      </c>
      <c r="H38" s="19">
        <f>Gompertz_model!H12</f>
        <v>0</v>
      </c>
      <c r="I38" s="19">
        <f>Gompertz_model!I12</f>
        <v>0</v>
      </c>
      <c r="J38" s="19">
        <f>Gompertz_model!J12</f>
        <v>0</v>
      </c>
      <c r="K38" s="19">
        <f>Gompertz_model!K12</f>
        <v>0</v>
      </c>
      <c r="L38" s="19">
        <f>Gompertz_model!L12</f>
        <v>0</v>
      </c>
      <c r="M38" s="19">
        <f>Gompertz_model!M12</f>
        <v>0</v>
      </c>
      <c r="N38" s="19">
        <f>Gompertz_model!N12</f>
        <v>0</v>
      </c>
      <c r="O38" s="19">
        <f>Gompertz_model!O12</f>
        <v>0</v>
      </c>
      <c r="P38" s="19">
        <f>Gompertz_model!P12</f>
        <v>0</v>
      </c>
      <c r="Q38" s="19">
        <f>Gompertz_model!Q12</f>
        <v>0</v>
      </c>
      <c r="R38" s="19">
        <f>Gompertz_model!R12</f>
        <v>0</v>
      </c>
      <c r="S38" s="19">
        <f>Gompertz_model!S12</f>
        <v>0</v>
      </c>
      <c r="T38" s="19">
        <f>Gompertz_model!T12</f>
        <v>0</v>
      </c>
      <c r="U38" s="19">
        <f>Gompertz_model!U12</f>
        <v>0</v>
      </c>
      <c r="V38" s="19">
        <f>Gompertz_model!V12</f>
        <v>0</v>
      </c>
      <c r="W38" s="19">
        <f>Gompertz_model!W12</f>
        <v>0</v>
      </c>
      <c r="X38" s="19">
        <f>Gompertz_model!X12</f>
        <v>0</v>
      </c>
      <c r="Y38" s="19">
        <f>Gompertz_model!Y12</f>
        <v>0</v>
      </c>
      <c r="Z38" s="19">
        <f>Gompertz_model!Z12</f>
        <v>0</v>
      </c>
      <c r="AA38" s="19">
        <f>Gompertz_model!AA12</f>
        <v>0</v>
      </c>
      <c r="AB38" s="19">
        <f>Gompertz_model!AB12</f>
        <v>0</v>
      </c>
      <c r="AC38" s="19">
        <f>Gompertz_model!AC12</f>
        <v>0</v>
      </c>
      <c r="AD38" s="19">
        <f>Gompertz_model!AD12</f>
        <v>0</v>
      </c>
      <c r="AE38" s="19">
        <f>Gompertz_model!AE12</f>
        <v>0</v>
      </c>
      <c r="AF38" s="19">
        <f>Gompertz_model!AF12</f>
        <v>0</v>
      </c>
      <c r="AG38" s="19">
        <f>Gompertz_model!AG12</f>
        <v>0</v>
      </c>
      <c r="AH38" s="19">
        <f>Gompertz_model!AH12</f>
        <v>0</v>
      </c>
      <c r="AI38" s="19">
        <f>Gompertz_model!AI12</f>
        <v>0</v>
      </c>
    </row>
    <row r="39" spans="1:35" x14ac:dyDescent="0.25">
      <c r="A39" s="3">
        <v>127</v>
      </c>
      <c r="B39" s="19">
        <f>Gompertz_model!B13</f>
        <v>0</v>
      </c>
      <c r="C39" s="19">
        <f>Gompertz_model!C13</f>
        <v>0</v>
      </c>
      <c r="D39" s="19">
        <f>Gompertz_model!D13</f>
        <v>0</v>
      </c>
      <c r="E39" s="19">
        <f>Gompertz_model!E13</f>
        <v>0</v>
      </c>
      <c r="F39" s="19">
        <f>Gompertz_model!F13</f>
        <v>0</v>
      </c>
      <c r="G39" s="19">
        <f>Gompertz_model!G13</f>
        <v>0</v>
      </c>
      <c r="H39" s="19">
        <f>Gompertz_model!H13</f>
        <v>0</v>
      </c>
      <c r="I39" s="19">
        <f>Gompertz_model!I13</f>
        <v>0</v>
      </c>
      <c r="J39" s="19">
        <f>Gompertz_model!J13</f>
        <v>0</v>
      </c>
      <c r="K39" s="19">
        <f>Gompertz_model!K13</f>
        <v>0</v>
      </c>
      <c r="L39" s="19">
        <f>Gompertz_model!L13</f>
        <v>0</v>
      </c>
      <c r="M39" s="19">
        <f>Gompertz_model!M13</f>
        <v>0</v>
      </c>
      <c r="N39" s="19">
        <f>Gompertz_model!N13</f>
        <v>0</v>
      </c>
      <c r="O39" s="19">
        <f>Gompertz_model!O13</f>
        <v>0</v>
      </c>
      <c r="P39" s="19">
        <f>Gompertz_model!P13</f>
        <v>0</v>
      </c>
      <c r="Q39" s="19">
        <f>Gompertz_model!Q13</f>
        <v>0</v>
      </c>
      <c r="R39" s="19">
        <f>Gompertz_model!R13</f>
        <v>0</v>
      </c>
      <c r="S39" s="19">
        <f>Gompertz_model!S13</f>
        <v>0</v>
      </c>
      <c r="T39" s="19">
        <f>Gompertz_model!T13</f>
        <v>0</v>
      </c>
      <c r="U39" s="19">
        <f>Gompertz_model!U13</f>
        <v>0</v>
      </c>
      <c r="V39" s="19">
        <f>Gompertz_model!V13</f>
        <v>0</v>
      </c>
      <c r="W39" s="19">
        <f>Gompertz_model!W13</f>
        <v>0</v>
      </c>
      <c r="X39" s="19">
        <f>Gompertz_model!X13</f>
        <v>0</v>
      </c>
      <c r="Y39" s="19">
        <f>Gompertz_model!Y13</f>
        <v>0</v>
      </c>
      <c r="Z39" s="19">
        <f>Gompertz_model!Z13</f>
        <v>0</v>
      </c>
      <c r="AA39" s="19">
        <f>Gompertz_model!AA13</f>
        <v>0</v>
      </c>
      <c r="AB39" s="19">
        <f>Gompertz_model!AB13</f>
        <v>0</v>
      </c>
      <c r="AC39" s="19">
        <f>Gompertz_model!AC13</f>
        <v>0</v>
      </c>
      <c r="AD39" s="19">
        <f>Gompertz_model!AD13</f>
        <v>0</v>
      </c>
      <c r="AE39" s="19">
        <f>Gompertz_model!AE13</f>
        <v>0</v>
      </c>
      <c r="AF39" s="19">
        <f>Gompertz_model!AF13</f>
        <v>0</v>
      </c>
      <c r="AG39" s="19">
        <f>Gompertz_model!AG13</f>
        <v>0</v>
      </c>
      <c r="AH39" s="19">
        <f>Gompertz_model!AH13</f>
        <v>0</v>
      </c>
      <c r="AI39" s="19">
        <f>Gompertz_model!AI13</f>
        <v>0</v>
      </c>
    </row>
    <row r="40" spans="1:35" x14ac:dyDescent="0.25">
      <c r="A40" s="3">
        <v>128</v>
      </c>
      <c r="B40" s="19">
        <f>Gompertz_model!B14</f>
        <v>0</v>
      </c>
      <c r="C40" s="19">
        <f>Gompertz_model!C14</f>
        <v>0</v>
      </c>
      <c r="D40" s="19">
        <f>Gompertz_model!D14</f>
        <v>0</v>
      </c>
      <c r="E40" s="19">
        <f>Gompertz_model!E14</f>
        <v>0</v>
      </c>
      <c r="F40" s="19">
        <f>Gompertz_model!F14</f>
        <v>0</v>
      </c>
      <c r="G40" s="19">
        <f>Gompertz_model!G14</f>
        <v>0</v>
      </c>
      <c r="H40" s="19">
        <f>Gompertz_model!H14</f>
        <v>0</v>
      </c>
      <c r="I40" s="19">
        <f>Gompertz_model!I14</f>
        <v>0</v>
      </c>
      <c r="J40" s="19">
        <f>Gompertz_model!J14</f>
        <v>0</v>
      </c>
      <c r="K40" s="19">
        <f>Gompertz_model!K14</f>
        <v>0</v>
      </c>
      <c r="L40" s="19">
        <f>Gompertz_model!L14</f>
        <v>0</v>
      </c>
      <c r="M40" s="19">
        <f>Gompertz_model!M14</f>
        <v>0</v>
      </c>
      <c r="N40" s="19">
        <f>Gompertz_model!N14</f>
        <v>0</v>
      </c>
      <c r="O40" s="19">
        <f>Gompertz_model!O14</f>
        <v>0</v>
      </c>
      <c r="P40" s="19">
        <f>Gompertz_model!P14</f>
        <v>0</v>
      </c>
      <c r="Q40" s="19">
        <f>Gompertz_model!Q14</f>
        <v>0</v>
      </c>
      <c r="R40" s="19">
        <f>Gompertz_model!R14</f>
        <v>0</v>
      </c>
      <c r="S40" s="19">
        <f>Gompertz_model!S14</f>
        <v>0</v>
      </c>
      <c r="T40" s="19">
        <f>Gompertz_model!T14</f>
        <v>0</v>
      </c>
      <c r="U40" s="19">
        <f>Gompertz_model!U14</f>
        <v>0</v>
      </c>
      <c r="V40" s="19">
        <f>Gompertz_model!V14</f>
        <v>0</v>
      </c>
      <c r="W40" s="19">
        <f>Gompertz_model!W14</f>
        <v>0</v>
      </c>
      <c r="X40" s="19">
        <f>Gompertz_model!X14</f>
        <v>0</v>
      </c>
      <c r="Y40" s="19">
        <f>Gompertz_model!Y14</f>
        <v>0</v>
      </c>
      <c r="Z40" s="19">
        <f>Gompertz_model!Z14</f>
        <v>0</v>
      </c>
      <c r="AA40" s="19">
        <f>Gompertz_model!AA14</f>
        <v>0</v>
      </c>
      <c r="AB40" s="19">
        <f>Gompertz_model!AB14</f>
        <v>0</v>
      </c>
      <c r="AC40" s="19">
        <f>Gompertz_model!AC14</f>
        <v>0</v>
      </c>
      <c r="AD40" s="19">
        <f>Gompertz_model!AD14</f>
        <v>0</v>
      </c>
      <c r="AE40" s="19">
        <f>Gompertz_model!AE14</f>
        <v>0</v>
      </c>
      <c r="AF40" s="19">
        <f>Gompertz_model!AF14</f>
        <v>0</v>
      </c>
      <c r="AG40" s="19">
        <f>Gompertz_model!AG14</f>
        <v>0</v>
      </c>
      <c r="AH40" s="19">
        <f>Gompertz_model!AH14</f>
        <v>0</v>
      </c>
      <c r="AI40" s="19">
        <f>Gompertz_model!AI14</f>
        <v>0</v>
      </c>
    </row>
    <row r="41" spans="1:35" x14ac:dyDescent="0.25">
      <c r="A41" s="3">
        <v>129</v>
      </c>
      <c r="B41" s="19">
        <f>Gompertz_model!B15</f>
        <v>0</v>
      </c>
      <c r="C41" s="19">
        <f>Gompertz_model!C15</f>
        <v>0</v>
      </c>
      <c r="D41" s="19">
        <f>Gompertz_model!D15</f>
        <v>0</v>
      </c>
      <c r="E41" s="19">
        <f>Gompertz_model!E15</f>
        <v>0</v>
      </c>
      <c r="F41" s="19">
        <f>Gompertz_model!F15</f>
        <v>0</v>
      </c>
      <c r="G41" s="19">
        <f>Gompertz_model!G15</f>
        <v>0</v>
      </c>
      <c r="H41" s="19">
        <f>Gompertz_model!H15</f>
        <v>0</v>
      </c>
      <c r="I41" s="19">
        <f>Gompertz_model!I15</f>
        <v>0</v>
      </c>
      <c r="J41" s="19">
        <f>Gompertz_model!J15</f>
        <v>0</v>
      </c>
      <c r="K41" s="19">
        <f>Gompertz_model!K15</f>
        <v>0</v>
      </c>
      <c r="L41" s="19">
        <f>Gompertz_model!L15</f>
        <v>0</v>
      </c>
      <c r="M41" s="19">
        <f>Gompertz_model!M15</f>
        <v>0</v>
      </c>
      <c r="N41" s="19">
        <f>Gompertz_model!N15</f>
        <v>0</v>
      </c>
      <c r="O41" s="19">
        <f>Gompertz_model!O15</f>
        <v>0</v>
      </c>
      <c r="P41" s="19">
        <f>Gompertz_model!P15</f>
        <v>0</v>
      </c>
      <c r="Q41" s="19">
        <f>Gompertz_model!Q15</f>
        <v>0</v>
      </c>
      <c r="R41" s="19">
        <f>Gompertz_model!R15</f>
        <v>0</v>
      </c>
      <c r="S41" s="19">
        <f>Gompertz_model!S15</f>
        <v>0</v>
      </c>
      <c r="T41" s="19">
        <f>Gompertz_model!T15</f>
        <v>0</v>
      </c>
      <c r="U41" s="19">
        <f>Gompertz_model!U15</f>
        <v>0</v>
      </c>
      <c r="V41" s="19">
        <f>Gompertz_model!V15</f>
        <v>0</v>
      </c>
      <c r="W41" s="19">
        <f>Gompertz_model!W15</f>
        <v>0</v>
      </c>
      <c r="X41" s="19">
        <f>Gompertz_model!X15</f>
        <v>0</v>
      </c>
      <c r="Y41" s="19">
        <f>Gompertz_model!Y15</f>
        <v>0</v>
      </c>
      <c r="Z41" s="19">
        <f>Gompertz_model!Z15</f>
        <v>0</v>
      </c>
      <c r="AA41" s="19">
        <f>Gompertz_model!AA15</f>
        <v>0</v>
      </c>
      <c r="AB41" s="19">
        <f>Gompertz_model!AB15</f>
        <v>0</v>
      </c>
      <c r="AC41" s="19">
        <f>Gompertz_model!AC15</f>
        <v>0</v>
      </c>
      <c r="AD41" s="19">
        <f>Gompertz_model!AD15</f>
        <v>0</v>
      </c>
      <c r="AE41" s="19">
        <f>Gompertz_model!AE15</f>
        <v>0</v>
      </c>
      <c r="AF41" s="19">
        <f>Gompertz_model!AF15</f>
        <v>0</v>
      </c>
      <c r="AG41" s="19">
        <f>Gompertz_model!AG15</f>
        <v>0</v>
      </c>
      <c r="AH41" s="19">
        <f>Gompertz_model!AH15</f>
        <v>0</v>
      </c>
      <c r="AI41" s="19">
        <f>Gompertz_model!AI15</f>
        <v>0</v>
      </c>
    </row>
    <row r="42" spans="1:35" x14ac:dyDescent="0.25">
      <c r="A42" s="3">
        <v>130</v>
      </c>
      <c r="B42" s="19">
        <f>Gompertz_model!B16</f>
        <v>0</v>
      </c>
      <c r="C42" s="19">
        <f>Gompertz_model!C16</f>
        <v>0</v>
      </c>
      <c r="D42" s="19">
        <f>Gompertz_model!D16</f>
        <v>0</v>
      </c>
      <c r="E42" s="19">
        <f>Gompertz_model!E16</f>
        <v>0</v>
      </c>
      <c r="F42" s="19">
        <f>Gompertz_model!F16</f>
        <v>0</v>
      </c>
      <c r="G42" s="19">
        <f>Gompertz_model!G16</f>
        <v>0</v>
      </c>
      <c r="H42" s="19">
        <f>Gompertz_model!H16</f>
        <v>0</v>
      </c>
      <c r="I42" s="19">
        <f>Gompertz_model!I16</f>
        <v>0</v>
      </c>
      <c r="J42" s="19">
        <f>Gompertz_model!J16</f>
        <v>0</v>
      </c>
      <c r="K42" s="19">
        <f>Gompertz_model!K16</f>
        <v>0</v>
      </c>
      <c r="L42" s="19">
        <f>Gompertz_model!L16</f>
        <v>0</v>
      </c>
      <c r="M42" s="19">
        <f>Gompertz_model!M16</f>
        <v>0</v>
      </c>
      <c r="N42" s="19">
        <f>Gompertz_model!N16</f>
        <v>0</v>
      </c>
      <c r="O42" s="19">
        <f>Gompertz_model!O16</f>
        <v>0</v>
      </c>
      <c r="P42" s="19">
        <f>Gompertz_model!P16</f>
        <v>0</v>
      </c>
      <c r="Q42" s="19">
        <f>Gompertz_model!Q16</f>
        <v>0</v>
      </c>
      <c r="R42" s="19">
        <f>Gompertz_model!R16</f>
        <v>0</v>
      </c>
      <c r="S42" s="19">
        <f>Gompertz_model!S16</f>
        <v>0</v>
      </c>
      <c r="T42" s="19">
        <f>Gompertz_model!T16</f>
        <v>0</v>
      </c>
      <c r="U42" s="19">
        <f>Gompertz_model!U16</f>
        <v>0</v>
      </c>
      <c r="V42" s="19">
        <f>Gompertz_model!V16</f>
        <v>0</v>
      </c>
      <c r="W42" s="19">
        <f>Gompertz_model!W16</f>
        <v>0</v>
      </c>
      <c r="X42" s="19">
        <f>Gompertz_model!X16</f>
        <v>0</v>
      </c>
      <c r="Y42" s="19">
        <f>Gompertz_model!Y16</f>
        <v>0</v>
      </c>
      <c r="Z42" s="19">
        <f>Gompertz_model!Z16</f>
        <v>0</v>
      </c>
      <c r="AA42" s="19">
        <f>Gompertz_model!AA16</f>
        <v>0</v>
      </c>
      <c r="AB42" s="19">
        <f>Gompertz_model!AB16</f>
        <v>1</v>
      </c>
      <c r="AC42" s="19">
        <f>Gompertz_model!AC16</f>
        <v>0</v>
      </c>
      <c r="AD42" s="19">
        <f>Gompertz_model!AD16</f>
        <v>0</v>
      </c>
      <c r="AE42" s="19">
        <f>Gompertz_model!AE16</f>
        <v>0</v>
      </c>
      <c r="AF42" s="19">
        <f>Gompertz_model!AF16</f>
        <v>0</v>
      </c>
      <c r="AG42" s="19">
        <f>Gompertz_model!AG16</f>
        <v>0</v>
      </c>
      <c r="AH42" s="19">
        <f>Gompertz_model!AH16</f>
        <v>0</v>
      </c>
      <c r="AI42" s="19">
        <f>Gompertz_model!AI16</f>
        <v>0</v>
      </c>
    </row>
    <row r="43" spans="1:35" x14ac:dyDescent="0.25">
      <c r="A43" s="3">
        <v>131</v>
      </c>
      <c r="B43" s="19">
        <f>Gompertz_model!B17</f>
        <v>0</v>
      </c>
      <c r="C43" s="19">
        <f>Gompertz_model!C17</f>
        <v>0</v>
      </c>
      <c r="D43" s="19">
        <f>Gompertz_model!D17</f>
        <v>0</v>
      </c>
      <c r="E43" s="19">
        <f>Gompertz_model!E17</f>
        <v>0</v>
      </c>
      <c r="F43" s="19">
        <f>Gompertz_model!F17</f>
        <v>0</v>
      </c>
      <c r="G43" s="19">
        <f>Gompertz_model!G17</f>
        <v>0</v>
      </c>
      <c r="H43" s="19">
        <f>Gompertz_model!H17</f>
        <v>0</v>
      </c>
      <c r="I43" s="19">
        <f>Gompertz_model!I17</f>
        <v>0</v>
      </c>
      <c r="J43" s="19">
        <f>Gompertz_model!J17</f>
        <v>0</v>
      </c>
      <c r="K43" s="19">
        <f>Gompertz_model!K17</f>
        <v>0</v>
      </c>
      <c r="L43" s="19">
        <f>Gompertz_model!L17</f>
        <v>0</v>
      </c>
      <c r="M43" s="19">
        <f>Gompertz_model!M17</f>
        <v>0</v>
      </c>
      <c r="N43" s="19">
        <f>Gompertz_model!N17</f>
        <v>0</v>
      </c>
      <c r="O43" s="19">
        <f>Gompertz_model!O17</f>
        <v>0</v>
      </c>
      <c r="P43" s="19">
        <f>Gompertz_model!P17</f>
        <v>0</v>
      </c>
      <c r="Q43" s="19">
        <f>Gompertz_model!Q17</f>
        <v>0</v>
      </c>
      <c r="R43" s="19">
        <f>Gompertz_model!R17</f>
        <v>0</v>
      </c>
      <c r="S43" s="19">
        <f>Gompertz_model!S17</f>
        <v>0</v>
      </c>
      <c r="T43" s="19">
        <f>Gompertz_model!T17</f>
        <v>0</v>
      </c>
      <c r="U43" s="19">
        <f>Gompertz_model!U17</f>
        <v>0</v>
      </c>
      <c r="V43" s="19">
        <f>Gompertz_model!V17</f>
        <v>0</v>
      </c>
      <c r="W43" s="19">
        <f>Gompertz_model!W17</f>
        <v>0</v>
      </c>
      <c r="X43" s="19">
        <f>Gompertz_model!X17</f>
        <v>0</v>
      </c>
      <c r="Y43" s="19">
        <f>Gompertz_model!Y17</f>
        <v>0</v>
      </c>
      <c r="Z43" s="19">
        <f>Gompertz_model!Z17</f>
        <v>0</v>
      </c>
      <c r="AA43" s="19">
        <f>Gompertz_model!AA17</f>
        <v>0</v>
      </c>
      <c r="AB43" s="19">
        <f>Gompertz_model!AB17</f>
        <v>2</v>
      </c>
      <c r="AC43" s="19">
        <f>Gompertz_model!AC17</f>
        <v>0</v>
      </c>
      <c r="AD43" s="19">
        <f>Gompertz_model!AD17</f>
        <v>0</v>
      </c>
      <c r="AE43" s="19">
        <f>Gompertz_model!AE17</f>
        <v>0</v>
      </c>
      <c r="AF43" s="19">
        <f>Gompertz_model!AF17</f>
        <v>0</v>
      </c>
      <c r="AG43" s="19">
        <f>Gompertz_model!AG17</f>
        <v>0</v>
      </c>
      <c r="AH43" s="19">
        <f>Gompertz_model!AH17</f>
        <v>0</v>
      </c>
      <c r="AI43" s="19">
        <f>Gompertz_model!AI17</f>
        <v>0</v>
      </c>
    </row>
    <row r="44" spans="1:35" x14ac:dyDescent="0.25">
      <c r="A44" s="3">
        <v>132</v>
      </c>
      <c r="B44" s="19">
        <f>Gompertz_model!B18</f>
        <v>0</v>
      </c>
      <c r="C44" s="19">
        <f>Gompertz_model!C18</f>
        <v>0</v>
      </c>
      <c r="D44" s="19">
        <f>Gompertz_model!D18</f>
        <v>0</v>
      </c>
      <c r="E44" s="19">
        <f>Gompertz_model!E18</f>
        <v>0</v>
      </c>
      <c r="F44" s="19">
        <f>Gompertz_model!F18</f>
        <v>0</v>
      </c>
      <c r="G44" s="19">
        <f>Gompertz_model!G18</f>
        <v>0</v>
      </c>
      <c r="H44" s="19">
        <f>Gompertz_model!H18</f>
        <v>0</v>
      </c>
      <c r="I44" s="19">
        <f>Gompertz_model!I18</f>
        <v>0</v>
      </c>
      <c r="J44" s="19">
        <f>Gompertz_model!J18</f>
        <v>0</v>
      </c>
      <c r="K44" s="19">
        <f>Gompertz_model!K18</f>
        <v>0</v>
      </c>
      <c r="L44" s="19">
        <f>Gompertz_model!L18</f>
        <v>0</v>
      </c>
      <c r="M44" s="19">
        <f>Gompertz_model!M18</f>
        <v>0</v>
      </c>
      <c r="N44" s="19">
        <f>Gompertz_model!N18</f>
        <v>0</v>
      </c>
      <c r="O44" s="19">
        <f>Gompertz_model!O18</f>
        <v>0</v>
      </c>
      <c r="P44" s="19">
        <f>Gompertz_model!P18</f>
        <v>0</v>
      </c>
      <c r="Q44" s="19">
        <f>Gompertz_model!Q18</f>
        <v>0</v>
      </c>
      <c r="R44" s="19">
        <f>Gompertz_model!R18</f>
        <v>0</v>
      </c>
      <c r="S44" s="19">
        <f>Gompertz_model!S18</f>
        <v>0</v>
      </c>
      <c r="T44" s="19">
        <f>Gompertz_model!T18</f>
        <v>0</v>
      </c>
      <c r="U44" s="19">
        <f>Gompertz_model!U18</f>
        <v>0</v>
      </c>
      <c r="V44" s="19">
        <f>Gompertz_model!V18</f>
        <v>0</v>
      </c>
      <c r="W44" s="19">
        <f>Gompertz_model!W18</f>
        <v>0</v>
      </c>
      <c r="X44" s="19">
        <f>Gompertz_model!X18</f>
        <v>0</v>
      </c>
      <c r="Y44" s="19">
        <f>Gompertz_model!Y18</f>
        <v>0</v>
      </c>
      <c r="Z44" s="19">
        <f>Gompertz_model!Z18</f>
        <v>0</v>
      </c>
      <c r="AA44" s="19">
        <f>Gompertz_model!AA18</f>
        <v>0</v>
      </c>
      <c r="AB44" s="19">
        <f>Gompertz_model!AB18</f>
        <v>1</v>
      </c>
      <c r="AC44" s="19">
        <f>Gompertz_model!AC18</f>
        <v>0</v>
      </c>
      <c r="AD44" s="19">
        <f>Gompertz_model!AD18</f>
        <v>0</v>
      </c>
      <c r="AE44" s="19">
        <f>Gompertz_model!AE18</f>
        <v>0</v>
      </c>
      <c r="AF44" s="19">
        <f>Gompertz_model!AF18</f>
        <v>0</v>
      </c>
      <c r="AG44" s="19">
        <f>Gompertz_model!AG18</f>
        <v>0</v>
      </c>
      <c r="AH44" s="19">
        <f>Gompertz_model!AH18</f>
        <v>0</v>
      </c>
      <c r="AI44" s="19">
        <f>Gompertz_model!AI18</f>
        <v>0</v>
      </c>
    </row>
    <row r="45" spans="1:35" x14ac:dyDescent="0.25">
      <c r="A45" s="3">
        <v>133</v>
      </c>
      <c r="B45" s="19">
        <f>Gompertz_model!B19</f>
        <v>0</v>
      </c>
      <c r="C45" s="19">
        <f>Gompertz_model!C19</f>
        <v>0</v>
      </c>
      <c r="D45" s="19">
        <f>Gompertz_model!D19</f>
        <v>0</v>
      </c>
      <c r="E45" s="19">
        <f>Gompertz_model!E19</f>
        <v>0</v>
      </c>
      <c r="F45" s="19">
        <f>Gompertz_model!F19</f>
        <v>0</v>
      </c>
      <c r="G45" s="19">
        <f>Gompertz_model!G19</f>
        <v>0</v>
      </c>
      <c r="H45" s="19">
        <f>Gompertz_model!H19</f>
        <v>0</v>
      </c>
      <c r="I45" s="19">
        <f>Gompertz_model!I19</f>
        <v>0</v>
      </c>
      <c r="J45" s="19">
        <f>Gompertz_model!J19</f>
        <v>0</v>
      </c>
      <c r="K45" s="19">
        <f>Gompertz_model!K19</f>
        <v>0</v>
      </c>
      <c r="L45" s="19">
        <f>Gompertz_model!L19</f>
        <v>0</v>
      </c>
      <c r="M45" s="19">
        <f>Gompertz_model!M19</f>
        <v>0</v>
      </c>
      <c r="N45" s="19">
        <f>Gompertz_model!N19</f>
        <v>0</v>
      </c>
      <c r="O45" s="19">
        <f>Gompertz_model!O19</f>
        <v>0</v>
      </c>
      <c r="P45" s="19">
        <f>Gompertz_model!P19</f>
        <v>0</v>
      </c>
      <c r="Q45" s="19">
        <f>Gompertz_model!Q19</f>
        <v>0</v>
      </c>
      <c r="R45" s="19">
        <f>Gompertz_model!R19</f>
        <v>0</v>
      </c>
      <c r="S45" s="19">
        <f>Gompertz_model!S19</f>
        <v>0</v>
      </c>
      <c r="T45" s="19">
        <f>Gompertz_model!T19</f>
        <v>0</v>
      </c>
      <c r="U45" s="19">
        <f>Gompertz_model!U19</f>
        <v>0</v>
      </c>
      <c r="V45" s="19">
        <f>Gompertz_model!V19</f>
        <v>0</v>
      </c>
      <c r="W45" s="19">
        <f>Gompertz_model!W19</f>
        <v>0</v>
      </c>
      <c r="X45" s="19">
        <f>Gompertz_model!X19</f>
        <v>0</v>
      </c>
      <c r="Y45" s="19">
        <f>Gompertz_model!Y19</f>
        <v>0</v>
      </c>
      <c r="Z45" s="19">
        <f>Gompertz_model!Z19</f>
        <v>0</v>
      </c>
      <c r="AA45" s="19">
        <f>Gompertz_model!AA19</f>
        <v>0</v>
      </c>
      <c r="AB45" s="19">
        <f>Gompertz_model!AB19</f>
        <v>0</v>
      </c>
      <c r="AC45" s="19">
        <f>Gompertz_model!AC19</f>
        <v>0</v>
      </c>
      <c r="AD45" s="19">
        <f>Gompertz_model!AD19</f>
        <v>0</v>
      </c>
      <c r="AE45" s="19">
        <f>Gompertz_model!AE19</f>
        <v>0</v>
      </c>
      <c r="AF45" s="19">
        <f>Gompertz_model!AF19</f>
        <v>0</v>
      </c>
      <c r="AG45" s="19">
        <f>Gompertz_model!AG19</f>
        <v>0</v>
      </c>
      <c r="AH45" s="19">
        <f>Gompertz_model!AH19</f>
        <v>0</v>
      </c>
      <c r="AI45" s="19">
        <f>Gompertz_model!AI19</f>
        <v>0</v>
      </c>
    </row>
    <row r="46" spans="1:35" x14ac:dyDescent="0.25">
      <c r="A46" s="3">
        <v>134</v>
      </c>
      <c r="B46" s="19">
        <f>Gompertz_model!B20</f>
        <v>0</v>
      </c>
      <c r="C46" s="19">
        <f>Gompertz_model!C20</f>
        <v>0</v>
      </c>
      <c r="D46" s="19">
        <f>Gompertz_model!D20</f>
        <v>0</v>
      </c>
      <c r="E46" s="19">
        <f>Gompertz_model!E20</f>
        <v>0</v>
      </c>
      <c r="F46" s="19">
        <f>Gompertz_model!F20</f>
        <v>0</v>
      </c>
      <c r="G46" s="19">
        <f>Gompertz_model!G20</f>
        <v>0</v>
      </c>
      <c r="H46" s="19">
        <f>Gompertz_model!H20</f>
        <v>0</v>
      </c>
      <c r="I46" s="19">
        <f>Gompertz_model!I20</f>
        <v>0</v>
      </c>
      <c r="J46" s="19">
        <f>Gompertz_model!J20</f>
        <v>0</v>
      </c>
      <c r="K46" s="19">
        <f>Gompertz_model!K20</f>
        <v>0</v>
      </c>
      <c r="L46" s="19">
        <f>Gompertz_model!L20</f>
        <v>0</v>
      </c>
      <c r="M46" s="19">
        <f>Gompertz_model!M20</f>
        <v>0</v>
      </c>
      <c r="N46" s="19">
        <f>Gompertz_model!N20</f>
        <v>0</v>
      </c>
      <c r="O46" s="19">
        <f>Gompertz_model!O20</f>
        <v>0</v>
      </c>
      <c r="P46" s="19">
        <f>Gompertz_model!P20</f>
        <v>0</v>
      </c>
      <c r="Q46" s="19">
        <f>Gompertz_model!Q20</f>
        <v>0</v>
      </c>
      <c r="R46" s="19">
        <f>Gompertz_model!R20</f>
        <v>0</v>
      </c>
      <c r="S46" s="19">
        <f>Gompertz_model!S20</f>
        <v>0</v>
      </c>
      <c r="T46" s="19">
        <f>Gompertz_model!T20</f>
        <v>0</v>
      </c>
      <c r="U46" s="19">
        <f>Gompertz_model!U20</f>
        <v>0</v>
      </c>
      <c r="V46" s="19">
        <f>Gompertz_model!V20</f>
        <v>0</v>
      </c>
      <c r="W46" s="19">
        <f>Gompertz_model!W20</f>
        <v>0</v>
      </c>
      <c r="X46" s="19">
        <f>Gompertz_model!X20</f>
        <v>0</v>
      </c>
      <c r="Y46" s="19">
        <f>Gompertz_model!Y20</f>
        <v>0</v>
      </c>
      <c r="Z46" s="19">
        <f>Gompertz_model!Z20</f>
        <v>0</v>
      </c>
      <c r="AA46" s="19">
        <f>Gompertz_model!AA20</f>
        <v>0</v>
      </c>
      <c r="AB46" s="19">
        <f>Gompertz_model!AB20</f>
        <v>1</v>
      </c>
      <c r="AC46" s="19">
        <f>Gompertz_model!AC20</f>
        <v>0</v>
      </c>
      <c r="AD46" s="19">
        <f>Gompertz_model!AD20</f>
        <v>0</v>
      </c>
      <c r="AE46" s="19">
        <f>Gompertz_model!AE20</f>
        <v>0</v>
      </c>
      <c r="AF46" s="19">
        <f>Gompertz_model!AF20</f>
        <v>0</v>
      </c>
      <c r="AG46" s="19">
        <f>Gompertz_model!AG20</f>
        <v>0</v>
      </c>
      <c r="AH46" s="19">
        <f>Gompertz_model!AH20</f>
        <v>0</v>
      </c>
      <c r="AI46" s="19">
        <f>Gompertz_model!AI20</f>
        <v>0</v>
      </c>
    </row>
    <row r="47" spans="1:35" x14ac:dyDescent="0.25">
      <c r="A47" s="3">
        <v>135</v>
      </c>
      <c r="B47" s="19">
        <f>Gompertz_model!B21</f>
        <v>0</v>
      </c>
      <c r="C47" s="19">
        <f>Gompertz_model!C21</f>
        <v>0</v>
      </c>
      <c r="D47" s="19">
        <f>Gompertz_model!D21</f>
        <v>0</v>
      </c>
      <c r="E47" s="19">
        <f>Gompertz_model!E21</f>
        <v>0</v>
      </c>
      <c r="F47" s="19">
        <f>Gompertz_model!F21</f>
        <v>0</v>
      </c>
      <c r="G47" s="19">
        <f>Gompertz_model!G21</f>
        <v>0</v>
      </c>
      <c r="H47" s="19">
        <f>Gompertz_model!H21</f>
        <v>0</v>
      </c>
      <c r="I47" s="19">
        <f>Gompertz_model!I21</f>
        <v>0</v>
      </c>
      <c r="J47" s="19">
        <f>Gompertz_model!J21</f>
        <v>0</v>
      </c>
      <c r="K47" s="19">
        <f>Gompertz_model!K21</f>
        <v>0</v>
      </c>
      <c r="L47" s="19">
        <f>Gompertz_model!L21</f>
        <v>0</v>
      </c>
      <c r="M47" s="19">
        <f>Gompertz_model!M21</f>
        <v>0</v>
      </c>
      <c r="N47" s="19">
        <f>Gompertz_model!N21</f>
        <v>0</v>
      </c>
      <c r="O47" s="19">
        <f>Gompertz_model!O21</f>
        <v>0</v>
      </c>
      <c r="P47" s="19">
        <f>Gompertz_model!P21</f>
        <v>0</v>
      </c>
      <c r="Q47" s="19">
        <f>Gompertz_model!Q21</f>
        <v>0</v>
      </c>
      <c r="R47" s="19">
        <f>Gompertz_model!R21</f>
        <v>0</v>
      </c>
      <c r="S47" s="19">
        <f>Gompertz_model!S21</f>
        <v>0</v>
      </c>
      <c r="T47" s="19">
        <f>Gompertz_model!T21</f>
        <v>0</v>
      </c>
      <c r="U47" s="19">
        <f>Gompertz_model!U21</f>
        <v>0</v>
      </c>
      <c r="V47" s="19">
        <f>Gompertz_model!V21</f>
        <v>0</v>
      </c>
      <c r="W47" s="19">
        <f>Gompertz_model!W21</f>
        <v>0</v>
      </c>
      <c r="X47" s="19">
        <f>Gompertz_model!X21</f>
        <v>0</v>
      </c>
      <c r="Y47" s="19">
        <f>Gompertz_model!Y21</f>
        <v>3</v>
      </c>
      <c r="Z47" s="19">
        <f>Gompertz_model!Z21</f>
        <v>0</v>
      </c>
      <c r="AA47" s="19">
        <f>Gompertz_model!AA21</f>
        <v>0</v>
      </c>
      <c r="AB47" s="19">
        <f>Gompertz_model!AB21</f>
        <v>0</v>
      </c>
      <c r="AC47" s="19">
        <f>Gompertz_model!AC21</f>
        <v>0</v>
      </c>
      <c r="AD47" s="19">
        <f>Gompertz_model!AD21</f>
        <v>0</v>
      </c>
      <c r="AE47" s="19">
        <f>Gompertz_model!AE21</f>
        <v>0</v>
      </c>
      <c r="AF47" s="19">
        <f>Gompertz_model!AF21</f>
        <v>0</v>
      </c>
      <c r="AG47" s="19">
        <f>Gompertz_model!AG21</f>
        <v>0</v>
      </c>
      <c r="AH47" s="19">
        <f>Gompertz_model!AH21</f>
        <v>0</v>
      </c>
      <c r="AI47" s="19">
        <f>Gompertz_model!AI21</f>
        <v>0</v>
      </c>
    </row>
    <row r="48" spans="1:35" x14ac:dyDescent="0.25">
      <c r="A48" s="3">
        <v>136</v>
      </c>
      <c r="B48" s="19">
        <f>Gompertz_model!B22</f>
        <v>0</v>
      </c>
      <c r="C48" s="19">
        <f>Gompertz_model!C22</f>
        <v>0</v>
      </c>
      <c r="D48" s="19">
        <f>Gompertz_model!D22</f>
        <v>0</v>
      </c>
      <c r="E48" s="19">
        <f>Gompertz_model!E22</f>
        <v>0</v>
      </c>
      <c r="F48" s="19">
        <f>Gompertz_model!F22</f>
        <v>0</v>
      </c>
      <c r="G48" s="19">
        <f>Gompertz_model!G22</f>
        <v>0</v>
      </c>
      <c r="H48" s="19">
        <f>Gompertz_model!H22</f>
        <v>0</v>
      </c>
      <c r="I48" s="19">
        <f>Gompertz_model!I22</f>
        <v>0</v>
      </c>
      <c r="J48" s="19">
        <f>Gompertz_model!J22</f>
        <v>0</v>
      </c>
      <c r="K48" s="19">
        <f>Gompertz_model!K22</f>
        <v>0</v>
      </c>
      <c r="L48" s="19">
        <f>Gompertz_model!L22</f>
        <v>0</v>
      </c>
      <c r="M48" s="19">
        <f>Gompertz_model!M22</f>
        <v>0</v>
      </c>
      <c r="N48" s="19">
        <f>Gompertz_model!N22</f>
        <v>0</v>
      </c>
      <c r="O48" s="19">
        <f>Gompertz_model!O22</f>
        <v>0</v>
      </c>
      <c r="P48" s="19">
        <f>Gompertz_model!P22</f>
        <v>0</v>
      </c>
      <c r="Q48" s="19">
        <f>Gompertz_model!Q22</f>
        <v>0</v>
      </c>
      <c r="R48" s="19">
        <f>Gompertz_model!R22</f>
        <v>0</v>
      </c>
      <c r="S48" s="19">
        <f>Gompertz_model!S22</f>
        <v>0</v>
      </c>
      <c r="T48" s="19">
        <f>Gompertz_model!T22</f>
        <v>0</v>
      </c>
      <c r="U48" s="19">
        <f>Gompertz_model!U22</f>
        <v>0</v>
      </c>
      <c r="V48" s="19">
        <f>Gompertz_model!V22</f>
        <v>0</v>
      </c>
      <c r="W48" s="19">
        <f>Gompertz_model!W22</f>
        <v>5</v>
      </c>
      <c r="X48" s="19">
        <f>Gompertz_model!X22</f>
        <v>0</v>
      </c>
      <c r="Y48" s="19">
        <f>Gompertz_model!Y22</f>
        <v>0</v>
      </c>
      <c r="Z48" s="19">
        <f>Gompertz_model!Z22</f>
        <v>0</v>
      </c>
      <c r="AA48" s="19">
        <f>Gompertz_model!AA22</f>
        <v>1</v>
      </c>
      <c r="AB48" s="19">
        <f>Gompertz_model!AB22</f>
        <v>0</v>
      </c>
      <c r="AC48" s="19">
        <f>Gompertz_model!AC22</f>
        <v>0</v>
      </c>
      <c r="AD48" s="19">
        <f>Gompertz_model!AD22</f>
        <v>0</v>
      </c>
      <c r="AE48" s="19">
        <f>Gompertz_model!AE22</f>
        <v>0</v>
      </c>
      <c r="AF48" s="19">
        <f>Gompertz_model!AF22</f>
        <v>0</v>
      </c>
      <c r="AG48" s="19">
        <f>Gompertz_model!AG22</f>
        <v>0</v>
      </c>
      <c r="AH48" s="19">
        <f>Gompertz_model!AH22</f>
        <v>0</v>
      </c>
      <c r="AI48" s="19">
        <f>Gompertz_model!AI22</f>
        <v>0</v>
      </c>
    </row>
    <row r="49" spans="1:35" x14ac:dyDescent="0.25">
      <c r="A49" s="3">
        <v>137</v>
      </c>
      <c r="B49" s="19">
        <f>Gompertz_model!B23</f>
        <v>0</v>
      </c>
      <c r="C49" s="19">
        <f>Gompertz_model!C23</f>
        <v>0</v>
      </c>
      <c r="D49" s="19">
        <f>Gompertz_model!D23</f>
        <v>0</v>
      </c>
      <c r="E49" s="19">
        <f>Gompertz_model!E23</f>
        <v>0</v>
      </c>
      <c r="F49" s="19">
        <f>Gompertz_model!F23</f>
        <v>0</v>
      </c>
      <c r="G49" s="19">
        <f>Gompertz_model!G23</f>
        <v>0</v>
      </c>
      <c r="H49" s="19">
        <f>Gompertz_model!H23</f>
        <v>0</v>
      </c>
      <c r="I49" s="19">
        <f>Gompertz_model!I23</f>
        <v>0</v>
      </c>
      <c r="J49" s="19">
        <f>Gompertz_model!J23</f>
        <v>0</v>
      </c>
      <c r="K49" s="19">
        <f>Gompertz_model!K23</f>
        <v>0</v>
      </c>
      <c r="L49" s="19">
        <f>Gompertz_model!L23</f>
        <v>0</v>
      </c>
      <c r="M49" s="19">
        <f>Gompertz_model!M23</f>
        <v>0</v>
      </c>
      <c r="N49" s="19">
        <f>Gompertz_model!N23</f>
        <v>0</v>
      </c>
      <c r="O49" s="19">
        <f>Gompertz_model!O23</f>
        <v>0</v>
      </c>
      <c r="P49" s="19">
        <f>Gompertz_model!P23</f>
        <v>0</v>
      </c>
      <c r="Q49" s="19">
        <f>Gompertz_model!Q23</f>
        <v>0</v>
      </c>
      <c r="R49" s="19">
        <f>Gompertz_model!R23</f>
        <v>0</v>
      </c>
      <c r="S49" s="19">
        <f>Gompertz_model!S23</f>
        <v>0</v>
      </c>
      <c r="T49" s="19">
        <f>Gompertz_model!T23</f>
        <v>0</v>
      </c>
      <c r="U49" s="19">
        <f>Gompertz_model!U23</f>
        <v>0</v>
      </c>
      <c r="V49" s="19">
        <f>Gompertz_model!V23</f>
        <v>0</v>
      </c>
      <c r="W49" s="19">
        <f>Gompertz_model!W23</f>
        <v>0</v>
      </c>
      <c r="X49" s="19">
        <f>Gompertz_model!X23</f>
        <v>0</v>
      </c>
      <c r="Y49" s="19">
        <f>Gompertz_model!Y23</f>
        <v>0</v>
      </c>
      <c r="Z49" s="19">
        <f>Gompertz_model!Z23</f>
        <v>0</v>
      </c>
      <c r="AA49" s="19">
        <f>Gompertz_model!AA23</f>
        <v>2</v>
      </c>
      <c r="AB49" s="19">
        <f>Gompertz_model!AB23</f>
        <v>2</v>
      </c>
      <c r="AC49" s="19">
        <f>Gompertz_model!AC23</f>
        <v>0</v>
      </c>
      <c r="AD49" s="19">
        <f>Gompertz_model!AD23</f>
        <v>0</v>
      </c>
      <c r="AE49" s="19">
        <f>Gompertz_model!AE23</f>
        <v>0</v>
      </c>
      <c r="AF49" s="19">
        <f>Gompertz_model!AF23</f>
        <v>0</v>
      </c>
      <c r="AG49" s="19">
        <f>Gompertz_model!AG23</f>
        <v>0</v>
      </c>
      <c r="AH49" s="19">
        <f>Gompertz_model!AH23</f>
        <v>0</v>
      </c>
      <c r="AI49" s="19">
        <f>Gompertz_model!AI23</f>
        <v>0</v>
      </c>
    </row>
    <row r="50" spans="1:35" x14ac:dyDescent="0.25">
      <c r="A50" s="3">
        <v>138</v>
      </c>
      <c r="B50" s="19">
        <f>Gompertz_model!B24</f>
        <v>0</v>
      </c>
      <c r="C50" s="19">
        <f>Gompertz_model!C24</f>
        <v>0</v>
      </c>
      <c r="D50" s="19">
        <f>Gompertz_model!D24</f>
        <v>0</v>
      </c>
      <c r="E50" s="19">
        <f>Gompertz_model!E24</f>
        <v>0</v>
      </c>
      <c r="F50" s="19">
        <f>Gompertz_model!F24</f>
        <v>0</v>
      </c>
      <c r="G50" s="19">
        <f>Gompertz_model!G24</f>
        <v>0</v>
      </c>
      <c r="H50" s="19">
        <f>Gompertz_model!H24</f>
        <v>0</v>
      </c>
      <c r="I50" s="19">
        <f>Gompertz_model!I24</f>
        <v>0</v>
      </c>
      <c r="J50" s="19">
        <f>Gompertz_model!J24</f>
        <v>0</v>
      </c>
      <c r="K50" s="19">
        <f>Gompertz_model!K24</f>
        <v>0</v>
      </c>
      <c r="L50" s="19">
        <f>Gompertz_model!L24</f>
        <v>0</v>
      </c>
      <c r="M50" s="19">
        <f>Gompertz_model!M24</f>
        <v>0</v>
      </c>
      <c r="N50" s="19">
        <f>Gompertz_model!N24</f>
        <v>0</v>
      </c>
      <c r="O50" s="19">
        <f>Gompertz_model!O24</f>
        <v>0</v>
      </c>
      <c r="P50" s="19">
        <f>Gompertz_model!P24</f>
        <v>0</v>
      </c>
      <c r="Q50" s="19">
        <f>Gompertz_model!Q24</f>
        <v>0</v>
      </c>
      <c r="R50" s="19">
        <f>Gompertz_model!R24</f>
        <v>0</v>
      </c>
      <c r="S50" s="19">
        <f>Gompertz_model!S24</f>
        <v>0</v>
      </c>
      <c r="T50" s="19">
        <f>Gompertz_model!T24</f>
        <v>0</v>
      </c>
      <c r="U50" s="19">
        <f>Gompertz_model!U24</f>
        <v>0</v>
      </c>
      <c r="V50" s="19">
        <f>Gompertz_model!V24</f>
        <v>0</v>
      </c>
      <c r="W50" s="19">
        <f>Gompertz_model!W24</f>
        <v>0</v>
      </c>
      <c r="X50" s="19">
        <f>Gompertz_model!X24</f>
        <v>0</v>
      </c>
      <c r="Y50" s="19">
        <f>Gompertz_model!Y24</f>
        <v>0</v>
      </c>
      <c r="Z50" s="19">
        <f>Gompertz_model!Z24</f>
        <v>0</v>
      </c>
      <c r="AA50" s="19">
        <f>Gompertz_model!AA24</f>
        <v>3</v>
      </c>
      <c r="AB50" s="19">
        <f>Gompertz_model!AB24</f>
        <v>0</v>
      </c>
      <c r="AC50" s="19">
        <f>Gompertz_model!AC24</f>
        <v>0</v>
      </c>
      <c r="AD50" s="19">
        <f>Gompertz_model!AD24</f>
        <v>0</v>
      </c>
      <c r="AE50" s="19">
        <f>Gompertz_model!AE24</f>
        <v>0</v>
      </c>
      <c r="AF50" s="19">
        <f>Gompertz_model!AF24</f>
        <v>0</v>
      </c>
      <c r="AG50" s="19">
        <f>Gompertz_model!AG24</f>
        <v>0</v>
      </c>
      <c r="AH50" s="19">
        <f>Gompertz_model!AH24</f>
        <v>0</v>
      </c>
      <c r="AI50" s="19">
        <f>Gompertz_model!AI24</f>
        <v>0</v>
      </c>
    </row>
    <row r="51" spans="1:35" x14ac:dyDescent="0.25">
      <c r="A51" s="3">
        <v>139</v>
      </c>
      <c r="B51" s="19">
        <f>Gompertz_model!B25</f>
        <v>0</v>
      </c>
      <c r="C51" s="19">
        <f>Gompertz_model!C25</f>
        <v>0</v>
      </c>
      <c r="D51" s="19">
        <f>Gompertz_model!D25</f>
        <v>0</v>
      </c>
      <c r="E51" s="19">
        <f>Gompertz_model!E25</f>
        <v>0</v>
      </c>
      <c r="F51" s="19">
        <f>Gompertz_model!F25</f>
        <v>0</v>
      </c>
      <c r="G51" s="19">
        <f>Gompertz_model!G25</f>
        <v>1</v>
      </c>
      <c r="H51" s="19">
        <f>Gompertz_model!H25</f>
        <v>0</v>
      </c>
      <c r="I51" s="19">
        <f>Gompertz_model!I25</f>
        <v>0</v>
      </c>
      <c r="J51" s="19">
        <f>Gompertz_model!J25</f>
        <v>0</v>
      </c>
      <c r="K51" s="19">
        <f>Gompertz_model!K25</f>
        <v>0</v>
      </c>
      <c r="L51" s="19">
        <f>Gompertz_model!L25</f>
        <v>0</v>
      </c>
      <c r="M51" s="19">
        <f>Gompertz_model!M25</f>
        <v>0</v>
      </c>
      <c r="N51" s="19">
        <f>Gompertz_model!N25</f>
        <v>0</v>
      </c>
      <c r="O51" s="19">
        <f>Gompertz_model!O25</f>
        <v>0</v>
      </c>
      <c r="P51" s="19">
        <f>Gompertz_model!P25</f>
        <v>0</v>
      </c>
      <c r="Q51" s="19">
        <f>Gompertz_model!Q25</f>
        <v>0</v>
      </c>
      <c r="R51" s="19">
        <f>Gompertz_model!R25</f>
        <v>0</v>
      </c>
      <c r="S51" s="19">
        <f>Gompertz_model!S25</f>
        <v>0</v>
      </c>
      <c r="T51" s="19">
        <f>Gompertz_model!T25</f>
        <v>0</v>
      </c>
      <c r="U51" s="19">
        <f>Gompertz_model!U25</f>
        <v>0</v>
      </c>
      <c r="V51" s="19">
        <f>Gompertz_model!V25</f>
        <v>0</v>
      </c>
      <c r="W51" s="19">
        <f>Gompertz_model!W25</f>
        <v>0</v>
      </c>
      <c r="X51" s="19">
        <f>Gompertz_model!X25</f>
        <v>0</v>
      </c>
      <c r="Y51" s="19">
        <f>Gompertz_model!Y25</f>
        <v>0</v>
      </c>
      <c r="Z51" s="19">
        <f>Gompertz_model!Z25</f>
        <v>0</v>
      </c>
      <c r="AA51" s="19">
        <f>Gompertz_model!AA25</f>
        <v>4</v>
      </c>
      <c r="AB51" s="19">
        <f>Gompertz_model!AB25</f>
        <v>0</v>
      </c>
      <c r="AC51" s="19">
        <f>Gompertz_model!AC25</f>
        <v>0</v>
      </c>
      <c r="AD51" s="19">
        <f>Gompertz_model!AD25</f>
        <v>0</v>
      </c>
      <c r="AE51" s="19">
        <f>Gompertz_model!AE25</f>
        <v>0</v>
      </c>
      <c r="AF51" s="19">
        <f>Gompertz_model!AF25</f>
        <v>0</v>
      </c>
      <c r="AG51" s="19">
        <f>Gompertz_model!AG25</f>
        <v>0</v>
      </c>
      <c r="AH51" s="19">
        <f>Gompertz_model!AH25</f>
        <v>0</v>
      </c>
      <c r="AI51" s="19">
        <f>Gompertz_model!AI25</f>
        <v>0</v>
      </c>
    </row>
    <row r="52" spans="1:35" x14ac:dyDescent="0.25">
      <c r="A52" s="3">
        <v>140</v>
      </c>
      <c r="B52" s="19">
        <f>Gompertz_model!B26</f>
        <v>0</v>
      </c>
      <c r="C52" s="19">
        <f>Gompertz_model!C26</f>
        <v>0</v>
      </c>
      <c r="D52" s="19">
        <f>Gompertz_model!D26</f>
        <v>0</v>
      </c>
      <c r="E52" s="19">
        <f>Gompertz_model!E26</f>
        <v>0</v>
      </c>
      <c r="F52" s="19">
        <f>Gompertz_model!F26</f>
        <v>0</v>
      </c>
      <c r="G52" s="19">
        <f>Gompertz_model!G26</f>
        <v>1</v>
      </c>
      <c r="H52" s="19">
        <f>Gompertz_model!H26</f>
        <v>0</v>
      </c>
      <c r="I52" s="19">
        <f>Gompertz_model!I26</f>
        <v>0</v>
      </c>
      <c r="J52" s="19">
        <f>Gompertz_model!J26</f>
        <v>0</v>
      </c>
      <c r="K52" s="19">
        <f>Gompertz_model!K26</f>
        <v>0</v>
      </c>
      <c r="L52" s="19">
        <f>Gompertz_model!L26</f>
        <v>0</v>
      </c>
      <c r="M52" s="19">
        <f>Gompertz_model!M26</f>
        <v>0</v>
      </c>
      <c r="N52" s="19">
        <f>Gompertz_model!N26</f>
        <v>0</v>
      </c>
      <c r="O52" s="19">
        <f>Gompertz_model!O26</f>
        <v>0</v>
      </c>
      <c r="P52" s="19">
        <f>Gompertz_model!P26</f>
        <v>0</v>
      </c>
      <c r="Q52" s="19">
        <f>Gompertz_model!Q26</f>
        <v>0</v>
      </c>
      <c r="R52" s="19">
        <f>Gompertz_model!R26</f>
        <v>0</v>
      </c>
      <c r="S52" s="19">
        <f>Gompertz_model!S26</f>
        <v>0</v>
      </c>
      <c r="T52" s="19">
        <f>Gompertz_model!T26</f>
        <v>0</v>
      </c>
      <c r="U52" s="19">
        <f>Gompertz_model!U26</f>
        <v>0</v>
      </c>
      <c r="V52" s="19">
        <f>Gompertz_model!V26</f>
        <v>0</v>
      </c>
      <c r="W52" s="19">
        <f>Gompertz_model!W26</f>
        <v>0</v>
      </c>
      <c r="X52" s="19">
        <f>Gompertz_model!X26</f>
        <v>0</v>
      </c>
      <c r="Y52" s="19">
        <f>Gompertz_model!Y26</f>
        <v>0</v>
      </c>
      <c r="Z52" s="19">
        <f>Gompertz_model!Z26</f>
        <v>0</v>
      </c>
      <c r="AA52" s="19">
        <f>Gompertz_model!AA26</f>
        <v>7</v>
      </c>
      <c r="AB52" s="19">
        <f>Gompertz_model!AB26</f>
        <v>0</v>
      </c>
      <c r="AC52" s="19">
        <f>Gompertz_model!AC26</f>
        <v>0</v>
      </c>
      <c r="AD52" s="19">
        <f>Gompertz_model!AD26</f>
        <v>1</v>
      </c>
      <c r="AE52" s="19">
        <f>Gompertz_model!AE26</f>
        <v>0</v>
      </c>
      <c r="AF52" s="19">
        <f>Gompertz_model!AF26</f>
        <v>0</v>
      </c>
      <c r="AG52" s="19">
        <f>Gompertz_model!AG26</f>
        <v>0</v>
      </c>
      <c r="AH52" s="19">
        <f>Gompertz_model!AH26</f>
        <v>0</v>
      </c>
      <c r="AI52" s="19">
        <f>Gompertz_model!AI26</f>
        <v>0</v>
      </c>
    </row>
    <row r="53" spans="1:35" x14ac:dyDescent="0.25">
      <c r="A53" s="3">
        <v>141</v>
      </c>
      <c r="B53" s="19">
        <f>Gompertz_model!B27</f>
        <v>0</v>
      </c>
      <c r="C53" s="19">
        <f>Gompertz_model!C27</f>
        <v>0</v>
      </c>
      <c r="D53" s="19">
        <f>Gompertz_model!D27</f>
        <v>0</v>
      </c>
      <c r="E53" s="19">
        <f>Gompertz_model!E27</f>
        <v>0</v>
      </c>
      <c r="F53" s="19">
        <f>Gompertz_model!F27</f>
        <v>0</v>
      </c>
      <c r="G53" s="19">
        <f>Gompertz_model!G27</f>
        <v>1</v>
      </c>
      <c r="H53" s="19">
        <f>Gompertz_model!H27</f>
        <v>0</v>
      </c>
      <c r="I53" s="19">
        <f>Gompertz_model!I27</f>
        <v>0</v>
      </c>
      <c r="J53" s="19">
        <f>Gompertz_model!J27</f>
        <v>0</v>
      </c>
      <c r="K53" s="19">
        <f>Gompertz_model!K27</f>
        <v>0</v>
      </c>
      <c r="L53" s="19">
        <f>Gompertz_model!L27</f>
        <v>0</v>
      </c>
      <c r="M53" s="19">
        <f>Gompertz_model!M27</f>
        <v>0</v>
      </c>
      <c r="N53" s="19">
        <f>Gompertz_model!N27</f>
        <v>0</v>
      </c>
      <c r="O53" s="19">
        <f>Gompertz_model!O27</f>
        <v>0</v>
      </c>
      <c r="P53" s="19">
        <f>Gompertz_model!P27</f>
        <v>0</v>
      </c>
      <c r="Q53" s="19">
        <f>Gompertz_model!Q27</f>
        <v>0</v>
      </c>
      <c r="R53" s="19">
        <f>Gompertz_model!R27</f>
        <v>0</v>
      </c>
      <c r="S53" s="19">
        <f>Gompertz_model!S27</f>
        <v>0</v>
      </c>
      <c r="T53" s="19">
        <f>Gompertz_model!T27</f>
        <v>0</v>
      </c>
      <c r="U53" s="19">
        <f>Gompertz_model!U27</f>
        <v>0</v>
      </c>
      <c r="V53" s="19">
        <f>Gompertz_model!V27</f>
        <v>0</v>
      </c>
      <c r="W53" s="19">
        <f>Gompertz_model!W27</f>
        <v>0</v>
      </c>
      <c r="X53" s="19">
        <f>Gompertz_model!X27</f>
        <v>0</v>
      </c>
      <c r="Y53" s="19">
        <f>Gompertz_model!Y27</f>
        <v>0</v>
      </c>
      <c r="Z53" s="19">
        <f>Gompertz_model!Z27</f>
        <v>0</v>
      </c>
      <c r="AA53" s="19">
        <f>Gompertz_model!AA27</f>
        <v>10</v>
      </c>
      <c r="AB53" s="19">
        <f>Gompertz_model!AB27</f>
        <v>4</v>
      </c>
      <c r="AC53" s="19">
        <f>Gompertz_model!AC27</f>
        <v>0</v>
      </c>
      <c r="AD53" s="19">
        <f>Gompertz_model!AD27</f>
        <v>0</v>
      </c>
      <c r="AE53" s="19">
        <f>Gompertz_model!AE27</f>
        <v>0</v>
      </c>
      <c r="AF53" s="19">
        <f>Gompertz_model!AF27</f>
        <v>0</v>
      </c>
      <c r="AG53" s="19">
        <f>Gompertz_model!AG27</f>
        <v>0</v>
      </c>
      <c r="AH53" s="19">
        <f>Gompertz_model!AH27</f>
        <v>0</v>
      </c>
      <c r="AI53" s="19">
        <f>Gompertz_model!AI27</f>
        <v>0</v>
      </c>
    </row>
    <row r="54" spans="1:35" x14ac:dyDescent="0.25">
      <c r="A54" s="3">
        <v>142</v>
      </c>
      <c r="B54" s="19">
        <f>Gompertz_model!B28</f>
        <v>0</v>
      </c>
      <c r="C54" s="19">
        <f>Gompertz_model!C28</f>
        <v>0</v>
      </c>
      <c r="D54" s="19">
        <f>Gompertz_model!D28</f>
        <v>0</v>
      </c>
      <c r="E54" s="19">
        <f>Gompertz_model!E28</f>
        <v>0</v>
      </c>
      <c r="F54" s="19">
        <f>Gompertz_model!F28</f>
        <v>0</v>
      </c>
      <c r="G54" s="19">
        <f>Gompertz_model!G28</f>
        <v>2</v>
      </c>
      <c r="H54" s="19">
        <f>Gompertz_model!H28</f>
        <v>0</v>
      </c>
      <c r="I54" s="19">
        <f>Gompertz_model!I28</f>
        <v>0</v>
      </c>
      <c r="J54" s="19">
        <f>Gompertz_model!J28</f>
        <v>0</v>
      </c>
      <c r="K54" s="19">
        <f>Gompertz_model!K28</f>
        <v>0</v>
      </c>
      <c r="L54" s="19">
        <f>Gompertz_model!L28</f>
        <v>0</v>
      </c>
      <c r="M54" s="19">
        <f>Gompertz_model!M28</f>
        <v>0</v>
      </c>
      <c r="N54" s="19">
        <f>Gompertz_model!N28</f>
        <v>0</v>
      </c>
      <c r="O54" s="19">
        <f>Gompertz_model!O28</f>
        <v>0</v>
      </c>
      <c r="P54" s="19">
        <f>Gompertz_model!P28</f>
        <v>0</v>
      </c>
      <c r="Q54" s="19">
        <f>Gompertz_model!Q28</f>
        <v>0</v>
      </c>
      <c r="R54" s="19">
        <f>Gompertz_model!R28</f>
        <v>0</v>
      </c>
      <c r="S54" s="19">
        <f>Gompertz_model!S28</f>
        <v>0</v>
      </c>
      <c r="T54" s="19">
        <f>Gompertz_model!T28</f>
        <v>0</v>
      </c>
      <c r="U54" s="19">
        <f>Gompertz_model!U28</f>
        <v>0</v>
      </c>
      <c r="V54" s="19">
        <f>Gompertz_model!V28</f>
        <v>0</v>
      </c>
      <c r="W54" s="19">
        <f>Gompertz_model!W28</f>
        <v>0</v>
      </c>
      <c r="X54" s="19">
        <f>Gompertz_model!X28</f>
        <v>0</v>
      </c>
      <c r="Y54" s="19">
        <f>Gompertz_model!Y28</f>
        <v>0</v>
      </c>
      <c r="Z54" s="19">
        <f>Gompertz_model!Z28</f>
        <v>0</v>
      </c>
      <c r="AA54" s="19">
        <f>Gompertz_model!AA28</f>
        <v>15</v>
      </c>
      <c r="AB54" s="19">
        <f>Gompertz_model!AB28</f>
        <v>0</v>
      </c>
      <c r="AC54" s="19">
        <f>Gompertz_model!AC28</f>
        <v>2</v>
      </c>
      <c r="AD54" s="19">
        <f>Gompertz_model!AD28</f>
        <v>0</v>
      </c>
      <c r="AE54" s="19">
        <f>Gompertz_model!AE28</f>
        <v>0</v>
      </c>
      <c r="AF54" s="19">
        <f>Gompertz_model!AF28</f>
        <v>0</v>
      </c>
      <c r="AG54" s="19">
        <f>Gompertz_model!AG28</f>
        <v>0</v>
      </c>
      <c r="AH54" s="19">
        <f>Gompertz_model!AH28</f>
        <v>0</v>
      </c>
      <c r="AI54" s="19">
        <f>Gompertz_model!AI28</f>
        <v>0</v>
      </c>
    </row>
    <row r="55" spans="1:35" x14ac:dyDescent="0.25">
      <c r="A55" s="3">
        <v>143</v>
      </c>
      <c r="B55" s="19">
        <f>Gompertz_model!B29</f>
        <v>0</v>
      </c>
      <c r="C55" s="19">
        <f>Gompertz_model!C29</f>
        <v>0</v>
      </c>
      <c r="D55" s="19">
        <f>Gompertz_model!D29</f>
        <v>0</v>
      </c>
      <c r="E55" s="19">
        <f>Gompertz_model!E29</f>
        <v>0</v>
      </c>
      <c r="F55" s="19">
        <f>Gompertz_model!F29</f>
        <v>0</v>
      </c>
      <c r="G55" s="19">
        <f>Gompertz_model!G29</f>
        <v>3</v>
      </c>
      <c r="H55" s="19">
        <f>Gompertz_model!H29</f>
        <v>0</v>
      </c>
      <c r="I55" s="19">
        <f>Gompertz_model!I29</f>
        <v>0</v>
      </c>
      <c r="J55" s="19">
        <f>Gompertz_model!J29</f>
        <v>0</v>
      </c>
      <c r="K55" s="19">
        <f>Gompertz_model!K29</f>
        <v>0</v>
      </c>
      <c r="L55" s="19">
        <f>Gompertz_model!L29</f>
        <v>0</v>
      </c>
      <c r="M55" s="19">
        <f>Gompertz_model!M29</f>
        <v>0</v>
      </c>
      <c r="N55" s="19">
        <f>Gompertz_model!N29</f>
        <v>0</v>
      </c>
      <c r="O55" s="19">
        <f>Gompertz_model!O29</f>
        <v>0</v>
      </c>
      <c r="P55" s="19">
        <f>Gompertz_model!P29</f>
        <v>0</v>
      </c>
      <c r="Q55" s="19">
        <f>Gompertz_model!Q29</f>
        <v>0</v>
      </c>
      <c r="R55" s="19">
        <f>Gompertz_model!R29</f>
        <v>0</v>
      </c>
      <c r="S55" s="19">
        <f>Gompertz_model!S29</f>
        <v>0</v>
      </c>
      <c r="T55" s="19">
        <f>Gompertz_model!T29</f>
        <v>0</v>
      </c>
      <c r="U55" s="19">
        <f>Gompertz_model!U29</f>
        <v>0</v>
      </c>
      <c r="V55" s="19">
        <f>Gompertz_model!V29</f>
        <v>0</v>
      </c>
      <c r="W55" s="19">
        <f>Gompertz_model!W29</f>
        <v>0</v>
      </c>
      <c r="X55" s="19">
        <f>Gompertz_model!X29</f>
        <v>0</v>
      </c>
      <c r="Y55" s="19">
        <f>Gompertz_model!Y29</f>
        <v>0</v>
      </c>
      <c r="Z55" s="19">
        <f>Gompertz_model!Z29</f>
        <v>0</v>
      </c>
      <c r="AA55" s="19">
        <f>Gompertz_model!AA29</f>
        <v>0</v>
      </c>
      <c r="AB55" s="19">
        <f>Gompertz_model!AB29</f>
        <v>0</v>
      </c>
      <c r="AC55" s="19">
        <f>Gompertz_model!AC29</f>
        <v>0</v>
      </c>
      <c r="AD55" s="19">
        <f>Gompertz_model!AD29</f>
        <v>0</v>
      </c>
      <c r="AE55" s="19">
        <f>Gompertz_model!AE29</f>
        <v>0</v>
      </c>
      <c r="AF55" s="19">
        <f>Gompertz_model!AF29</f>
        <v>0</v>
      </c>
      <c r="AG55" s="19">
        <f>Gompertz_model!AG29</f>
        <v>0</v>
      </c>
      <c r="AH55" s="19">
        <f>Gompertz_model!AH29</f>
        <v>0</v>
      </c>
      <c r="AI55" s="19">
        <f>Gompertz_model!AI29</f>
        <v>0</v>
      </c>
    </row>
    <row r="56" spans="1:35" x14ac:dyDescent="0.25">
      <c r="A56" s="3">
        <v>144</v>
      </c>
      <c r="B56" s="19">
        <f>Gompertz_model!B30</f>
        <v>0</v>
      </c>
      <c r="C56" s="19">
        <f>Gompertz_model!C30</f>
        <v>0</v>
      </c>
      <c r="D56" s="19">
        <f>Gompertz_model!D30</f>
        <v>0</v>
      </c>
      <c r="E56" s="19">
        <f>Gompertz_model!E30</f>
        <v>0</v>
      </c>
      <c r="F56" s="19">
        <f>Gompertz_model!F30</f>
        <v>0</v>
      </c>
      <c r="G56" s="19">
        <f>Gompertz_model!G30</f>
        <v>5</v>
      </c>
      <c r="H56" s="19">
        <f>Gompertz_model!H30</f>
        <v>0</v>
      </c>
      <c r="I56" s="19">
        <f>Gompertz_model!I30</f>
        <v>0</v>
      </c>
      <c r="J56" s="19">
        <f>Gompertz_model!J30</f>
        <v>0</v>
      </c>
      <c r="K56" s="19">
        <f>Gompertz_model!K30</f>
        <v>0</v>
      </c>
      <c r="L56" s="19">
        <f>Gompertz_model!L30</f>
        <v>0</v>
      </c>
      <c r="M56" s="19">
        <f>Gompertz_model!M30</f>
        <v>0</v>
      </c>
      <c r="N56" s="19">
        <f>Gompertz_model!N30</f>
        <v>0</v>
      </c>
      <c r="O56" s="19">
        <f>Gompertz_model!O30</f>
        <v>0</v>
      </c>
      <c r="P56" s="19">
        <f>Gompertz_model!P30</f>
        <v>0</v>
      </c>
      <c r="Q56" s="19">
        <f>Gompertz_model!Q30</f>
        <v>0</v>
      </c>
      <c r="R56" s="19">
        <f>Gompertz_model!R30</f>
        <v>0</v>
      </c>
      <c r="S56" s="19">
        <f>Gompertz_model!S30</f>
        <v>0</v>
      </c>
      <c r="T56" s="19">
        <f>Gompertz_model!T30</f>
        <v>0</v>
      </c>
      <c r="U56" s="19">
        <f>Gompertz_model!U30</f>
        <v>0</v>
      </c>
      <c r="V56" s="19">
        <f>Gompertz_model!V30</f>
        <v>0</v>
      </c>
      <c r="W56" s="19">
        <f>Gompertz_model!W30</f>
        <v>0</v>
      </c>
      <c r="X56" s="19">
        <f>Gompertz_model!X30</f>
        <v>0</v>
      </c>
      <c r="Y56" s="19">
        <f>Gompertz_model!Y30</f>
        <v>0</v>
      </c>
      <c r="Z56" s="19">
        <f>Gompertz_model!Z30</f>
        <v>0</v>
      </c>
      <c r="AA56" s="19">
        <f>Gompertz_model!AA30</f>
        <v>0</v>
      </c>
      <c r="AB56" s="19">
        <f>Gompertz_model!AB30</f>
        <v>0</v>
      </c>
      <c r="AC56" s="19">
        <f>Gompertz_model!AC30</f>
        <v>1</v>
      </c>
      <c r="AD56" s="19">
        <f>Gompertz_model!AD30</f>
        <v>0</v>
      </c>
      <c r="AE56" s="19">
        <f>Gompertz_model!AE30</f>
        <v>0</v>
      </c>
      <c r="AF56" s="19">
        <f>Gompertz_model!AF30</f>
        <v>0</v>
      </c>
      <c r="AG56" s="19">
        <f>Gompertz_model!AG30</f>
        <v>0</v>
      </c>
      <c r="AH56" s="19">
        <f>Gompertz_model!AH30</f>
        <v>0</v>
      </c>
      <c r="AI56" s="19">
        <f>Gompertz_model!AI30</f>
        <v>0</v>
      </c>
    </row>
    <row r="57" spans="1:35" x14ac:dyDescent="0.25">
      <c r="A57" s="3">
        <v>145</v>
      </c>
      <c r="B57" s="19">
        <f>Gompertz_model!B31</f>
        <v>0</v>
      </c>
      <c r="C57" s="19">
        <f>Gompertz_model!C31</f>
        <v>0</v>
      </c>
      <c r="D57" s="19">
        <f>Gompertz_model!D31</f>
        <v>0</v>
      </c>
      <c r="E57" s="19">
        <f>Gompertz_model!E31</f>
        <v>0</v>
      </c>
      <c r="F57" s="19">
        <f>Gompertz_model!F31</f>
        <v>0</v>
      </c>
      <c r="G57" s="19">
        <f>Gompertz_model!G31</f>
        <v>7</v>
      </c>
      <c r="H57" s="19">
        <f>Gompertz_model!H31</f>
        <v>0</v>
      </c>
      <c r="I57" s="19">
        <f>Gompertz_model!I31</f>
        <v>0</v>
      </c>
      <c r="J57" s="19">
        <f>Gompertz_model!J31</f>
        <v>0</v>
      </c>
      <c r="K57" s="19">
        <f>Gompertz_model!K31</f>
        <v>0</v>
      </c>
      <c r="L57" s="19">
        <f>Gompertz_model!L31</f>
        <v>3</v>
      </c>
      <c r="M57" s="19">
        <f>Gompertz_model!M31</f>
        <v>0</v>
      </c>
      <c r="N57" s="19">
        <f>Gompertz_model!N31</f>
        <v>0</v>
      </c>
      <c r="O57" s="19">
        <f>Gompertz_model!O31</f>
        <v>3</v>
      </c>
      <c r="P57" s="19">
        <f>Gompertz_model!P31</f>
        <v>0</v>
      </c>
      <c r="Q57" s="19">
        <f>Gompertz_model!Q31</f>
        <v>0</v>
      </c>
      <c r="R57" s="19">
        <f>Gompertz_model!R31</f>
        <v>0</v>
      </c>
      <c r="S57" s="19">
        <f>Gompertz_model!S31</f>
        <v>154</v>
      </c>
      <c r="T57" s="19">
        <f>Gompertz_model!T31</f>
        <v>0</v>
      </c>
      <c r="U57" s="19">
        <f>Gompertz_model!U31</f>
        <v>0</v>
      </c>
      <c r="V57" s="19">
        <f>Gompertz_model!V31</f>
        <v>0</v>
      </c>
      <c r="W57" s="19">
        <f>Gompertz_model!W31</f>
        <v>0</v>
      </c>
      <c r="X57" s="19">
        <f>Gompertz_model!X31</f>
        <v>0</v>
      </c>
      <c r="Y57" s="19">
        <f>Gompertz_model!Y31</f>
        <v>0</v>
      </c>
      <c r="Z57" s="19">
        <f>Gompertz_model!Z31</f>
        <v>0</v>
      </c>
      <c r="AA57" s="19">
        <f>Gompertz_model!AA31</f>
        <v>0</v>
      </c>
      <c r="AB57" s="19">
        <f>Gompertz_model!AB31</f>
        <v>0</v>
      </c>
      <c r="AC57" s="19">
        <f>Gompertz_model!AC31</f>
        <v>0</v>
      </c>
      <c r="AD57" s="19">
        <f>Gompertz_model!AD31</f>
        <v>0</v>
      </c>
      <c r="AE57" s="19">
        <f>Gompertz_model!AE31</f>
        <v>3</v>
      </c>
      <c r="AF57" s="19">
        <f>Gompertz_model!AF31</f>
        <v>0</v>
      </c>
      <c r="AG57" s="19">
        <f>Gompertz_model!AG31</f>
        <v>0</v>
      </c>
      <c r="AH57" s="19">
        <f>Gompertz_model!AH31</f>
        <v>0</v>
      </c>
      <c r="AI57" s="19">
        <f>Gompertz_model!AI31</f>
        <v>0</v>
      </c>
    </row>
    <row r="58" spans="1:35" x14ac:dyDescent="0.25">
      <c r="A58" s="3">
        <v>146</v>
      </c>
      <c r="B58" s="19">
        <f>Gompertz_model!B32</f>
        <v>0</v>
      </c>
      <c r="C58" s="19">
        <f>Gompertz_model!C32</f>
        <v>0</v>
      </c>
      <c r="D58" s="19">
        <f>Gompertz_model!D32</f>
        <v>0</v>
      </c>
      <c r="E58" s="19">
        <f>Gompertz_model!E32</f>
        <v>0</v>
      </c>
      <c r="F58" s="19">
        <f>Gompertz_model!F32</f>
        <v>0</v>
      </c>
      <c r="G58" s="19">
        <f>Gompertz_model!G32</f>
        <v>10</v>
      </c>
      <c r="H58" s="19">
        <f>Gompertz_model!H32</f>
        <v>0</v>
      </c>
      <c r="I58" s="19">
        <f>Gompertz_model!I32</f>
        <v>0</v>
      </c>
      <c r="J58" s="19">
        <f>Gompertz_model!J32</f>
        <v>0</v>
      </c>
      <c r="K58" s="19">
        <f>Gompertz_model!K32</f>
        <v>0</v>
      </c>
      <c r="L58" s="19">
        <f>Gompertz_model!L32</f>
        <v>8</v>
      </c>
      <c r="M58" s="19">
        <f>Gompertz_model!M32</f>
        <v>0</v>
      </c>
      <c r="N58" s="19">
        <f>Gompertz_model!N32</f>
        <v>0</v>
      </c>
      <c r="O58" s="19">
        <f>Gompertz_model!O32</f>
        <v>2</v>
      </c>
      <c r="P58" s="19">
        <f>Gompertz_model!P32</f>
        <v>0</v>
      </c>
      <c r="Q58" s="19">
        <f>Gompertz_model!Q32</f>
        <v>0</v>
      </c>
      <c r="R58" s="19">
        <f>Gompertz_model!R32</f>
        <v>0</v>
      </c>
      <c r="S58" s="19">
        <f>Gompertz_model!S32</f>
        <v>57</v>
      </c>
      <c r="T58" s="19">
        <f>Gompertz_model!T32</f>
        <v>0</v>
      </c>
      <c r="U58" s="19">
        <f>Gompertz_model!U32</f>
        <v>0</v>
      </c>
      <c r="V58" s="19">
        <f>Gompertz_model!V32</f>
        <v>0</v>
      </c>
      <c r="W58" s="19">
        <f>Gompertz_model!W32</f>
        <v>0</v>
      </c>
      <c r="X58" s="19">
        <f>Gompertz_model!X32</f>
        <v>0</v>
      </c>
      <c r="Y58" s="19">
        <f>Gompertz_model!Y32</f>
        <v>0</v>
      </c>
      <c r="Z58" s="19">
        <f>Gompertz_model!Z32</f>
        <v>0</v>
      </c>
      <c r="AA58" s="19">
        <f>Gompertz_model!AA32</f>
        <v>5</v>
      </c>
      <c r="AB58" s="19">
        <f>Gompertz_model!AB32</f>
        <v>0</v>
      </c>
      <c r="AC58" s="19">
        <f>Gompertz_model!AC32</f>
        <v>3</v>
      </c>
      <c r="AD58" s="19">
        <f>Gompertz_model!AD32</f>
        <v>0</v>
      </c>
      <c r="AE58" s="19">
        <f>Gompertz_model!AE32</f>
        <v>91</v>
      </c>
      <c r="AF58" s="19">
        <f>Gompertz_model!AF32</f>
        <v>0</v>
      </c>
      <c r="AG58" s="19">
        <f>Gompertz_model!AG32</f>
        <v>0</v>
      </c>
      <c r="AH58" s="19">
        <f>Gompertz_model!AH32</f>
        <v>0</v>
      </c>
      <c r="AI58" s="19">
        <f>Gompertz_model!AI32</f>
        <v>0</v>
      </c>
    </row>
    <row r="59" spans="1:35" x14ac:dyDescent="0.25">
      <c r="A59" s="3">
        <v>147</v>
      </c>
      <c r="B59" s="19">
        <f>Gompertz_model!B33</f>
        <v>0</v>
      </c>
      <c r="C59" s="19">
        <f>Gompertz_model!C33</f>
        <v>0</v>
      </c>
      <c r="D59" s="19">
        <f>Gompertz_model!D33</f>
        <v>0</v>
      </c>
      <c r="E59" s="19">
        <f>Gompertz_model!E33</f>
        <v>0</v>
      </c>
      <c r="F59" s="19">
        <f>Gompertz_model!F33</f>
        <v>0</v>
      </c>
      <c r="G59" s="19">
        <f>Gompertz_model!G33</f>
        <v>14</v>
      </c>
      <c r="H59" s="19">
        <f>Gompertz_model!H33</f>
        <v>0</v>
      </c>
      <c r="I59" s="19">
        <f>Gompertz_model!I33</f>
        <v>0</v>
      </c>
      <c r="J59" s="19">
        <f>Gompertz_model!J33</f>
        <v>0</v>
      </c>
      <c r="K59" s="19">
        <f>Gompertz_model!K33</f>
        <v>0</v>
      </c>
      <c r="L59" s="19">
        <f>Gompertz_model!L33</f>
        <v>0</v>
      </c>
      <c r="M59" s="19">
        <f>Gompertz_model!M33</f>
        <v>0</v>
      </c>
      <c r="N59" s="19">
        <f>Gompertz_model!N33</f>
        <v>0</v>
      </c>
      <c r="O59" s="19">
        <f>Gompertz_model!O33</f>
        <v>11</v>
      </c>
      <c r="P59" s="19">
        <f>Gompertz_model!P33</f>
        <v>2</v>
      </c>
      <c r="Q59" s="19">
        <f>Gompertz_model!Q33</f>
        <v>3</v>
      </c>
      <c r="R59" s="19">
        <f>Gompertz_model!R33</f>
        <v>0</v>
      </c>
      <c r="S59" s="19">
        <f>Gompertz_model!S33</f>
        <v>1028</v>
      </c>
      <c r="T59" s="19">
        <f>Gompertz_model!T33</f>
        <v>0</v>
      </c>
      <c r="U59" s="19">
        <f>Gompertz_model!U33</f>
        <v>0</v>
      </c>
      <c r="V59" s="19">
        <f>Gompertz_model!V33</f>
        <v>0</v>
      </c>
      <c r="W59" s="19">
        <f>Gompertz_model!W33</f>
        <v>0</v>
      </c>
      <c r="X59" s="19">
        <f>Gompertz_model!X33</f>
        <v>0</v>
      </c>
      <c r="Y59" s="19">
        <f>Gompertz_model!Y33</f>
        <v>3</v>
      </c>
      <c r="Z59" s="19">
        <f>Gompertz_model!Z33</f>
        <v>0</v>
      </c>
      <c r="AA59" s="19">
        <f>Gompertz_model!AA33</f>
        <v>0</v>
      </c>
      <c r="AB59" s="19">
        <f>Gompertz_model!AB33</f>
        <v>0</v>
      </c>
      <c r="AC59" s="19">
        <f>Gompertz_model!AC33</f>
        <v>8</v>
      </c>
      <c r="AD59" s="19">
        <f>Gompertz_model!AD33</f>
        <v>0</v>
      </c>
      <c r="AE59" s="19">
        <f>Gompertz_model!AE33</f>
        <v>19</v>
      </c>
      <c r="AF59" s="19">
        <f>Gompertz_model!AF33</f>
        <v>0</v>
      </c>
      <c r="AG59" s="19">
        <f>Gompertz_model!AG33</f>
        <v>0</v>
      </c>
      <c r="AH59" s="19">
        <f>Gompertz_model!AH33</f>
        <v>0</v>
      </c>
      <c r="AI59" s="19">
        <f>Gompertz_model!AI33</f>
        <v>0</v>
      </c>
    </row>
    <row r="60" spans="1:35" x14ac:dyDescent="0.25">
      <c r="A60" s="3">
        <v>148</v>
      </c>
      <c r="B60" s="19">
        <f>Gompertz_model!B34</f>
        <v>0</v>
      </c>
      <c r="C60" s="19">
        <f>Gompertz_model!C34</f>
        <v>0</v>
      </c>
      <c r="D60" s="19">
        <f>Gompertz_model!D34</f>
        <v>0</v>
      </c>
      <c r="E60" s="19">
        <f>Gompertz_model!E34</f>
        <v>0</v>
      </c>
      <c r="F60" s="19">
        <f>Gompertz_model!F34</f>
        <v>0</v>
      </c>
      <c r="G60" s="19">
        <f>Gompertz_model!G34</f>
        <v>20</v>
      </c>
      <c r="H60" s="19">
        <f>Gompertz_model!H34</f>
        <v>0</v>
      </c>
      <c r="I60" s="19">
        <f>Gompertz_model!I34</f>
        <v>1</v>
      </c>
      <c r="J60" s="19">
        <f>Gompertz_model!J34</f>
        <v>0</v>
      </c>
      <c r="K60" s="19">
        <f>Gompertz_model!K34</f>
        <v>0</v>
      </c>
      <c r="L60" s="19">
        <f>Gompertz_model!L34</f>
        <v>0</v>
      </c>
      <c r="M60" s="19">
        <f>Gompertz_model!M34</f>
        <v>0</v>
      </c>
      <c r="N60" s="19">
        <f>Gompertz_model!N34</f>
        <v>0</v>
      </c>
      <c r="O60" s="19">
        <f>Gompertz_model!O34</f>
        <v>0</v>
      </c>
      <c r="P60" s="19">
        <f>Gompertz_model!P34</f>
        <v>2</v>
      </c>
      <c r="Q60" s="19">
        <f>Gompertz_model!Q34</f>
        <v>9</v>
      </c>
      <c r="R60" s="19">
        <f>Gompertz_model!R34</f>
        <v>0</v>
      </c>
      <c r="S60" s="19">
        <f>Gompertz_model!S34</f>
        <v>101</v>
      </c>
      <c r="T60" s="19">
        <f>Gompertz_model!T34</f>
        <v>0</v>
      </c>
      <c r="U60" s="19">
        <f>Gompertz_model!U34</f>
        <v>0</v>
      </c>
      <c r="V60" s="19">
        <f>Gompertz_model!V34</f>
        <v>0</v>
      </c>
      <c r="W60" s="19">
        <f>Gompertz_model!W34</f>
        <v>0</v>
      </c>
      <c r="X60" s="19">
        <f>Gompertz_model!X34</f>
        <v>0</v>
      </c>
      <c r="Y60" s="19">
        <f>Gompertz_model!Y34</f>
        <v>7</v>
      </c>
      <c r="Z60" s="19">
        <f>Gompertz_model!Z34</f>
        <v>0</v>
      </c>
      <c r="AA60" s="19">
        <f>Gompertz_model!AA34</f>
        <v>0</v>
      </c>
      <c r="AB60" s="19">
        <f>Gompertz_model!AB34</f>
        <v>1</v>
      </c>
      <c r="AC60" s="19">
        <f>Gompertz_model!AC34</f>
        <v>5</v>
      </c>
      <c r="AD60" s="19">
        <f>Gompertz_model!AD34</f>
        <v>0</v>
      </c>
      <c r="AE60" s="19">
        <f>Gompertz_model!AE34</f>
        <v>201</v>
      </c>
      <c r="AF60" s="19">
        <f>Gompertz_model!AF34</f>
        <v>0</v>
      </c>
      <c r="AG60" s="19">
        <f>Gompertz_model!AG34</f>
        <v>0</v>
      </c>
      <c r="AH60" s="19">
        <f>Gompertz_model!AH34</f>
        <v>0</v>
      </c>
      <c r="AI60" s="19">
        <f>Gompertz_model!AI34</f>
        <v>5</v>
      </c>
    </row>
    <row r="61" spans="1:35" x14ac:dyDescent="0.25">
      <c r="A61" s="3">
        <v>149</v>
      </c>
      <c r="B61" s="19">
        <f>Gompertz_model!B35</f>
        <v>0</v>
      </c>
      <c r="C61" s="19">
        <f>Gompertz_model!C35</f>
        <v>0</v>
      </c>
      <c r="D61" s="19">
        <f>Gompertz_model!D35</f>
        <v>0</v>
      </c>
      <c r="E61" s="19">
        <f>Gompertz_model!E35</f>
        <v>0</v>
      </c>
      <c r="F61" s="19">
        <f>Gompertz_model!F35</f>
        <v>4</v>
      </c>
      <c r="G61" s="19">
        <f>Gompertz_model!G35</f>
        <v>27</v>
      </c>
      <c r="H61" s="19">
        <f>Gompertz_model!H35</f>
        <v>0</v>
      </c>
      <c r="I61" s="19">
        <f>Gompertz_model!I35</f>
        <v>0</v>
      </c>
      <c r="J61" s="19">
        <f>Gompertz_model!J35</f>
        <v>0</v>
      </c>
      <c r="K61" s="19">
        <f>Gompertz_model!K35</f>
        <v>0</v>
      </c>
      <c r="L61" s="19">
        <f>Gompertz_model!L35</f>
        <v>0</v>
      </c>
      <c r="M61" s="19">
        <f>Gompertz_model!M35</f>
        <v>0</v>
      </c>
      <c r="N61" s="19">
        <f>Gompertz_model!N35</f>
        <v>0</v>
      </c>
      <c r="O61" s="19">
        <f>Gompertz_model!O35</f>
        <v>6</v>
      </c>
      <c r="P61" s="19">
        <f>Gompertz_model!P35</f>
        <v>0</v>
      </c>
      <c r="Q61" s="19">
        <f>Gompertz_model!Q35</f>
        <v>0</v>
      </c>
      <c r="R61" s="19">
        <f>Gompertz_model!R35</f>
        <v>0</v>
      </c>
      <c r="S61" s="19">
        <f>Gompertz_model!S35</f>
        <v>727</v>
      </c>
      <c r="T61" s="19">
        <f>Gompertz_model!T35</f>
        <v>0</v>
      </c>
      <c r="U61" s="19">
        <f>Gompertz_model!U35</f>
        <v>0</v>
      </c>
      <c r="V61" s="19">
        <f>Gompertz_model!V35</f>
        <v>0</v>
      </c>
      <c r="W61" s="19">
        <f>Gompertz_model!W35</f>
        <v>0</v>
      </c>
      <c r="X61" s="19">
        <f>Gompertz_model!X35</f>
        <v>1</v>
      </c>
      <c r="Y61" s="19">
        <f>Gompertz_model!Y35</f>
        <v>0</v>
      </c>
      <c r="Z61" s="19">
        <f>Gompertz_model!Z35</f>
        <v>0</v>
      </c>
      <c r="AA61" s="19">
        <f>Gompertz_model!AA35</f>
        <v>11</v>
      </c>
      <c r="AB61" s="19">
        <f>Gompertz_model!AB35</f>
        <v>0</v>
      </c>
      <c r="AC61" s="19">
        <f>Gompertz_model!AC35</f>
        <v>3</v>
      </c>
      <c r="AD61" s="19">
        <f>Gompertz_model!AD35</f>
        <v>0</v>
      </c>
      <c r="AE61" s="19">
        <f>Gompertz_model!AE35</f>
        <v>1</v>
      </c>
      <c r="AF61" s="19">
        <f>Gompertz_model!AF35</f>
        <v>0</v>
      </c>
      <c r="AG61" s="19">
        <f>Gompertz_model!AG35</f>
        <v>0</v>
      </c>
      <c r="AH61" s="19">
        <f>Gompertz_model!AH35</f>
        <v>0</v>
      </c>
      <c r="AI61" s="19">
        <f>Gompertz_model!AI35</f>
        <v>0</v>
      </c>
    </row>
    <row r="62" spans="1:35" x14ac:dyDescent="0.25">
      <c r="A62" s="3">
        <v>150</v>
      </c>
      <c r="B62" s="19">
        <f>Gompertz_model!B36</f>
        <v>0</v>
      </c>
      <c r="C62" s="19">
        <f>Gompertz_model!C36</f>
        <v>0</v>
      </c>
      <c r="D62" s="19">
        <f>Gompertz_model!D36</f>
        <v>0</v>
      </c>
      <c r="E62" s="19">
        <f>Gompertz_model!E36</f>
        <v>0</v>
      </c>
      <c r="F62" s="19">
        <f>Gompertz_model!F36</f>
        <v>5</v>
      </c>
      <c r="G62" s="19">
        <f>Gompertz_model!G36</f>
        <v>35</v>
      </c>
      <c r="H62" s="19">
        <f>Gompertz_model!H36</f>
        <v>7</v>
      </c>
      <c r="I62" s="19">
        <f>Gompertz_model!I36</f>
        <v>2</v>
      </c>
      <c r="J62" s="19">
        <f>Gompertz_model!J36</f>
        <v>0</v>
      </c>
      <c r="K62" s="19">
        <f>Gompertz_model!K36</f>
        <v>0</v>
      </c>
      <c r="L62" s="19">
        <f>Gompertz_model!L36</f>
        <v>0</v>
      </c>
      <c r="M62" s="19">
        <f>Gompertz_model!M36</f>
        <v>0</v>
      </c>
      <c r="N62" s="19">
        <f>Gompertz_model!N36</f>
        <v>1</v>
      </c>
      <c r="O62" s="19">
        <f>Gompertz_model!O36</f>
        <v>13</v>
      </c>
      <c r="P62" s="19">
        <f>Gompertz_model!P36</f>
        <v>5</v>
      </c>
      <c r="Q62" s="19">
        <f>Gompertz_model!Q36</f>
        <v>15</v>
      </c>
      <c r="R62" s="19">
        <f>Gompertz_model!R36</f>
        <v>3</v>
      </c>
      <c r="S62" s="19">
        <f>Gompertz_model!S36</f>
        <v>946</v>
      </c>
      <c r="T62" s="19">
        <f>Gompertz_model!T36</f>
        <v>0</v>
      </c>
      <c r="U62" s="19">
        <f>Gompertz_model!U36</f>
        <v>1</v>
      </c>
      <c r="V62" s="19">
        <f>Gompertz_model!V36</f>
        <v>0</v>
      </c>
      <c r="W62" s="19">
        <f>Gompertz_model!W36</f>
        <v>0</v>
      </c>
      <c r="X62" s="19">
        <f>Gompertz_model!X36</f>
        <v>0</v>
      </c>
      <c r="Y62" s="19">
        <f>Gompertz_model!Y36</f>
        <v>0</v>
      </c>
      <c r="Z62" s="19">
        <f>Gompertz_model!Z36</f>
        <v>0</v>
      </c>
      <c r="AA62" s="19">
        <f>Gompertz_model!AA36</f>
        <v>425</v>
      </c>
      <c r="AB62" s="19">
        <f>Gompertz_model!AB36</f>
        <v>0</v>
      </c>
      <c r="AC62" s="19">
        <f>Gompertz_model!AC36</f>
        <v>3</v>
      </c>
      <c r="AD62" s="19">
        <f>Gompertz_model!AD36</f>
        <v>0</v>
      </c>
      <c r="AE62" s="19">
        <f>Gompertz_model!AE36</f>
        <v>7</v>
      </c>
      <c r="AF62" s="19">
        <f>Gompertz_model!AF36</f>
        <v>1</v>
      </c>
      <c r="AG62" s="19">
        <f>Gompertz_model!AG36</f>
        <v>0</v>
      </c>
      <c r="AH62" s="19">
        <f>Gompertz_model!AH36</f>
        <v>0</v>
      </c>
      <c r="AI62" s="19">
        <f>Gompertz_model!AI36</f>
        <v>0</v>
      </c>
    </row>
    <row r="63" spans="1:35" x14ac:dyDescent="0.25">
      <c r="A63" s="3">
        <v>151</v>
      </c>
      <c r="B63" s="19">
        <f>Gompertz_model!B37</f>
        <v>0</v>
      </c>
      <c r="C63" s="19">
        <f>Gompertz_model!C37</f>
        <v>11</v>
      </c>
      <c r="D63" s="19">
        <f>Gompertz_model!D37</f>
        <v>0</v>
      </c>
      <c r="E63" s="19">
        <f>Gompertz_model!E37</f>
        <v>0</v>
      </c>
      <c r="F63" s="19">
        <f>Gompertz_model!F37</f>
        <v>14</v>
      </c>
      <c r="G63" s="19">
        <f>Gompertz_model!G37</f>
        <v>46</v>
      </c>
      <c r="H63" s="19">
        <f>Gompertz_model!H37</f>
        <v>14</v>
      </c>
      <c r="I63" s="19">
        <f>Gompertz_model!I37</f>
        <v>0</v>
      </c>
      <c r="J63" s="19">
        <f>Gompertz_model!J37</f>
        <v>0</v>
      </c>
      <c r="K63" s="19">
        <f>Gompertz_model!K37</f>
        <v>0</v>
      </c>
      <c r="L63" s="19">
        <f>Gompertz_model!L37</f>
        <v>10</v>
      </c>
      <c r="M63" s="19">
        <f>Gompertz_model!M37</f>
        <v>0</v>
      </c>
      <c r="N63" s="19">
        <f>Gompertz_model!N37</f>
        <v>1</v>
      </c>
      <c r="O63" s="19">
        <f>Gompertz_model!O37</f>
        <v>0</v>
      </c>
      <c r="P63" s="19">
        <f>Gompertz_model!P37</f>
        <v>19</v>
      </c>
      <c r="Q63" s="19">
        <f>Gompertz_model!Q37</f>
        <v>8</v>
      </c>
      <c r="R63" s="19">
        <f>Gompertz_model!R37</f>
        <v>4</v>
      </c>
      <c r="S63" s="19">
        <f>Gompertz_model!S37</f>
        <v>741</v>
      </c>
      <c r="T63" s="19">
        <f>Gompertz_model!T37</f>
        <v>0</v>
      </c>
      <c r="U63" s="19">
        <f>Gompertz_model!U37</f>
        <v>0</v>
      </c>
      <c r="V63" s="19">
        <f>Gompertz_model!V37</f>
        <v>0</v>
      </c>
      <c r="W63" s="19">
        <f>Gompertz_model!W37</f>
        <v>5</v>
      </c>
      <c r="X63" s="19">
        <f>Gompertz_model!X37</f>
        <v>0</v>
      </c>
      <c r="Y63" s="19">
        <f>Gompertz_model!Y37</f>
        <v>5</v>
      </c>
      <c r="Z63" s="19">
        <f>Gompertz_model!Z37</f>
        <v>1</v>
      </c>
      <c r="AA63" s="19">
        <f>Gompertz_model!AA37</f>
        <v>68</v>
      </c>
      <c r="AB63" s="19">
        <f>Gompertz_model!AB37</f>
        <v>0</v>
      </c>
      <c r="AC63" s="19">
        <f>Gompertz_model!AC37</f>
        <v>1</v>
      </c>
      <c r="AD63" s="19">
        <f>Gompertz_model!AD37</f>
        <v>0</v>
      </c>
      <c r="AE63" s="19">
        <f>Gompertz_model!AE37</f>
        <v>69</v>
      </c>
      <c r="AF63" s="19">
        <f>Gompertz_model!AF37</f>
        <v>0</v>
      </c>
      <c r="AG63" s="19">
        <f>Gompertz_model!AG37</f>
        <v>0</v>
      </c>
      <c r="AH63" s="19">
        <f>Gompertz_model!AH37</f>
        <v>0</v>
      </c>
      <c r="AI63" s="19">
        <f>Gompertz_model!AI37</f>
        <v>0</v>
      </c>
    </row>
    <row r="64" spans="1:35" x14ac:dyDescent="0.25">
      <c r="A64" s="3">
        <v>152</v>
      </c>
      <c r="B64" s="19">
        <f>Gompertz_model!B38</f>
        <v>0</v>
      </c>
      <c r="C64" s="19">
        <f>Gompertz_model!C38</f>
        <v>5</v>
      </c>
      <c r="D64" s="19">
        <f>Gompertz_model!D38</f>
        <v>5</v>
      </c>
      <c r="E64" s="19">
        <f>Gompertz_model!E38</f>
        <v>0</v>
      </c>
      <c r="F64" s="19">
        <f>Gompertz_model!F38</f>
        <v>2</v>
      </c>
      <c r="G64" s="19">
        <f>Gompertz_model!G38</f>
        <v>59</v>
      </c>
      <c r="H64" s="19">
        <f>Gompertz_model!H38</f>
        <v>9</v>
      </c>
      <c r="I64" s="19">
        <f>Gompertz_model!I38</f>
        <v>0</v>
      </c>
      <c r="J64" s="19">
        <f>Gompertz_model!J38</f>
        <v>0</v>
      </c>
      <c r="K64" s="19">
        <f>Gompertz_model!K38</f>
        <v>197</v>
      </c>
      <c r="L64" s="19">
        <f>Gompertz_model!L38</f>
        <v>9</v>
      </c>
      <c r="M64" s="19">
        <f>Gompertz_model!M38</f>
        <v>0</v>
      </c>
      <c r="N64" s="19">
        <f>Gompertz_model!N38</f>
        <v>0</v>
      </c>
      <c r="O64" s="19">
        <f>Gompertz_model!O38</f>
        <v>172</v>
      </c>
      <c r="P64" s="19">
        <f>Gompertz_model!P38</f>
        <v>28</v>
      </c>
      <c r="Q64" s="19">
        <f>Gompertz_model!Q38</f>
        <v>1</v>
      </c>
      <c r="R64" s="19">
        <f>Gompertz_model!R38</f>
        <v>0</v>
      </c>
      <c r="S64" s="19">
        <f>Gompertz_model!S38</f>
        <v>1072</v>
      </c>
      <c r="T64" s="19">
        <f>Gompertz_model!T38</f>
        <v>0</v>
      </c>
      <c r="U64" s="19">
        <f>Gompertz_model!U38</f>
        <v>0</v>
      </c>
      <c r="V64" s="19">
        <f>Gompertz_model!V38</f>
        <v>0</v>
      </c>
      <c r="W64" s="19">
        <f>Gompertz_model!W38</f>
        <v>1311</v>
      </c>
      <c r="X64" s="19">
        <f>Gompertz_model!X38</f>
        <v>0</v>
      </c>
      <c r="Y64" s="19">
        <f>Gompertz_model!Y38</f>
        <v>81</v>
      </c>
      <c r="Z64" s="19">
        <f>Gompertz_model!Z38</f>
        <v>1</v>
      </c>
      <c r="AA64" s="19">
        <f>Gompertz_model!AA38</f>
        <v>38</v>
      </c>
      <c r="AB64" s="19">
        <f>Gompertz_model!AB38</f>
        <v>0</v>
      </c>
      <c r="AC64" s="19">
        <f>Gompertz_model!AC38</f>
        <v>2</v>
      </c>
      <c r="AD64" s="19">
        <f>Gompertz_model!AD38</f>
        <v>0</v>
      </c>
      <c r="AE64" s="19">
        <f>Gompertz_model!AE38</f>
        <v>1719</v>
      </c>
      <c r="AF64" s="19">
        <f>Gompertz_model!AF38</f>
        <v>0</v>
      </c>
      <c r="AG64" s="19">
        <f>Gompertz_model!AG38</f>
        <v>1</v>
      </c>
      <c r="AH64" s="19">
        <f>Gompertz_model!AH38</f>
        <v>0</v>
      </c>
      <c r="AI64" s="19">
        <f>Gompertz_model!AI38</f>
        <v>0</v>
      </c>
    </row>
    <row r="65" spans="1:35" x14ac:dyDescent="0.25">
      <c r="A65" s="3">
        <v>153</v>
      </c>
      <c r="B65" s="19">
        <f>Gompertz_model!B39</f>
        <v>0</v>
      </c>
      <c r="C65" s="19">
        <f>Gompertz_model!C39</f>
        <v>6</v>
      </c>
      <c r="D65" s="19">
        <f>Gompertz_model!D39</f>
        <v>1</v>
      </c>
      <c r="E65" s="19">
        <f>Gompertz_model!E39</f>
        <v>0</v>
      </c>
      <c r="F65" s="19">
        <f>Gompertz_model!F39</f>
        <v>2</v>
      </c>
      <c r="G65" s="19">
        <f>Gompertz_model!G39</f>
        <v>75</v>
      </c>
      <c r="H65" s="19">
        <f>Gompertz_model!H39</f>
        <v>17</v>
      </c>
      <c r="I65" s="19">
        <f>Gompertz_model!I39</f>
        <v>0</v>
      </c>
      <c r="J65" s="19">
        <f>Gompertz_model!J39</f>
        <v>0</v>
      </c>
      <c r="K65" s="19">
        <f>Gompertz_model!K39</f>
        <v>344</v>
      </c>
      <c r="L65" s="19">
        <f>Gompertz_model!L39</f>
        <v>23</v>
      </c>
      <c r="M65" s="19">
        <f>Gompertz_model!M39</f>
        <v>3</v>
      </c>
      <c r="N65" s="19">
        <f>Gompertz_model!N39</f>
        <v>0</v>
      </c>
      <c r="O65" s="19">
        <f>Gompertz_model!O39</f>
        <v>5</v>
      </c>
      <c r="P65" s="19">
        <f>Gompertz_model!P39</f>
        <v>57</v>
      </c>
      <c r="Q65" s="19">
        <f>Gompertz_model!Q39</f>
        <v>300</v>
      </c>
      <c r="R65" s="19">
        <f>Gompertz_model!R39</f>
        <v>7</v>
      </c>
      <c r="S65" s="19">
        <f>Gompertz_model!S39</f>
        <v>688</v>
      </c>
      <c r="T65" s="19">
        <f>Gompertz_model!T39</f>
        <v>0</v>
      </c>
      <c r="U65" s="19">
        <f>Gompertz_model!U39</f>
        <v>3</v>
      </c>
      <c r="V65" s="19">
        <f>Gompertz_model!V39</f>
        <v>0</v>
      </c>
      <c r="W65" s="19">
        <f>Gompertz_model!W39</f>
        <v>826</v>
      </c>
      <c r="X65" s="19">
        <f>Gompertz_model!X39</f>
        <v>2</v>
      </c>
      <c r="Y65" s="19">
        <f>Gompertz_model!Y39</f>
        <v>1</v>
      </c>
      <c r="Z65" s="19">
        <f>Gompertz_model!Z39</f>
        <v>1</v>
      </c>
      <c r="AA65" s="19">
        <f>Gompertz_model!AA39</f>
        <v>265</v>
      </c>
      <c r="AB65" s="19">
        <f>Gompertz_model!AB39</f>
        <v>0</v>
      </c>
      <c r="AC65" s="19">
        <f>Gompertz_model!AC39</f>
        <v>0</v>
      </c>
      <c r="AD65" s="19">
        <f>Gompertz_model!AD39</f>
        <v>0</v>
      </c>
      <c r="AE65" s="19">
        <f>Gompertz_model!AE39</f>
        <v>4312</v>
      </c>
      <c r="AF65" s="19">
        <f>Gompertz_model!AF39</f>
        <v>0</v>
      </c>
      <c r="AG65" s="19">
        <f>Gompertz_model!AG39</f>
        <v>6</v>
      </c>
      <c r="AH65" s="19">
        <f>Gompertz_model!AH39</f>
        <v>0</v>
      </c>
      <c r="AI65" s="19">
        <f>Gompertz_model!AI39</f>
        <v>0</v>
      </c>
    </row>
    <row r="66" spans="1:35" x14ac:dyDescent="0.25">
      <c r="A66" s="3">
        <v>154</v>
      </c>
      <c r="B66" s="19">
        <f>Gompertz_model!B40</f>
        <v>0</v>
      </c>
      <c r="C66" s="19">
        <f>Gompertz_model!C40</f>
        <v>7</v>
      </c>
      <c r="D66" s="19">
        <f>Gompertz_model!D40</f>
        <v>8</v>
      </c>
      <c r="E66" s="19">
        <f>Gompertz_model!E40</f>
        <v>0</v>
      </c>
      <c r="F66" s="19">
        <f>Gompertz_model!F40</f>
        <v>4</v>
      </c>
      <c r="G66" s="19">
        <f>Gompertz_model!G40</f>
        <v>94</v>
      </c>
      <c r="H66" s="19">
        <f>Gompertz_model!H40</f>
        <v>16</v>
      </c>
      <c r="I66" s="19">
        <f>Gompertz_model!I40</f>
        <v>0</v>
      </c>
      <c r="J66" s="19">
        <f>Gompertz_model!J40</f>
        <v>0</v>
      </c>
      <c r="K66" s="19">
        <f>Gompertz_model!K40</f>
        <v>198</v>
      </c>
      <c r="L66" s="19">
        <f>Gompertz_model!L40</f>
        <v>0</v>
      </c>
      <c r="M66" s="19">
        <f>Gompertz_model!M40</f>
        <v>3</v>
      </c>
      <c r="N66" s="19">
        <f>Gompertz_model!N40</f>
        <v>0</v>
      </c>
      <c r="O66" s="19">
        <f>Gompertz_model!O40</f>
        <v>11</v>
      </c>
      <c r="P66" s="19">
        <f>Gompertz_model!P40</f>
        <v>0</v>
      </c>
      <c r="Q66" s="19">
        <f>Gompertz_model!Q40</f>
        <v>183</v>
      </c>
      <c r="R66" s="19">
        <f>Gompertz_model!R40</f>
        <v>22</v>
      </c>
      <c r="S66" s="19">
        <f>Gompertz_model!S40</f>
        <v>1266</v>
      </c>
      <c r="T66" s="19">
        <f>Gompertz_model!T40</f>
        <v>0</v>
      </c>
      <c r="U66" s="19">
        <f>Gompertz_model!U40</f>
        <v>4</v>
      </c>
      <c r="V66" s="19">
        <f>Gompertz_model!V40</f>
        <v>0</v>
      </c>
      <c r="W66" s="19">
        <f>Gompertz_model!W40</f>
        <v>368</v>
      </c>
      <c r="X66" s="19">
        <f>Gompertz_model!X40</f>
        <v>4</v>
      </c>
      <c r="Y66" s="19">
        <f>Gompertz_model!Y40</f>
        <v>10</v>
      </c>
      <c r="Z66" s="19">
        <f>Gompertz_model!Z40</f>
        <v>0</v>
      </c>
      <c r="AA66" s="19">
        <f>Gompertz_model!AA40</f>
        <v>11</v>
      </c>
      <c r="AB66" s="19">
        <f>Gompertz_model!AB40</f>
        <v>0</v>
      </c>
      <c r="AC66" s="19">
        <f>Gompertz_model!AC40</f>
        <v>0</v>
      </c>
      <c r="AD66" s="19">
        <f>Gompertz_model!AD40</f>
        <v>0</v>
      </c>
      <c r="AE66" s="19">
        <f>Gompertz_model!AE40</f>
        <v>3435</v>
      </c>
      <c r="AF66" s="19">
        <f>Gompertz_model!AF40</f>
        <v>2</v>
      </c>
      <c r="AG66" s="19">
        <f>Gompertz_model!AG40</f>
        <v>0</v>
      </c>
      <c r="AH66" s="19">
        <f>Gompertz_model!AH40</f>
        <v>1</v>
      </c>
      <c r="AI66" s="19">
        <f>Gompertz_model!AI40</f>
        <v>0</v>
      </c>
    </row>
    <row r="67" spans="1:35" x14ac:dyDescent="0.25">
      <c r="A67" s="3">
        <v>155</v>
      </c>
      <c r="B67" s="19">
        <f>Gompertz_model!B41</f>
        <v>0</v>
      </c>
      <c r="C67" s="19">
        <f>Gompertz_model!C41</f>
        <v>33</v>
      </c>
      <c r="D67" s="19">
        <f>Gompertz_model!D41</f>
        <v>4</v>
      </c>
      <c r="E67" s="19">
        <f>Gompertz_model!E41</f>
        <v>0</v>
      </c>
      <c r="F67" s="19">
        <f>Gompertz_model!F41</f>
        <v>6</v>
      </c>
      <c r="G67" s="19">
        <f>Gompertz_model!G41</f>
        <v>116</v>
      </c>
      <c r="H67" s="19">
        <f>Gompertz_model!H41</f>
        <v>69</v>
      </c>
      <c r="I67" s="19">
        <f>Gompertz_model!I41</f>
        <v>11</v>
      </c>
      <c r="J67" s="19">
        <f>Gompertz_model!J41</f>
        <v>0</v>
      </c>
      <c r="K67" s="19">
        <f>Gompertz_model!K41</f>
        <v>0</v>
      </c>
      <c r="L67" s="19">
        <f>Gompertz_model!L41</f>
        <v>14</v>
      </c>
      <c r="M67" s="19">
        <f>Gompertz_model!M41</f>
        <v>1</v>
      </c>
      <c r="N67" s="19">
        <f>Gompertz_model!N41</f>
        <v>0</v>
      </c>
      <c r="O67" s="19">
        <f>Gompertz_model!O41</f>
        <v>0</v>
      </c>
      <c r="P67" s="19">
        <f>Gompertz_model!P41</f>
        <v>110</v>
      </c>
      <c r="Q67" s="19">
        <f>Gompertz_model!Q41</f>
        <v>355</v>
      </c>
      <c r="R67" s="19">
        <f>Gompertz_model!R41</f>
        <v>0</v>
      </c>
      <c r="S67" s="19">
        <f>Gompertz_model!S41</f>
        <v>332</v>
      </c>
      <c r="T67" s="19">
        <f>Gompertz_model!T41</f>
        <v>0</v>
      </c>
      <c r="U67" s="19">
        <f>Gompertz_model!U41</f>
        <v>3</v>
      </c>
      <c r="V67" s="19">
        <f>Gompertz_model!V41</f>
        <v>0</v>
      </c>
      <c r="W67" s="19">
        <f>Gompertz_model!W41</f>
        <v>1370</v>
      </c>
      <c r="X67" s="19">
        <f>Gompertz_model!X41</f>
        <v>0</v>
      </c>
      <c r="Y67" s="19">
        <f>Gompertz_model!Y41</f>
        <v>18</v>
      </c>
      <c r="Z67" s="19">
        <f>Gompertz_model!Z41</f>
        <v>0</v>
      </c>
      <c r="AA67" s="19">
        <f>Gompertz_model!AA41</f>
        <v>257</v>
      </c>
      <c r="AB67" s="19">
        <f>Gompertz_model!AB41</f>
        <v>0</v>
      </c>
      <c r="AC67" s="19">
        <f>Gompertz_model!AC41</f>
        <v>0</v>
      </c>
      <c r="AD67" s="19">
        <f>Gompertz_model!AD41</f>
        <v>0</v>
      </c>
      <c r="AE67" s="19">
        <f>Gompertz_model!AE41</f>
        <v>114</v>
      </c>
      <c r="AF67" s="19">
        <f>Gompertz_model!AF41</f>
        <v>0</v>
      </c>
      <c r="AG67" s="19">
        <f>Gompertz_model!AG41</f>
        <v>3</v>
      </c>
      <c r="AH67" s="19">
        <f>Gompertz_model!AH41</f>
        <v>0</v>
      </c>
      <c r="AI67" s="19">
        <f>Gompertz_model!AI41</f>
        <v>0</v>
      </c>
    </row>
    <row r="68" spans="1:35" x14ac:dyDescent="0.25">
      <c r="A68" s="3">
        <v>156</v>
      </c>
      <c r="B68" s="19">
        <f>Gompertz_model!B42</f>
        <v>0</v>
      </c>
      <c r="C68" s="19">
        <f>Gompertz_model!C42</f>
        <v>77</v>
      </c>
      <c r="D68" s="19">
        <f>Gompertz_model!D42</f>
        <v>5</v>
      </c>
      <c r="E68" s="19">
        <f>Gompertz_model!E42</f>
        <v>0</v>
      </c>
      <c r="F68" s="19">
        <f>Gompertz_model!F42</f>
        <v>7</v>
      </c>
      <c r="G68" s="19">
        <f>Gompertz_model!G42</f>
        <v>142</v>
      </c>
      <c r="H68" s="19">
        <f>Gompertz_model!H42</f>
        <v>40</v>
      </c>
      <c r="I68" s="19">
        <f>Gompertz_model!I42</f>
        <v>15</v>
      </c>
      <c r="J68" s="19">
        <f>Gompertz_model!J42</f>
        <v>0</v>
      </c>
      <c r="K68" s="19">
        <f>Gompertz_model!K42</f>
        <v>0</v>
      </c>
      <c r="L68" s="19">
        <f>Gompertz_model!L42</f>
        <v>21</v>
      </c>
      <c r="M68" s="19">
        <f>Gompertz_model!M42</f>
        <v>16</v>
      </c>
      <c r="N68" s="19">
        <f>Gompertz_model!N42</f>
        <v>4</v>
      </c>
      <c r="O68" s="19">
        <f>Gompertz_model!O42</f>
        <v>98</v>
      </c>
      <c r="P68" s="19">
        <f>Gompertz_model!P42</f>
        <v>126</v>
      </c>
      <c r="Q68" s="19">
        <f>Gompertz_model!Q42</f>
        <v>7</v>
      </c>
      <c r="R68" s="19">
        <f>Gompertz_model!R42</f>
        <v>61</v>
      </c>
      <c r="S68" s="19">
        <f>Gompertz_model!S42</f>
        <v>1753</v>
      </c>
      <c r="T68" s="19">
        <f>Gompertz_model!T42</f>
        <v>0</v>
      </c>
      <c r="U68" s="19">
        <f>Gompertz_model!U42</f>
        <v>6</v>
      </c>
      <c r="V68" s="19">
        <f>Gompertz_model!V42</f>
        <v>0</v>
      </c>
      <c r="W68" s="19">
        <f>Gompertz_model!W42</f>
        <v>66</v>
      </c>
      <c r="X68" s="19">
        <f>Gompertz_model!X42</f>
        <v>25</v>
      </c>
      <c r="Y68" s="19">
        <f>Gompertz_model!Y42</f>
        <v>4</v>
      </c>
      <c r="Z68" s="19">
        <f>Gompertz_model!Z42</f>
        <v>0</v>
      </c>
      <c r="AA68" s="19">
        <f>Gompertz_model!AA42</f>
        <v>1220</v>
      </c>
      <c r="AB68" s="19">
        <f>Gompertz_model!AB42</f>
        <v>0</v>
      </c>
      <c r="AC68" s="19">
        <f>Gompertz_model!AC42</f>
        <v>0</v>
      </c>
      <c r="AD68" s="19">
        <f>Gompertz_model!AD42</f>
        <v>0</v>
      </c>
      <c r="AE68" s="19">
        <f>Gompertz_model!AE42</f>
        <v>1429</v>
      </c>
      <c r="AF68" s="19">
        <f>Gompertz_model!AF42</f>
        <v>0</v>
      </c>
      <c r="AG68" s="19">
        <f>Gompertz_model!AG42</f>
        <v>1</v>
      </c>
      <c r="AH68" s="19">
        <f>Gompertz_model!AH42</f>
        <v>0</v>
      </c>
      <c r="AI68" s="19">
        <f>Gompertz_model!AI42</f>
        <v>0</v>
      </c>
    </row>
    <row r="69" spans="1:35" x14ac:dyDescent="0.25">
      <c r="A69" s="3">
        <v>157</v>
      </c>
      <c r="B69" s="19">
        <f>Gompertz_model!B43</f>
        <v>0</v>
      </c>
      <c r="C69" s="19">
        <f>Gompertz_model!C43</f>
        <v>0</v>
      </c>
      <c r="D69" s="19">
        <f>Gompertz_model!D43</f>
        <v>4</v>
      </c>
      <c r="E69" s="19">
        <f>Gompertz_model!E43</f>
        <v>0</v>
      </c>
      <c r="F69" s="19">
        <f>Gompertz_model!F43</f>
        <v>21</v>
      </c>
      <c r="G69" s="19">
        <f>Gompertz_model!G43</f>
        <v>170</v>
      </c>
      <c r="H69" s="19">
        <f>Gompertz_model!H43</f>
        <v>90</v>
      </c>
      <c r="I69" s="19">
        <f>Gompertz_model!I43</f>
        <v>6</v>
      </c>
      <c r="J69" s="19">
        <f>Gompertz_model!J43</f>
        <v>4</v>
      </c>
      <c r="K69" s="19">
        <f>Gompertz_model!K43</f>
        <v>609</v>
      </c>
      <c r="L69" s="19">
        <f>Gompertz_model!L43</f>
        <v>34</v>
      </c>
      <c r="M69" s="19">
        <f>Gompertz_model!M43</f>
        <v>1</v>
      </c>
      <c r="N69" s="19">
        <f>Gompertz_model!N43</f>
        <v>0</v>
      </c>
      <c r="O69" s="19">
        <f>Gompertz_model!O43</f>
        <v>562</v>
      </c>
      <c r="P69" s="19">
        <f>Gompertz_model!P43</f>
        <v>0</v>
      </c>
      <c r="Q69" s="19">
        <f>Gompertz_model!Q43</f>
        <v>1146</v>
      </c>
      <c r="R69" s="19">
        <f>Gompertz_model!R43</f>
        <v>247</v>
      </c>
      <c r="S69" s="19">
        <f>Gompertz_model!S43</f>
        <v>1241</v>
      </c>
      <c r="T69" s="19">
        <f>Gompertz_model!T43</f>
        <v>0</v>
      </c>
      <c r="U69" s="19">
        <f>Gompertz_model!U43</f>
        <v>256</v>
      </c>
      <c r="V69" s="19">
        <f>Gompertz_model!V43</f>
        <v>0</v>
      </c>
      <c r="W69" s="19">
        <f>Gompertz_model!W43</f>
        <v>186</v>
      </c>
      <c r="X69" s="19">
        <f>Gompertz_model!X43</f>
        <v>34</v>
      </c>
      <c r="Y69" s="19">
        <f>Gompertz_model!Y43</f>
        <v>9</v>
      </c>
      <c r="Z69" s="19">
        <f>Gompertz_model!Z43</f>
        <v>0</v>
      </c>
      <c r="AA69" s="19">
        <f>Gompertz_model!AA43</f>
        <v>534</v>
      </c>
      <c r="AB69" s="19">
        <f>Gompertz_model!AB43</f>
        <v>0</v>
      </c>
      <c r="AC69" s="19">
        <f>Gompertz_model!AC43</f>
        <v>0</v>
      </c>
      <c r="AD69" s="19">
        <f>Gompertz_model!AD43</f>
        <v>0</v>
      </c>
      <c r="AE69" s="19">
        <f>Gompertz_model!AE43</f>
        <v>3636</v>
      </c>
      <c r="AF69" s="19">
        <f>Gompertz_model!AF43</f>
        <v>0</v>
      </c>
      <c r="AG69" s="19">
        <f>Gompertz_model!AG43</f>
        <v>8</v>
      </c>
      <c r="AH69" s="19">
        <f>Gompertz_model!AH43</f>
        <v>0</v>
      </c>
      <c r="AI69" s="19">
        <f>Gompertz_model!AI43</f>
        <v>2</v>
      </c>
    </row>
    <row r="70" spans="1:35" x14ac:dyDescent="0.25">
      <c r="A70" s="3">
        <v>158</v>
      </c>
      <c r="B70" s="19">
        <f>Gompertz_model!B44</f>
        <v>0</v>
      </c>
      <c r="C70" s="19">
        <f>Gompertz_model!C44</f>
        <v>5</v>
      </c>
      <c r="D70" s="19">
        <f>Gompertz_model!D44</f>
        <v>17</v>
      </c>
      <c r="E70" s="19">
        <f>Gompertz_model!E44</f>
        <v>0</v>
      </c>
      <c r="F70" s="19">
        <f>Gompertz_model!F44</f>
        <v>17</v>
      </c>
      <c r="G70" s="19">
        <f>Gompertz_model!G44</f>
        <v>203</v>
      </c>
      <c r="H70" s="19">
        <f>Gompertz_model!H44</f>
        <v>12</v>
      </c>
      <c r="I70" s="19">
        <f>Gompertz_model!I44</f>
        <v>0</v>
      </c>
      <c r="J70" s="19">
        <f>Gompertz_model!J44</f>
        <v>2</v>
      </c>
      <c r="K70" s="19">
        <f>Gompertz_model!K44</f>
        <v>6</v>
      </c>
      <c r="L70" s="19">
        <f>Gompertz_model!L44</f>
        <v>13</v>
      </c>
      <c r="M70" s="19">
        <f>Gompertz_model!M44</f>
        <v>11</v>
      </c>
      <c r="N70" s="19">
        <f>Gompertz_model!N44</f>
        <v>5</v>
      </c>
      <c r="O70" s="19">
        <f>Gompertz_model!O44</f>
        <v>709</v>
      </c>
      <c r="P70" s="19">
        <f>Gompertz_model!P44</f>
        <v>274</v>
      </c>
      <c r="Q70" s="19">
        <f>Gompertz_model!Q44</f>
        <v>70</v>
      </c>
      <c r="R70" s="19">
        <f>Gompertz_model!R44</f>
        <v>87</v>
      </c>
      <c r="S70" s="19">
        <f>Gompertz_model!S44</f>
        <v>910</v>
      </c>
      <c r="T70" s="19">
        <f>Gompertz_model!T44</f>
        <v>35</v>
      </c>
      <c r="U70" s="19">
        <f>Gompertz_model!U44</f>
        <v>8</v>
      </c>
      <c r="V70" s="19">
        <f>Gompertz_model!V44</f>
        <v>0</v>
      </c>
      <c r="W70" s="19">
        <f>Gompertz_model!W44</f>
        <v>624</v>
      </c>
      <c r="X70" s="19">
        <f>Gompertz_model!X44</f>
        <v>0</v>
      </c>
      <c r="Y70" s="19">
        <f>Gompertz_model!Y44</f>
        <v>17</v>
      </c>
      <c r="Z70" s="19">
        <f>Gompertz_model!Z44</f>
        <v>1</v>
      </c>
      <c r="AA70" s="19">
        <f>Gompertz_model!AA44</f>
        <v>658</v>
      </c>
      <c r="AB70" s="19">
        <f>Gompertz_model!AB44</f>
        <v>0</v>
      </c>
      <c r="AC70" s="19">
        <f>Gompertz_model!AC44</f>
        <v>0</v>
      </c>
      <c r="AD70" s="19">
        <f>Gompertz_model!AD44</f>
        <v>35</v>
      </c>
      <c r="AE70" s="19">
        <f>Gompertz_model!AE44</f>
        <v>86</v>
      </c>
      <c r="AF70" s="19">
        <f>Gompertz_model!AF44</f>
        <v>0</v>
      </c>
      <c r="AG70" s="19">
        <f>Gompertz_model!AG44</f>
        <v>1094</v>
      </c>
      <c r="AH70" s="19">
        <f>Gompertz_model!AH44</f>
        <v>0</v>
      </c>
      <c r="AI70" s="19">
        <f>Gompertz_model!AI44</f>
        <v>0</v>
      </c>
    </row>
    <row r="71" spans="1:35" x14ac:dyDescent="0.25">
      <c r="A71" s="3">
        <v>159</v>
      </c>
      <c r="B71" s="19">
        <f>Gompertz_model!B45</f>
        <v>2</v>
      </c>
      <c r="C71" s="19">
        <f>Gompertz_model!C45</f>
        <v>2</v>
      </c>
      <c r="D71" s="19">
        <f>Gompertz_model!D45</f>
        <v>0</v>
      </c>
      <c r="E71" s="19">
        <f>Gompertz_model!E45</f>
        <v>0</v>
      </c>
      <c r="F71" s="19">
        <f>Gompertz_model!F45</f>
        <v>13</v>
      </c>
      <c r="G71" s="19">
        <f>Gompertz_model!G45</f>
        <v>239</v>
      </c>
      <c r="H71" s="19">
        <f>Gompertz_model!H45</f>
        <v>185</v>
      </c>
      <c r="I71" s="19">
        <f>Gompertz_model!I45</f>
        <v>0</v>
      </c>
      <c r="J71" s="19">
        <f>Gompertz_model!J45</f>
        <v>1</v>
      </c>
      <c r="K71" s="19">
        <f>Gompertz_model!K45</f>
        <v>184</v>
      </c>
      <c r="L71" s="19">
        <f>Gompertz_model!L45</f>
        <v>2</v>
      </c>
      <c r="M71" s="19">
        <f>Gompertz_model!M45</f>
        <v>0</v>
      </c>
      <c r="N71" s="19">
        <f>Gompertz_model!N45</f>
        <v>35</v>
      </c>
      <c r="O71" s="19">
        <f>Gompertz_model!O45</f>
        <v>1459</v>
      </c>
      <c r="P71" s="19">
        <f>Gompertz_model!P45</f>
        <v>5</v>
      </c>
      <c r="Q71" s="19">
        <f>Gompertz_model!Q45</f>
        <v>174</v>
      </c>
      <c r="R71" s="19">
        <f>Gompertz_model!R45</f>
        <v>39</v>
      </c>
      <c r="S71" s="19">
        <f>Gompertz_model!S45</f>
        <v>1309</v>
      </c>
      <c r="T71" s="19">
        <f>Gompertz_model!T45</f>
        <v>0</v>
      </c>
      <c r="U71" s="19">
        <f>Gompertz_model!U45</f>
        <v>0</v>
      </c>
      <c r="V71" s="19">
        <f>Gompertz_model!V45</f>
        <v>0</v>
      </c>
      <c r="W71" s="19">
        <f>Gompertz_model!W45</f>
        <v>390</v>
      </c>
      <c r="X71" s="19">
        <f>Gompertz_model!X45</f>
        <v>36</v>
      </c>
      <c r="Y71" s="19">
        <f>Gompertz_model!Y45</f>
        <v>40</v>
      </c>
      <c r="Z71" s="19">
        <f>Gompertz_model!Z45</f>
        <v>0</v>
      </c>
      <c r="AA71" s="19">
        <f>Gompertz_model!AA45</f>
        <v>1862</v>
      </c>
      <c r="AB71" s="19">
        <f>Gompertz_model!AB45</f>
        <v>2</v>
      </c>
      <c r="AC71" s="19">
        <f>Gompertz_model!AC45</f>
        <v>3</v>
      </c>
      <c r="AD71" s="19">
        <f>Gompertz_model!AD45</f>
        <v>0</v>
      </c>
      <c r="AE71" s="19">
        <f>Gompertz_model!AE45</f>
        <v>326</v>
      </c>
      <c r="AF71" s="19">
        <f>Gompertz_model!AF45</f>
        <v>0</v>
      </c>
      <c r="AG71" s="19">
        <f>Gompertz_model!AG45</f>
        <v>2</v>
      </c>
      <c r="AH71" s="19">
        <f>Gompertz_model!AH45</f>
        <v>0</v>
      </c>
      <c r="AI71" s="19">
        <f>Gompertz_model!AI45</f>
        <v>0</v>
      </c>
    </row>
    <row r="72" spans="1:35" x14ac:dyDescent="0.25">
      <c r="A72" s="3">
        <v>160</v>
      </c>
      <c r="B72" s="19">
        <f>Gompertz_model!B46</f>
        <v>0</v>
      </c>
      <c r="C72" s="19">
        <f>Gompertz_model!C46</f>
        <v>0</v>
      </c>
      <c r="D72" s="19">
        <f>Gompertz_model!D46</f>
        <v>15</v>
      </c>
      <c r="E72" s="19">
        <f>Gompertz_model!E46</f>
        <v>0</v>
      </c>
      <c r="F72" s="19">
        <f>Gompertz_model!F46</f>
        <v>31</v>
      </c>
      <c r="G72" s="19">
        <f>Gompertz_model!G46</f>
        <v>278</v>
      </c>
      <c r="H72" s="19">
        <f>Gompertz_model!H46</f>
        <v>2</v>
      </c>
      <c r="I72" s="19">
        <f>Gompertz_model!I46</f>
        <v>121</v>
      </c>
      <c r="J72" s="19">
        <f>Gompertz_model!J46</f>
        <v>6</v>
      </c>
      <c r="K72" s="19">
        <f>Gompertz_model!K46</f>
        <v>1191</v>
      </c>
      <c r="L72" s="19">
        <f>Gompertz_model!L46</f>
        <v>16</v>
      </c>
      <c r="M72" s="19">
        <f>Gompertz_model!M46</f>
        <v>0</v>
      </c>
      <c r="N72" s="19">
        <f>Gompertz_model!N46</f>
        <v>2</v>
      </c>
      <c r="O72" s="19">
        <f>Gompertz_model!O46</f>
        <v>496</v>
      </c>
      <c r="P72" s="19">
        <f>Gompertz_model!P46</f>
        <v>541</v>
      </c>
      <c r="Q72" s="19">
        <f>Gompertz_model!Q46</f>
        <v>960</v>
      </c>
      <c r="R72" s="19">
        <f>Gompertz_model!R46</f>
        <v>751</v>
      </c>
      <c r="S72" s="19">
        <f>Gompertz_model!S46</f>
        <v>1353</v>
      </c>
      <c r="T72" s="19">
        <f>Gompertz_model!T46</f>
        <v>1</v>
      </c>
      <c r="U72" s="19">
        <f>Gompertz_model!U46</f>
        <v>11</v>
      </c>
      <c r="V72" s="19">
        <f>Gompertz_model!V46</f>
        <v>0</v>
      </c>
      <c r="W72" s="19">
        <f>Gompertz_model!W46</f>
        <v>307</v>
      </c>
      <c r="X72" s="19">
        <f>Gompertz_model!X46</f>
        <v>200</v>
      </c>
      <c r="Y72" s="19">
        <f>Gompertz_model!Y46</f>
        <v>2</v>
      </c>
      <c r="Z72" s="19">
        <f>Gompertz_model!Z46</f>
        <v>4</v>
      </c>
      <c r="AA72" s="19">
        <f>Gompertz_model!AA46</f>
        <v>786</v>
      </c>
      <c r="AB72" s="19">
        <f>Gompertz_model!AB46</f>
        <v>33</v>
      </c>
      <c r="AC72" s="19">
        <f>Gompertz_model!AC46</f>
        <v>0</v>
      </c>
      <c r="AD72" s="19">
        <f>Gompertz_model!AD46</f>
        <v>0</v>
      </c>
      <c r="AE72" s="19">
        <f>Gompertz_model!AE46</f>
        <v>122</v>
      </c>
      <c r="AF72" s="19">
        <f>Gompertz_model!AF46</f>
        <v>2</v>
      </c>
      <c r="AG72" s="19">
        <f>Gompertz_model!AG46</f>
        <v>3</v>
      </c>
      <c r="AH72" s="19">
        <f>Gompertz_model!AH46</f>
        <v>1</v>
      </c>
      <c r="AI72" s="19">
        <f>Gompertz_model!AI46</f>
        <v>0</v>
      </c>
    </row>
    <row r="73" spans="1:35" x14ac:dyDescent="0.25">
      <c r="A73" s="3">
        <v>161</v>
      </c>
      <c r="B73" s="19">
        <f>Gompertz_model!B47</f>
        <v>0</v>
      </c>
      <c r="C73" s="19">
        <f>Gompertz_model!C47</f>
        <v>5</v>
      </c>
      <c r="D73" s="19">
        <f>Gompertz_model!D47</f>
        <v>2</v>
      </c>
      <c r="E73" s="19">
        <f>Gompertz_model!E47</f>
        <v>2</v>
      </c>
      <c r="F73" s="19">
        <f>Gompertz_model!F47</f>
        <v>40</v>
      </c>
      <c r="G73" s="19">
        <f>Gompertz_model!G47</f>
        <v>373</v>
      </c>
      <c r="H73" s="19">
        <f>Gompertz_model!H47</f>
        <v>307</v>
      </c>
      <c r="I73" s="19">
        <f>Gompertz_model!I47</f>
        <v>5</v>
      </c>
      <c r="J73" s="19">
        <f>Gompertz_model!J47</f>
        <v>0</v>
      </c>
      <c r="K73" s="19">
        <f>Gompertz_model!K47</f>
        <v>3</v>
      </c>
      <c r="L73" s="19">
        <f>Gompertz_model!L47</f>
        <v>0</v>
      </c>
      <c r="M73" s="19">
        <f>Gompertz_model!M47</f>
        <v>0</v>
      </c>
      <c r="N73" s="19">
        <f>Gompertz_model!N47</f>
        <v>171</v>
      </c>
      <c r="O73" s="19">
        <f>Gompertz_model!O47</f>
        <v>796</v>
      </c>
      <c r="P73" s="19">
        <f>Gompertz_model!P47</f>
        <v>783</v>
      </c>
      <c r="Q73" s="19">
        <f>Gompertz_model!Q47</f>
        <v>414</v>
      </c>
      <c r="R73" s="19">
        <f>Gompertz_model!R47</f>
        <v>3</v>
      </c>
      <c r="S73" s="19">
        <f>Gompertz_model!S47</f>
        <v>608</v>
      </c>
      <c r="T73" s="19">
        <f>Gompertz_model!T47</f>
        <v>0</v>
      </c>
      <c r="U73" s="19">
        <f>Gompertz_model!U47</f>
        <v>247</v>
      </c>
      <c r="V73" s="19">
        <f>Gompertz_model!V47</f>
        <v>0</v>
      </c>
      <c r="W73" s="19">
        <f>Gompertz_model!W47</f>
        <v>289</v>
      </c>
      <c r="X73" s="19">
        <f>Gompertz_model!X47</f>
        <v>206</v>
      </c>
      <c r="Y73" s="19">
        <f>Gompertz_model!Y47</f>
        <v>337</v>
      </c>
      <c r="Z73" s="19">
        <f>Gompertz_model!Z47</f>
        <v>1</v>
      </c>
      <c r="AA73" s="19">
        <f>Gompertz_model!AA47</f>
        <v>1260</v>
      </c>
      <c r="AB73" s="19">
        <f>Gompertz_model!AB47</f>
        <v>955</v>
      </c>
      <c r="AC73" s="19">
        <f>Gompertz_model!AC47</f>
        <v>42</v>
      </c>
      <c r="AD73" s="19">
        <f>Gompertz_model!AD47</f>
        <v>0</v>
      </c>
      <c r="AE73" s="19">
        <f>Gompertz_model!AE47</f>
        <v>417</v>
      </c>
      <c r="AF73" s="19">
        <f>Gompertz_model!AF47</f>
        <v>9</v>
      </c>
      <c r="AG73" s="19">
        <f>Gompertz_model!AG47</f>
        <v>637</v>
      </c>
      <c r="AH73" s="19">
        <f>Gompertz_model!AH47</f>
        <v>0</v>
      </c>
      <c r="AI73" s="19">
        <f>Gompertz_model!AI47</f>
        <v>0</v>
      </c>
    </row>
    <row r="74" spans="1:35" x14ac:dyDescent="0.25">
      <c r="A74" s="3">
        <v>162</v>
      </c>
      <c r="B74" s="19">
        <f>Gompertz_model!B48</f>
        <v>1</v>
      </c>
      <c r="C74" s="19">
        <f>Gompertz_model!C48</f>
        <v>947</v>
      </c>
      <c r="D74" s="19">
        <f>Gompertz_model!D48</f>
        <v>1</v>
      </c>
      <c r="E74" s="19">
        <f>Gompertz_model!E48</f>
        <v>0</v>
      </c>
      <c r="F74" s="19">
        <f>Gompertz_model!F48</f>
        <v>82</v>
      </c>
      <c r="G74" s="19">
        <f>Gompertz_model!G48</f>
        <v>24</v>
      </c>
      <c r="H74" s="19">
        <f>Gompertz_model!H48</f>
        <v>21</v>
      </c>
      <c r="I74" s="19">
        <f>Gompertz_model!I48</f>
        <v>24</v>
      </c>
      <c r="J74" s="19">
        <f>Gompertz_model!J48</f>
        <v>0</v>
      </c>
      <c r="K74" s="19">
        <f>Gompertz_model!K48</f>
        <v>0</v>
      </c>
      <c r="L74" s="19">
        <f>Gompertz_model!L48</f>
        <v>301</v>
      </c>
      <c r="M74" s="19">
        <f>Gompertz_model!M48</f>
        <v>0</v>
      </c>
      <c r="N74" s="19">
        <f>Gompertz_model!N48</f>
        <v>547</v>
      </c>
      <c r="O74" s="19">
        <f>Gompertz_model!O48</f>
        <v>178</v>
      </c>
      <c r="P74" s="19">
        <f>Gompertz_model!P48</f>
        <v>42</v>
      </c>
      <c r="Q74" s="19">
        <f>Gompertz_model!Q48</f>
        <v>453</v>
      </c>
      <c r="R74" s="19">
        <f>Gompertz_model!R48</f>
        <v>163</v>
      </c>
      <c r="S74" s="19">
        <f>Gompertz_model!S48</f>
        <v>307</v>
      </c>
      <c r="T74" s="19">
        <f>Gompertz_model!T48</f>
        <v>0</v>
      </c>
      <c r="U74" s="19">
        <f>Gompertz_model!U48</f>
        <v>152</v>
      </c>
      <c r="V74" s="19">
        <f>Gompertz_model!V48</f>
        <v>0</v>
      </c>
      <c r="W74" s="19">
        <f>Gompertz_model!W48</f>
        <v>535</v>
      </c>
      <c r="X74" s="19">
        <f>Gompertz_model!X48</f>
        <v>0</v>
      </c>
      <c r="Y74" s="19">
        <f>Gompertz_model!Y48</f>
        <v>339</v>
      </c>
      <c r="Z74" s="19">
        <f>Gompertz_model!Z48</f>
        <v>1</v>
      </c>
      <c r="AA74" s="19">
        <f>Gompertz_model!AA48</f>
        <v>1658</v>
      </c>
      <c r="AB74" s="19">
        <f>Gompertz_model!AB48</f>
        <v>244</v>
      </c>
      <c r="AC74" s="19">
        <f>Gompertz_model!AC48</f>
        <v>424</v>
      </c>
      <c r="AD74" s="19">
        <f>Gompertz_model!AD48</f>
        <v>0</v>
      </c>
      <c r="AE74" s="19">
        <f>Gompertz_model!AE48</f>
        <v>123</v>
      </c>
      <c r="AF74" s="19">
        <f>Gompertz_model!AF48</f>
        <v>1</v>
      </c>
      <c r="AG74" s="19">
        <f>Gompertz_model!AG48</f>
        <v>0</v>
      </c>
      <c r="AH74" s="19">
        <f>Gompertz_model!AH48</f>
        <v>0</v>
      </c>
      <c r="AI74" s="19">
        <f>Gompertz_model!AI48</f>
        <v>37</v>
      </c>
    </row>
    <row r="75" spans="1:35" x14ac:dyDescent="0.25">
      <c r="A75" s="3">
        <v>163</v>
      </c>
      <c r="B75" s="19">
        <f>Gompertz_model!B49</f>
        <v>1</v>
      </c>
      <c r="C75" s="19">
        <f>Gompertz_model!C49</f>
        <v>675</v>
      </c>
      <c r="D75" s="19">
        <f>Gompertz_model!D49</f>
        <v>0</v>
      </c>
      <c r="E75" s="19">
        <f>Gompertz_model!E49</f>
        <v>3</v>
      </c>
      <c r="F75" s="19">
        <f>Gompertz_model!F49</f>
        <v>136</v>
      </c>
      <c r="G75" s="19">
        <f>Gompertz_model!G49</f>
        <v>53</v>
      </c>
      <c r="H75" s="19">
        <f>Gompertz_model!H49</f>
        <v>393</v>
      </c>
      <c r="I75" s="19">
        <f>Gompertz_model!I49</f>
        <v>0</v>
      </c>
      <c r="J75" s="19">
        <f>Gompertz_model!J49</f>
        <v>0</v>
      </c>
      <c r="K75" s="19">
        <f>Gompertz_model!K49</f>
        <v>22</v>
      </c>
      <c r="L75" s="19">
        <f>Gompertz_model!L49</f>
        <v>744</v>
      </c>
      <c r="M75" s="19">
        <f>Gompertz_model!M49</f>
        <v>10</v>
      </c>
      <c r="N75" s="19">
        <f>Gompertz_model!N49</f>
        <v>0</v>
      </c>
      <c r="O75" s="19">
        <f>Gompertz_model!O49</f>
        <v>3</v>
      </c>
      <c r="P75" s="19">
        <f>Gompertz_model!P49</f>
        <v>288</v>
      </c>
      <c r="Q75" s="19">
        <f>Gompertz_model!Q49</f>
        <v>65</v>
      </c>
      <c r="R75" s="19">
        <f>Gompertz_model!R49</f>
        <v>138</v>
      </c>
      <c r="S75" s="19">
        <f>Gompertz_model!S49</f>
        <v>498</v>
      </c>
      <c r="T75" s="19">
        <f>Gompertz_model!T49</f>
        <v>443</v>
      </c>
      <c r="U75" s="19">
        <f>Gompertz_model!U49</f>
        <v>3</v>
      </c>
      <c r="V75" s="19">
        <f>Gompertz_model!V49</f>
        <v>0</v>
      </c>
      <c r="W75" s="19">
        <f>Gompertz_model!W49</f>
        <v>21</v>
      </c>
      <c r="X75" s="19">
        <f>Gompertz_model!X49</f>
        <v>0</v>
      </c>
      <c r="Y75" s="19">
        <f>Gompertz_model!Y49</f>
        <v>45</v>
      </c>
      <c r="Z75" s="19">
        <f>Gompertz_model!Z49</f>
        <v>0</v>
      </c>
      <c r="AA75" s="19">
        <f>Gompertz_model!AA49</f>
        <v>2970</v>
      </c>
      <c r="AB75" s="19">
        <f>Gompertz_model!AB49</f>
        <v>484</v>
      </c>
      <c r="AC75" s="19">
        <f>Gompertz_model!AC49</f>
        <v>32</v>
      </c>
      <c r="AD75" s="19">
        <f>Gompertz_model!AD49</f>
        <v>0</v>
      </c>
      <c r="AE75" s="19">
        <f>Gompertz_model!AE49</f>
        <v>2011</v>
      </c>
      <c r="AF75" s="19">
        <f>Gompertz_model!AF49</f>
        <v>9</v>
      </c>
      <c r="AG75" s="19">
        <f>Gompertz_model!AG49</f>
        <v>518</v>
      </c>
      <c r="AH75" s="19">
        <f>Gompertz_model!AH49</f>
        <v>0</v>
      </c>
      <c r="AI75" s="19">
        <f>Gompertz_model!AI49</f>
        <v>16</v>
      </c>
    </row>
    <row r="76" spans="1:35" x14ac:dyDescent="0.25">
      <c r="A76" s="3">
        <v>164</v>
      </c>
      <c r="B76" s="19">
        <f>Gompertz_model!B50</f>
        <v>0</v>
      </c>
      <c r="C76" s="19">
        <f>Gompertz_model!C50</f>
        <v>252</v>
      </c>
      <c r="D76" s="19">
        <f>Gompertz_model!D50</f>
        <v>87</v>
      </c>
      <c r="E76" s="19">
        <f>Gompertz_model!E50</f>
        <v>111</v>
      </c>
      <c r="F76" s="19">
        <f>Gompertz_model!F50</f>
        <v>199</v>
      </c>
      <c r="G76" s="19">
        <f>Gompertz_model!G50</f>
        <v>597</v>
      </c>
      <c r="H76" s="19">
        <f>Gompertz_model!H50</f>
        <v>19</v>
      </c>
      <c r="I76" s="19">
        <f>Gompertz_model!I50</f>
        <v>0</v>
      </c>
      <c r="J76" s="19">
        <f>Gompertz_model!J50</f>
        <v>0</v>
      </c>
      <c r="K76" s="19">
        <f>Gompertz_model!K50</f>
        <v>90</v>
      </c>
      <c r="L76" s="19">
        <f>Gompertz_model!L50</f>
        <v>809</v>
      </c>
      <c r="M76" s="19">
        <f>Gompertz_model!M50</f>
        <v>431</v>
      </c>
      <c r="N76" s="19">
        <f>Gompertz_model!N50</f>
        <v>0</v>
      </c>
      <c r="O76" s="19">
        <f>Gompertz_model!O50</f>
        <v>0</v>
      </c>
      <c r="P76" s="19">
        <f>Gompertz_model!P50</f>
        <v>0</v>
      </c>
      <c r="Q76" s="19">
        <f>Gompertz_model!Q50</f>
        <v>104</v>
      </c>
      <c r="R76" s="19">
        <f>Gompertz_model!R50</f>
        <v>324</v>
      </c>
      <c r="S76" s="19">
        <f>Gompertz_model!S50</f>
        <v>528</v>
      </c>
      <c r="T76" s="19">
        <f>Gompertz_model!T50</f>
        <v>30</v>
      </c>
      <c r="U76" s="19">
        <f>Gompertz_model!U50</f>
        <v>0</v>
      </c>
      <c r="V76" s="19">
        <f>Gompertz_model!V50</f>
        <v>5</v>
      </c>
      <c r="W76" s="19">
        <f>Gompertz_model!W50</f>
        <v>228</v>
      </c>
      <c r="X76" s="19">
        <f>Gompertz_model!X50</f>
        <v>1042</v>
      </c>
      <c r="Y76" s="19">
        <f>Gompertz_model!Y50</f>
        <v>2</v>
      </c>
      <c r="Z76" s="19">
        <f>Gompertz_model!Z50</f>
        <v>0</v>
      </c>
      <c r="AA76" s="19">
        <f>Gompertz_model!AA50</f>
        <v>13</v>
      </c>
      <c r="AB76" s="19">
        <f>Gompertz_model!AB50</f>
        <v>1464</v>
      </c>
      <c r="AC76" s="19">
        <f>Gompertz_model!AC50</f>
        <v>571</v>
      </c>
      <c r="AD76" s="19">
        <f>Gompertz_model!AD50</f>
        <v>0</v>
      </c>
      <c r="AE76" s="19">
        <f>Gompertz_model!AE50</f>
        <v>3000</v>
      </c>
      <c r="AF76" s="19">
        <f>Gompertz_model!AF50</f>
        <v>3</v>
      </c>
      <c r="AG76" s="19">
        <f>Gompertz_model!AG50</f>
        <v>22</v>
      </c>
      <c r="AH76" s="19">
        <f>Gompertz_model!AH50</f>
        <v>0</v>
      </c>
      <c r="AI76" s="19">
        <f>Gompertz_model!AI50</f>
        <v>5</v>
      </c>
    </row>
    <row r="77" spans="1:35" x14ac:dyDescent="0.25">
      <c r="A77" s="3">
        <v>165</v>
      </c>
      <c r="B77" s="19">
        <f>Gompertz_model!B51</f>
        <v>0</v>
      </c>
      <c r="C77" s="19">
        <f>Gompertz_model!C51</f>
        <v>226</v>
      </c>
      <c r="D77" s="19">
        <f>Gompertz_model!D51</f>
        <v>263</v>
      </c>
      <c r="E77" s="19">
        <f>Gompertz_model!E51</f>
        <v>0</v>
      </c>
      <c r="F77" s="19">
        <f>Gompertz_model!F51</f>
        <v>166</v>
      </c>
      <c r="G77" s="19">
        <f>Gompertz_model!G51</f>
        <v>1331</v>
      </c>
      <c r="H77" s="19">
        <f>Gompertz_model!H51</f>
        <v>5</v>
      </c>
      <c r="I77" s="19">
        <f>Gompertz_model!I51</f>
        <v>4</v>
      </c>
      <c r="J77" s="19">
        <f>Gompertz_model!J51</f>
        <v>78</v>
      </c>
      <c r="K77" s="19">
        <f>Gompertz_model!K51</f>
        <v>1019</v>
      </c>
      <c r="L77" s="19">
        <f>Gompertz_model!L51</f>
        <v>530</v>
      </c>
      <c r="M77" s="19">
        <f>Gompertz_model!M51</f>
        <v>0</v>
      </c>
      <c r="N77" s="19">
        <f>Gompertz_model!N51</f>
        <v>0</v>
      </c>
      <c r="O77" s="19">
        <f>Gompertz_model!O51</f>
        <v>519</v>
      </c>
      <c r="P77" s="19">
        <f>Gompertz_model!P51</f>
        <v>223</v>
      </c>
      <c r="Q77" s="19">
        <f>Gompertz_model!Q51</f>
        <v>2098</v>
      </c>
      <c r="R77" s="19">
        <f>Gompertz_model!R51</f>
        <v>126</v>
      </c>
      <c r="S77" s="19">
        <f>Gompertz_model!S51</f>
        <v>115</v>
      </c>
      <c r="T77" s="19">
        <f>Gompertz_model!T51</f>
        <v>395</v>
      </c>
      <c r="U77" s="19">
        <f>Gompertz_model!U51</f>
        <v>109</v>
      </c>
      <c r="V77" s="19">
        <f>Gompertz_model!V51</f>
        <v>0</v>
      </c>
      <c r="W77" s="19">
        <f>Gompertz_model!W51</f>
        <v>761</v>
      </c>
      <c r="X77" s="19">
        <f>Gompertz_model!X51</f>
        <v>0</v>
      </c>
      <c r="Y77" s="19">
        <f>Gompertz_model!Y51</f>
        <v>5</v>
      </c>
      <c r="Z77" s="19">
        <f>Gompertz_model!Z51</f>
        <v>3</v>
      </c>
      <c r="AA77" s="19">
        <f>Gompertz_model!AA51</f>
        <v>2170</v>
      </c>
      <c r="AB77" s="19">
        <f>Gompertz_model!AB51</f>
        <v>2011</v>
      </c>
      <c r="AC77" s="19">
        <f>Gompertz_model!AC51</f>
        <v>251</v>
      </c>
      <c r="AD77" s="19">
        <f>Gompertz_model!AD51</f>
        <v>1</v>
      </c>
      <c r="AE77" s="19">
        <f>Gompertz_model!AE51</f>
        <v>3573</v>
      </c>
      <c r="AF77" s="19">
        <f>Gompertz_model!AF51</f>
        <v>0</v>
      </c>
      <c r="AG77" s="19">
        <f>Gompertz_model!AG51</f>
        <v>7</v>
      </c>
      <c r="AH77" s="19">
        <f>Gompertz_model!AH51</f>
        <v>0</v>
      </c>
      <c r="AI77" s="19">
        <f>Gompertz_model!AI51</f>
        <v>925</v>
      </c>
    </row>
    <row r="78" spans="1:35" x14ac:dyDescent="0.25">
      <c r="A78" s="3">
        <v>166</v>
      </c>
      <c r="B78" s="19">
        <f>Gompertz_model!B52</f>
        <v>0</v>
      </c>
      <c r="C78" s="19">
        <f>Gompertz_model!C52</f>
        <v>23</v>
      </c>
      <c r="D78" s="19">
        <f>Gompertz_model!D52</f>
        <v>384</v>
      </c>
      <c r="E78" s="19">
        <f>Gompertz_model!E52</f>
        <v>170</v>
      </c>
      <c r="F78" s="19">
        <f>Gompertz_model!F52</f>
        <v>268</v>
      </c>
      <c r="G78" s="19">
        <f>Gompertz_model!G52</f>
        <v>592</v>
      </c>
      <c r="H78" s="19">
        <f>Gompertz_model!H52</f>
        <v>1008</v>
      </c>
      <c r="I78" s="19">
        <f>Gompertz_model!I52</f>
        <v>20</v>
      </c>
      <c r="J78" s="19">
        <f>Gompertz_model!J52</f>
        <v>7</v>
      </c>
      <c r="K78" s="19">
        <f>Gompertz_model!K52</f>
        <v>141</v>
      </c>
      <c r="L78" s="19">
        <f>Gompertz_model!L52</f>
        <v>0</v>
      </c>
      <c r="M78" s="19">
        <f>Gompertz_model!M52</f>
        <v>574</v>
      </c>
      <c r="N78" s="19">
        <f>Gompertz_model!N52</f>
        <v>258</v>
      </c>
      <c r="O78" s="19">
        <f>Gompertz_model!O52</f>
        <v>707</v>
      </c>
      <c r="P78" s="19">
        <f>Gompertz_model!P52</f>
        <v>1465</v>
      </c>
      <c r="Q78" s="19">
        <f>Gompertz_model!Q52</f>
        <v>1092</v>
      </c>
      <c r="R78" s="19">
        <f>Gompertz_model!R52</f>
        <v>328</v>
      </c>
      <c r="S78" s="19">
        <f>Gompertz_model!S52</f>
        <v>395</v>
      </c>
      <c r="T78" s="19">
        <f>Gompertz_model!T52</f>
        <v>0</v>
      </c>
      <c r="U78" s="19">
        <f>Gompertz_model!U52</f>
        <v>0</v>
      </c>
      <c r="V78" s="19">
        <f>Gompertz_model!V52</f>
        <v>0</v>
      </c>
      <c r="W78" s="19">
        <f>Gompertz_model!W52</f>
        <v>221</v>
      </c>
      <c r="X78" s="19">
        <f>Gompertz_model!X52</f>
        <v>2</v>
      </c>
      <c r="Y78" s="19">
        <f>Gompertz_model!Y52</f>
        <v>1568</v>
      </c>
      <c r="Z78" s="19">
        <f>Gompertz_model!Z52</f>
        <v>2</v>
      </c>
      <c r="AA78" s="19">
        <f>Gompertz_model!AA52</f>
        <v>2342</v>
      </c>
      <c r="AB78" s="19">
        <f>Gompertz_model!AB52</f>
        <v>141</v>
      </c>
      <c r="AC78" s="19">
        <f>Gompertz_model!AC52</f>
        <v>0</v>
      </c>
      <c r="AD78" s="19">
        <f>Gompertz_model!AD52</f>
        <v>3</v>
      </c>
      <c r="AE78" s="19">
        <f>Gompertz_model!AE52</f>
        <v>1390</v>
      </c>
      <c r="AF78" s="19">
        <f>Gompertz_model!AF52</f>
        <v>6</v>
      </c>
      <c r="AG78" s="19">
        <f>Gompertz_model!AG52</f>
        <v>3</v>
      </c>
      <c r="AH78" s="19">
        <f>Gompertz_model!AH52</f>
        <v>0</v>
      </c>
      <c r="AI78" s="19">
        <f>Gompertz_model!AI52</f>
        <v>345</v>
      </c>
    </row>
    <row r="79" spans="1:35" x14ac:dyDescent="0.25">
      <c r="A79" s="3">
        <v>167</v>
      </c>
      <c r="B79" s="19">
        <f>Gompertz_model!B53</f>
        <v>0</v>
      </c>
      <c r="C79" s="19">
        <f>Gompertz_model!C53</f>
        <v>2</v>
      </c>
      <c r="D79" s="19">
        <f>Gompertz_model!D53</f>
        <v>173</v>
      </c>
      <c r="E79" s="19">
        <f>Gompertz_model!E53</f>
        <v>11</v>
      </c>
      <c r="F79" s="19">
        <f>Gompertz_model!F53</f>
        <v>156</v>
      </c>
      <c r="G79" s="19">
        <f>Gompertz_model!G53</f>
        <v>241</v>
      </c>
      <c r="H79" s="19">
        <f>Gompertz_model!H53</f>
        <v>722</v>
      </c>
      <c r="I79" s="19">
        <f>Gompertz_model!I53</f>
        <v>265</v>
      </c>
      <c r="J79" s="19">
        <f>Gompertz_model!J53</f>
        <v>4</v>
      </c>
      <c r="K79" s="19">
        <f>Gompertz_model!K53</f>
        <v>878</v>
      </c>
      <c r="L79" s="19">
        <f>Gompertz_model!L53</f>
        <v>11</v>
      </c>
      <c r="M79" s="19">
        <f>Gompertz_model!M53</f>
        <v>278</v>
      </c>
      <c r="N79" s="19">
        <f>Gompertz_model!N53</f>
        <v>2363</v>
      </c>
      <c r="O79" s="19">
        <f>Gompertz_model!O53</f>
        <v>351</v>
      </c>
      <c r="P79" s="19">
        <f>Gompertz_model!P53</f>
        <v>1457</v>
      </c>
      <c r="Q79" s="19">
        <f>Gompertz_model!Q53</f>
        <v>128</v>
      </c>
      <c r="R79" s="19">
        <f>Gompertz_model!R53</f>
        <v>281</v>
      </c>
      <c r="S79" s="19">
        <f>Gompertz_model!S53</f>
        <v>273</v>
      </c>
      <c r="T79" s="19">
        <f>Gompertz_model!T53</f>
        <v>2</v>
      </c>
      <c r="U79" s="19">
        <f>Gompertz_model!U53</f>
        <v>314</v>
      </c>
      <c r="V79" s="19">
        <f>Gompertz_model!V53</f>
        <v>0</v>
      </c>
      <c r="W79" s="19">
        <f>Gompertz_model!W53</f>
        <v>424</v>
      </c>
      <c r="X79" s="19">
        <f>Gompertz_model!X53</f>
        <v>1015</v>
      </c>
      <c r="Y79" s="19">
        <f>Gompertz_model!Y53</f>
        <v>618</v>
      </c>
      <c r="Z79" s="19">
        <f>Gompertz_model!Z53</f>
        <v>0</v>
      </c>
      <c r="AA79" s="19">
        <f>Gompertz_model!AA53</f>
        <v>3443</v>
      </c>
      <c r="AB79" s="19">
        <f>Gompertz_model!AB53</f>
        <v>383</v>
      </c>
      <c r="AC79" s="19">
        <f>Gompertz_model!AC53</f>
        <v>389</v>
      </c>
      <c r="AD79" s="19">
        <f>Gompertz_model!AD53</f>
        <v>33</v>
      </c>
      <c r="AE79" s="19">
        <f>Gompertz_model!AE53</f>
        <v>201</v>
      </c>
      <c r="AF79" s="19">
        <f>Gompertz_model!AF53</f>
        <v>6</v>
      </c>
      <c r="AG79" s="19">
        <f>Gompertz_model!AG53</f>
        <v>54</v>
      </c>
      <c r="AH79" s="19">
        <f>Gompertz_model!AH53</f>
        <v>0</v>
      </c>
      <c r="AI79" s="19">
        <f>Gompertz_model!AI53</f>
        <v>2697</v>
      </c>
    </row>
    <row r="80" spans="1:35" x14ac:dyDescent="0.25">
      <c r="A80" s="3">
        <v>168</v>
      </c>
      <c r="B80" s="19">
        <f>Gompertz_model!B54</f>
        <v>0</v>
      </c>
      <c r="C80" s="19">
        <f>Gompertz_model!C54</f>
        <v>4592</v>
      </c>
      <c r="D80" s="19">
        <f>Gompertz_model!D54</f>
        <v>730</v>
      </c>
      <c r="E80" s="19">
        <f>Gompertz_model!E54</f>
        <v>0</v>
      </c>
      <c r="F80" s="19">
        <f>Gompertz_model!F54</f>
        <v>28</v>
      </c>
      <c r="G80" s="19">
        <f>Gompertz_model!G54</f>
        <v>101</v>
      </c>
      <c r="H80" s="19">
        <f>Gompertz_model!H54</f>
        <v>366</v>
      </c>
      <c r="I80" s="19">
        <f>Gompertz_model!I54</f>
        <v>207</v>
      </c>
      <c r="J80" s="19">
        <f>Gompertz_model!J54</f>
        <v>90</v>
      </c>
      <c r="K80" s="19">
        <f>Gompertz_model!K54</f>
        <v>64</v>
      </c>
      <c r="L80" s="19">
        <f>Gompertz_model!L54</f>
        <v>241</v>
      </c>
      <c r="M80" s="19">
        <f>Gompertz_model!M54</f>
        <v>0</v>
      </c>
      <c r="N80" s="19">
        <f>Gompertz_model!N54</f>
        <v>11</v>
      </c>
      <c r="O80" s="19">
        <f>Gompertz_model!O54</f>
        <v>424</v>
      </c>
      <c r="P80" s="19">
        <f>Gompertz_model!P54</f>
        <v>110</v>
      </c>
      <c r="Q80" s="19">
        <f>Gompertz_model!Q54</f>
        <v>322</v>
      </c>
      <c r="R80" s="19">
        <f>Gompertz_model!R54</f>
        <v>4</v>
      </c>
      <c r="S80" s="19">
        <f>Gompertz_model!S54</f>
        <v>593</v>
      </c>
      <c r="T80" s="19">
        <f>Gompertz_model!T54</f>
        <v>1298</v>
      </c>
      <c r="U80" s="19">
        <f>Gompertz_model!U54</f>
        <v>597</v>
      </c>
      <c r="V80" s="19">
        <f>Gompertz_model!V54</f>
        <v>0</v>
      </c>
      <c r="W80" s="19">
        <f>Gompertz_model!W54</f>
        <v>233</v>
      </c>
      <c r="X80" s="19">
        <f>Gompertz_model!X54</f>
        <v>8</v>
      </c>
      <c r="Y80" s="19">
        <f>Gompertz_model!Y54</f>
        <v>3</v>
      </c>
      <c r="Z80" s="19">
        <f>Gompertz_model!Z54</f>
        <v>2</v>
      </c>
      <c r="AA80" s="19">
        <f>Gompertz_model!AA54</f>
        <v>2131</v>
      </c>
      <c r="AB80" s="19">
        <f>Gompertz_model!AB54</f>
        <v>2083</v>
      </c>
      <c r="AC80" s="19">
        <f>Gompertz_model!AC54</f>
        <v>406</v>
      </c>
      <c r="AD80" s="19">
        <f>Gompertz_model!AD54</f>
        <v>857</v>
      </c>
      <c r="AE80" s="19">
        <f>Gompertz_model!AE54</f>
        <v>2872</v>
      </c>
      <c r="AF80" s="19">
        <f>Gompertz_model!AF54</f>
        <v>12</v>
      </c>
      <c r="AG80" s="19">
        <f>Gompertz_model!AG54</f>
        <v>1019</v>
      </c>
      <c r="AH80" s="19">
        <f>Gompertz_model!AH54</f>
        <v>0</v>
      </c>
      <c r="AI80" s="19">
        <f>Gompertz_model!AI54</f>
        <v>586</v>
      </c>
    </row>
    <row r="81" spans="1:35" x14ac:dyDescent="0.25">
      <c r="A81" s="3">
        <v>169</v>
      </c>
      <c r="B81" s="19">
        <f>Gompertz_model!B55</f>
        <v>3</v>
      </c>
      <c r="C81" s="19">
        <f>Gompertz_model!C55</f>
        <v>1317</v>
      </c>
      <c r="D81" s="19">
        <f>Gompertz_model!D55</f>
        <v>1015</v>
      </c>
      <c r="E81" s="19">
        <f>Gompertz_model!E55</f>
        <v>0</v>
      </c>
      <c r="F81" s="19">
        <f>Gompertz_model!F55</f>
        <v>1024</v>
      </c>
      <c r="G81" s="19">
        <f>Gompertz_model!G55</f>
        <v>2186</v>
      </c>
      <c r="H81" s="19">
        <f>Gompertz_model!H55</f>
        <v>248</v>
      </c>
      <c r="I81" s="19">
        <f>Gompertz_model!I55</f>
        <v>662</v>
      </c>
      <c r="J81" s="19">
        <f>Gompertz_model!J55</f>
        <v>228</v>
      </c>
      <c r="K81" s="19">
        <f>Gompertz_model!K55</f>
        <v>0</v>
      </c>
      <c r="L81" s="19">
        <f>Gompertz_model!L55</f>
        <v>178</v>
      </c>
      <c r="M81" s="19">
        <f>Gompertz_model!M55</f>
        <v>187</v>
      </c>
      <c r="N81" s="19">
        <f>Gompertz_model!N55</f>
        <v>1607</v>
      </c>
      <c r="O81" s="19">
        <f>Gompertz_model!O55</f>
        <v>1477</v>
      </c>
      <c r="P81" s="19">
        <f>Gompertz_model!P55</f>
        <v>618</v>
      </c>
      <c r="Q81" s="19">
        <f>Gompertz_model!Q55</f>
        <v>1262</v>
      </c>
      <c r="R81" s="19">
        <f>Gompertz_model!R55</f>
        <v>944</v>
      </c>
      <c r="S81" s="19">
        <f>Gompertz_model!S55</f>
        <v>1781</v>
      </c>
      <c r="T81" s="19">
        <f>Gompertz_model!T55</f>
        <v>433</v>
      </c>
      <c r="U81" s="19">
        <f>Gompertz_model!U55</f>
        <v>996</v>
      </c>
      <c r="V81" s="19">
        <f>Gompertz_model!V55</f>
        <v>0</v>
      </c>
      <c r="W81" s="19">
        <f>Gompertz_model!W55</f>
        <v>886</v>
      </c>
      <c r="X81" s="19">
        <f>Gompertz_model!X55</f>
        <v>382</v>
      </c>
      <c r="Y81" s="19">
        <f>Gompertz_model!Y55</f>
        <v>467</v>
      </c>
      <c r="Z81" s="19">
        <f>Gompertz_model!Z55</f>
        <v>32</v>
      </c>
      <c r="AA81" s="19">
        <f>Gompertz_model!AA55</f>
        <v>948</v>
      </c>
      <c r="AB81" s="19">
        <f>Gompertz_model!AB55</f>
        <v>0</v>
      </c>
      <c r="AC81" s="19">
        <f>Gompertz_model!AC55</f>
        <v>93</v>
      </c>
      <c r="AD81" s="19">
        <f>Gompertz_model!AD55</f>
        <v>273</v>
      </c>
      <c r="AE81" s="19">
        <f>Gompertz_model!AE55</f>
        <v>4688</v>
      </c>
      <c r="AF81" s="19">
        <f>Gompertz_model!AF55</f>
        <v>237</v>
      </c>
      <c r="AG81" s="19">
        <f>Gompertz_model!AG55</f>
        <v>14</v>
      </c>
      <c r="AH81" s="19">
        <f>Gompertz_model!AH55</f>
        <v>2</v>
      </c>
      <c r="AI81" s="19">
        <f>Gompertz_model!AI55</f>
        <v>29</v>
      </c>
    </row>
    <row r="82" spans="1:35" x14ac:dyDescent="0.25">
      <c r="A82" s="3">
        <v>170</v>
      </c>
      <c r="B82" s="19">
        <f>Gompertz_model!B56</f>
        <v>2</v>
      </c>
      <c r="C82" s="19">
        <f>Gompertz_model!C56</f>
        <v>1506</v>
      </c>
      <c r="D82" s="19">
        <f>Gompertz_model!D56</f>
        <v>2132</v>
      </c>
      <c r="E82" s="19">
        <f>Gompertz_model!E56</f>
        <v>1156</v>
      </c>
      <c r="F82" s="19">
        <f>Gompertz_model!F56</f>
        <v>360</v>
      </c>
      <c r="G82" s="19">
        <f>Gompertz_model!G56</f>
        <v>293</v>
      </c>
      <c r="H82" s="19">
        <f>Gompertz_model!H56</f>
        <v>43</v>
      </c>
      <c r="I82" s="19">
        <f>Gompertz_model!I56</f>
        <v>57</v>
      </c>
      <c r="J82" s="19">
        <f>Gompertz_model!J56</f>
        <v>62</v>
      </c>
      <c r="K82" s="19">
        <f>Gompertz_model!K56</f>
        <v>726</v>
      </c>
      <c r="L82" s="19">
        <f>Gompertz_model!L56</f>
        <v>0</v>
      </c>
      <c r="M82" s="19">
        <f>Gompertz_model!M56</f>
        <v>50</v>
      </c>
      <c r="N82" s="19">
        <f>Gompertz_model!N56</f>
        <v>2143</v>
      </c>
      <c r="O82" s="19">
        <f>Gompertz_model!O56</f>
        <v>85</v>
      </c>
      <c r="P82" s="19">
        <f>Gompertz_model!P56</f>
        <v>94</v>
      </c>
      <c r="Q82" s="19">
        <f>Gompertz_model!Q56</f>
        <v>500</v>
      </c>
      <c r="R82" s="19">
        <f>Gompertz_model!R56</f>
        <v>894</v>
      </c>
      <c r="S82" s="19">
        <f>Gompertz_model!S56</f>
        <v>396</v>
      </c>
      <c r="T82" s="19">
        <f>Gompertz_model!T56</f>
        <v>26</v>
      </c>
      <c r="U82" s="19">
        <f>Gompertz_model!U56</f>
        <v>656</v>
      </c>
      <c r="V82" s="19">
        <f>Gompertz_model!V56</f>
        <v>0</v>
      </c>
      <c r="W82" s="19">
        <f>Gompertz_model!W56</f>
        <v>1533</v>
      </c>
      <c r="X82" s="19">
        <f>Gompertz_model!X56</f>
        <v>1366</v>
      </c>
      <c r="Y82" s="19">
        <f>Gompertz_model!Y56</f>
        <v>174</v>
      </c>
      <c r="Z82" s="19">
        <f>Gompertz_model!Z56</f>
        <v>344</v>
      </c>
      <c r="AA82" s="19">
        <f>Gompertz_model!AA56</f>
        <v>681</v>
      </c>
      <c r="AB82" s="19">
        <f>Gompertz_model!AB56</f>
        <v>1226</v>
      </c>
      <c r="AC82" s="19">
        <f>Gompertz_model!AC56</f>
        <v>58</v>
      </c>
      <c r="AD82" s="19">
        <f>Gompertz_model!AD56</f>
        <v>103</v>
      </c>
      <c r="AE82" s="19">
        <f>Gompertz_model!AE56</f>
        <v>61</v>
      </c>
      <c r="AF82" s="19">
        <f>Gompertz_model!AF56</f>
        <v>138</v>
      </c>
      <c r="AG82" s="19">
        <f>Gompertz_model!AG56</f>
        <v>677</v>
      </c>
      <c r="AH82" s="19">
        <f>Gompertz_model!AH56</f>
        <v>1</v>
      </c>
      <c r="AI82" s="19">
        <f>Gompertz_model!AI56</f>
        <v>724</v>
      </c>
    </row>
    <row r="83" spans="1:35" x14ac:dyDescent="0.25">
      <c r="A83" s="3">
        <v>171</v>
      </c>
      <c r="B83" s="19">
        <f>Gompertz_model!B57</f>
        <v>3</v>
      </c>
      <c r="C83" s="19">
        <f>Gompertz_model!C57</f>
        <v>640</v>
      </c>
      <c r="D83" s="19">
        <f>Gompertz_model!D57</f>
        <v>34</v>
      </c>
      <c r="E83" s="19">
        <f>Gompertz_model!E57</f>
        <v>1486</v>
      </c>
      <c r="F83" s="19">
        <f>Gompertz_model!F57</f>
        <v>442</v>
      </c>
      <c r="G83" s="19">
        <f>Gompertz_model!G57</f>
        <v>2497</v>
      </c>
      <c r="H83" s="19">
        <f>Gompertz_model!H57</f>
        <v>48</v>
      </c>
      <c r="I83" s="19">
        <f>Gompertz_model!I57</f>
        <v>1091</v>
      </c>
      <c r="J83" s="19">
        <f>Gompertz_model!J57</f>
        <v>1289</v>
      </c>
      <c r="K83" s="19">
        <f>Gompertz_model!K57</f>
        <v>716</v>
      </c>
      <c r="L83" s="19">
        <f>Gompertz_model!L57</f>
        <v>132</v>
      </c>
      <c r="M83" s="19">
        <f>Gompertz_model!M57</f>
        <v>254</v>
      </c>
      <c r="N83" s="19">
        <f>Gompertz_model!N57</f>
        <v>82</v>
      </c>
      <c r="O83" s="19">
        <f>Gompertz_model!O57</f>
        <v>309</v>
      </c>
      <c r="P83" s="19">
        <f>Gompertz_model!P57</f>
        <v>1885</v>
      </c>
      <c r="Q83" s="19">
        <f>Gompertz_model!Q57</f>
        <v>274</v>
      </c>
      <c r="R83" s="19">
        <f>Gompertz_model!R57</f>
        <v>234</v>
      </c>
      <c r="S83" s="19">
        <f>Gompertz_model!S57</f>
        <v>1805</v>
      </c>
      <c r="T83" s="19">
        <f>Gompertz_model!T57</f>
        <v>90</v>
      </c>
      <c r="U83" s="19">
        <f>Gompertz_model!U57</f>
        <v>1013</v>
      </c>
      <c r="V83" s="19">
        <f>Gompertz_model!V57</f>
        <v>0</v>
      </c>
      <c r="W83" s="19">
        <f>Gompertz_model!W57</f>
        <v>368</v>
      </c>
      <c r="X83" s="19">
        <f>Gompertz_model!X57</f>
        <v>3739</v>
      </c>
      <c r="Y83" s="19">
        <f>Gompertz_model!Y57</f>
        <v>476</v>
      </c>
      <c r="Z83" s="19">
        <f>Gompertz_model!Z57</f>
        <v>0</v>
      </c>
      <c r="AA83" s="19">
        <f>Gompertz_model!AA57</f>
        <v>1895</v>
      </c>
      <c r="AB83" s="19">
        <f>Gompertz_model!AB57</f>
        <v>623</v>
      </c>
      <c r="AC83" s="19">
        <f>Gompertz_model!AC57</f>
        <v>1029</v>
      </c>
      <c r="AD83" s="19">
        <f>Gompertz_model!AD57</f>
        <v>125</v>
      </c>
      <c r="AE83" s="19">
        <f>Gompertz_model!AE57</f>
        <v>243</v>
      </c>
      <c r="AF83" s="19">
        <f>Gompertz_model!AF57</f>
        <v>98</v>
      </c>
      <c r="AG83" s="19">
        <f>Gompertz_model!AG57</f>
        <v>62</v>
      </c>
      <c r="AH83" s="19">
        <f>Gompertz_model!AH57</f>
        <v>345</v>
      </c>
      <c r="AI83" s="19">
        <f>Gompertz_model!AI57</f>
        <v>117</v>
      </c>
    </row>
    <row r="84" spans="1:35" x14ac:dyDescent="0.25">
      <c r="A84" s="3">
        <v>172</v>
      </c>
      <c r="B84" s="19">
        <f>Gompertz_model!B58</f>
        <v>2</v>
      </c>
      <c r="C84" s="19">
        <f>Gompertz_model!C58</f>
        <v>2968</v>
      </c>
      <c r="D84" s="19">
        <f>Gompertz_model!D58</f>
        <v>3310</v>
      </c>
      <c r="E84" s="19">
        <f>Gompertz_model!E58</f>
        <v>1726</v>
      </c>
      <c r="F84" s="19">
        <f>Gompertz_model!F58</f>
        <v>649</v>
      </c>
      <c r="G84" s="19">
        <f>Gompertz_model!G58</f>
        <v>0</v>
      </c>
      <c r="H84" s="19">
        <f>Gompertz_model!H58</f>
        <v>519</v>
      </c>
      <c r="I84" s="19">
        <f>Gompertz_model!I58</f>
        <v>929</v>
      </c>
      <c r="J84" s="19">
        <f>Gompertz_model!J58</f>
        <v>2857</v>
      </c>
      <c r="K84" s="19">
        <f>Gompertz_model!K58</f>
        <v>237</v>
      </c>
      <c r="L84" s="19">
        <f>Gompertz_model!L58</f>
        <v>1191</v>
      </c>
      <c r="M84" s="19">
        <f>Gompertz_model!M58</f>
        <v>2572</v>
      </c>
      <c r="N84" s="19">
        <f>Gompertz_model!N58</f>
        <v>1222</v>
      </c>
      <c r="O84" s="19">
        <f>Gompertz_model!O58</f>
        <v>144</v>
      </c>
      <c r="P84" s="19">
        <f>Gompertz_model!P58</f>
        <v>1230</v>
      </c>
      <c r="Q84" s="19">
        <f>Gompertz_model!Q58</f>
        <v>486</v>
      </c>
      <c r="R84" s="19">
        <f>Gompertz_model!R58</f>
        <v>1946</v>
      </c>
      <c r="S84" s="19">
        <f>Gompertz_model!S58</f>
        <v>147</v>
      </c>
      <c r="T84" s="19">
        <f>Gompertz_model!T58</f>
        <v>12</v>
      </c>
      <c r="U84" s="19">
        <f>Gompertz_model!U58</f>
        <v>293</v>
      </c>
      <c r="V84" s="19">
        <f>Gompertz_model!V58</f>
        <v>240</v>
      </c>
      <c r="W84" s="19">
        <f>Gompertz_model!W58</f>
        <v>2214</v>
      </c>
      <c r="X84" s="19">
        <f>Gompertz_model!X58</f>
        <v>2594</v>
      </c>
      <c r="Y84" s="19">
        <f>Gompertz_model!Y58</f>
        <v>83</v>
      </c>
      <c r="Z84" s="19">
        <f>Gompertz_model!Z58</f>
        <v>16</v>
      </c>
      <c r="AA84" s="19">
        <f>Gompertz_model!AA58</f>
        <v>2458</v>
      </c>
      <c r="AB84" s="19">
        <f>Gompertz_model!AB58</f>
        <v>324</v>
      </c>
      <c r="AC84" s="19">
        <f>Gompertz_model!AC58</f>
        <v>52</v>
      </c>
      <c r="AD84" s="19">
        <f>Gompertz_model!AD58</f>
        <v>3</v>
      </c>
      <c r="AE84" s="19">
        <f>Gompertz_model!AE58</f>
        <v>90</v>
      </c>
      <c r="AF84" s="19">
        <f>Gompertz_model!AF58</f>
        <v>35</v>
      </c>
      <c r="AG84" s="19">
        <f>Gompertz_model!AG58</f>
        <v>16</v>
      </c>
      <c r="AH84" s="19">
        <f>Gompertz_model!AH58</f>
        <v>0</v>
      </c>
      <c r="AI84" s="19">
        <f>Gompertz_model!AI58</f>
        <v>4585</v>
      </c>
    </row>
    <row r="85" spans="1:35" x14ac:dyDescent="0.25">
      <c r="A85" s="3">
        <v>173</v>
      </c>
      <c r="B85" s="19">
        <f>Gompertz_model!B59</f>
        <v>0</v>
      </c>
      <c r="C85" s="19">
        <f>Gompertz_model!C59</f>
        <v>880</v>
      </c>
      <c r="D85" s="19">
        <f>Gompertz_model!D59</f>
        <v>107</v>
      </c>
      <c r="E85" s="19">
        <f>Gompertz_model!E59</f>
        <v>2967</v>
      </c>
      <c r="F85" s="19">
        <f>Gompertz_model!F59</f>
        <v>608</v>
      </c>
      <c r="G85" s="19">
        <f>Gompertz_model!G59</f>
        <v>739</v>
      </c>
      <c r="H85" s="19">
        <f>Gompertz_model!H59</f>
        <v>1359</v>
      </c>
      <c r="I85" s="19">
        <f>Gompertz_model!I59</f>
        <v>1886</v>
      </c>
      <c r="J85" s="19">
        <f>Gompertz_model!J59</f>
        <v>1340</v>
      </c>
      <c r="K85" s="19">
        <f>Gompertz_model!K59</f>
        <v>251</v>
      </c>
      <c r="L85" s="19">
        <f>Gompertz_model!L59</f>
        <v>1955</v>
      </c>
      <c r="M85" s="19">
        <f>Gompertz_model!M59</f>
        <v>6</v>
      </c>
      <c r="N85" s="19">
        <f>Gompertz_model!N59</f>
        <v>422</v>
      </c>
      <c r="O85" s="19">
        <f>Gompertz_model!O59</f>
        <v>710</v>
      </c>
      <c r="P85" s="19">
        <f>Gompertz_model!P59</f>
        <v>2523</v>
      </c>
      <c r="Q85" s="19">
        <f>Gompertz_model!Q59</f>
        <v>1366</v>
      </c>
      <c r="R85" s="19">
        <f>Gompertz_model!R59</f>
        <v>74</v>
      </c>
      <c r="S85" s="19">
        <f>Gompertz_model!S59</f>
        <v>686</v>
      </c>
      <c r="T85" s="19">
        <f>Gompertz_model!T59</f>
        <v>165</v>
      </c>
      <c r="U85" s="19">
        <f>Gompertz_model!U59</f>
        <v>43</v>
      </c>
      <c r="V85" s="19">
        <f>Gompertz_model!V59</f>
        <v>331</v>
      </c>
      <c r="W85" s="19">
        <f>Gompertz_model!W59</f>
        <v>1228</v>
      </c>
      <c r="X85" s="19">
        <f>Gompertz_model!X59</f>
        <v>0</v>
      </c>
      <c r="Y85" s="19">
        <f>Gompertz_model!Y59</f>
        <v>3153</v>
      </c>
      <c r="Z85" s="19">
        <f>Gompertz_model!Z59</f>
        <v>769</v>
      </c>
      <c r="AA85" s="19">
        <f>Gompertz_model!AA59</f>
        <v>2335</v>
      </c>
      <c r="AB85" s="19">
        <f>Gompertz_model!AB59</f>
        <v>727</v>
      </c>
      <c r="AC85" s="19">
        <f>Gompertz_model!AC59</f>
        <v>329</v>
      </c>
      <c r="AD85" s="19">
        <f>Gompertz_model!AD59</f>
        <v>1139</v>
      </c>
      <c r="AE85" s="19">
        <f>Gompertz_model!AE59</f>
        <v>39</v>
      </c>
      <c r="AF85" s="19">
        <f>Gompertz_model!AF59</f>
        <v>15</v>
      </c>
      <c r="AG85" s="19">
        <f>Gompertz_model!AG59</f>
        <v>376</v>
      </c>
      <c r="AH85" s="19">
        <f>Gompertz_model!AH59</f>
        <v>0</v>
      </c>
      <c r="AI85" s="19">
        <f>Gompertz_model!AI59</f>
        <v>91</v>
      </c>
    </row>
    <row r="86" spans="1:35" x14ac:dyDescent="0.25">
      <c r="A86" s="3">
        <v>174</v>
      </c>
      <c r="B86" s="19">
        <f>Gompertz_model!B60</f>
        <v>957</v>
      </c>
      <c r="C86" s="19">
        <f>Gompertz_model!C60</f>
        <v>1649</v>
      </c>
      <c r="D86" s="19">
        <f>Gompertz_model!D60</f>
        <v>1435</v>
      </c>
      <c r="E86" s="19">
        <f>Gompertz_model!E60</f>
        <v>123</v>
      </c>
      <c r="F86" s="19">
        <f>Gompertz_model!F60</f>
        <v>959</v>
      </c>
      <c r="G86" s="19">
        <f>Gompertz_model!G60</f>
        <v>1805</v>
      </c>
      <c r="H86" s="19">
        <f>Gompertz_model!H60</f>
        <v>2640</v>
      </c>
      <c r="I86" s="19">
        <f>Gompertz_model!I60</f>
        <v>1299</v>
      </c>
      <c r="J86" s="19">
        <f>Gompertz_model!J60</f>
        <v>476</v>
      </c>
      <c r="K86" s="19">
        <f>Gompertz_model!K60</f>
        <v>1330</v>
      </c>
      <c r="L86" s="19">
        <f>Gompertz_model!L60</f>
        <v>377</v>
      </c>
      <c r="M86" s="19">
        <f>Gompertz_model!M60</f>
        <v>1253</v>
      </c>
      <c r="N86" s="19">
        <f>Gompertz_model!N60</f>
        <v>14</v>
      </c>
      <c r="O86" s="19">
        <f>Gompertz_model!O60</f>
        <v>962</v>
      </c>
      <c r="P86" s="19">
        <f>Gompertz_model!P60</f>
        <v>1233</v>
      </c>
      <c r="Q86" s="19">
        <f>Gompertz_model!Q60</f>
        <v>317</v>
      </c>
      <c r="R86" s="19">
        <f>Gompertz_model!R60</f>
        <v>75</v>
      </c>
      <c r="S86" s="19">
        <f>Gompertz_model!S60</f>
        <v>2044</v>
      </c>
      <c r="T86" s="19">
        <f>Gompertz_model!T60</f>
        <v>2163</v>
      </c>
      <c r="U86" s="19">
        <f>Gompertz_model!U60</f>
        <v>32</v>
      </c>
      <c r="V86" s="19">
        <f>Gompertz_model!V60</f>
        <v>1503</v>
      </c>
      <c r="W86" s="19">
        <f>Gompertz_model!W60</f>
        <v>407</v>
      </c>
      <c r="X86" s="19">
        <f>Gompertz_model!X60</f>
        <v>1686</v>
      </c>
      <c r="Y86" s="19">
        <f>Gompertz_model!Y60</f>
        <v>2153</v>
      </c>
      <c r="Z86" s="19">
        <f>Gompertz_model!Z60</f>
        <v>3053</v>
      </c>
      <c r="AA86" s="19">
        <f>Gompertz_model!AA60</f>
        <v>1233</v>
      </c>
      <c r="AB86" s="19">
        <f>Gompertz_model!AB60</f>
        <v>1626</v>
      </c>
      <c r="AC86" s="19">
        <f>Gompertz_model!AC60</f>
        <v>147</v>
      </c>
      <c r="AD86" s="19">
        <f>Gompertz_model!AD60</f>
        <v>657</v>
      </c>
      <c r="AE86" s="19">
        <f>Gompertz_model!AE60</f>
        <v>214</v>
      </c>
      <c r="AF86" s="19">
        <f>Gompertz_model!AF60</f>
        <v>0</v>
      </c>
      <c r="AG86" s="19">
        <f>Gompertz_model!AG60</f>
        <v>1541</v>
      </c>
      <c r="AH86" s="19">
        <f>Gompertz_model!AH60</f>
        <v>302</v>
      </c>
      <c r="AI86" s="19">
        <f>Gompertz_model!AI60</f>
        <v>1</v>
      </c>
    </row>
    <row r="87" spans="1:35" x14ac:dyDescent="0.25">
      <c r="A87" s="3">
        <v>175</v>
      </c>
      <c r="B87" s="19">
        <f>Gompertz_model!B61</f>
        <v>0</v>
      </c>
      <c r="C87" s="19">
        <f>Gompertz_model!C61</f>
        <v>2297</v>
      </c>
      <c r="D87" s="19">
        <f>Gompertz_model!D61</f>
        <v>89</v>
      </c>
      <c r="E87" s="19">
        <f>Gompertz_model!E61</f>
        <v>32</v>
      </c>
      <c r="F87" s="19">
        <f>Gompertz_model!F61</f>
        <v>685</v>
      </c>
      <c r="G87" s="19">
        <f>Gompertz_model!G61</f>
        <v>2343</v>
      </c>
      <c r="H87" s="19">
        <f>Gompertz_model!H61</f>
        <v>208</v>
      </c>
      <c r="I87" s="19">
        <f>Gompertz_model!I61</f>
        <v>3087</v>
      </c>
      <c r="J87" s="19">
        <f>Gompertz_model!J61</f>
        <v>2010</v>
      </c>
      <c r="K87" s="19">
        <f>Gompertz_model!K61</f>
        <v>114</v>
      </c>
      <c r="L87" s="19">
        <f>Gompertz_model!L61</f>
        <v>84</v>
      </c>
      <c r="M87" s="19">
        <f>Gompertz_model!M61</f>
        <v>519</v>
      </c>
      <c r="N87" s="19">
        <f>Gompertz_model!N61</f>
        <v>267</v>
      </c>
      <c r="O87" s="19">
        <f>Gompertz_model!O61</f>
        <v>1938</v>
      </c>
      <c r="P87" s="19">
        <f>Gompertz_model!P61</f>
        <v>1857</v>
      </c>
      <c r="Q87" s="19">
        <f>Gompertz_model!Q61</f>
        <v>1540</v>
      </c>
      <c r="R87" s="19">
        <f>Gompertz_model!R61</f>
        <v>752</v>
      </c>
      <c r="S87" s="19">
        <f>Gompertz_model!S61</f>
        <v>2113</v>
      </c>
      <c r="T87" s="19">
        <f>Gompertz_model!T61</f>
        <v>610</v>
      </c>
      <c r="U87" s="19">
        <f>Gompertz_model!U61</f>
        <v>934</v>
      </c>
      <c r="V87" s="19">
        <f>Gompertz_model!V61</f>
        <v>42</v>
      </c>
      <c r="W87" s="19">
        <f>Gompertz_model!W61</f>
        <v>2177</v>
      </c>
      <c r="X87" s="19">
        <f>Gompertz_model!X61</f>
        <v>1343</v>
      </c>
      <c r="Y87" s="19">
        <f>Gompertz_model!Y61</f>
        <v>709</v>
      </c>
      <c r="Z87" s="19">
        <f>Gompertz_model!Z61</f>
        <v>462</v>
      </c>
      <c r="AA87" s="19">
        <f>Gompertz_model!AA61</f>
        <v>1252</v>
      </c>
      <c r="AB87" s="19">
        <f>Gompertz_model!AB61</f>
        <v>1368</v>
      </c>
      <c r="AC87" s="19">
        <f>Gompertz_model!AC61</f>
        <v>744</v>
      </c>
      <c r="AD87" s="19">
        <f>Gompertz_model!AD61</f>
        <v>846</v>
      </c>
      <c r="AE87" s="19">
        <f>Gompertz_model!AE61</f>
        <v>186</v>
      </c>
      <c r="AF87" s="19">
        <f>Gompertz_model!AF61</f>
        <v>96</v>
      </c>
      <c r="AG87" s="19">
        <f>Gompertz_model!AG61</f>
        <v>408</v>
      </c>
      <c r="AH87" s="19">
        <f>Gompertz_model!AH61</f>
        <v>3374</v>
      </c>
      <c r="AI87" s="19">
        <f>Gompertz_model!AI61</f>
        <v>3222</v>
      </c>
    </row>
    <row r="88" spans="1:35" x14ac:dyDescent="0.25">
      <c r="A88" s="3">
        <v>176</v>
      </c>
      <c r="B88" s="19">
        <f>Gompertz_model!B62</f>
        <v>14</v>
      </c>
      <c r="C88" s="19">
        <f>Gompertz_model!C62</f>
        <v>2247</v>
      </c>
      <c r="D88" s="19">
        <f>Gompertz_model!D62</f>
        <v>1004</v>
      </c>
      <c r="E88" s="19">
        <f>Gompertz_model!E62</f>
        <v>1523</v>
      </c>
      <c r="F88" s="19">
        <f>Gompertz_model!F62</f>
        <v>941</v>
      </c>
      <c r="G88" s="19">
        <f>Gompertz_model!G62</f>
        <v>244</v>
      </c>
      <c r="H88" s="19">
        <f>Gompertz_model!H62</f>
        <v>1710</v>
      </c>
      <c r="I88" s="19">
        <f>Gompertz_model!I62</f>
        <v>138</v>
      </c>
      <c r="J88" s="19">
        <f>Gompertz_model!J62</f>
        <v>334</v>
      </c>
      <c r="K88" s="19">
        <f>Gompertz_model!K62</f>
        <v>313</v>
      </c>
      <c r="L88" s="19">
        <f>Gompertz_model!L62</f>
        <v>2</v>
      </c>
      <c r="M88" s="19">
        <f>Gompertz_model!M62</f>
        <v>979</v>
      </c>
      <c r="N88" s="19">
        <f>Gompertz_model!N62</f>
        <v>124</v>
      </c>
      <c r="O88" s="19">
        <f>Gompertz_model!O62</f>
        <v>866</v>
      </c>
      <c r="P88" s="19">
        <f>Gompertz_model!P62</f>
        <v>1246</v>
      </c>
      <c r="Q88" s="19">
        <f>Gompertz_model!Q62</f>
        <v>672</v>
      </c>
      <c r="R88" s="19">
        <f>Gompertz_model!R62</f>
        <v>505</v>
      </c>
      <c r="S88" s="19">
        <f>Gompertz_model!S62</f>
        <v>1187</v>
      </c>
      <c r="T88" s="19">
        <f>Gompertz_model!T62</f>
        <v>1265</v>
      </c>
      <c r="U88" s="19">
        <f>Gompertz_model!U62</f>
        <v>232</v>
      </c>
      <c r="V88" s="19">
        <f>Gompertz_model!V62</f>
        <v>392</v>
      </c>
      <c r="W88" s="19">
        <f>Gompertz_model!W62</f>
        <v>1291</v>
      </c>
      <c r="X88" s="19">
        <f>Gompertz_model!X62</f>
        <v>1023</v>
      </c>
      <c r="Y88" s="19">
        <f>Gompertz_model!Y62</f>
        <v>714</v>
      </c>
      <c r="Z88" s="19">
        <f>Gompertz_model!Z62</f>
        <v>65</v>
      </c>
      <c r="AA88" s="19">
        <f>Gompertz_model!AA62</f>
        <v>2588</v>
      </c>
      <c r="AB88" s="19">
        <f>Gompertz_model!AB62</f>
        <v>1540</v>
      </c>
      <c r="AC88" s="19">
        <f>Gompertz_model!AC62</f>
        <v>138</v>
      </c>
      <c r="AD88" s="19">
        <f>Gompertz_model!AD62</f>
        <v>12</v>
      </c>
      <c r="AE88" s="19">
        <f>Gompertz_model!AE62</f>
        <v>790</v>
      </c>
      <c r="AF88" s="19">
        <f>Gompertz_model!AF62</f>
        <v>724</v>
      </c>
      <c r="AG88" s="19">
        <f>Gompertz_model!AG62</f>
        <v>438</v>
      </c>
      <c r="AH88" s="19">
        <f>Gompertz_model!AH62</f>
        <v>647</v>
      </c>
      <c r="AI88" s="19">
        <f>Gompertz_model!AI62</f>
        <v>1387</v>
      </c>
    </row>
    <row r="89" spans="1:35" x14ac:dyDescent="0.25">
      <c r="A89" s="3">
        <v>177</v>
      </c>
      <c r="B89" s="19">
        <f>Gompertz_model!B63</f>
        <v>5</v>
      </c>
      <c r="C89" s="19">
        <f>Gompertz_model!C63</f>
        <v>504</v>
      </c>
      <c r="D89" s="19">
        <f>Gompertz_model!D63</f>
        <v>5016</v>
      </c>
      <c r="E89" s="19">
        <f>Gompertz_model!E63</f>
        <v>203</v>
      </c>
      <c r="F89" s="19">
        <f>Gompertz_model!F63</f>
        <v>528</v>
      </c>
      <c r="G89" s="19">
        <f>Gompertz_model!G63</f>
        <v>845</v>
      </c>
      <c r="H89" s="19">
        <f>Gompertz_model!H63</f>
        <v>728</v>
      </c>
      <c r="I89" s="19">
        <f>Gompertz_model!I63</f>
        <v>223</v>
      </c>
      <c r="J89" s="19">
        <f>Gompertz_model!J63</f>
        <v>1080</v>
      </c>
      <c r="K89" s="19">
        <f>Gompertz_model!K63</f>
        <v>352</v>
      </c>
      <c r="L89" s="19">
        <f>Gompertz_model!L63</f>
        <v>76</v>
      </c>
      <c r="M89" s="19">
        <f>Gompertz_model!M63</f>
        <v>121</v>
      </c>
      <c r="N89" s="19">
        <f>Gompertz_model!N63</f>
        <v>277</v>
      </c>
      <c r="O89" s="19">
        <f>Gompertz_model!O63</f>
        <v>849</v>
      </c>
      <c r="P89" s="19">
        <f>Gompertz_model!P63</f>
        <v>73</v>
      </c>
      <c r="Q89" s="19">
        <f>Gompertz_model!Q63</f>
        <v>1216</v>
      </c>
      <c r="R89" s="19">
        <f>Gompertz_model!R63</f>
        <v>1949</v>
      </c>
      <c r="S89" s="19">
        <f>Gompertz_model!S63</f>
        <v>2048</v>
      </c>
      <c r="T89" s="19">
        <f>Gompertz_model!T63</f>
        <v>986</v>
      </c>
      <c r="U89" s="19">
        <f>Gompertz_model!U63</f>
        <v>692</v>
      </c>
      <c r="V89" s="19">
        <f>Gompertz_model!V63</f>
        <v>97</v>
      </c>
      <c r="W89" s="19">
        <f>Gompertz_model!W63</f>
        <v>991</v>
      </c>
      <c r="X89" s="19">
        <f>Gompertz_model!X63</f>
        <v>734</v>
      </c>
      <c r="Y89" s="19">
        <f>Gompertz_model!Y63</f>
        <v>1595</v>
      </c>
      <c r="Z89" s="19">
        <f>Gompertz_model!Z63</f>
        <v>340</v>
      </c>
      <c r="AA89" s="19">
        <f>Gompertz_model!AA63</f>
        <v>3473</v>
      </c>
      <c r="AB89" s="19">
        <f>Gompertz_model!AB63</f>
        <v>891</v>
      </c>
      <c r="AC89" s="19">
        <f>Gompertz_model!AC63</f>
        <v>860</v>
      </c>
      <c r="AD89" s="19">
        <f>Gompertz_model!AD63</f>
        <v>1635</v>
      </c>
      <c r="AE89" s="19">
        <f>Gompertz_model!AE63</f>
        <v>1151</v>
      </c>
      <c r="AF89" s="19">
        <f>Gompertz_model!AF63</f>
        <v>16</v>
      </c>
      <c r="AG89" s="19">
        <f>Gompertz_model!AG63</f>
        <v>1023</v>
      </c>
      <c r="AH89" s="19">
        <f>Gompertz_model!AH63</f>
        <v>3290</v>
      </c>
      <c r="AI89" s="19">
        <f>Gompertz_model!AI63</f>
        <v>847</v>
      </c>
    </row>
    <row r="90" spans="1:35" x14ac:dyDescent="0.25">
      <c r="A90" s="3">
        <v>178</v>
      </c>
      <c r="B90" s="19">
        <f>Gompertz_model!B64</f>
        <v>35</v>
      </c>
      <c r="C90" s="19">
        <f>Gompertz_model!C64</f>
        <v>5845</v>
      </c>
      <c r="D90" s="19">
        <f>Gompertz_model!D64</f>
        <v>1001</v>
      </c>
      <c r="E90" s="19">
        <f>Gompertz_model!E64</f>
        <v>570</v>
      </c>
      <c r="F90" s="19">
        <f>Gompertz_model!F64</f>
        <v>1076</v>
      </c>
      <c r="G90" s="19">
        <f>Gompertz_model!G64</f>
        <v>3612</v>
      </c>
      <c r="H90" s="19">
        <f>Gompertz_model!H64</f>
        <v>241</v>
      </c>
      <c r="I90" s="19">
        <f>Gompertz_model!I64</f>
        <v>2753</v>
      </c>
      <c r="J90" s="19">
        <f>Gompertz_model!J64</f>
        <v>169</v>
      </c>
      <c r="K90" s="19">
        <f>Gompertz_model!K64</f>
        <v>1402</v>
      </c>
      <c r="L90" s="19">
        <f>Gompertz_model!L64</f>
        <v>603</v>
      </c>
      <c r="M90" s="19">
        <f>Gompertz_model!M64</f>
        <v>950</v>
      </c>
      <c r="N90" s="19">
        <f>Gompertz_model!N64</f>
        <v>674</v>
      </c>
      <c r="O90" s="19">
        <f>Gompertz_model!O64</f>
        <v>1432</v>
      </c>
      <c r="P90" s="19">
        <f>Gompertz_model!P64</f>
        <v>992</v>
      </c>
      <c r="Q90" s="19">
        <f>Gompertz_model!Q64</f>
        <v>1539</v>
      </c>
      <c r="R90" s="19">
        <f>Gompertz_model!R64</f>
        <v>848</v>
      </c>
      <c r="S90" s="19">
        <f>Gompertz_model!S64</f>
        <v>2941</v>
      </c>
      <c r="T90" s="19">
        <f>Gompertz_model!T64</f>
        <v>1438</v>
      </c>
      <c r="U90" s="19">
        <f>Gompertz_model!U64</f>
        <v>34</v>
      </c>
      <c r="V90" s="19">
        <f>Gompertz_model!V64</f>
        <v>108</v>
      </c>
      <c r="W90" s="19">
        <f>Gompertz_model!W64</f>
        <v>3822</v>
      </c>
      <c r="X90" s="19">
        <f>Gompertz_model!X64</f>
        <v>1642</v>
      </c>
      <c r="Y90" s="19">
        <f>Gompertz_model!Y64</f>
        <v>2499</v>
      </c>
      <c r="Z90" s="19">
        <f>Gompertz_model!Z64</f>
        <v>4787</v>
      </c>
      <c r="AA90" s="19">
        <f>Gompertz_model!AA64</f>
        <v>2869</v>
      </c>
      <c r="AB90" s="19">
        <f>Gompertz_model!AB64</f>
        <v>1495</v>
      </c>
      <c r="AC90" s="19">
        <f>Gompertz_model!AC64</f>
        <v>1454</v>
      </c>
      <c r="AD90" s="19">
        <f>Gompertz_model!AD64</f>
        <v>707</v>
      </c>
      <c r="AE90" s="19">
        <f>Gompertz_model!AE64</f>
        <v>256</v>
      </c>
      <c r="AF90" s="19">
        <f>Gompertz_model!AF64</f>
        <v>268</v>
      </c>
      <c r="AG90" s="19">
        <f>Gompertz_model!AG64</f>
        <v>459</v>
      </c>
      <c r="AH90" s="19">
        <f>Gompertz_model!AH64</f>
        <v>57</v>
      </c>
      <c r="AI90" s="19">
        <f>Gompertz_model!AI64</f>
        <v>695</v>
      </c>
    </row>
    <row r="91" spans="1:35" x14ac:dyDescent="0.25">
      <c r="A91" s="3">
        <v>179</v>
      </c>
      <c r="B91" s="19">
        <f>Gompertz_model!B65</f>
        <v>25</v>
      </c>
      <c r="C91" s="19">
        <f>Gompertz_model!C65</f>
        <v>5818</v>
      </c>
      <c r="D91" s="19">
        <f>Gompertz_model!D65</f>
        <v>1549</v>
      </c>
      <c r="E91" s="19">
        <f>Gompertz_model!E65</f>
        <v>2156</v>
      </c>
      <c r="F91" s="19">
        <f>Gompertz_model!F65</f>
        <v>945</v>
      </c>
      <c r="G91" s="19">
        <f>Gompertz_model!G65</f>
        <v>489</v>
      </c>
      <c r="H91" s="19">
        <f>Gompertz_model!H65</f>
        <v>530</v>
      </c>
      <c r="I91" s="19">
        <f>Gompertz_model!I65</f>
        <v>1711</v>
      </c>
      <c r="J91" s="19">
        <f>Gompertz_model!J65</f>
        <v>2536</v>
      </c>
      <c r="K91" s="19">
        <f>Gompertz_model!K65</f>
        <v>757</v>
      </c>
      <c r="L91" s="19">
        <f>Gompertz_model!L65</f>
        <v>2</v>
      </c>
      <c r="M91" s="19">
        <f>Gompertz_model!M65</f>
        <v>1270</v>
      </c>
      <c r="N91" s="19">
        <f>Gompertz_model!N65</f>
        <v>336</v>
      </c>
      <c r="O91" s="19">
        <f>Gompertz_model!O65</f>
        <v>181</v>
      </c>
      <c r="P91" s="19">
        <f>Gompertz_model!P65</f>
        <v>2763</v>
      </c>
      <c r="Q91" s="19">
        <f>Gompertz_model!Q65</f>
        <v>1211</v>
      </c>
      <c r="R91" s="19">
        <f>Gompertz_model!R65</f>
        <v>319</v>
      </c>
      <c r="S91" s="19">
        <f>Gompertz_model!S65</f>
        <v>555</v>
      </c>
      <c r="T91" s="19">
        <f>Gompertz_model!T65</f>
        <v>1093</v>
      </c>
      <c r="U91" s="19">
        <f>Gompertz_model!U65</f>
        <v>198</v>
      </c>
      <c r="V91" s="19">
        <f>Gompertz_model!V65</f>
        <v>53</v>
      </c>
      <c r="W91" s="19">
        <f>Gompertz_model!W65</f>
        <v>1671</v>
      </c>
      <c r="X91" s="19">
        <f>Gompertz_model!X65</f>
        <v>3995</v>
      </c>
      <c r="Y91" s="19">
        <f>Gompertz_model!Y65</f>
        <v>2293</v>
      </c>
      <c r="Z91" s="19">
        <f>Gompertz_model!Z65</f>
        <v>705</v>
      </c>
      <c r="AA91" s="19">
        <f>Gompertz_model!AA65</f>
        <v>5927</v>
      </c>
      <c r="AB91" s="19">
        <f>Gompertz_model!AB65</f>
        <v>1693</v>
      </c>
      <c r="AC91" s="19">
        <f>Gompertz_model!AC65</f>
        <v>2933</v>
      </c>
      <c r="AD91" s="19">
        <f>Gompertz_model!AD65</f>
        <v>1187</v>
      </c>
      <c r="AE91" s="19">
        <f>Gompertz_model!AE65</f>
        <v>774</v>
      </c>
      <c r="AF91" s="19">
        <f>Gompertz_model!AF65</f>
        <v>308</v>
      </c>
      <c r="AG91" s="19">
        <f>Gompertz_model!AG65</f>
        <v>993</v>
      </c>
      <c r="AH91" s="19">
        <f>Gompertz_model!AH65</f>
        <v>372</v>
      </c>
      <c r="AI91" s="19">
        <f>Gompertz_model!AI65</f>
        <v>1980</v>
      </c>
    </row>
    <row r="92" spans="1:35" x14ac:dyDescent="0.25">
      <c r="A92" s="3">
        <v>180</v>
      </c>
      <c r="B92" s="19">
        <f>Gompertz_model!B66</f>
        <v>1144</v>
      </c>
      <c r="C92" s="19">
        <f>Gompertz_model!C66</f>
        <v>1254</v>
      </c>
      <c r="D92" s="19">
        <f>Gompertz_model!D66</f>
        <v>937</v>
      </c>
      <c r="E92" s="19">
        <f>Gompertz_model!E66</f>
        <v>3239</v>
      </c>
      <c r="F92" s="19">
        <f>Gompertz_model!F66</f>
        <v>5291</v>
      </c>
      <c r="G92" s="19">
        <f>Gompertz_model!G66</f>
        <v>545</v>
      </c>
      <c r="H92" s="19">
        <f>Gompertz_model!H66</f>
        <v>2162</v>
      </c>
      <c r="I92" s="19">
        <f>Gompertz_model!I66</f>
        <v>754</v>
      </c>
      <c r="J92" s="19">
        <f>Gompertz_model!J66</f>
        <v>3066</v>
      </c>
      <c r="K92" s="19">
        <f>Gompertz_model!K66</f>
        <v>2292</v>
      </c>
      <c r="L92" s="19">
        <f>Gompertz_model!L66</f>
        <v>994</v>
      </c>
      <c r="M92" s="19">
        <f>Gompertz_model!M66</f>
        <v>1239</v>
      </c>
      <c r="N92" s="19">
        <f>Gompertz_model!N66</f>
        <v>860</v>
      </c>
      <c r="O92" s="19">
        <f>Gompertz_model!O66</f>
        <v>311</v>
      </c>
      <c r="P92" s="19">
        <f>Gompertz_model!P66</f>
        <v>475</v>
      </c>
      <c r="Q92" s="19">
        <f>Gompertz_model!Q66</f>
        <v>4090</v>
      </c>
      <c r="R92" s="19">
        <f>Gompertz_model!R66</f>
        <v>976</v>
      </c>
      <c r="S92" s="19">
        <f>Gompertz_model!S66</f>
        <v>539</v>
      </c>
      <c r="T92" s="19">
        <f>Gompertz_model!T66</f>
        <v>1205</v>
      </c>
      <c r="U92" s="19">
        <f>Gompertz_model!U66</f>
        <v>670</v>
      </c>
      <c r="V92" s="19">
        <f>Gompertz_model!V66</f>
        <v>1042</v>
      </c>
      <c r="W92" s="19">
        <f>Gompertz_model!W66</f>
        <v>1286</v>
      </c>
      <c r="X92" s="19">
        <f>Gompertz_model!X66</f>
        <v>1252</v>
      </c>
      <c r="Y92" s="19">
        <f>Gompertz_model!Y66</f>
        <v>40</v>
      </c>
      <c r="Z92" s="19">
        <f>Gompertz_model!Z66</f>
        <v>3098</v>
      </c>
      <c r="AA92" s="19">
        <f>Gompertz_model!AA66</f>
        <v>4905</v>
      </c>
      <c r="AB92" s="19">
        <f>Gompertz_model!AB66</f>
        <v>1683</v>
      </c>
      <c r="AC92" s="19">
        <f>Gompertz_model!AC66</f>
        <v>1429</v>
      </c>
      <c r="AD92" s="19">
        <f>Gompertz_model!AD66</f>
        <v>474</v>
      </c>
      <c r="AE92" s="19">
        <f>Gompertz_model!AE66</f>
        <v>200</v>
      </c>
      <c r="AF92" s="19">
        <f>Gompertz_model!AF66</f>
        <v>81</v>
      </c>
      <c r="AG92" s="19">
        <f>Gompertz_model!AG66</f>
        <v>464</v>
      </c>
      <c r="AH92" s="19">
        <f>Gompertz_model!AH66</f>
        <v>43</v>
      </c>
      <c r="AI92" s="19">
        <f>Gompertz_model!AI66</f>
        <v>86</v>
      </c>
    </row>
    <row r="93" spans="1:35" x14ac:dyDescent="0.25">
      <c r="A93" s="3">
        <v>181</v>
      </c>
      <c r="B93" s="19">
        <f>Gompertz_model!B67</f>
        <v>8145</v>
      </c>
      <c r="C93" s="19">
        <f>Gompertz_model!C67</f>
        <v>1120</v>
      </c>
      <c r="D93" s="19">
        <f>Gompertz_model!D67</f>
        <v>1486</v>
      </c>
      <c r="E93" s="19">
        <f>Gompertz_model!E67</f>
        <v>4753</v>
      </c>
      <c r="F93" s="19">
        <f>Gompertz_model!F67</f>
        <v>3891</v>
      </c>
      <c r="G93" s="19">
        <f>Gompertz_model!G67</f>
        <v>2721</v>
      </c>
      <c r="H93" s="19">
        <f>Gompertz_model!H67</f>
        <v>3558</v>
      </c>
      <c r="I93" s="19">
        <f>Gompertz_model!I67</f>
        <v>7</v>
      </c>
      <c r="J93" s="19">
        <f>Gompertz_model!J67</f>
        <v>848</v>
      </c>
      <c r="K93" s="19">
        <f>Gompertz_model!K67</f>
        <v>841</v>
      </c>
      <c r="L93" s="19">
        <f>Gompertz_model!L67</f>
        <v>1062</v>
      </c>
      <c r="M93" s="19">
        <f>Gompertz_model!M67</f>
        <v>1741</v>
      </c>
      <c r="N93" s="19">
        <f>Gompertz_model!N67</f>
        <v>398</v>
      </c>
      <c r="O93" s="19">
        <f>Gompertz_model!O67</f>
        <v>1918</v>
      </c>
      <c r="P93" s="19">
        <f>Gompertz_model!P67</f>
        <v>2405</v>
      </c>
      <c r="Q93" s="19">
        <f>Gompertz_model!Q67</f>
        <v>3672</v>
      </c>
      <c r="R93" s="19">
        <f>Gompertz_model!R67</f>
        <v>90</v>
      </c>
      <c r="S93" s="19">
        <f>Gompertz_model!S67</f>
        <v>528</v>
      </c>
      <c r="T93" s="19">
        <f>Gompertz_model!T67</f>
        <v>1086</v>
      </c>
      <c r="U93" s="19">
        <f>Gompertz_model!U67</f>
        <v>1300</v>
      </c>
      <c r="V93" s="19">
        <f>Gompertz_model!V67</f>
        <v>1481</v>
      </c>
      <c r="W93" s="19">
        <f>Gompertz_model!W67</f>
        <v>2706</v>
      </c>
      <c r="X93" s="19">
        <f>Gompertz_model!X67</f>
        <v>6</v>
      </c>
      <c r="Y93" s="19">
        <f>Gompertz_model!Y67</f>
        <v>4877</v>
      </c>
      <c r="Z93" s="19">
        <f>Gompertz_model!Z67</f>
        <v>54</v>
      </c>
      <c r="AA93" s="19">
        <f>Gompertz_model!AA67</f>
        <v>2116</v>
      </c>
      <c r="AB93" s="19">
        <f>Gompertz_model!AB67</f>
        <v>662</v>
      </c>
      <c r="AC93" s="19">
        <f>Gompertz_model!AC67</f>
        <v>150</v>
      </c>
      <c r="AD93" s="19">
        <f>Gompertz_model!AD67</f>
        <v>400</v>
      </c>
      <c r="AE93" s="19">
        <f>Gompertz_model!AE67</f>
        <v>344</v>
      </c>
      <c r="AF93" s="19">
        <f>Gompertz_model!AF67</f>
        <v>67</v>
      </c>
      <c r="AG93" s="19">
        <f>Gompertz_model!AG67</f>
        <v>1551</v>
      </c>
      <c r="AH93" s="19">
        <f>Gompertz_model!AH67</f>
        <v>2114</v>
      </c>
      <c r="AI93" s="19">
        <f>Gompertz_model!AI67</f>
        <v>1857</v>
      </c>
    </row>
    <row r="94" spans="1:35" x14ac:dyDescent="0.25">
      <c r="A94" s="3">
        <v>182</v>
      </c>
      <c r="B94" s="19">
        <f>Gompertz_model!B68</f>
        <v>1775</v>
      </c>
      <c r="C94" s="19">
        <f>Gompertz_model!C68</f>
        <v>1393</v>
      </c>
      <c r="D94" s="19">
        <f>Gompertz_model!D68</f>
        <v>190</v>
      </c>
      <c r="E94" s="19">
        <f>Gompertz_model!E68</f>
        <v>2743</v>
      </c>
      <c r="F94" s="19">
        <f>Gompertz_model!F68</f>
        <v>2307</v>
      </c>
      <c r="G94" s="19">
        <f>Gompertz_model!G68</f>
        <v>822</v>
      </c>
      <c r="H94" s="19">
        <f>Gompertz_model!H68</f>
        <v>274</v>
      </c>
      <c r="I94" s="19">
        <f>Gompertz_model!I68</f>
        <v>1070</v>
      </c>
      <c r="J94" s="19">
        <f>Gompertz_model!J68</f>
        <v>218</v>
      </c>
      <c r="K94" s="19">
        <f>Gompertz_model!K68</f>
        <v>210</v>
      </c>
      <c r="L94" s="19">
        <f>Gompertz_model!L68</f>
        <v>520</v>
      </c>
      <c r="M94" s="19">
        <f>Gompertz_model!M68</f>
        <v>1979</v>
      </c>
      <c r="N94" s="19">
        <f>Gompertz_model!N68</f>
        <v>1101</v>
      </c>
      <c r="O94" s="19">
        <f>Gompertz_model!O68</f>
        <v>1453</v>
      </c>
      <c r="P94" s="19">
        <f>Gompertz_model!P68</f>
        <v>1208</v>
      </c>
      <c r="Q94" s="19">
        <f>Gompertz_model!Q68</f>
        <v>1487</v>
      </c>
      <c r="R94" s="19">
        <f>Gompertz_model!R68</f>
        <v>0</v>
      </c>
      <c r="S94" s="19">
        <f>Gompertz_model!S68</f>
        <v>679</v>
      </c>
      <c r="T94" s="19">
        <f>Gompertz_model!T68</f>
        <v>3271</v>
      </c>
      <c r="U94" s="19">
        <f>Gompertz_model!U68</f>
        <v>1076</v>
      </c>
      <c r="V94" s="19">
        <f>Gompertz_model!V68</f>
        <v>849</v>
      </c>
      <c r="W94" s="19">
        <f>Gompertz_model!W68</f>
        <v>472</v>
      </c>
      <c r="X94" s="19">
        <f>Gompertz_model!X68</f>
        <v>434</v>
      </c>
      <c r="Y94" s="19">
        <f>Gompertz_model!Y68</f>
        <v>3405</v>
      </c>
      <c r="Z94" s="19">
        <f>Gompertz_model!Z68</f>
        <v>1083</v>
      </c>
      <c r="AA94" s="19">
        <f>Gompertz_model!AA68</f>
        <v>1869</v>
      </c>
      <c r="AB94" s="19">
        <f>Gompertz_model!AB68</f>
        <v>2575</v>
      </c>
      <c r="AC94" s="19">
        <f>Gompertz_model!AC68</f>
        <v>1021</v>
      </c>
      <c r="AD94" s="19">
        <f>Gompertz_model!AD68</f>
        <v>61</v>
      </c>
      <c r="AE94" s="19">
        <f>Gompertz_model!AE68</f>
        <v>261</v>
      </c>
      <c r="AF94" s="19">
        <f>Gompertz_model!AF68</f>
        <v>177</v>
      </c>
      <c r="AG94" s="19">
        <f>Gompertz_model!AG68</f>
        <v>1188</v>
      </c>
      <c r="AH94" s="19">
        <f>Gompertz_model!AH68</f>
        <v>903</v>
      </c>
      <c r="AI94" s="19">
        <f>Gompertz_model!AI68</f>
        <v>3406</v>
      </c>
    </row>
    <row r="95" spans="1:35" x14ac:dyDescent="0.25">
      <c r="A95" s="3">
        <v>183</v>
      </c>
      <c r="B95" s="19">
        <f>Gompertz_model!B69</f>
        <v>604</v>
      </c>
      <c r="C95" s="19">
        <f>Gompertz_model!C69</f>
        <v>1449</v>
      </c>
      <c r="D95" s="19">
        <f>Gompertz_model!D69</f>
        <v>1100</v>
      </c>
      <c r="E95" s="19">
        <f>Gompertz_model!E69</f>
        <v>2707</v>
      </c>
      <c r="F95" s="19">
        <f>Gompertz_model!F69</f>
        <v>902</v>
      </c>
      <c r="G95" s="19">
        <f>Gompertz_model!G69</f>
        <v>218</v>
      </c>
      <c r="H95" s="19">
        <f>Gompertz_model!H69</f>
        <v>1551</v>
      </c>
      <c r="I95" s="19">
        <f>Gompertz_model!I69</f>
        <v>423</v>
      </c>
      <c r="J95" s="19">
        <f>Gompertz_model!J69</f>
        <v>1114</v>
      </c>
      <c r="K95" s="19">
        <f>Gompertz_model!K69</f>
        <v>50</v>
      </c>
      <c r="L95" s="19">
        <f>Gompertz_model!L69</f>
        <v>602</v>
      </c>
      <c r="M95" s="19">
        <f>Gompertz_model!M69</f>
        <v>512</v>
      </c>
      <c r="N95" s="19">
        <f>Gompertz_model!N69</f>
        <v>2379</v>
      </c>
      <c r="O95" s="19">
        <f>Gompertz_model!O69</f>
        <v>3161</v>
      </c>
      <c r="P95" s="19">
        <f>Gompertz_model!P69</f>
        <v>722</v>
      </c>
      <c r="Q95" s="19">
        <f>Gompertz_model!Q69</f>
        <v>151</v>
      </c>
      <c r="R95" s="19">
        <f>Gompertz_model!R69</f>
        <v>882</v>
      </c>
      <c r="S95" s="19">
        <f>Gompertz_model!S69</f>
        <v>2405</v>
      </c>
      <c r="T95" s="19">
        <f>Gompertz_model!T69</f>
        <v>2067</v>
      </c>
      <c r="U95" s="19">
        <f>Gompertz_model!U69</f>
        <v>771</v>
      </c>
      <c r="V95" s="19">
        <f>Gompertz_model!V69</f>
        <v>53</v>
      </c>
      <c r="W95" s="19">
        <f>Gompertz_model!W69</f>
        <v>731</v>
      </c>
      <c r="X95" s="19">
        <f>Gompertz_model!X69</f>
        <v>1549</v>
      </c>
      <c r="Y95" s="19">
        <f>Gompertz_model!Y69</f>
        <v>2075</v>
      </c>
      <c r="Z95" s="19">
        <f>Gompertz_model!Z69</f>
        <v>470</v>
      </c>
      <c r="AA95" s="19">
        <f>Gompertz_model!AA69</f>
        <v>1646</v>
      </c>
      <c r="AB95" s="19">
        <f>Gompertz_model!AB69</f>
        <v>1566</v>
      </c>
      <c r="AC95" s="19">
        <f>Gompertz_model!AC69</f>
        <v>2142</v>
      </c>
      <c r="AD95" s="19">
        <f>Gompertz_model!AD69</f>
        <v>2611</v>
      </c>
      <c r="AE95" s="19">
        <f>Gompertz_model!AE69</f>
        <v>3389</v>
      </c>
      <c r="AF95" s="19">
        <f>Gompertz_model!AF69</f>
        <v>586</v>
      </c>
      <c r="AG95" s="19">
        <f>Gompertz_model!AG69</f>
        <v>271</v>
      </c>
      <c r="AH95" s="19">
        <f>Gompertz_model!AH69</f>
        <v>3657</v>
      </c>
      <c r="AI95" s="19">
        <f>Gompertz_model!AI69</f>
        <v>1524</v>
      </c>
    </row>
    <row r="96" spans="1:35" x14ac:dyDescent="0.25">
      <c r="A96" s="3">
        <v>184</v>
      </c>
      <c r="B96" s="19">
        <f>Gompertz_model!B70</f>
        <v>2755</v>
      </c>
      <c r="C96" s="19">
        <f>Gompertz_model!C70</f>
        <v>1911</v>
      </c>
      <c r="D96" s="19">
        <f>Gompertz_model!D70</f>
        <v>2948</v>
      </c>
      <c r="E96" s="19">
        <f>Gompertz_model!E70</f>
        <v>6045</v>
      </c>
      <c r="F96" s="19">
        <f>Gompertz_model!F70</f>
        <v>170</v>
      </c>
      <c r="G96" s="19">
        <f>Gompertz_model!G70</f>
        <v>961</v>
      </c>
      <c r="H96" s="19">
        <f>Gompertz_model!H70</f>
        <v>2518</v>
      </c>
      <c r="I96" s="19">
        <f>Gompertz_model!I70</f>
        <v>822</v>
      </c>
      <c r="J96" s="19">
        <f>Gompertz_model!J70</f>
        <v>2057</v>
      </c>
      <c r="K96" s="19">
        <f>Gompertz_model!K70</f>
        <v>1348</v>
      </c>
      <c r="L96" s="19">
        <f>Gompertz_model!L70</f>
        <v>1639</v>
      </c>
      <c r="M96" s="19">
        <f>Gompertz_model!M70</f>
        <v>2130</v>
      </c>
      <c r="N96" s="19">
        <f>Gompertz_model!N70</f>
        <v>2260</v>
      </c>
      <c r="O96" s="19">
        <f>Gompertz_model!O70</f>
        <v>498</v>
      </c>
      <c r="P96" s="19">
        <f>Gompertz_model!P70</f>
        <v>1322</v>
      </c>
      <c r="Q96" s="19">
        <f>Gompertz_model!Q70</f>
        <v>2446</v>
      </c>
      <c r="R96" s="19">
        <f>Gompertz_model!R70</f>
        <v>1670</v>
      </c>
      <c r="S96" s="19">
        <f>Gompertz_model!S70</f>
        <v>1544</v>
      </c>
      <c r="T96" s="19">
        <f>Gompertz_model!T70</f>
        <v>2256</v>
      </c>
      <c r="U96" s="19">
        <f>Gompertz_model!U70</f>
        <v>27</v>
      </c>
      <c r="V96" s="19">
        <f>Gompertz_model!V70</f>
        <v>1266</v>
      </c>
      <c r="W96" s="19">
        <f>Gompertz_model!W70</f>
        <v>1962</v>
      </c>
      <c r="X96" s="19">
        <f>Gompertz_model!X70</f>
        <v>437</v>
      </c>
      <c r="Y96" s="19">
        <f>Gompertz_model!Y70</f>
        <v>2617</v>
      </c>
      <c r="Z96" s="19">
        <f>Gompertz_model!Z70</f>
        <v>76</v>
      </c>
      <c r="AA96" s="19">
        <f>Gompertz_model!AA70</f>
        <v>1543</v>
      </c>
      <c r="AB96" s="19">
        <f>Gompertz_model!AB70</f>
        <v>801</v>
      </c>
      <c r="AC96" s="19">
        <f>Gompertz_model!AC70</f>
        <v>3050</v>
      </c>
      <c r="AD96" s="19">
        <f>Gompertz_model!AD70</f>
        <v>2817</v>
      </c>
      <c r="AE96" s="19">
        <f>Gompertz_model!AE70</f>
        <v>1575</v>
      </c>
      <c r="AF96" s="19">
        <f>Gompertz_model!AF70</f>
        <v>682</v>
      </c>
      <c r="AG96" s="19">
        <f>Gompertz_model!AG70</f>
        <v>1208</v>
      </c>
      <c r="AH96" s="19">
        <f>Gompertz_model!AH70</f>
        <v>1954</v>
      </c>
      <c r="AI96" s="19">
        <f>Gompertz_model!AI70</f>
        <v>2609</v>
      </c>
    </row>
    <row r="97" spans="1:35" x14ac:dyDescent="0.25">
      <c r="A97" s="3">
        <v>185</v>
      </c>
      <c r="B97" s="19">
        <f>Gompertz_model!B71</f>
        <v>987</v>
      </c>
      <c r="C97" s="19">
        <f>Gompertz_model!C71</f>
        <v>3438</v>
      </c>
      <c r="D97" s="19">
        <f>Gompertz_model!D71</f>
        <v>2833</v>
      </c>
      <c r="E97" s="19">
        <f>Gompertz_model!E71</f>
        <v>390</v>
      </c>
      <c r="F97" s="19">
        <f>Gompertz_model!F71</f>
        <v>729</v>
      </c>
      <c r="G97" s="19">
        <f>Gompertz_model!G71</f>
        <v>733</v>
      </c>
      <c r="H97" s="19">
        <f>Gompertz_model!H71</f>
        <v>711</v>
      </c>
      <c r="I97" s="19">
        <f>Gompertz_model!I71</f>
        <v>764</v>
      </c>
      <c r="J97" s="19">
        <f>Gompertz_model!J71</f>
        <v>2292</v>
      </c>
      <c r="K97" s="19">
        <f>Gompertz_model!K71</f>
        <v>1148</v>
      </c>
      <c r="L97" s="19">
        <f>Gompertz_model!L71</f>
        <v>213</v>
      </c>
      <c r="M97" s="19">
        <f>Gompertz_model!M71</f>
        <v>4268</v>
      </c>
      <c r="N97" s="19">
        <f>Gompertz_model!N71</f>
        <v>1936</v>
      </c>
      <c r="O97" s="19">
        <f>Gompertz_model!O71</f>
        <v>47</v>
      </c>
      <c r="P97" s="19">
        <f>Gompertz_model!P71</f>
        <v>357</v>
      </c>
      <c r="Q97" s="19">
        <f>Gompertz_model!Q71</f>
        <v>2719</v>
      </c>
      <c r="R97" s="19">
        <f>Gompertz_model!R71</f>
        <v>2124</v>
      </c>
      <c r="S97" s="19">
        <f>Gompertz_model!S71</f>
        <v>1516</v>
      </c>
      <c r="T97" s="19">
        <f>Gompertz_model!T71</f>
        <v>1917</v>
      </c>
      <c r="U97" s="19">
        <f>Gompertz_model!U71</f>
        <v>959</v>
      </c>
      <c r="V97" s="19">
        <f>Gompertz_model!V71</f>
        <v>2130</v>
      </c>
      <c r="W97" s="19">
        <f>Gompertz_model!W71</f>
        <v>2468</v>
      </c>
      <c r="X97" s="19">
        <f>Gompertz_model!X71</f>
        <v>3026</v>
      </c>
      <c r="Y97" s="19">
        <f>Gompertz_model!Y71</f>
        <v>3967</v>
      </c>
      <c r="Z97" s="19">
        <f>Gompertz_model!Z71</f>
        <v>245</v>
      </c>
      <c r="AA97" s="19">
        <f>Gompertz_model!AA71</f>
        <v>6851</v>
      </c>
      <c r="AB97" s="19">
        <f>Gompertz_model!AB71</f>
        <v>470</v>
      </c>
      <c r="AC97" s="19">
        <f>Gompertz_model!AC71</f>
        <v>2584</v>
      </c>
      <c r="AD97" s="19">
        <f>Gompertz_model!AD71</f>
        <v>2132</v>
      </c>
      <c r="AE97" s="19">
        <f>Gompertz_model!AE71</f>
        <v>64</v>
      </c>
      <c r="AF97" s="19">
        <f>Gompertz_model!AF71</f>
        <v>1272</v>
      </c>
      <c r="AG97" s="19">
        <f>Gompertz_model!AG71</f>
        <v>2241</v>
      </c>
      <c r="AH97" s="19">
        <f>Gompertz_model!AH71</f>
        <v>1687</v>
      </c>
      <c r="AI97" s="19">
        <f>Gompertz_model!AI71</f>
        <v>2783</v>
      </c>
    </row>
    <row r="98" spans="1:35" x14ac:dyDescent="0.25">
      <c r="A98" s="3">
        <v>186</v>
      </c>
      <c r="B98" s="19">
        <f>Gompertz_model!B72</f>
        <v>94</v>
      </c>
      <c r="C98" s="19">
        <f>Gompertz_model!C72</f>
        <v>1374</v>
      </c>
      <c r="D98" s="19">
        <f>Gompertz_model!D72</f>
        <v>70</v>
      </c>
      <c r="E98" s="19">
        <f>Gompertz_model!E72</f>
        <v>132</v>
      </c>
      <c r="F98" s="19">
        <f>Gompertz_model!F72</f>
        <v>358</v>
      </c>
      <c r="G98" s="19">
        <f>Gompertz_model!G72</f>
        <v>624</v>
      </c>
      <c r="H98" s="19">
        <f>Gompertz_model!H72</f>
        <v>4638</v>
      </c>
      <c r="I98" s="19">
        <f>Gompertz_model!I72</f>
        <v>1178</v>
      </c>
      <c r="J98" s="19">
        <f>Gompertz_model!J72</f>
        <v>861</v>
      </c>
      <c r="K98" s="19">
        <f>Gompertz_model!K72</f>
        <v>1503</v>
      </c>
      <c r="L98" s="19">
        <f>Gompertz_model!L72</f>
        <v>26</v>
      </c>
      <c r="M98" s="19">
        <f>Gompertz_model!M72</f>
        <v>2016</v>
      </c>
      <c r="N98" s="19">
        <f>Gompertz_model!N72</f>
        <v>783</v>
      </c>
      <c r="O98" s="19">
        <f>Gompertz_model!O72</f>
        <v>302</v>
      </c>
      <c r="P98" s="19">
        <f>Gompertz_model!P72</f>
        <v>868</v>
      </c>
      <c r="Q98" s="19">
        <f>Gompertz_model!Q72</f>
        <v>2436</v>
      </c>
      <c r="R98" s="19">
        <f>Gompertz_model!R72</f>
        <v>768</v>
      </c>
      <c r="S98" s="19">
        <f>Gompertz_model!S72</f>
        <v>396</v>
      </c>
      <c r="T98" s="19">
        <f>Gompertz_model!T72</f>
        <v>422</v>
      </c>
      <c r="U98" s="19">
        <f>Gompertz_model!U72</f>
        <v>844</v>
      </c>
      <c r="V98" s="19">
        <f>Gompertz_model!V72</f>
        <v>2173</v>
      </c>
      <c r="W98" s="19">
        <f>Gompertz_model!W72</f>
        <v>2828</v>
      </c>
      <c r="X98" s="19">
        <f>Gompertz_model!X72</f>
        <v>1856</v>
      </c>
      <c r="Y98" s="19">
        <f>Gompertz_model!Y72</f>
        <v>77</v>
      </c>
      <c r="Z98" s="19">
        <f>Gompertz_model!Z72</f>
        <v>1379</v>
      </c>
      <c r="AA98" s="19">
        <f>Gompertz_model!AA72</f>
        <v>2436</v>
      </c>
      <c r="AB98" s="19">
        <f>Gompertz_model!AB72</f>
        <v>6362</v>
      </c>
      <c r="AC98" s="19">
        <f>Gompertz_model!AC72</f>
        <v>4133</v>
      </c>
      <c r="AD98" s="19">
        <f>Gompertz_model!AD72</f>
        <v>1917</v>
      </c>
      <c r="AE98" s="19">
        <f>Gompertz_model!AE72</f>
        <v>258</v>
      </c>
      <c r="AF98" s="19">
        <f>Gompertz_model!AF72</f>
        <v>73</v>
      </c>
      <c r="AG98" s="19">
        <f>Gompertz_model!AG72</f>
        <v>1754</v>
      </c>
      <c r="AH98" s="19">
        <f>Gompertz_model!AH72</f>
        <v>1560</v>
      </c>
      <c r="AI98" s="19">
        <f>Gompertz_model!AI72</f>
        <v>4445</v>
      </c>
    </row>
    <row r="99" spans="1:35" x14ac:dyDescent="0.25">
      <c r="A99" s="3">
        <v>187</v>
      </c>
      <c r="B99" s="19">
        <f>Gompertz_model!B73</f>
        <v>253</v>
      </c>
      <c r="C99" s="19">
        <f>Gompertz_model!C73</f>
        <v>76</v>
      </c>
      <c r="D99" s="19">
        <f>Gompertz_model!D73</f>
        <v>10</v>
      </c>
      <c r="E99" s="19">
        <f>Gompertz_model!E73</f>
        <v>1171</v>
      </c>
      <c r="F99" s="19">
        <f>Gompertz_model!F73</f>
        <v>451</v>
      </c>
      <c r="G99" s="19">
        <f>Gompertz_model!G73</f>
        <v>1929</v>
      </c>
      <c r="H99" s="19">
        <f>Gompertz_model!H73</f>
        <v>645</v>
      </c>
      <c r="I99" s="19">
        <f>Gompertz_model!I73</f>
        <v>791</v>
      </c>
      <c r="J99" s="19">
        <f>Gompertz_model!J73</f>
        <v>1821</v>
      </c>
      <c r="K99" s="19">
        <f>Gompertz_model!K73</f>
        <v>455</v>
      </c>
      <c r="L99" s="19">
        <f>Gompertz_model!L73</f>
        <v>3715</v>
      </c>
      <c r="M99" s="19">
        <f>Gompertz_model!M73</f>
        <v>719</v>
      </c>
      <c r="N99" s="19">
        <f>Gompertz_model!N73</f>
        <v>1</v>
      </c>
      <c r="O99" s="19">
        <f>Gompertz_model!O73</f>
        <v>1379</v>
      </c>
      <c r="P99" s="19">
        <f>Gompertz_model!P73</f>
        <v>1877</v>
      </c>
      <c r="Q99" s="19">
        <f>Gompertz_model!Q73</f>
        <v>5246</v>
      </c>
      <c r="R99" s="19">
        <f>Gompertz_model!R73</f>
        <v>905</v>
      </c>
      <c r="S99" s="19">
        <f>Gompertz_model!S73</f>
        <v>1251</v>
      </c>
      <c r="T99" s="19">
        <f>Gompertz_model!T73</f>
        <v>753</v>
      </c>
      <c r="U99" s="19">
        <f>Gompertz_model!U73</f>
        <v>1210</v>
      </c>
      <c r="V99" s="19">
        <f>Gompertz_model!V73</f>
        <v>1032</v>
      </c>
      <c r="W99" s="19">
        <f>Gompertz_model!W73</f>
        <v>704</v>
      </c>
      <c r="X99" s="19">
        <f>Gompertz_model!X73</f>
        <v>1957</v>
      </c>
      <c r="Y99" s="19">
        <f>Gompertz_model!Y73</f>
        <v>394</v>
      </c>
      <c r="Z99" s="19">
        <f>Gompertz_model!Z73</f>
        <v>1178</v>
      </c>
      <c r="AA99" s="19">
        <f>Gompertz_model!AA73</f>
        <v>4524</v>
      </c>
      <c r="AB99" s="19">
        <f>Gompertz_model!AB73</f>
        <v>636</v>
      </c>
      <c r="AC99" s="19">
        <f>Gompertz_model!AC73</f>
        <v>4155</v>
      </c>
      <c r="AD99" s="19">
        <f>Gompertz_model!AD73</f>
        <v>2139</v>
      </c>
      <c r="AE99" s="19">
        <f>Gompertz_model!AE73</f>
        <v>211</v>
      </c>
      <c r="AF99" s="19">
        <f>Gompertz_model!AF73</f>
        <v>99</v>
      </c>
      <c r="AG99" s="19">
        <f>Gompertz_model!AG73</f>
        <v>1015</v>
      </c>
      <c r="AH99" s="19">
        <f>Gompertz_model!AH73</f>
        <v>45</v>
      </c>
      <c r="AI99" s="19">
        <f>Gompertz_model!AI73</f>
        <v>3401</v>
      </c>
    </row>
    <row r="100" spans="1:35" x14ac:dyDescent="0.25">
      <c r="A100" s="3">
        <v>188</v>
      </c>
      <c r="B100" s="19">
        <f>Gompertz_model!B74</f>
        <v>490</v>
      </c>
      <c r="C100" s="19">
        <f>Gompertz_model!C74</f>
        <v>1684</v>
      </c>
      <c r="D100" s="19">
        <f>Gompertz_model!D74</f>
        <v>996</v>
      </c>
      <c r="E100" s="19">
        <f>Gompertz_model!E74</f>
        <v>1334</v>
      </c>
      <c r="F100" s="19">
        <f>Gompertz_model!F74</f>
        <v>364</v>
      </c>
      <c r="G100" s="19">
        <f>Gompertz_model!G74</f>
        <v>964</v>
      </c>
      <c r="H100" s="19">
        <f>Gompertz_model!H74</f>
        <v>1017</v>
      </c>
      <c r="I100" s="19">
        <f>Gompertz_model!I74</f>
        <v>1543</v>
      </c>
      <c r="J100" s="19">
        <f>Gompertz_model!J74</f>
        <v>1521</v>
      </c>
      <c r="K100" s="19">
        <f>Gompertz_model!K74</f>
        <v>1368</v>
      </c>
      <c r="L100" s="19">
        <f>Gompertz_model!L74</f>
        <v>2495</v>
      </c>
      <c r="M100" s="19">
        <f>Gompertz_model!M74</f>
        <v>2284</v>
      </c>
      <c r="N100" s="19">
        <f>Gompertz_model!N74</f>
        <v>456</v>
      </c>
      <c r="O100" s="19">
        <f>Gompertz_model!O74</f>
        <v>648</v>
      </c>
      <c r="P100" s="19">
        <f>Gompertz_model!P74</f>
        <v>7643</v>
      </c>
      <c r="Q100" s="19">
        <f>Gompertz_model!Q74</f>
        <v>4917</v>
      </c>
      <c r="R100" s="19">
        <f>Gompertz_model!R74</f>
        <v>514</v>
      </c>
      <c r="S100" s="19">
        <f>Gompertz_model!S74</f>
        <v>2792</v>
      </c>
      <c r="T100" s="19">
        <f>Gompertz_model!T74</f>
        <v>3048</v>
      </c>
      <c r="U100" s="19">
        <f>Gompertz_model!U74</f>
        <v>1313</v>
      </c>
      <c r="V100" s="19">
        <f>Gompertz_model!V74</f>
        <v>411</v>
      </c>
      <c r="W100" s="19">
        <f>Gompertz_model!W74</f>
        <v>1180</v>
      </c>
      <c r="X100" s="19">
        <f>Gompertz_model!X74</f>
        <v>1474</v>
      </c>
      <c r="Y100" s="19">
        <f>Gompertz_model!Y74</f>
        <v>218</v>
      </c>
      <c r="Z100" s="19">
        <f>Gompertz_model!Z74</f>
        <v>3300</v>
      </c>
      <c r="AA100" s="19">
        <f>Gompertz_model!AA74</f>
        <v>864</v>
      </c>
      <c r="AB100" s="19">
        <f>Gompertz_model!AB74</f>
        <v>1723</v>
      </c>
      <c r="AC100" s="19">
        <f>Gompertz_model!AC74</f>
        <v>648</v>
      </c>
      <c r="AD100" s="19">
        <f>Gompertz_model!AD74</f>
        <v>1853</v>
      </c>
      <c r="AE100" s="19">
        <f>Gompertz_model!AE74</f>
        <v>1356</v>
      </c>
      <c r="AF100" s="19">
        <f>Gompertz_model!AF74</f>
        <v>7</v>
      </c>
      <c r="AG100" s="19">
        <f>Gompertz_model!AG74</f>
        <v>2063</v>
      </c>
      <c r="AH100" s="19">
        <f>Gompertz_model!AH74</f>
        <v>1962</v>
      </c>
      <c r="AI100" s="19">
        <f>Gompertz_model!AI74</f>
        <v>1317</v>
      </c>
    </row>
    <row r="101" spans="1:35" x14ac:dyDescent="0.25">
      <c r="A101" s="3">
        <v>189</v>
      </c>
      <c r="B101" s="19">
        <f>Gompertz_model!B75</f>
        <v>3679</v>
      </c>
      <c r="C101" s="19">
        <f>Gompertz_model!C75</f>
        <v>930</v>
      </c>
      <c r="D101" s="19">
        <f>Gompertz_model!D75</f>
        <v>709</v>
      </c>
      <c r="E101" s="19">
        <f>Gompertz_model!E75</f>
        <v>833</v>
      </c>
      <c r="F101" s="19">
        <f>Gompertz_model!F75</f>
        <v>3178</v>
      </c>
      <c r="G101" s="19">
        <f>Gompertz_model!G75</f>
        <v>2382</v>
      </c>
      <c r="H101" s="19">
        <f>Gompertz_model!H75</f>
        <v>656</v>
      </c>
      <c r="I101" s="19">
        <f>Gompertz_model!I75</f>
        <v>598</v>
      </c>
      <c r="J101" s="19">
        <f>Gompertz_model!J75</f>
        <v>2323</v>
      </c>
      <c r="K101" s="19">
        <f>Gompertz_model!K75</f>
        <v>291</v>
      </c>
      <c r="L101" s="19">
        <f>Gompertz_model!L75</f>
        <v>2060</v>
      </c>
      <c r="M101" s="19">
        <f>Gompertz_model!M75</f>
        <v>131</v>
      </c>
      <c r="N101" s="19">
        <f>Gompertz_model!N75</f>
        <v>197</v>
      </c>
      <c r="O101" s="19">
        <f>Gompertz_model!O75</f>
        <v>1464</v>
      </c>
      <c r="P101" s="19">
        <f>Gompertz_model!P75</f>
        <v>2757</v>
      </c>
      <c r="Q101" s="19">
        <f>Gompertz_model!Q75</f>
        <v>1004</v>
      </c>
      <c r="R101" s="19">
        <f>Gompertz_model!R75</f>
        <v>1066</v>
      </c>
      <c r="S101" s="19">
        <f>Gompertz_model!S75</f>
        <v>1632</v>
      </c>
      <c r="T101" s="19">
        <f>Gompertz_model!T75</f>
        <v>1706</v>
      </c>
      <c r="U101" s="19">
        <f>Gompertz_model!U75</f>
        <v>841</v>
      </c>
      <c r="V101" s="19">
        <f>Gompertz_model!V75</f>
        <v>700</v>
      </c>
      <c r="W101" s="19">
        <f>Gompertz_model!W75</f>
        <v>5</v>
      </c>
      <c r="X101" s="19">
        <f>Gompertz_model!X75</f>
        <v>990</v>
      </c>
      <c r="Y101" s="19">
        <f>Gompertz_model!Y75</f>
        <v>5347</v>
      </c>
      <c r="Z101" s="19">
        <f>Gompertz_model!Z75</f>
        <v>1727</v>
      </c>
      <c r="AA101" s="19">
        <f>Gompertz_model!AA75</f>
        <v>439</v>
      </c>
      <c r="AB101" s="19">
        <f>Gompertz_model!AB75</f>
        <v>4379</v>
      </c>
      <c r="AC101" s="19">
        <f>Gompertz_model!AC75</f>
        <v>3282</v>
      </c>
      <c r="AD101" s="19">
        <f>Gompertz_model!AD75</f>
        <v>3351</v>
      </c>
      <c r="AE101" s="19">
        <f>Gompertz_model!AE75</f>
        <v>516</v>
      </c>
      <c r="AF101" s="19">
        <f>Gompertz_model!AF75</f>
        <v>1</v>
      </c>
      <c r="AG101" s="19">
        <f>Gompertz_model!AG75</f>
        <v>1766</v>
      </c>
      <c r="AH101" s="19">
        <f>Gompertz_model!AH75</f>
        <v>1085</v>
      </c>
      <c r="AI101" s="19">
        <f>Gompertz_model!AI75</f>
        <v>4294</v>
      </c>
    </row>
    <row r="102" spans="1:35" x14ac:dyDescent="0.25">
      <c r="A102" s="3">
        <v>190</v>
      </c>
      <c r="B102" s="19">
        <f>Gompertz_model!B76</f>
        <v>281</v>
      </c>
      <c r="C102" s="19">
        <f>Gompertz_model!C76</f>
        <v>3613</v>
      </c>
      <c r="D102" s="19">
        <f>Gompertz_model!D76</f>
        <v>2109</v>
      </c>
      <c r="E102" s="19">
        <f>Gompertz_model!E76</f>
        <v>5578</v>
      </c>
      <c r="F102" s="19">
        <f>Gompertz_model!F76</f>
        <v>1458</v>
      </c>
      <c r="G102" s="19">
        <f>Gompertz_model!G76</f>
        <v>1561</v>
      </c>
      <c r="H102" s="19">
        <f>Gompertz_model!H76</f>
        <v>164</v>
      </c>
      <c r="I102" s="19">
        <f>Gompertz_model!I76</f>
        <v>1707</v>
      </c>
      <c r="J102" s="19">
        <f>Gompertz_model!J76</f>
        <v>408</v>
      </c>
      <c r="K102" s="19">
        <f>Gompertz_model!K76</f>
        <v>58</v>
      </c>
      <c r="L102" s="19">
        <f>Gompertz_model!L76</f>
        <v>1830</v>
      </c>
      <c r="M102" s="19">
        <f>Gompertz_model!M76</f>
        <v>511</v>
      </c>
      <c r="N102" s="19">
        <f>Gompertz_model!N76</f>
        <v>1710</v>
      </c>
      <c r="O102" s="19">
        <f>Gompertz_model!O76</f>
        <v>807</v>
      </c>
      <c r="P102" s="19">
        <f>Gompertz_model!P76</f>
        <v>1583</v>
      </c>
      <c r="Q102" s="19">
        <f>Gompertz_model!Q76</f>
        <v>34</v>
      </c>
      <c r="R102" s="19">
        <f>Gompertz_model!R76</f>
        <v>1197</v>
      </c>
      <c r="S102" s="19">
        <f>Gompertz_model!S76</f>
        <v>4175</v>
      </c>
      <c r="T102" s="19">
        <f>Gompertz_model!T76</f>
        <v>2758</v>
      </c>
      <c r="U102" s="19">
        <f>Gompertz_model!U76</f>
        <v>1987</v>
      </c>
      <c r="V102" s="19">
        <f>Gompertz_model!V76</f>
        <v>294</v>
      </c>
      <c r="W102" s="19">
        <f>Gompertz_model!W76</f>
        <v>1324</v>
      </c>
      <c r="X102" s="19">
        <f>Gompertz_model!X76</f>
        <v>1012</v>
      </c>
      <c r="Y102" s="19">
        <f>Gompertz_model!Y76</f>
        <v>2921</v>
      </c>
      <c r="Z102" s="19">
        <f>Gompertz_model!Z76</f>
        <v>882</v>
      </c>
      <c r="AA102" s="19">
        <f>Gompertz_model!AA76</f>
        <v>332</v>
      </c>
      <c r="AB102" s="19">
        <f>Gompertz_model!AB76</f>
        <v>1735</v>
      </c>
      <c r="AC102" s="19">
        <f>Gompertz_model!AC76</f>
        <v>1772</v>
      </c>
      <c r="AD102" s="19">
        <f>Gompertz_model!AD76</f>
        <v>1320</v>
      </c>
      <c r="AE102" s="19">
        <f>Gompertz_model!AE76</f>
        <v>1512</v>
      </c>
      <c r="AF102" s="19">
        <f>Gompertz_model!AF76</f>
        <v>233</v>
      </c>
      <c r="AG102" s="19">
        <f>Gompertz_model!AG76</f>
        <v>430</v>
      </c>
      <c r="AH102" s="19">
        <f>Gompertz_model!AH76</f>
        <v>3713</v>
      </c>
      <c r="AI102" s="19">
        <f>Gompertz_model!AI76</f>
        <v>7707</v>
      </c>
    </row>
    <row r="103" spans="1:35" x14ac:dyDescent="0.25">
      <c r="A103" s="3">
        <v>191</v>
      </c>
      <c r="B103" s="19">
        <f>Gompertz_model!B77</f>
        <v>20</v>
      </c>
      <c r="C103" s="19">
        <f>Gompertz_model!C77</f>
        <v>4184</v>
      </c>
      <c r="D103" s="19">
        <f>Gompertz_model!D77</f>
        <v>1482</v>
      </c>
      <c r="E103" s="19">
        <f>Gompertz_model!E77</f>
        <v>3682</v>
      </c>
      <c r="F103" s="19">
        <f>Gompertz_model!F77</f>
        <v>562</v>
      </c>
      <c r="G103" s="19">
        <f>Gompertz_model!G77</f>
        <v>861</v>
      </c>
      <c r="H103" s="19">
        <f>Gompertz_model!H77</f>
        <v>1613</v>
      </c>
      <c r="I103" s="19">
        <f>Gompertz_model!I77</f>
        <v>327</v>
      </c>
      <c r="J103" s="19">
        <f>Gompertz_model!J77</f>
        <v>4559</v>
      </c>
      <c r="K103" s="19">
        <f>Gompertz_model!K77</f>
        <v>552</v>
      </c>
      <c r="L103" s="19">
        <f>Gompertz_model!L77</f>
        <v>614</v>
      </c>
      <c r="M103" s="19">
        <f>Gompertz_model!M77</f>
        <v>2556</v>
      </c>
      <c r="N103" s="19">
        <f>Gompertz_model!N77</f>
        <v>1028</v>
      </c>
      <c r="O103" s="19">
        <f>Gompertz_model!O77</f>
        <v>307</v>
      </c>
      <c r="P103" s="19">
        <f>Gompertz_model!P77</f>
        <v>58</v>
      </c>
      <c r="Q103" s="19">
        <f>Gompertz_model!Q77</f>
        <v>248</v>
      </c>
      <c r="R103" s="19">
        <f>Gompertz_model!R77</f>
        <v>337</v>
      </c>
      <c r="S103" s="19">
        <f>Gompertz_model!S77</f>
        <v>450</v>
      </c>
      <c r="T103" s="19">
        <f>Gompertz_model!T77</f>
        <v>1223</v>
      </c>
      <c r="U103" s="19">
        <f>Gompertz_model!U77</f>
        <v>421</v>
      </c>
      <c r="V103" s="19">
        <f>Gompertz_model!V77</f>
        <v>568</v>
      </c>
      <c r="W103" s="19">
        <f>Gompertz_model!W77</f>
        <v>6550</v>
      </c>
      <c r="X103" s="19">
        <f>Gompertz_model!X77</f>
        <v>1140</v>
      </c>
      <c r="Y103" s="19">
        <f>Gompertz_model!Y77</f>
        <v>4001</v>
      </c>
      <c r="Z103" s="19">
        <f>Gompertz_model!Z77</f>
        <v>971</v>
      </c>
      <c r="AA103" s="19">
        <f>Gompertz_model!AA77</f>
        <v>305</v>
      </c>
      <c r="AB103" s="19">
        <f>Gompertz_model!AB77</f>
        <v>1336</v>
      </c>
      <c r="AC103" s="19">
        <f>Gompertz_model!AC77</f>
        <v>1609</v>
      </c>
      <c r="AD103" s="19">
        <f>Gompertz_model!AD77</f>
        <v>1303</v>
      </c>
      <c r="AE103" s="19">
        <f>Gompertz_model!AE77</f>
        <v>4042</v>
      </c>
      <c r="AF103" s="19">
        <f>Gompertz_model!AF77</f>
        <v>4225</v>
      </c>
      <c r="AG103" s="19">
        <f>Gompertz_model!AG77</f>
        <v>305</v>
      </c>
      <c r="AH103" s="19">
        <f>Gompertz_model!AH77</f>
        <v>1360</v>
      </c>
      <c r="AI103" s="19">
        <f>Gompertz_model!AI77</f>
        <v>1487</v>
      </c>
    </row>
    <row r="104" spans="1:35" x14ac:dyDescent="0.25">
      <c r="A104" s="3">
        <v>192</v>
      </c>
      <c r="B104" s="19">
        <f>Gompertz_model!B78</f>
        <v>1329</v>
      </c>
      <c r="C104" s="19">
        <f>Gompertz_model!C78</f>
        <v>2423</v>
      </c>
      <c r="D104" s="19">
        <f>Gompertz_model!D78</f>
        <v>216</v>
      </c>
      <c r="E104" s="19">
        <f>Gompertz_model!E78</f>
        <v>2755</v>
      </c>
      <c r="F104" s="19">
        <f>Gompertz_model!F78</f>
        <v>633</v>
      </c>
      <c r="G104" s="19">
        <f>Gompertz_model!G78</f>
        <v>1984</v>
      </c>
      <c r="H104" s="19">
        <f>Gompertz_model!H78</f>
        <v>2720</v>
      </c>
      <c r="I104" s="19">
        <f>Gompertz_model!I78</f>
        <v>70</v>
      </c>
      <c r="J104" s="19">
        <f>Gompertz_model!J78</f>
        <v>1534</v>
      </c>
      <c r="K104" s="19">
        <f>Gompertz_model!K78</f>
        <v>1053</v>
      </c>
      <c r="L104" s="19">
        <f>Gompertz_model!L78</f>
        <v>1392</v>
      </c>
      <c r="M104" s="19">
        <f>Gompertz_model!M78</f>
        <v>282</v>
      </c>
      <c r="N104" s="19">
        <f>Gompertz_model!N78</f>
        <v>2185</v>
      </c>
      <c r="O104" s="19">
        <f>Gompertz_model!O78</f>
        <v>138</v>
      </c>
      <c r="P104" s="19">
        <f>Gompertz_model!P78</f>
        <v>2747</v>
      </c>
      <c r="Q104" s="19">
        <f>Gompertz_model!Q78</f>
        <v>1701</v>
      </c>
      <c r="R104" s="19">
        <f>Gompertz_model!R78</f>
        <v>555</v>
      </c>
      <c r="S104" s="19">
        <f>Gompertz_model!S78</f>
        <v>2005</v>
      </c>
      <c r="T104" s="19">
        <f>Gompertz_model!T78</f>
        <v>190</v>
      </c>
      <c r="U104" s="19">
        <f>Gompertz_model!U78</f>
        <v>1570</v>
      </c>
      <c r="V104" s="19">
        <f>Gompertz_model!V78</f>
        <v>257</v>
      </c>
      <c r="W104" s="19">
        <f>Gompertz_model!W78</f>
        <v>2791</v>
      </c>
      <c r="X104" s="19">
        <f>Gompertz_model!X78</f>
        <v>932</v>
      </c>
      <c r="Y104" s="19">
        <f>Gompertz_model!Y78</f>
        <v>3293</v>
      </c>
      <c r="Z104" s="19">
        <f>Gompertz_model!Z78</f>
        <v>1304</v>
      </c>
      <c r="AA104" s="19">
        <f>Gompertz_model!AA78</f>
        <v>1081</v>
      </c>
      <c r="AB104" s="19">
        <f>Gompertz_model!AB78</f>
        <v>3522</v>
      </c>
      <c r="AC104" s="19">
        <f>Gompertz_model!AC78</f>
        <v>2708</v>
      </c>
      <c r="AD104" s="19">
        <f>Gompertz_model!AD78</f>
        <v>1446</v>
      </c>
      <c r="AE104" s="19">
        <f>Gompertz_model!AE78</f>
        <v>913</v>
      </c>
      <c r="AF104" s="19">
        <f>Gompertz_model!AF78</f>
        <v>1384</v>
      </c>
      <c r="AG104" s="19">
        <f>Gompertz_model!AG78</f>
        <v>1680</v>
      </c>
      <c r="AH104" s="19">
        <f>Gompertz_model!AH78</f>
        <v>1956</v>
      </c>
      <c r="AI104" s="19">
        <f>Gompertz_model!AI78</f>
        <v>3211</v>
      </c>
    </row>
    <row r="105" spans="1:35" x14ac:dyDescent="0.25">
      <c r="A105" s="3">
        <v>193</v>
      </c>
      <c r="B105" s="19">
        <f>Gompertz_model!B79</f>
        <v>1683</v>
      </c>
      <c r="C105" s="19">
        <f>Gompertz_model!C79</f>
        <v>1499</v>
      </c>
      <c r="D105" s="19">
        <f>Gompertz_model!D79</f>
        <v>222</v>
      </c>
      <c r="E105" s="19">
        <f>Gompertz_model!E79</f>
        <v>1233</v>
      </c>
      <c r="F105" s="19">
        <f>Gompertz_model!F79</f>
        <v>602</v>
      </c>
      <c r="G105" s="19">
        <f>Gompertz_model!G79</f>
        <v>2608</v>
      </c>
      <c r="H105" s="19">
        <f>Gompertz_model!H79</f>
        <v>3422</v>
      </c>
      <c r="I105" s="19">
        <f>Gompertz_model!I79</f>
        <v>854</v>
      </c>
      <c r="J105" s="19">
        <f>Gompertz_model!J79</f>
        <v>1172</v>
      </c>
      <c r="K105" s="19">
        <f>Gompertz_model!K79</f>
        <v>2385</v>
      </c>
      <c r="L105" s="19">
        <f>Gompertz_model!L79</f>
        <v>2217</v>
      </c>
      <c r="M105" s="19">
        <f>Gompertz_model!M79</f>
        <v>62</v>
      </c>
      <c r="N105" s="19">
        <f>Gompertz_model!N79</f>
        <v>103</v>
      </c>
      <c r="O105" s="19">
        <f>Gompertz_model!O79</f>
        <v>44</v>
      </c>
      <c r="P105" s="19">
        <f>Gompertz_model!P79</f>
        <v>723</v>
      </c>
      <c r="Q105" s="19">
        <f>Gompertz_model!Q79</f>
        <v>431</v>
      </c>
      <c r="R105" s="19">
        <f>Gompertz_model!R79</f>
        <v>802</v>
      </c>
      <c r="S105" s="19">
        <f>Gompertz_model!S79</f>
        <v>1875</v>
      </c>
      <c r="T105" s="19">
        <f>Gompertz_model!T79</f>
        <v>2025</v>
      </c>
      <c r="U105" s="19">
        <f>Gompertz_model!U79</f>
        <v>438</v>
      </c>
      <c r="V105" s="19">
        <f>Gompertz_model!V79</f>
        <v>272</v>
      </c>
      <c r="W105" s="19">
        <f>Gompertz_model!W79</f>
        <v>5742</v>
      </c>
      <c r="X105" s="19">
        <f>Gompertz_model!X79</f>
        <v>787</v>
      </c>
      <c r="Y105" s="19">
        <f>Gompertz_model!Y79</f>
        <v>2178</v>
      </c>
      <c r="Z105" s="19">
        <f>Gompertz_model!Z79</f>
        <v>1452</v>
      </c>
      <c r="AA105" s="19">
        <f>Gompertz_model!AA79</f>
        <v>2720</v>
      </c>
      <c r="AB105" s="19">
        <f>Gompertz_model!AB79</f>
        <v>1567</v>
      </c>
      <c r="AC105" s="19">
        <f>Gompertz_model!AC79</f>
        <v>5650</v>
      </c>
      <c r="AD105" s="19">
        <f>Gompertz_model!AD79</f>
        <v>1670</v>
      </c>
      <c r="AE105" s="19">
        <f>Gompertz_model!AE79</f>
        <v>350</v>
      </c>
      <c r="AF105" s="19">
        <f>Gompertz_model!AF79</f>
        <v>702</v>
      </c>
      <c r="AG105" s="19">
        <f>Gompertz_model!AG79</f>
        <v>865</v>
      </c>
      <c r="AH105" s="19">
        <f>Gompertz_model!AH79</f>
        <v>2062</v>
      </c>
      <c r="AI105" s="19">
        <f>Gompertz_model!AI79</f>
        <v>2519</v>
      </c>
    </row>
    <row r="106" spans="1:35" x14ac:dyDescent="0.25">
      <c r="A106" s="3">
        <v>194</v>
      </c>
      <c r="B106" s="19">
        <f>Gompertz_model!B80</f>
        <v>1021</v>
      </c>
      <c r="C106" s="19">
        <f>Gompertz_model!C80</f>
        <v>1190</v>
      </c>
      <c r="D106" s="19">
        <f>Gompertz_model!D80</f>
        <v>839</v>
      </c>
      <c r="E106" s="19">
        <f>Gompertz_model!E80</f>
        <v>2907</v>
      </c>
      <c r="F106" s="19">
        <f>Gompertz_model!F80</f>
        <v>2045</v>
      </c>
      <c r="G106" s="19">
        <f>Gompertz_model!G80</f>
        <v>287</v>
      </c>
      <c r="H106" s="19">
        <f>Gompertz_model!H80</f>
        <v>1307</v>
      </c>
      <c r="I106" s="19">
        <f>Gompertz_model!I80</f>
        <v>927</v>
      </c>
      <c r="J106" s="19">
        <f>Gompertz_model!J80</f>
        <v>418</v>
      </c>
      <c r="K106" s="19">
        <f>Gompertz_model!K80</f>
        <v>971</v>
      </c>
      <c r="L106" s="19">
        <f>Gompertz_model!L80</f>
        <v>3856</v>
      </c>
      <c r="M106" s="19">
        <f>Gompertz_model!M80</f>
        <v>1356</v>
      </c>
      <c r="N106" s="19">
        <f>Gompertz_model!N80</f>
        <v>754</v>
      </c>
      <c r="O106" s="19">
        <f>Gompertz_model!O80</f>
        <v>936</v>
      </c>
      <c r="P106" s="19">
        <f>Gompertz_model!P80</f>
        <v>5533</v>
      </c>
      <c r="Q106" s="19">
        <f>Gompertz_model!Q80</f>
        <v>1187</v>
      </c>
      <c r="R106" s="19">
        <f>Gompertz_model!R80</f>
        <v>1732</v>
      </c>
      <c r="S106" s="19">
        <f>Gompertz_model!S80</f>
        <v>159</v>
      </c>
      <c r="T106" s="19">
        <f>Gompertz_model!T80</f>
        <v>1734</v>
      </c>
      <c r="U106" s="19">
        <f>Gompertz_model!U80</f>
        <v>1990</v>
      </c>
      <c r="V106" s="19">
        <f>Gompertz_model!V80</f>
        <v>1417</v>
      </c>
      <c r="W106" s="19">
        <f>Gompertz_model!W80</f>
        <v>2611</v>
      </c>
      <c r="X106" s="19">
        <f>Gompertz_model!X80</f>
        <v>643</v>
      </c>
      <c r="Y106" s="19">
        <f>Gompertz_model!Y80</f>
        <v>931</v>
      </c>
      <c r="Z106" s="19">
        <f>Gompertz_model!Z80</f>
        <v>1715</v>
      </c>
      <c r="AA106" s="19">
        <f>Gompertz_model!AA80</f>
        <v>4582</v>
      </c>
      <c r="AB106" s="19">
        <f>Gompertz_model!AB80</f>
        <v>2498</v>
      </c>
      <c r="AC106" s="19">
        <f>Gompertz_model!AC80</f>
        <v>2907</v>
      </c>
      <c r="AD106" s="19">
        <f>Gompertz_model!AD80</f>
        <v>1310</v>
      </c>
      <c r="AE106" s="19">
        <f>Gompertz_model!AE80</f>
        <v>1027</v>
      </c>
      <c r="AF106" s="19">
        <f>Gompertz_model!AF80</f>
        <v>373</v>
      </c>
      <c r="AG106" s="19">
        <f>Gompertz_model!AG80</f>
        <v>1121</v>
      </c>
      <c r="AH106" s="19">
        <f>Gompertz_model!AH80</f>
        <v>2074</v>
      </c>
      <c r="AI106" s="19">
        <f>Gompertz_model!AI80</f>
        <v>1125</v>
      </c>
    </row>
    <row r="107" spans="1:35" x14ac:dyDescent="0.25">
      <c r="A107" s="3">
        <v>195</v>
      </c>
      <c r="B107" s="19">
        <f>Gompertz_model!B81</f>
        <v>4210</v>
      </c>
      <c r="C107" s="19">
        <f>Gompertz_model!C81</f>
        <v>548</v>
      </c>
      <c r="D107" s="19">
        <f>Gompertz_model!D81</f>
        <v>560</v>
      </c>
      <c r="E107" s="19">
        <f>Gompertz_model!E81</f>
        <v>1979</v>
      </c>
      <c r="F107" s="19">
        <f>Gompertz_model!F81</f>
        <v>1552</v>
      </c>
      <c r="G107" s="19">
        <f>Gompertz_model!G81</f>
        <v>931</v>
      </c>
      <c r="H107" s="19">
        <f>Gompertz_model!H81</f>
        <v>1468</v>
      </c>
      <c r="I107" s="19">
        <f>Gompertz_model!I81</f>
        <v>477</v>
      </c>
      <c r="J107" s="19">
        <f>Gompertz_model!J81</f>
        <v>314</v>
      </c>
      <c r="K107" s="19">
        <f>Gompertz_model!K81</f>
        <v>167</v>
      </c>
      <c r="L107" s="19">
        <f>Gompertz_model!L81</f>
        <v>3646</v>
      </c>
      <c r="M107" s="19">
        <f>Gompertz_model!M81</f>
        <v>1202</v>
      </c>
      <c r="N107" s="19">
        <f>Gompertz_model!N81</f>
        <v>205</v>
      </c>
      <c r="O107" s="19">
        <f>Gompertz_model!O81</f>
        <v>3217</v>
      </c>
      <c r="P107" s="19">
        <f>Gompertz_model!P81</f>
        <v>2378</v>
      </c>
      <c r="Q107" s="19">
        <f>Gompertz_model!Q81</f>
        <v>1605</v>
      </c>
      <c r="R107" s="19">
        <f>Gompertz_model!R81</f>
        <v>305</v>
      </c>
      <c r="S107" s="19">
        <f>Gompertz_model!S81</f>
        <v>318</v>
      </c>
      <c r="T107" s="19">
        <f>Gompertz_model!T81</f>
        <v>4660</v>
      </c>
      <c r="U107" s="19">
        <f>Gompertz_model!U81</f>
        <v>3305</v>
      </c>
      <c r="V107" s="19">
        <f>Gompertz_model!V81</f>
        <v>26</v>
      </c>
      <c r="W107" s="19">
        <f>Gompertz_model!W81</f>
        <v>2313</v>
      </c>
      <c r="X107" s="19">
        <f>Gompertz_model!X81</f>
        <v>742</v>
      </c>
      <c r="Y107" s="19">
        <f>Gompertz_model!Y81</f>
        <v>2512</v>
      </c>
      <c r="Z107" s="19">
        <f>Gompertz_model!Z81</f>
        <v>937</v>
      </c>
      <c r="AA107" s="19">
        <f>Gompertz_model!AA81</f>
        <v>5101</v>
      </c>
      <c r="AB107" s="19">
        <f>Gompertz_model!AB81</f>
        <v>2033</v>
      </c>
      <c r="AC107" s="19">
        <f>Gompertz_model!AC81</f>
        <v>3416</v>
      </c>
      <c r="AD107" s="19">
        <f>Gompertz_model!AD81</f>
        <v>234</v>
      </c>
      <c r="AE107" s="19">
        <f>Gompertz_model!AE81</f>
        <v>1429</v>
      </c>
      <c r="AF107" s="19">
        <f>Gompertz_model!AF81</f>
        <v>254</v>
      </c>
      <c r="AG107" s="19">
        <f>Gompertz_model!AG81</f>
        <v>1429</v>
      </c>
      <c r="AH107" s="19">
        <f>Gompertz_model!AH81</f>
        <v>500</v>
      </c>
      <c r="AI107" s="19">
        <f>Gompertz_model!AI81</f>
        <v>750</v>
      </c>
    </row>
    <row r="108" spans="1:35" x14ac:dyDescent="0.25">
      <c r="A108" s="3">
        <v>196</v>
      </c>
      <c r="B108" s="19">
        <f>Gompertz_model!B82</f>
        <v>255</v>
      </c>
      <c r="C108" s="19">
        <f>Gompertz_model!C82</f>
        <v>94</v>
      </c>
      <c r="D108" s="19">
        <f>Gompertz_model!D82</f>
        <v>3556</v>
      </c>
      <c r="E108" s="19">
        <f>Gompertz_model!E82</f>
        <v>2595</v>
      </c>
      <c r="F108" s="19">
        <f>Gompertz_model!F82</f>
        <v>1635</v>
      </c>
      <c r="G108" s="19">
        <f>Gompertz_model!G82</f>
        <v>842</v>
      </c>
      <c r="H108" s="19">
        <f>Gompertz_model!H82</f>
        <v>1806</v>
      </c>
      <c r="I108" s="19">
        <f>Gompertz_model!I82</f>
        <v>661</v>
      </c>
      <c r="J108" s="19">
        <f>Gompertz_model!J82</f>
        <v>727</v>
      </c>
      <c r="K108" s="19">
        <f>Gompertz_model!K82</f>
        <v>349</v>
      </c>
      <c r="L108" s="19">
        <f>Gompertz_model!L82</f>
        <v>631</v>
      </c>
      <c r="M108" s="19">
        <f>Gompertz_model!M82</f>
        <v>1369</v>
      </c>
      <c r="N108" s="19">
        <f>Gompertz_model!N82</f>
        <v>404</v>
      </c>
      <c r="O108" s="19">
        <f>Gompertz_model!O82</f>
        <v>2134</v>
      </c>
      <c r="P108" s="19">
        <f>Gompertz_model!P82</f>
        <v>528</v>
      </c>
      <c r="Q108" s="19">
        <f>Gompertz_model!Q82</f>
        <v>1148</v>
      </c>
      <c r="R108" s="19">
        <f>Gompertz_model!R82</f>
        <v>49</v>
      </c>
      <c r="S108" s="19">
        <f>Gompertz_model!S82</f>
        <v>275</v>
      </c>
      <c r="T108" s="19">
        <f>Gompertz_model!T82</f>
        <v>1756</v>
      </c>
      <c r="U108" s="19">
        <f>Gompertz_model!U82</f>
        <v>1824</v>
      </c>
      <c r="V108" s="19">
        <f>Gompertz_model!V82</f>
        <v>1131</v>
      </c>
      <c r="W108" s="19">
        <f>Gompertz_model!W82</f>
        <v>176</v>
      </c>
      <c r="X108" s="19">
        <f>Gompertz_model!X82</f>
        <v>255</v>
      </c>
      <c r="Y108" s="19">
        <f>Gompertz_model!Y82</f>
        <v>816</v>
      </c>
      <c r="Z108" s="19">
        <f>Gompertz_model!Z82</f>
        <v>679</v>
      </c>
      <c r="AA108" s="19">
        <f>Gompertz_model!AA82</f>
        <v>3404</v>
      </c>
      <c r="AB108" s="19">
        <f>Gompertz_model!AB82</f>
        <v>1138</v>
      </c>
      <c r="AC108" s="19">
        <f>Gompertz_model!AC82</f>
        <v>2322</v>
      </c>
      <c r="AD108" s="19">
        <f>Gompertz_model!AD82</f>
        <v>974</v>
      </c>
      <c r="AE108" s="19">
        <f>Gompertz_model!AE82</f>
        <v>784</v>
      </c>
      <c r="AF108" s="19">
        <f>Gompertz_model!AF82</f>
        <v>2212</v>
      </c>
      <c r="AG108" s="19">
        <f>Gompertz_model!AG82</f>
        <v>877</v>
      </c>
      <c r="AH108" s="19">
        <f>Gompertz_model!AH82</f>
        <v>1733</v>
      </c>
      <c r="AI108" s="19">
        <f>Gompertz_model!AI82</f>
        <v>861</v>
      </c>
    </row>
    <row r="109" spans="1:35" x14ac:dyDescent="0.25">
      <c r="A109" s="3">
        <v>197</v>
      </c>
      <c r="B109" s="19">
        <f>Gompertz_model!B83</f>
        <v>72</v>
      </c>
      <c r="C109" s="19">
        <f>Gompertz_model!C83</f>
        <v>601</v>
      </c>
      <c r="D109" s="19">
        <f>Gompertz_model!D83</f>
        <v>4923</v>
      </c>
      <c r="E109" s="19">
        <f>Gompertz_model!E83</f>
        <v>1562</v>
      </c>
      <c r="F109" s="19">
        <f>Gompertz_model!F83</f>
        <v>1332</v>
      </c>
      <c r="G109" s="19">
        <f>Gompertz_model!G83</f>
        <v>814</v>
      </c>
      <c r="H109" s="19">
        <f>Gompertz_model!H83</f>
        <v>731</v>
      </c>
      <c r="I109" s="19">
        <f>Gompertz_model!I83</f>
        <v>241</v>
      </c>
      <c r="J109" s="19">
        <f>Gompertz_model!J83</f>
        <v>1131</v>
      </c>
      <c r="K109" s="19">
        <f>Gompertz_model!K83</f>
        <v>785</v>
      </c>
      <c r="L109" s="19">
        <f>Gompertz_model!L83</f>
        <v>1935</v>
      </c>
      <c r="M109" s="19">
        <f>Gompertz_model!M83</f>
        <v>2425</v>
      </c>
      <c r="N109" s="19">
        <f>Gompertz_model!N83</f>
        <v>403</v>
      </c>
      <c r="O109" s="19">
        <f>Gompertz_model!O83</f>
        <v>2716</v>
      </c>
      <c r="P109" s="19">
        <f>Gompertz_model!P83</f>
        <v>5315</v>
      </c>
      <c r="Q109" s="19">
        <f>Gompertz_model!Q83</f>
        <v>239</v>
      </c>
      <c r="R109" s="19">
        <f>Gompertz_model!R83</f>
        <v>2629</v>
      </c>
      <c r="S109" s="19">
        <f>Gompertz_model!S83</f>
        <v>969</v>
      </c>
      <c r="T109" s="19">
        <f>Gompertz_model!T83</f>
        <v>1972</v>
      </c>
      <c r="U109" s="19">
        <f>Gompertz_model!U83</f>
        <v>1255</v>
      </c>
      <c r="V109" s="19">
        <f>Gompertz_model!V83</f>
        <v>1782</v>
      </c>
      <c r="W109" s="19">
        <f>Gompertz_model!W83</f>
        <v>125</v>
      </c>
      <c r="X109" s="19">
        <f>Gompertz_model!X83</f>
        <v>970</v>
      </c>
      <c r="Y109" s="19">
        <f>Gompertz_model!Y83</f>
        <v>3722</v>
      </c>
      <c r="Z109" s="19">
        <f>Gompertz_model!Z83</f>
        <v>77</v>
      </c>
      <c r="AA109" s="19">
        <f>Gompertz_model!AA83</f>
        <v>1636</v>
      </c>
      <c r="AB109" s="19">
        <f>Gompertz_model!AB83</f>
        <v>1990</v>
      </c>
      <c r="AC109" s="19">
        <f>Gompertz_model!AC83</f>
        <v>1255</v>
      </c>
      <c r="AD109" s="19">
        <f>Gompertz_model!AD83</f>
        <v>47</v>
      </c>
      <c r="AE109" s="19">
        <f>Gompertz_model!AE83</f>
        <v>2546</v>
      </c>
      <c r="AF109" s="19">
        <f>Gompertz_model!AF83</f>
        <v>1531</v>
      </c>
      <c r="AG109" s="19">
        <f>Gompertz_model!AG83</f>
        <v>4905</v>
      </c>
      <c r="AH109" s="19">
        <f>Gompertz_model!AH83</f>
        <v>2026</v>
      </c>
      <c r="AI109" s="19">
        <f>Gompertz_model!AI83</f>
        <v>5522</v>
      </c>
    </row>
    <row r="110" spans="1:35" x14ac:dyDescent="0.25">
      <c r="A110" s="3">
        <v>198</v>
      </c>
      <c r="B110" s="19">
        <f>Gompertz_model!B84</f>
        <v>175</v>
      </c>
      <c r="C110" s="19">
        <f>Gompertz_model!C84</f>
        <v>472</v>
      </c>
      <c r="D110" s="19">
        <f>Gompertz_model!D84</f>
        <v>1751</v>
      </c>
      <c r="E110" s="19">
        <f>Gompertz_model!E84</f>
        <v>2638</v>
      </c>
      <c r="F110" s="19">
        <f>Gompertz_model!F84</f>
        <v>1028</v>
      </c>
      <c r="G110" s="19">
        <f>Gompertz_model!G84</f>
        <v>146</v>
      </c>
      <c r="H110" s="19">
        <f>Gompertz_model!H84</f>
        <v>461</v>
      </c>
      <c r="I110" s="19">
        <f>Gompertz_model!I84</f>
        <v>1069</v>
      </c>
      <c r="J110" s="19">
        <f>Gompertz_model!J84</f>
        <v>1053</v>
      </c>
      <c r="K110" s="19">
        <f>Gompertz_model!K84</f>
        <v>595</v>
      </c>
      <c r="L110" s="19">
        <f>Gompertz_model!L84</f>
        <v>606</v>
      </c>
      <c r="M110" s="19">
        <f>Gompertz_model!M84</f>
        <v>729</v>
      </c>
      <c r="N110" s="19">
        <f>Gompertz_model!N84</f>
        <v>25</v>
      </c>
      <c r="O110" s="19">
        <f>Gompertz_model!O84</f>
        <v>2610</v>
      </c>
      <c r="P110" s="19">
        <f>Gompertz_model!P84</f>
        <v>112</v>
      </c>
      <c r="Q110" s="19">
        <f>Gompertz_model!Q84</f>
        <v>1255</v>
      </c>
      <c r="R110" s="19">
        <f>Gompertz_model!R84</f>
        <v>1583</v>
      </c>
      <c r="S110" s="19">
        <f>Gompertz_model!S84</f>
        <v>450</v>
      </c>
      <c r="T110" s="19">
        <f>Gompertz_model!T84</f>
        <v>273</v>
      </c>
      <c r="U110" s="19">
        <f>Gompertz_model!U84</f>
        <v>623</v>
      </c>
      <c r="V110" s="19">
        <f>Gompertz_model!V84</f>
        <v>139</v>
      </c>
      <c r="W110" s="19">
        <f>Gompertz_model!W84</f>
        <v>688</v>
      </c>
      <c r="X110" s="19">
        <f>Gompertz_model!X84</f>
        <v>2013</v>
      </c>
      <c r="Y110" s="19">
        <f>Gompertz_model!Y84</f>
        <v>2357</v>
      </c>
      <c r="Z110" s="19">
        <f>Gompertz_model!Z84</f>
        <v>552</v>
      </c>
      <c r="AA110" s="19">
        <f>Gompertz_model!AA84</f>
        <v>1915</v>
      </c>
      <c r="AB110" s="19">
        <f>Gompertz_model!AB84</f>
        <v>3347</v>
      </c>
      <c r="AC110" s="19">
        <f>Gompertz_model!AC84</f>
        <v>5061</v>
      </c>
      <c r="AD110" s="19">
        <f>Gompertz_model!AD84</f>
        <v>1386</v>
      </c>
      <c r="AE110" s="19">
        <f>Gompertz_model!AE84</f>
        <v>2207</v>
      </c>
      <c r="AF110" s="19">
        <f>Gompertz_model!AF84</f>
        <v>197</v>
      </c>
      <c r="AG110" s="19">
        <f>Gompertz_model!AG84</f>
        <v>1550</v>
      </c>
      <c r="AH110" s="19">
        <f>Gompertz_model!AH84</f>
        <v>618</v>
      </c>
      <c r="AI110" s="19">
        <f>Gompertz_model!AI84</f>
        <v>3153</v>
      </c>
    </row>
    <row r="111" spans="1:35" x14ac:dyDescent="0.25">
      <c r="A111" s="3">
        <v>199</v>
      </c>
      <c r="B111" s="19">
        <f>Gompertz_model!B85</f>
        <v>190</v>
      </c>
      <c r="C111" s="19">
        <f>Gompertz_model!C85</f>
        <v>937</v>
      </c>
      <c r="D111" s="19">
        <f>Gompertz_model!D85</f>
        <v>940</v>
      </c>
      <c r="E111" s="19">
        <f>Gompertz_model!E85</f>
        <v>1481</v>
      </c>
      <c r="F111" s="19">
        <f>Gompertz_model!F85</f>
        <v>2819</v>
      </c>
      <c r="G111" s="19">
        <f>Gompertz_model!G85</f>
        <v>221</v>
      </c>
      <c r="H111" s="19">
        <f>Gompertz_model!H85</f>
        <v>2828</v>
      </c>
      <c r="I111" s="19">
        <f>Gompertz_model!I85</f>
        <v>1166</v>
      </c>
      <c r="J111" s="19">
        <f>Gompertz_model!J85</f>
        <v>1913</v>
      </c>
      <c r="K111" s="19">
        <f>Gompertz_model!K85</f>
        <v>1488</v>
      </c>
      <c r="L111" s="19">
        <f>Gompertz_model!L85</f>
        <v>2216</v>
      </c>
      <c r="M111" s="19">
        <f>Gompertz_model!M85</f>
        <v>183</v>
      </c>
      <c r="N111" s="19">
        <f>Gompertz_model!N85</f>
        <v>1353</v>
      </c>
      <c r="O111" s="19">
        <f>Gompertz_model!O85</f>
        <v>984</v>
      </c>
      <c r="P111" s="19">
        <f>Gompertz_model!P85</f>
        <v>2524</v>
      </c>
      <c r="Q111" s="19">
        <f>Gompertz_model!Q85</f>
        <v>2099</v>
      </c>
      <c r="R111" s="19">
        <f>Gompertz_model!R85</f>
        <v>1001</v>
      </c>
      <c r="S111" s="19">
        <f>Gompertz_model!S85</f>
        <v>668</v>
      </c>
      <c r="T111" s="19">
        <f>Gompertz_model!T85</f>
        <v>2065</v>
      </c>
      <c r="U111" s="19">
        <f>Gompertz_model!U85</f>
        <v>1301</v>
      </c>
      <c r="V111" s="19">
        <f>Gompertz_model!V85</f>
        <v>143</v>
      </c>
      <c r="W111" s="19">
        <f>Gompertz_model!W85</f>
        <v>4395</v>
      </c>
      <c r="X111" s="19">
        <f>Gompertz_model!X85</f>
        <v>35</v>
      </c>
      <c r="Y111" s="19">
        <f>Gompertz_model!Y85</f>
        <v>1667</v>
      </c>
      <c r="Z111" s="19">
        <f>Gompertz_model!Z85</f>
        <v>819</v>
      </c>
      <c r="AA111" s="19">
        <f>Gompertz_model!AA85</f>
        <v>663</v>
      </c>
      <c r="AB111" s="19">
        <f>Gompertz_model!AB85</f>
        <v>6097</v>
      </c>
      <c r="AC111" s="19">
        <f>Gompertz_model!AC85</f>
        <v>794</v>
      </c>
      <c r="AD111" s="19">
        <f>Gompertz_model!AD85</f>
        <v>3977</v>
      </c>
      <c r="AE111" s="19">
        <f>Gompertz_model!AE85</f>
        <v>1277</v>
      </c>
      <c r="AF111" s="19">
        <f>Gompertz_model!AF85</f>
        <v>175</v>
      </c>
      <c r="AG111" s="19">
        <f>Gompertz_model!AG85</f>
        <v>2798</v>
      </c>
      <c r="AH111" s="19">
        <f>Gompertz_model!AH85</f>
        <v>244</v>
      </c>
      <c r="AI111" s="19">
        <f>Gompertz_model!AI85</f>
        <v>2332</v>
      </c>
    </row>
    <row r="112" spans="1:35" x14ac:dyDescent="0.25">
      <c r="A112" s="3">
        <v>200</v>
      </c>
      <c r="B112" s="19">
        <f>Gompertz_model!B86</f>
        <v>519</v>
      </c>
      <c r="C112" s="19">
        <f>Gompertz_model!C86</f>
        <v>1156</v>
      </c>
      <c r="D112" s="19">
        <f>Gompertz_model!D86</f>
        <v>1398</v>
      </c>
      <c r="E112" s="19">
        <f>Gompertz_model!E86</f>
        <v>1894</v>
      </c>
      <c r="F112" s="19">
        <f>Gompertz_model!F86</f>
        <v>12856</v>
      </c>
      <c r="G112" s="19">
        <f>Gompertz_model!G86</f>
        <v>1627</v>
      </c>
      <c r="H112" s="19">
        <f>Gompertz_model!H86</f>
        <v>2208</v>
      </c>
      <c r="I112" s="19">
        <f>Gompertz_model!I86</f>
        <v>339</v>
      </c>
      <c r="J112" s="19">
        <f>Gompertz_model!J86</f>
        <v>3262</v>
      </c>
      <c r="K112" s="19">
        <f>Gompertz_model!K86</f>
        <v>831</v>
      </c>
      <c r="L112" s="19">
        <f>Gompertz_model!L86</f>
        <v>561</v>
      </c>
      <c r="M112" s="19">
        <f>Gompertz_model!M86</f>
        <v>3689</v>
      </c>
      <c r="N112" s="19">
        <f>Gompertz_model!N86</f>
        <v>776</v>
      </c>
      <c r="O112" s="19">
        <f>Gompertz_model!O86</f>
        <v>2432</v>
      </c>
      <c r="P112" s="19">
        <f>Gompertz_model!P86</f>
        <v>0</v>
      </c>
      <c r="Q112" s="19">
        <f>Gompertz_model!Q86</f>
        <v>2203</v>
      </c>
      <c r="R112" s="19">
        <f>Gompertz_model!R86</f>
        <v>1173</v>
      </c>
      <c r="S112" s="19">
        <f>Gompertz_model!S86</f>
        <v>2549</v>
      </c>
      <c r="T112" s="19">
        <f>Gompertz_model!T86</f>
        <v>2199</v>
      </c>
      <c r="U112" s="19">
        <f>Gompertz_model!U86</f>
        <v>1141</v>
      </c>
      <c r="V112" s="19">
        <f>Gompertz_model!V86</f>
        <v>1455</v>
      </c>
      <c r="W112" s="19">
        <f>Gompertz_model!W86</f>
        <v>1499</v>
      </c>
      <c r="X112" s="19">
        <f>Gompertz_model!X86</f>
        <v>465</v>
      </c>
      <c r="Y112" s="19">
        <f>Gompertz_model!Y86</f>
        <v>5826</v>
      </c>
      <c r="Z112" s="19">
        <f>Gompertz_model!Z86</f>
        <v>975</v>
      </c>
      <c r="AA112" s="19">
        <f>Gompertz_model!AA86</f>
        <v>1154</v>
      </c>
      <c r="AB112" s="19">
        <f>Gompertz_model!AB86</f>
        <v>2311</v>
      </c>
      <c r="AC112" s="19">
        <f>Gompertz_model!AC86</f>
        <v>2522</v>
      </c>
      <c r="AD112" s="19">
        <f>Gompertz_model!AD86</f>
        <v>2219</v>
      </c>
      <c r="AE112" s="19">
        <f>Gompertz_model!AE86</f>
        <v>1829</v>
      </c>
      <c r="AF112" s="19">
        <f>Gompertz_model!AF86</f>
        <v>477</v>
      </c>
      <c r="AG112" s="19">
        <f>Gompertz_model!AG86</f>
        <v>2503</v>
      </c>
      <c r="AH112" s="19">
        <f>Gompertz_model!AH86</f>
        <v>3557</v>
      </c>
      <c r="AI112" s="19">
        <f>Gompertz_model!AI86</f>
        <v>5211</v>
      </c>
    </row>
    <row r="113" spans="1:35" x14ac:dyDescent="0.25">
      <c r="A113" s="3">
        <v>201</v>
      </c>
      <c r="B113" s="19">
        <f>Gompertz_model!B87</f>
        <v>1714</v>
      </c>
      <c r="C113" s="19">
        <f>Gompertz_model!C87</f>
        <v>1017</v>
      </c>
      <c r="D113" s="19">
        <f>Gompertz_model!D87</f>
        <v>3513</v>
      </c>
      <c r="E113" s="19">
        <f>Gompertz_model!E87</f>
        <v>911</v>
      </c>
      <c r="F113" s="19">
        <f>Gompertz_model!F87</f>
        <v>877</v>
      </c>
      <c r="G113" s="19">
        <f>Gompertz_model!G87</f>
        <v>966</v>
      </c>
      <c r="H113" s="19">
        <f>Gompertz_model!H87</f>
        <v>3174</v>
      </c>
      <c r="I113" s="19">
        <f>Gompertz_model!I87</f>
        <v>1650</v>
      </c>
      <c r="J113" s="19">
        <f>Gompertz_model!J87</f>
        <v>443</v>
      </c>
      <c r="K113" s="19">
        <f>Gompertz_model!K87</f>
        <v>638</v>
      </c>
      <c r="L113" s="19">
        <f>Gompertz_model!L87</f>
        <v>308</v>
      </c>
      <c r="M113" s="19">
        <f>Gompertz_model!M87</f>
        <v>3887</v>
      </c>
      <c r="N113" s="19">
        <f>Gompertz_model!N87</f>
        <v>260</v>
      </c>
      <c r="O113" s="19">
        <f>Gompertz_model!O87</f>
        <v>2365</v>
      </c>
      <c r="P113" s="19">
        <f>Gompertz_model!P87</f>
        <v>609</v>
      </c>
      <c r="Q113" s="19">
        <f>Gompertz_model!Q87</f>
        <v>1492</v>
      </c>
      <c r="R113" s="19">
        <f>Gompertz_model!R87</f>
        <v>41</v>
      </c>
      <c r="S113" s="19">
        <f>Gompertz_model!S87</f>
        <v>627</v>
      </c>
      <c r="T113" s="19">
        <f>Gompertz_model!T87</f>
        <v>202</v>
      </c>
      <c r="U113" s="19">
        <f>Gompertz_model!U87</f>
        <v>443</v>
      </c>
      <c r="V113" s="19">
        <f>Gompertz_model!V87</f>
        <v>610</v>
      </c>
      <c r="W113" s="19">
        <f>Gompertz_model!W87</f>
        <v>1813</v>
      </c>
      <c r="X113" s="19">
        <f>Gompertz_model!X87</f>
        <v>4</v>
      </c>
      <c r="Y113" s="19">
        <f>Gompertz_model!Y87</f>
        <v>2138</v>
      </c>
      <c r="Z113" s="19">
        <f>Gompertz_model!Z87</f>
        <v>2906</v>
      </c>
      <c r="AA113" s="19">
        <f>Gompertz_model!AA87</f>
        <v>2085</v>
      </c>
      <c r="AB113" s="19">
        <f>Gompertz_model!AB87</f>
        <v>6429</v>
      </c>
      <c r="AC113" s="19">
        <f>Gompertz_model!AC87</f>
        <v>3239</v>
      </c>
      <c r="AD113" s="19">
        <f>Gompertz_model!AD87</f>
        <v>1474</v>
      </c>
      <c r="AE113" s="19">
        <f>Gompertz_model!AE87</f>
        <v>734</v>
      </c>
      <c r="AF113" s="19">
        <f>Gompertz_model!AF87</f>
        <v>352</v>
      </c>
      <c r="AG113" s="19">
        <f>Gompertz_model!AG87</f>
        <v>21</v>
      </c>
      <c r="AH113" s="19">
        <f>Gompertz_model!AH87</f>
        <v>177</v>
      </c>
      <c r="AI113" s="19">
        <f>Gompertz_model!AI87</f>
        <v>4033</v>
      </c>
    </row>
    <row r="114" spans="1:35" x14ac:dyDescent="0.25">
      <c r="A114" s="3">
        <v>202</v>
      </c>
      <c r="B114" s="19">
        <f>Gompertz_model!B88</f>
        <v>717</v>
      </c>
      <c r="C114" s="19">
        <f>Gompertz_model!C88</f>
        <v>897</v>
      </c>
      <c r="D114" s="19">
        <f>Gompertz_model!D88</f>
        <v>2606</v>
      </c>
      <c r="E114" s="19">
        <f>Gompertz_model!E88</f>
        <v>2587</v>
      </c>
      <c r="F114" s="19">
        <f>Gompertz_model!F88</f>
        <v>4813</v>
      </c>
      <c r="G114" s="19">
        <f>Gompertz_model!G88</f>
        <v>1176</v>
      </c>
      <c r="H114" s="19">
        <f>Gompertz_model!H88</f>
        <v>487</v>
      </c>
      <c r="I114" s="19">
        <f>Gompertz_model!I88</f>
        <v>58</v>
      </c>
      <c r="J114" s="19">
        <f>Gompertz_model!J88</f>
        <v>344</v>
      </c>
      <c r="K114" s="19">
        <f>Gompertz_model!K88</f>
        <v>1125</v>
      </c>
      <c r="L114" s="19">
        <f>Gompertz_model!L88</f>
        <v>69</v>
      </c>
      <c r="M114" s="19">
        <f>Gompertz_model!M88</f>
        <v>311</v>
      </c>
      <c r="N114" s="19">
        <f>Gompertz_model!N88</f>
        <v>154</v>
      </c>
      <c r="O114" s="19">
        <f>Gompertz_model!O88</f>
        <v>1611</v>
      </c>
      <c r="P114" s="19">
        <f>Gompertz_model!P88</f>
        <v>172</v>
      </c>
      <c r="Q114" s="19">
        <f>Gompertz_model!Q88</f>
        <v>1504</v>
      </c>
      <c r="R114" s="19">
        <f>Gompertz_model!R88</f>
        <v>1009</v>
      </c>
      <c r="S114" s="19">
        <f>Gompertz_model!S88</f>
        <v>700</v>
      </c>
      <c r="T114" s="19">
        <f>Gompertz_model!T88</f>
        <v>2496</v>
      </c>
      <c r="U114" s="19">
        <f>Gompertz_model!U88</f>
        <v>1855</v>
      </c>
      <c r="V114" s="19">
        <f>Gompertz_model!V88</f>
        <v>410</v>
      </c>
      <c r="W114" s="19">
        <f>Gompertz_model!W88</f>
        <v>744</v>
      </c>
      <c r="X114" s="19">
        <f>Gompertz_model!X88</f>
        <v>1604</v>
      </c>
      <c r="Y114" s="19">
        <f>Gompertz_model!Y88</f>
        <v>2091</v>
      </c>
      <c r="Z114" s="19">
        <f>Gompertz_model!Z88</f>
        <v>1184</v>
      </c>
      <c r="AA114" s="19">
        <f>Gompertz_model!AA88</f>
        <v>2324</v>
      </c>
      <c r="AB114" s="19">
        <f>Gompertz_model!AB88</f>
        <v>3083</v>
      </c>
      <c r="AC114" s="19">
        <f>Gompertz_model!AC88</f>
        <v>3165</v>
      </c>
      <c r="AD114" s="19">
        <f>Gompertz_model!AD88</f>
        <v>572</v>
      </c>
      <c r="AE114" s="19">
        <f>Gompertz_model!AE88</f>
        <v>1416</v>
      </c>
      <c r="AF114" s="19">
        <f>Gompertz_model!AF88</f>
        <v>2207</v>
      </c>
      <c r="AG114" s="19">
        <f>Gompertz_model!AG88</f>
        <v>1360</v>
      </c>
      <c r="AH114" s="19">
        <f>Gompertz_model!AH88</f>
        <v>1625</v>
      </c>
      <c r="AI114" s="19">
        <f>Gompertz_model!AI88</f>
        <v>1406</v>
      </c>
    </row>
    <row r="115" spans="1:35" x14ac:dyDescent="0.25">
      <c r="A115" s="3">
        <v>203</v>
      </c>
      <c r="B115" s="19">
        <f>Gompertz_model!B89</f>
        <v>64</v>
      </c>
      <c r="C115" s="19">
        <f>Gompertz_model!C89</f>
        <v>110</v>
      </c>
      <c r="D115" s="19">
        <f>Gompertz_model!D89</f>
        <v>3713</v>
      </c>
      <c r="E115" s="19">
        <f>Gompertz_model!E89</f>
        <v>641</v>
      </c>
      <c r="F115" s="19">
        <f>Gompertz_model!F89</f>
        <v>3670</v>
      </c>
      <c r="G115" s="19">
        <f>Gompertz_model!G89</f>
        <v>1369</v>
      </c>
      <c r="H115" s="19">
        <f>Gompertz_model!H89</f>
        <v>1075</v>
      </c>
      <c r="I115" s="19">
        <f>Gompertz_model!I89</f>
        <v>869</v>
      </c>
      <c r="J115" s="19">
        <f>Gompertz_model!J89</f>
        <v>2402</v>
      </c>
      <c r="K115" s="19">
        <f>Gompertz_model!K89</f>
        <v>566</v>
      </c>
      <c r="L115" s="19">
        <f>Gompertz_model!L89</f>
        <v>1680</v>
      </c>
      <c r="M115" s="19">
        <f>Gompertz_model!M89</f>
        <v>1769</v>
      </c>
      <c r="N115" s="19">
        <f>Gompertz_model!N89</f>
        <v>235</v>
      </c>
      <c r="O115" s="19">
        <f>Gompertz_model!O89</f>
        <v>2117</v>
      </c>
      <c r="P115" s="19">
        <f>Gompertz_model!P89</f>
        <v>19</v>
      </c>
      <c r="Q115" s="19">
        <f>Gompertz_model!Q89</f>
        <v>2469</v>
      </c>
      <c r="R115" s="19">
        <f>Gompertz_model!R89</f>
        <v>1918</v>
      </c>
      <c r="S115" s="19">
        <f>Gompertz_model!S89</f>
        <v>808</v>
      </c>
      <c r="T115" s="19">
        <f>Gompertz_model!T89</f>
        <v>2033</v>
      </c>
      <c r="U115" s="19">
        <f>Gompertz_model!U89</f>
        <v>1206</v>
      </c>
      <c r="V115" s="19">
        <f>Gompertz_model!V89</f>
        <v>2</v>
      </c>
      <c r="W115" s="19">
        <f>Gompertz_model!W89</f>
        <v>1881</v>
      </c>
      <c r="X115" s="19">
        <f>Gompertz_model!X89</f>
        <v>1159</v>
      </c>
      <c r="Y115" s="19">
        <f>Gompertz_model!Y89</f>
        <v>1347</v>
      </c>
      <c r="Z115" s="19">
        <f>Gompertz_model!Z89</f>
        <v>508</v>
      </c>
      <c r="AA115" s="19">
        <f>Gompertz_model!AA89</f>
        <v>1654</v>
      </c>
      <c r="AB115" s="19">
        <f>Gompertz_model!AB89</f>
        <v>1587</v>
      </c>
      <c r="AC115" s="19">
        <f>Gompertz_model!AC89</f>
        <v>683</v>
      </c>
      <c r="AD115" s="19">
        <f>Gompertz_model!AD89</f>
        <v>134</v>
      </c>
      <c r="AE115" s="19">
        <f>Gompertz_model!AE89</f>
        <v>299</v>
      </c>
      <c r="AF115" s="19">
        <f>Gompertz_model!AF89</f>
        <v>68</v>
      </c>
      <c r="AG115" s="19">
        <f>Gompertz_model!AG89</f>
        <v>4979</v>
      </c>
      <c r="AH115" s="19">
        <f>Gompertz_model!AH89</f>
        <v>934</v>
      </c>
      <c r="AI115" s="19">
        <f>Gompertz_model!AI89</f>
        <v>2530</v>
      </c>
    </row>
    <row r="116" spans="1:35" x14ac:dyDescent="0.25">
      <c r="A116" s="3">
        <v>204</v>
      </c>
      <c r="B116" s="19">
        <f>Gompertz_model!B90</f>
        <v>0</v>
      </c>
      <c r="C116" s="19">
        <f>Gompertz_model!C90</f>
        <v>951</v>
      </c>
      <c r="D116" s="19">
        <f>Gompertz_model!D90</f>
        <v>619</v>
      </c>
      <c r="E116" s="19">
        <f>Gompertz_model!E90</f>
        <v>229</v>
      </c>
      <c r="F116" s="19">
        <f>Gompertz_model!F90</f>
        <v>558</v>
      </c>
      <c r="G116" s="19">
        <f>Gompertz_model!G90</f>
        <v>264</v>
      </c>
      <c r="H116" s="19">
        <f>Gompertz_model!H90</f>
        <v>1457</v>
      </c>
      <c r="I116" s="19">
        <f>Gompertz_model!I90</f>
        <v>225</v>
      </c>
      <c r="J116" s="19">
        <f>Gompertz_model!J90</f>
        <v>1222</v>
      </c>
      <c r="K116" s="19">
        <f>Gompertz_model!K90</f>
        <v>765</v>
      </c>
      <c r="L116" s="19">
        <f>Gompertz_model!L90</f>
        <v>208</v>
      </c>
      <c r="M116" s="19">
        <f>Gompertz_model!M90</f>
        <v>2493</v>
      </c>
      <c r="N116" s="19">
        <f>Gompertz_model!N90</f>
        <v>1335</v>
      </c>
      <c r="O116" s="19">
        <f>Gompertz_model!O90</f>
        <v>603</v>
      </c>
      <c r="P116" s="19">
        <f>Gompertz_model!P90</f>
        <v>821</v>
      </c>
      <c r="Q116" s="19">
        <f>Gompertz_model!Q90</f>
        <v>3263</v>
      </c>
      <c r="R116" s="19">
        <f>Gompertz_model!R90</f>
        <v>274</v>
      </c>
      <c r="S116" s="19">
        <f>Gompertz_model!S90</f>
        <v>930</v>
      </c>
      <c r="T116" s="19">
        <f>Gompertz_model!T90</f>
        <v>3276</v>
      </c>
      <c r="U116" s="19">
        <f>Gompertz_model!U90</f>
        <v>4679</v>
      </c>
      <c r="V116" s="19">
        <f>Gompertz_model!V90</f>
        <v>80</v>
      </c>
      <c r="W116" s="19">
        <f>Gompertz_model!W90</f>
        <v>1716</v>
      </c>
      <c r="X116" s="19">
        <f>Gompertz_model!X90</f>
        <v>371</v>
      </c>
      <c r="Y116" s="19">
        <f>Gompertz_model!Y90</f>
        <v>3384</v>
      </c>
      <c r="Z116" s="19">
        <f>Gompertz_model!Z90</f>
        <v>552</v>
      </c>
      <c r="AA116" s="19">
        <f>Gompertz_model!AA90</f>
        <v>2048</v>
      </c>
      <c r="AB116" s="19">
        <f>Gompertz_model!AB90</f>
        <v>1104</v>
      </c>
      <c r="AC116" s="19">
        <f>Gompertz_model!AC90</f>
        <v>707</v>
      </c>
      <c r="AD116" s="19">
        <f>Gompertz_model!AD90</f>
        <v>1060</v>
      </c>
      <c r="AE116" s="19">
        <f>Gompertz_model!AE90</f>
        <v>301</v>
      </c>
      <c r="AF116" s="19">
        <f>Gompertz_model!AF90</f>
        <v>225</v>
      </c>
      <c r="AG116" s="19">
        <f>Gompertz_model!AG90</f>
        <v>2472</v>
      </c>
      <c r="AH116" s="19">
        <f>Gompertz_model!AH90</f>
        <v>967</v>
      </c>
      <c r="AI116" s="19">
        <f>Gompertz_model!AI90</f>
        <v>2589</v>
      </c>
    </row>
    <row r="117" spans="1:35" x14ac:dyDescent="0.25">
      <c r="A117" s="3">
        <v>205</v>
      </c>
      <c r="B117" s="19">
        <f>Gompertz_model!B91</f>
        <v>2275</v>
      </c>
      <c r="C117" s="19">
        <f>Gompertz_model!C91</f>
        <v>70</v>
      </c>
      <c r="D117" s="19">
        <f>Gompertz_model!D91</f>
        <v>1366</v>
      </c>
      <c r="E117" s="19">
        <f>Gompertz_model!E91</f>
        <v>500</v>
      </c>
      <c r="F117" s="19">
        <f>Gompertz_model!F91</f>
        <v>3597</v>
      </c>
      <c r="G117" s="19">
        <f>Gompertz_model!G91</f>
        <v>1362</v>
      </c>
      <c r="H117" s="19">
        <f>Gompertz_model!H91</f>
        <v>2444</v>
      </c>
      <c r="I117" s="19">
        <f>Gompertz_model!I91</f>
        <v>432</v>
      </c>
      <c r="J117" s="19">
        <f>Gompertz_model!J91</f>
        <v>397</v>
      </c>
      <c r="K117" s="19">
        <f>Gompertz_model!K91</f>
        <v>637</v>
      </c>
      <c r="L117" s="19">
        <f>Gompertz_model!L91</f>
        <v>224</v>
      </c>
      <c r="M117" s="19">
        <f>Gompertz_model!M91</f>
        <v>214</v>
      </c>
      <c r="N117" s="19">
        <f>Gompertz_model!N91</f>
        <v>374</v>
      </c>
      <c r="O117" s="19">
        <f>Gompertz_model!O91</f>
        <v>331</v>
      </c>
      <c r="P117" s="19">
        <f>Gompertz_model!P91</f>
        <v>503</v>
      </c>
      <c r="Q117" s="19">
        <f>Gompertz_model!Q91</f>
        <v>2383</v>
      </c>
      <c r="R117" s="19">
        <f>Gompertz_model!R91</f>
        <v>548</v>
      </c>
      <c r="S117" s="19">
        <f>Gompertz_model!S91</f>
        <v>726</v>
      </c>
      <c r="T117" s="19">
        <f>Gompertz_model!T91</f>
        <v>427</v>
      </c>
      <c r="U117" s="19">
        <f>Gompertz_model!U91</f>
        <v>670</v>
      </c>
      <c r="V117" s="19">
        <f>Gompertz_model!V91</f>
        <v>26</v>
      </c>
      <c r="W117" s="19">
        <f>Gompertz_model!W91</f>
        <v>1328</v>
      </c>
      <c r="X117" s="19">
        <f>Gompertz_model!X91</f>
        <v>721</v>
      </c>
      <c r="Y117" s="19">
        <f>Gompertz_model!Y91</f>
        <v>621</v>
      </c>
      <c r="Z117" s="19">
        <f>Gompertz_model!Z91</f>
        <v>199</v>
      </c>
      <c r="AA117" s="19">
        <f>Gompertz_model!AA91</f>
        <v>1780</v>
      </c>
      <c r="AB117" s="19">
        <f>Gompertz_model!AB91</f>
        <v>2216</v>
      </c>
      <c r="AC117" s="19">
        <f>Gompertz_model!AC91</f>
        <v>2150</v>
      </c>
      <c r="AD117" s="19">
        <f>Gompertz_model!AD91</f>
        <v>2733</v>
      </c>
      <c r="AE117" s="19">
        <f>Gompertz_model!AE91</f>
        <v>176</v>
      </c>
      <c r="AF117" s="19">
        <f>Gompertz_model!AF91</f>
        <v>309</v>
      </c>
      <c r="AG117" s="19">
        <f>Gompertz_model!AG91</f>
        <v>755</v>
      </c>
      <c r="AH117" s="19">
        <f>Gompertz_model!AH91</f>
        <v>571</v>
      </c>
      <c r="AI117" s="19">
        <f>Gompertz_model!AI91</f>
        <v>1539</v>
      </c>
    </row>
    <row r="118" spans="1:35" x14ac:dyDescent="0.25">
      <c r="A118" s="3">
        <v>206</v>
      </c>
      <c r="B118" s="19">
        <f>Gompertz_model!B92</f>
        <v>4</v>
      </c>
      <c r="C118" s="19">
        <f>Gompertz_model!C92</f>
        <v>2758</v>
      </c>
      <c r="D118" s="19">
        <f>Gompertz_model!D92</f>
        <v>341</v>
      </c>
      <c r="E118" s="19">
        <f>Gompertz_model!E92</f>
        <v>101</v>
      </c>
      <c r="F118" s="19">
        <f>Gompertz_model!F92</f>
        <v>754</v>
      </c>
      <c r="G118" s="19">
        <f>Gompertz_model!G92</f>
        <v>901</v>
      </c>
      <c r="H118" s="19">
        <f>Gompertz_model!H92</f>
        <v>1848</v>
      </c>
      <c r="I118" s="19">
        <f>Gompertz_model!I92</f>
        <v>1938</v>
      </c>
      <c r="J118" s="19">
        <f>Gompertz_model!J92</f>
        <v>818</v>
      </c>
      <c r="K118" s="19">
        <f>Gompertz_model!K92</f>
        <v>699</v>
      </c>
      <c r="L118" s="19">
        <f>Gompertz_model!L92</f>
        <v>112</v>
      </c>
      <c r="M118" s="19">
        <f>Gompertz_model!M92</f>
        <v>67</v>
      </c>
      <c r="N118" s="19">
        <f>Gompertz_model!N92</f>
        <v>19</v>
      </c>
      <c r="O118" s="19">
        <f>Gompertz_model!O92</f>
        <v>1410</v>
      </c>
      <c r="P118" s="19">
        <f>Gompertz_model!P92</f>
        <v>15</v>
      </c>
      <c r="Q118" s="19">
        <f>Gompertz_model!Q92</f>
        <v>2121</v>
      </c>
      <c r="R118" s="19">
        <f>Gompertz_model!R92</f>
        <v>2350</v>
      </c>
      <c r="S118" s="19">
        <f>Gompertz_model!S92</f>
        <v>188</v>
      </c>
      <c r="T118" s="19">
        <f>Gompertz_model!T92</f>
        <v>4285</v>
      </c>
      <c r="U118" s="19">
        <f>Gompertz_model!U92</f>
        <v>1370</v>
      </c>
      <c r="V118" s="19">
        <f>Gompertz_model!V92</f>
        <v>300</v>
      </c>
      <c r="W118" s="19">
        <f>Gompertz_model!W92</f>
        <v>1212</v>
      </c>
      <c r="X118" s="19">
        <f>Gompertz_model!X92</f>
        <v>3469</v>
      </c>
      <c r="Y118" s="19">
        <f>Gompertz_model!Y92</f>
        <v>789</v>
      </c>
      <c r="Z118" s="19">
        <f>Gompertz_model!Z92</f>
        <v>657</v>
      </c>
      <c r="AA118" s="19">
        <f>Gompertz_model!AA92</f>
        <v>700</v>
      </c>
      <c r="AB118" s="19">
        <f>Gompertz_model!AB92</f>
        <v>2210</v>
      </c>
      <c r="AC118" s="19">
        <f>Gompertz_model!AC92</f>
        <v>2030</v>
      </c>
      <c r="AD118" s="19">
        <f>Gompertz_model!AD92</f>
        <v>396</v>
      </c>
      <c r="AE118" s="19">
        <f>Gompertz_model!AE92</f>
        <v>1464</v>
      </c>
      <c r="AF118" s="19">
        <f>Gompertz_model!AF92</f>
        <v>733</v>
      </c>
      <c r="AG118" s="19">
        <f>Gompertz_model!AG92</f>
        <v>987</v>
      </c>
      <c r="AH118" s="19">
        <f>Gompertz_model!AH92</f>
        <v>1430</v>
      </c>
      <c r="AI118" s="19">
        <f>Gompertz_model!AI92</f>
        <v>2444</v>
      </c>
    </row>
    <row r="119" spans="1:35" x14ac:dyDescent="0.25">
      <c r="A119" s="3">
        <v>207</v>
      </c>
      <c r="B119" s="19">
        <f>Gompertz_model!B93</f>
        <v>3378</v>
      </c>
      <c r="C119" s="19">
        <f>Gompertz_model!C93</f>
        <v>1649</v>
      </c>
      <c r="D119" s="19">
        <f>Gompertz_model!D93</f>
        <v>280</v>
      </c>
      <c r="E119" s="19">
        <f>Gompertz_model!E93</f>
        <v>578</v>
      </c>
      <c r="F119" s="19">
        <f>Gompertz_model!F93</f>
        <v>409</v>
      </c>
      <c r="G119" s="19">
        <f>Gompertz_model!G93</f>
        <v>1374</v>
      </c>
      <c r="H119" s="19">
        <f>Gompertz_model!H93</f>
        <v>2313</v>
      </c>
      <c r="I119" s="19">
        <f>Gompertz_model!I93</f>
        <v>122</v>
      </c>
      <c r="J119" s="19">
        <f>Gompertz_model!J93</f>
        <v>304</v>
      </c>
      <c r="K119" s="19">
        <f>Gompertz_model!K93</f>
        <v>847</v>
      </c>
      <c r="L119" s="19">
        <f>Gompertz_model!L93</f>
        <v>220</v>
      </c>
      <c r="M119" s="19">
        <f>Gompertz_model!M93</f>
        <v>784</v>
      </c>
      <c r="N119" s="19">
        <f>Gompertz_model!N93</f>
        <v>434</v>
      </c>
      <c r="O119" s="19">
        <f>Gompertz_model!O93</f>
        <v>1530</v>
      </c>
      <c r="P119" s="19">
        <f>Gompertz_model!P93</f>
        <v>203</v>
      </c>
      <c r="Q119" s="19">
        <f>Gompertz_model!Q93</f>
        <v>2286</v>
      </c>
      <c r="R119" s="19">
        <f>Gompertz_model!R93</f>
        <v>569</v>
      </c>
      <c r="S119" s="19">
        <f>Gompertz_model!S93</f>
        <v>216</v>
      </c>
      <c r="T119" s="19">
        <f>Gompertz_model!T93</f>
        <v>2658</v>
      </c>
      <c r="U119" s="19">
        <f>Gompertz_model!U93</f>
        <v>430</v>
      </c>
      <c r="V119" s="19">
        <f>Gompertz_model!V93</f>
        <v>274</v>
      </c>
      <c r="W119" s="19">
        <f>Gompertz_model!W93</f>
        <v>2733</v>
      </c>
      <c r="X119" s="19">
        <f>Gompertz_model!X93</f>
        <v>1148</v>
      </c>
      <c r="Y119" s="19">
        <f>Gompertz_model!Y93</f>
        <v>788</v>
      </c>
      <c r="Z119" s="19">
        <f>Gompertz_model!Z93</f>
        <v>3074</v>
      </c>
      <c r="AA119" s="19">
        <f>Gompertz_model!AA93</f>
        <v>3110</v>
      </c>
      <c r="AB119" s="19">
        <f>Gompertz_model!AB93</f>
        <v>3527</v>
      </c>
      <c r="AC119" s="19">
        <f>Gompertz_model!AC93</f>
        <v>1292</v>
      </c>
      <c r="AD119" s="19">
        <f>Gompertz_model!AD93</f>
        <v>461</v>
      </c>
      <c r="AE119" s="19">
        <f>Gompertz_model!AE93</f>
        <v>1069</v>
      </c>
      <c r="AF119" s="19">
        <f>Gompertz_model!AF93</f>
        <v>644</v>
      </c>
      <c r="AG119" s="19">
        <f>Gompertz_model!AG93</f>
        <v>1588</v>
      </c>
      <c r="AH119" s="19">
        <f>Gompertz_model!AH93</f>
        <v>2882</v>
      </c>
      <c r="AI119" s="19">
        <f>Gompertz_model!AI93</f>
        <v>1058</v>
      </c>
    </row>
    <row r="120" spans="1:35" x14ac:dyDescent="0.25">
      <c r="A120" s="3">
        <v>208</v>
      </c>
      <c r="B120" s="19">
        <f>Gompertz_model!B94</f>
        <v>484</v>
      </c>
      <c r="C120" s="19">
        <f>Gompertz_model!C94</f>
        <v>1136</v>
      </c>
      <c r="D120" s="19">
        <f>Gompertz_model!D94</f>
        <v>1118</v>
      </c>
      <c r="E120" s="19">
        <f>Gompertz_model!E94</f>
        <v>300</v>
      </c>
      <c r="F120" s="19">
        <f>Gompertz_model!F94</f>
        <v>497</v>
      </c>
      <c r="G120" s="19">
        <f>Gompertz_model!G94</f>
        <v>1259</v>
      </c>
      <c r="H120" s="19">
        <f>Gompertz_model!H94</f>
        <v>2443</v>
      </c>
      <c r="I120" s="19">
        <f>Gompertz_model!I94</f>
        <v>554</v>
      </c>
      <c r="J120" s="19">
        <f>Gompertz_model!J94</f>
        <v>784</v>
      </c>
      <c r="K120" s="19">
        <f>Gompertz_model!K94</f>
        <v>973</v>
      </c>
      <c r="L120" s="19">
        <f>Gompertz_model!L94</f>
        <v>710</v>
      </c>
      <c r="M120" s="19">
        <f>Gompertz_model!M94</f>
        <v>1977</v>
      </c>
      <c r="N120" s="19">
        <f>Gompertz_model!N94</f>
        <v>1378</v>
      </c>
      <c r="O120" s="19">
        <f>Gompertz_model!O94</f>
        <v>1453</v>
      </c>
      <c r="P120" s="19">
        <f>Gompertz_model!P94</f>
        <v>97</v>
      </c>
      <c r="Q120" s="19">
        <f>Gompertz_model!Q94</f>
        <v>730</v>
      </c>
      <c r="R120" s="19">
        <f>Gompertz_model!R94</f>
        <v>656</v>
      </c>
      <c r="S120" s="19">
        <f>Gompertz_model!S94</f>
        <v>1150</v>
      </c>
      <c r="T120" s="19">
        <f>Gompertz_model!T94</f>
        <v>202</v>
      </c>
      <c r="U120" s="19">
        <f>Gompertz_model!U94</f>
        <v>135</v>
      </c>
      <c r="V120" s="19">
        <f>Gompertz_model!V94</f>
        <v>250</v>
      </c>
      <c r="W120" s="19">
        <f>Gompertz_model!W94</f>
        <v>291</v>
      </c>
      <c r="X120" s="19">
        <f>Gompertz_model!X94</f>
        <v>71</v>
      </c>
      <c r="Y120" s="19">
        <f>Gompertz_model!Y94</f>
        <v>609</v>
      </c>
      <c r="Z120" s="19">
        <f>Gompertz_model!Z94</f>
        <v>4320</v>
      </c>
      <c r="AA120" s="19">
        <f>Gompertz_model!AA94</f>
        <v>1242</v>
      </c>
      <c r="AB120" s="19">
        <f>Gompertz_model!AB94</f>
        <v>4920</v>
      </c>
      <c r="AC120" s="19">
        <f>Gompertz_model!AC94</f>
        <v>2615</v>
      </c>
      <c r="AD120" s="19">
        <f>Gompertz_model!AD94</f>
        <v>230</v>
      </c>
      <c r="AE120" s="19">
        <f>Gompertz_model!AE94</f>
        <v>1444</v>
      </c>
      <c r="AF120" s="19">
        <f>Gompertz_model!AF94</f>
        <v>569</v>
      </c>
      <c r="AG120" s="19">
        <f>Gompertz_model!AG94</f>
        <v>1090</v>
      </c>
      <c r="AH120" s="19">
        <f>Gompertz_model!AH94</f>
        <v>1912</v>
      </c>
      <c r="AI120" s="19">
        <f>Gompertz_model!AI94</f>
        <v>2582</v>
      </c>
    </row>
    <row r="121" spans="1:35" x14ac:dyDescent="0.25">
      <c r="A121" s="3">
        <v>209</v>
      </c>
      <c r="B121" s="19">
        <f>Gompertz_model!B95</f>
        <v>219</v>
      </c>
      <c r="C121" s="19">
        <f>Gompertz_model!C95</f>
        <v>2267</v>
      </c>
      <c r="D121" s="19">
        <f>Gompertz_model!D95</f>
        <v>153</v>
      </c>
      <c r="E121" s="19">
        <f>Gompertz_model!E95</f>
        <v>846</v>
      </c>
      <c r="F121" s="19">
        <f>Gompertz_model!F95</f>
        <v>628</v>
      </c>
      <c r="G121" s="19">
        <f>Gompertz_model!G95</f>
        <v>2463</v>
      </c>
      <c r="H121" s="19">
        <f>Gompertz_model!H95</f>
        <v>2784</v>
      </c>
      <c r="I121" s="19">
        <f>Gompertz_model!I95</f>
        <v>774</v>
      </c>
      <c r="J121" s="19">
        <f>Gompertz_model!J95</f>
        <v>629</v>
      </c>
      <c r="K121" s="19">
        <f>Gompertz_model!K95</f>
        <v>1177</v>
      </c>
      <c r="L121" s="19">
        <f>Gompertz_model!L95</f>
        <v>1084</v>
      </c>
      <c r="M121" s="19">
        <f>Gompertz_model!M95</f>
        <v>1514</v>
      </c>
      <c r="N121" s="19">
        <f>Gompertz_model!N95</f>
        <v>1626</v>
      </c>
      <c r="O121" s="19">
        <f>Gompertz_model!O95</f>
        <v>555</v>
      </c>
      <c r="P121" s="19">
        <f>Gompertz_model!P95</f>
        <v>69</v>
      </c>
      <c r="Q121" s="19">
        <f>Gompertz_model!Q95</f>
        <v>1144</v>
      </c>
      <c r="R121" s="19">
        <f>Gompertz_model!R95</f>
        <v>944</v>
      </c>
      <c r="S121" s="19">
        <f>Gompertz_model!S95</f>
        <v>493</v>
      </c>
      <c r="T121" s="19">
        <f>Gompertz_model!T95</f>
        <v>919</v>
      </c>
      <c r="U121" s="19">
        <f>Gompertz_model!U95</f>
        <v>2043</v>
      </c>
      <c r="V121" s="19">
        <f>Gompertz_model!V95</f>
        <v>228</v>
      </c>
      <c r="W121" s="19">
        <f>Gompertz_model!W95</f>
        <v>403</v>
      </c>
      <c r="X121" s="19">
        <f>Gompertz_model!X95</f>
        <v>488</v>
      </c>
      <c r="Y121" s="19">
        <f>Gompertz_model!Y95</f>
        <v>367</v>
      </c>
      <c r="Z121" s="19">
        <f>Gompertz_model!Z95</f>
        <v>2317</v>
      </c>
      <c r="AA121" s="19">
        <f>Gompertz_model!AA95</f>
        <v>2223</v>
      </c>
      <c r="AB121" s="19">
        <f>Gompertz_model!AB95</f>
        <v>347</v>
      </c>
      <c r="AC121" s="19">
        <f>Gompertz_model!AC95</f>
        <v>1498</v>
      </c>
      <c r="AD121" s="19">
        <f>Gompertz_model!AD95</f>
        <v>504</v>
      </c>
      <c r="AE121" s="19">
        <f>Gompertz_model!AE95</f>
        <v>1626</v>
      </c>
      <c r="AF121" s="19">
        <f>Gompertz_model!AF95</f>
        <v>1627</v>
      </c>
      <c r="AG121" s="19">
        <f>Gompertz_model!AG95</f>
        <v>1549</v>
      </c>
      <c r="AH121" s="19">
        <f>Gompertz_model!AH95</f>
        <v>1702</v>
      </c>
      <c r="AI121" s="19">
        <f>Gompertz_model!AI95</f>
        <v>2040</v>
      </c>
    </row>
    <row r="122" spans="1:35" x14ac:dyDescent="0.25">
      <c r="A122" s="3">
        <v>210</v>
      </c>
      <c r="B122" s="19">
        <f>Gompertz_model!B96</f>
        <v>1113</v>
      </c>
      <c r="C122" s="19">
        <f>Gompertz_model!C96</f>
        <v>1654</v>
      </c>
      <c r="D122" s="19">
        <f>Gompertz_model!D96</f>
        <v>1355</v>
      </c>
      <c r="E122" s="19">
        <f>Gompertz_model!E96</f>
        <v>785</v>
      </c>
      <c r="F122" s="19">
        <f>Gompertz_model!F96</f>
        <v>496</v>
      </c>
      <c r="G122" s="19">
        <f>Gompertz_model!G96</f>
        <v>544</v>
      </c>
      <c r="H122" s="19">
        <f>Gompertz_model!H96</f>
        <v>492</v>
      </c>
      <c r="I122" s="19">
        <f>Gompertz_model!I96</f>
        <v>806</v>
      </c>
      <c r="J122" s="19">
        <f>Gompertz_model!J96</f>
        <v>740</v>
      </c>
      <c r="K122" s="19">
        <f>Gompertz_model!K96</f>
        <v>639</v>
      </c>
      <c r="L122" s="19">
        <f>Gompertz_model!L96</f>
        <v>1005</v>
      </c>
      <c r="M122" s="19">
        <f>Gompertz_model!M96</f>
        <v>544</v>
      </c>
      <c r="N122" s="19">
        <f>Gompertz_model!N96</f>
        <v>1571</v>
      </c>
      <c r="O122" s="19">
        <f>Gompertz_model!O96</f>
        <v>723</v>
      </c>
      <c r="P122" s="19">
        <f>Gompertz_model!P96</f>
        <v>236</v>
      </c>
      <c r="Q122" s="19">
        <f>Gompertz_model!Q96</f>
        <v>824</v>
      </c>
      <c r="R122" s="19">
        <f>Gompertz_model!R96</f>
        <v>90</v>
      </c>
      <c r="S122" s="19">
        <f>Gompertz_model!S96</f>
        <v>176</v>
      </c>
      <c r="T122" s="19">
        <f>Gompertz_model!T96</f>
        <v>2258</v>
      </c>
      <c r="U122" s="19">
        <f>Gompertz_model!U96</f>
        <v>511</v>
      </c>
      <c r="V122" s="19">
        <f>Gompertz_model!V96</f>
        <v>208</v>
      </c>
      <c r="W122" s="19">
        <f>Gompertz_model!W96</f>
        <v>652</v>
      </c>
      <c r="X122" s="19">
        <f>Gompertz_model!X96</f>
        <v>518</v>
      </c>
      <c r="Y122" s="19">
        <f>Gompertz_model!Y96</f>
        <v>1395</v>
      </c>
      <c r="Z122" s="19">
        <f>Gompertz_model!Z96</f>
        <v>2265</v>
      </c>
      <c r="AA122" s="19">
        <f>Gompertz_model!AA96</f>
        <v>1223</v>
      </c>
      <c r="AB122" s="19">
        <f>Gompertz_model!AB96</f>
        <v>2404</v>
      </c>
      <c r="AC122" s="19">
        <f>Gompertz_model!AC96</f>
        <v>1998</v>
      </c>
      <c r="AD122" s="19">
        <f>Gompertz_model!AD96</f>
        <v>347</v>
      </c>
      <c r="AE122" s="19">
        <f>Gompertz_model!AE96</f>
        <v>2043</v>
      </c>
      <c r="AF122" s="19">
        <f>Gompertz_model!AF96</f>
        <v>490</v>
      </c>
      <c r="AG122" s="19">
        <f>Gompertz_model!AG96</f>
        <v>1063</v>
      </c>
      <c r="AH122" s="19">
        <f>Gompertz_model!AH96</f>
        <v>1474</v>
      </c>
      <c r="AI122" s="19">
        <f>Gompertz_model!AI96</f>
        <v>873</v>
      </c>
    </row>
    <row r="123" spans="1:35" x14ac:dyDescent="0.25">
      <c r="A123" s="3">
        <v>211</v>
      </c>
      <c r="B123" s="19">
        <f>Gompertz_model!B97</f>
        <v>948</v>
      </c>
      <c r="C123" s="19">
        <f>Gompertz_model!C97</f>
        <v>473</v>
      </c>
      <c r="D123" s="19">
        <f>Gompertz_model!D97</f>
        <v>1322</v>
      </c>
      <c r="E123" s="19">
        <f>Gompertz_model!E97</f>
        <v>728</v>
      </c>
      <c r="F123" s="19">
        <f>Gompertz_model!F97</f>
        <v>957</v>
      </c>
      <c r="G123" s="19">
        <f>Gompertz_model!G97</f>
        <v>198</v>
      </c>
      <c r="H123" s="19">
        <f>Gompertz_model!H97</f>
        <v>2398</v>
      </c>
      <c r="I123" s="19">
        <f>Gompertz_model!I97</f>
        <v>1847</v>
      </c>
      <c r="J123" s="19">
        <f>Gompertz_model!J97</f>
        <v>585</v>
      </c>
      <c r="K123" s="19">
        <f>Gompertz_model!K97</f>
        <v>859</v>
      </c>
      <c r="L123" s="19">
        <f>Gompertz_model!L97</f>
        <v>549</v>
      </c>
      <c r="M123" s="19">
        <f>Gompertz_model!M97</f>
        <v>219</v>
      </c>
      <c r="N123" s="19">
        <f>Gompertz_model!N97</f>
        <v>583</v>
      </c>
      <c r="O123" s="19">
        <f>Gompertz_model!O97</f>
        <v>1317</v>
      </c>
      <c r="P123" s="19">
        <f>Gompertz_model!P97</f>
        <v>1108</v>
      </c>
      <c r="Q123" s="19">
        <f>Gompertz_model!Q97</f>
        <v>639</v>
      </c>
      <c r="R123" s="19">
        <f>Gompertz_model!R97</f>
        <v>782</v>
      </c>
      <c r="S123" s="19">
        <f>Gompertz_model!S97</f>
        <v>132</v>
      </c>
      <c r="T123" s="19">
        <f>Gompertz_model!T97</f>
        <v>2218</v>
      </c>
      <c r="U123" s="19">
        <f>Gompertz_model!U97</f>
        <v>2755</v>
      </c>
      <c r="V123" s="19">
        <f>Gompertz_model!V97</f>
        <v>189</v>
      </c>
      <c r="W123" s="19">
        <f>Gompertz_model!W97</f>
        <v>263</v>
      </c>
      <c r="X123" s="19">
        <f>Gompertz_model!X97</f>
        <v>426</v>
      </c>
      <c r="Y123" s="19">
        <f>Gompertz_model!Y97</f>
        <v>739</v>
      </c>
      <c r="Z123" s="19">
        <f>Gompertz_model!Z97</f>
        <v>2548</v>
      </c>
      <c r="AA123" s="19">
        <f>Gompertz_model!AA97</f>
        <v>443</v>
      </c>
      <c r="AB123" s="19">
        <f>Gompertz_model!AB97</f>
        <v>41</v>
      </c>
      <c r="AC123" s="19">
        <f>Gompertz_model!AC97</f>
        <v>2155</v>
      </c>
      <c r="AD123" s="19">
        <f>Gompertz_model!AD97</f>
        <v>328</v>
      </c>
      <c r="AE123" s="19">
        <f>Gompertz_model!AE97</f>
        <v>2542</v>
      </c>
      <c r="AF123" s="19">
        <f>Gompertz_model!AF97</f>
        <v>642</v>
      </c>
      <c r="AG123" s="19">
        <f>Gompertz_model!AG97</f>
        <v>807</v>
      </c>
      <c r="AH123" s="19">
        <f>Gompertz_model!AH97</f>
        <v>1247</v>
      </c>
      <c r="AI123" s="19">
        <f>Gompertz_model!AI97</f>
        <v>3361</v>
      </c>
    </row>
    <row r="124" spans="1:35" x14ac:dyDescent="0.25">
      <c r="A124" s="3">
        <v>212</v>
      </c>
      <c r="B124" s="19">
        <f>Gompertz_model!B98</f>
        <v>1074</v>
      </c>
      <c r="C124" s="19">
        <f>Gompertz_model!C98</f>
        <v>458</v>
      </c>
      <c r="D124" s="19">
        <f>Gompertz_model!D98</f>
        <v>1288</v>
      </c>
      <c r="E124" s="19">
        <f>Gompertz_model!E98</f>
        <v>674</v>
      </c>
      <c r="F124" s="19">
        <f>Gompertz_model!F98</f>
        <v>309</v>
      </c>
      <c r="G124" s="19">
        <f>Gompertz_model!G98</f>
        <v>1155</v>
      </c>
      <c r="H124" s="19">
        <f>Gompertz_model!H98</f>
        <v>378</v>
      </c>
      <c r="I124" s="19">
        <f>Gompertz_model!I98</f>
        <v>1300</v>
      </c>
      <c r="J124" s="19">
        <f>Gompertz_model!J98</f>
        <v>77</v>
      </c>
      <c r="K124" s="19">
        <f>Gompertz_model!K98</f>
        <v>489</v>
      </c>
      <c r="L124" s="19">
        <f>Gompertz_model!L98</f>
        <v>652</v>
      </c>
      <c r="M124" s="19">
        <f>Gompertz_model!M98</f>
        <v>369</v>
      </c>
      <c r="N124" s="19">
        <f>Gompertz_model!N98</f>
        <v>1031</v>
      </c>
      <c r="O124" s="19">
        <f>Gompertz_model!O98</f>
        <v>337</v>
      </c>
      <c r="P124" s="19">
        <f>Gompertz_model!P98</f>
        <v>215</v>
      </c>
      <c r="Q124" s="19">
        <f>Gompertz_model!Q98</f>
        <v>2992</v>
      </c>
      <c r="R124" s="19">
        <f>Gompertz_model!R98</f>
        <v>77</v>
      </c>
      <c r="S124" s="19">
        <f>Gompertz_model!S98</f>
        <v>457</v>
      </c>
      <c r="T124" s="19">
        <f>Gompertz_model!T98</f>
        <v>1151</v>
      </c>
      <c r="U124" s="19">
        <f>Gompertz_model!U98</f>
        <v>1242</v>
      </c>
      <c r="V124" s="19">
        <f>Gompertz_model!V98</f>
        <v>172</v>
      </c>
      <c r="W124" s="19">
        <f>Gompertz_model!W98</f>
        <v>94</v>
      </c>
      <c r="X124" s="19">
        <f>Gompertz_model!X98</f>
        <v>36</v>
      </c>
      <c r="Y124" s="19">
        <f>Gompertz_model!Y98</f>
        <v>513</v>
      </c>
      <c r="Z124" s="19">
        <f>Gompertz_model!Z98</f>
        <v>643</v>
      </c>
      <c r="AA124" s="19">
        <f>Gompertz_model!AA98</f>
        <v>1218</v>
      </c>
      <c r="AB124" s="19">
        <f>Gompertz_model!AB98</f>
        <v>779</v>
      </c>
      <c r="AC124" s="19">
        <f>Gompertz_model!AC98</f>
        <v>3914</v>
      </c>
      <c r="AD124" s="19">
        <f>Gompertz_model!AD98</f>
        <v>308</v>
      </c>
      <c r="AE124" s="19">
        <f>Gompertz_model!AE98</f>
        <v>1503</v>
      </c>
      <c r="AF124" s="19">
        <f>Gompertz_model!AF98</f>
        <v>623</v>
      </c>
      <c r="AG124" s="19">
        <f>Gompertz_model!AG98</f>
        <v>226</v>
      </c>
      <c r="AH124" s="19">
        <f>Gompertz_model!AH98</f>
        <v>1162</v>
      </c>
      <c r="AI124" s="19">
        <f>Gompertz_model!AI98</f>
        <v>789</v>
      </c>
    </row>
    <row r="125" spans="1:35" x14ac:dyDescent="0.25">
      <c r="A125" s="3">
        <v>213</v>
      </c>
      <c r="B125" s="19">
        <f>Gompertz_model!B99</f>
        <v>377</v>
      </c>
      <c r="C125" s="19">
        <f>Gompertz_model!C99</f>
        <v>737</v>
      </c>
      <c r="D125" s="19">
        <f>Gompertz_model!D99</f>
        <v>1254</v>
      </c>
      <c r="E125" s="19">
        <f>Gompertz_model!E99</f>
        <v>624</v>
      </c>
      <c r="F125" s="19">
        <f>Gompertz_model!F99</f>
        <v>1859</v>
      </c>
      <c r="G125" s="19">
        <f>Gompertz_model!G99</f>
        <v>733</v>
      </c>
      <c r="H125" s="19">
        <f>Gompertz_model!H99</f>
        <v>892</v>
      </c>
      <c r="I125" s="19">
        <f>Gompertz_model!I99</f>
        <v>701</v>
      </c>
      <c r="J125" s="19">
        <f>Gompertz_model!J99</f>
        <v>881</v>
      </c>
      <c r="K125" s="19">
        <f>Gompertz_model!K99</f>
        <v>400</v>
      </c>
      <c r="L125" s="19">
        <f>Gompertz_model!L99</f>
        <v>907</v>
      </c>
      <c r="M125" s="19">
        <f>Gompertz_model!M99</f>
        <v>569</v>
      </c>
      <c r="N125" s="19">
        <f>Gompertz_model!N99</f>
        <v>170</v>
      </c>
      <c r="O125" s="19">
        <f>Gompertz_model!O99</f>
        <v>454</v>
      </c>
      <c r="P125" s="19">
        <f>Gompertz_model!P99</f>
        <v>517</v>
      </c>
      <c r="Q125" s="19">
        <f>Gompertz_model!Q99</f>
        <v>2474</v>
      </c>
      <c r="R125" s="19">
        <f>Gompertz_model!R99</f>
        <v>92</v>
      </c>
      <c r="S125" s="19">
        <f>Gompertz_model!S99</f>
        <v>734</v>
      </c>
      <c r="T125" s="19">
        <f>Gompertz_model!T99</f>
        <v>427</v>
      </c>
      <c r="U125" s="19">
        <f>Gompertz_model!U99</f>
        <v>1683</v>
      </c>
      <c r="V125" s="19">
        <f>Gompertz_model!V99</f>
        <v>156</v>
      </c>
      <c r="W125" s="19">
        <f>Gompertz_model!W99</f>
        <v>459</v>
      </c>
      <c r="X125" s="19">
        <f>Gompertz_model!X99</f>
        <v>10</v>
      </c>
      <c r="Y125" s="19">
        <f>Gompertz_model!Y99</f>
        <v>332</v>
      </c>
      <c r="Z125" s="19">
        <f>Gompertz_model!Z99</f>
        <v>1152</v>
      </c>
      <c r="AA125" s="19">
        <f>Gompertz_model!AA99</f>
        <v>327</v>
      </c>
      <c r="AB125" s="19">
        <f>Gompertz_model!AB99</f>
        <v>1625</v>
      </c>
      <c r="AC125" s="19">
        <f>Gompertz_model!AC99</f>
        <v>2725</v>
      </c>
      <c r="AD125" s="19">
        <f>Gompertz_model!AD99</f>
        <v>288</v>
      </c>
      <c r="AE125" s="19">
        <f>Gompertz_model!AE99</f>
        <v>1834</v>
      </c>
      <c r="AF125" s="19">
        <f>Gompertz_model!AF99</f>
        <v>432</v>
      </c>
      <c r="AG125" s="19">
        <f>Gompertz_model!AG99</f>
        <v>876</v>
      </c>
      <c r="AH125" s="19">
        <f>Gompertz_model!AH99</f>
        <v>710</v>
      </c>
      <c r="AI125" s="19">
        <f>Gompertz_model!AI99</f>
        <v>2822</v>
      </c>
    </row>
    <row r="126" spans="1:35" x14ac:dyDescent="0.25">
      <c r="A126" s="3">
        <v>214</v>
      </c>
      <c r="B126" s="19">
        <f>Gompertz_model!B100</f>
        <v>101</v>
      </c>
      <c r="C126" s="19">
        <f>Gompertz_model!C100</f>
        <v>1188</v>
      </c>
      <c r="D126" s="19">
        <f>Gompertz_model!D100</f>
        <v>1219</v>
      </c>
      <c r="E126" s="19">
        <f>Gompertz_model!E100</f>
        <v>577</v>
      </c>
      <c r="F126" s="19">
        <f>Gompertz_model!F100</f>
        <v>1346</v>
      </c>
      <c r="G126" s="19">
        <f>Gompertz_model!G100</f>
        <v>1975</v>
      </c>
      <c r="H126" s="19">
        <f>Gompertz_model!H100</f>
        <v>429</v>
      </c>
      <c r="I126" s="19">
        <f>Gompertz_model!I100</f>
        <v>653</v>
      </c>
      <c r="J126" s="19">
        <f>Gompertz_model!J100</f>
        <v>310</v>
      </c>
      <c r="K126" s="19">
        <f>Gompertz_model!K100</f>
        <v>322</v>
      </c>
      <c r="L126" s="19">
        <f>Gompertz_model!L100</f>
        <v>673</v>
      </c>
      <c r="M126" s="19">
        <f>Gompertz_model!M100</f>
        <v>933</v>
      </c>
      <c r="N126" s="19">
        <f>Gompertz_model!N100</f>
        <v>70</v>
      </c>
      <c r="O126" s="19">
        <f>Gompertz_model!O100</f>
        <v>363</v>
      </c>
      <c r="P126" s="19">
        <f>Gompertz_model!P100</f>
        <v>351</v>
      </c>
      <c r="Q126" s="19">
        <f>Gompertz_model!Q100</f>
        <v>955</v>
      </c>
      <c r="R126" s="19">
        <f>Gompertz_model!R100</f>
        <v>597</v>
      </c>
      <c r="S126" s="19">
        <f>Gompertz_model!S100</f>
        <v>712</v>
      </c>
      <c r="T126" s="19">
        <f>Gompertz_model!T100</f>
        <v>2945</v>
      </c>
      <c r="U126" s="19">
        <f>Gompertz_model!U100</f>
        <v>845</v>
      </c>
      <c r="V126" s="19">
        <f>Gompertz_model!V100</f>
        <v>142</v>
      </c>
      <c r="W126" s="19">
        <f>Gompertz_model!W100</f>
        <v>430</v>
      </c>
      <c r="X126" s="19">
        <f>Gompertz_model!X100</f>
        <v>135</v>
      </c>
      <c r="Y126" s="19">
        <f>Gompertz_model!Y100</f>
        <v>518</v>
      </c>
      <c r="Z126" s="19">
        <f>Gompertz_model!Z100</f>
        <v>591</v>
      </c>
      <c r="AA126" s="19">
        <f>Gompertz_model!AA100</f>
        <v>250</v>
      </c>
      <c r="AB126" s="19">
        <f>Gompertz_model!AB100</f>
        <v>1680</v>
      </c>
      <c r="AC126" s="19">
        <f>Gompertz_model!AC100</f>
        <v>1235</v>
      </c>
      <c r="AD126" s="19">
        <f>Gompertz_model!AD100</f>
        <v>248</v>
      </c>
      <c r="AE126" s="19">
        <f>Gompertz_model!AE100</f>
        <v>1727</v>
      </c>
      <c r="AF126" s="19">
        <f>Gompertz_model!AF100</f>
        <v>48</v>
      </c>
      <c r="AG126" s="19">
        <f>Gompertz_model!AG100</f>
        <v>1695</v>
      </c>
      <c r="AH126" s="19">
        <f>Gompertz_model!AH100</f>
        <v>1136</v>
      </c>
      <c r="AI126" s="19">
        <f>Gompertz_model!AI100</f>
        <v>1568</v>
      </c>
    </row>
    <row r="127" spans="1:35" x14ac:dyDescent="0.25">
      <c r="A127" s="3">
        <v>215</v>
      </c>
      <c r="B127" s="19">
        <f>Gompertz_model!B101</f>
        <v>1319</v>
      </c>
      <c r="C127" s="19">
        <f>Gompertz_model!C101</f>
        <v>1013</v>
      </c>
      <c r="D127" s="19">
        <f>Gompertz_model!D101</f>
        <v>1185</v>
      </c>
      <c r="E127" s="19">
        <f>Gompertz_model!E101</f>
        <v>533</v>
      </c>
      <c r="F127" s="19">
        <f>Gompertz_model!F101</f>
        <v>908</v>
      </c>
      <c r="G127" s="19">
        <f>Gompertz_model!G101</f>
        <v>2139</v>
      </c>
      <c r="H127" s="19">
        <f>Gompertz_model!H101</f>
        <v>944</v>
      </c>
      <c r="I127" s="19">
        <f>Gompertz_model!I101</f>
        <v>229</v>
      </c>
      <c r="J127" s="19">
        <f>Gompertz_model!J101</f>
        <v>1713</v>
      </c>
      <c r="K127" s="19">
        <f>Gompertz_model!K101</f>
        <v>409</v>
      </c>
      <c r="L127" s="19">
        <f>Gompertz_model!L101</f>
        <v>1177</v>
      </c>
      <c r="M127" s="19">
        <f>Gompertz_model!M101</f>
        <v>3135</v>
      </c>
      <c r="N127" s="19">
        <f>Gompertz_model!N101</f>
        <v>465</v>
      </c>
      <c r="O127" s="19">
        <f>Gompertz_model!O101</f>
        <v>855</v>
      </c>
      <c r="P127" s="19">
        <f>Gompertz_model!P101</f>
        <v>798</v>
      </c>
      <c r="Q127" s="19">
        <f>Gompertz_model!Q101</f>
        <v>1759</v>
      </c>
      <c r="R127" s="19">
        <f>Gompertz_model!R101</f>
        <v>553</v>
      </c>
      <c r="S127" s="19">
        <f>Gompertz_model!S101</f>
        <v>691</v>
      </c>
      <c r="T127" s="19">
        <f>Gompertz_model!T101</f>
        <v>1354</v>
      </c>
      <c r="U127" s="19">
        <f>Gompertz_model!U101</f>
        <v>436</v>
      </c>
      <c r="V127" s="19">
        <f>Gompertz_model!V101</f>
        <v>129</v>
      </c>
      <c r="W127" s="19">
        <f>Gompertz_model!W101</f>
        <v>1124</v>
      </c>
      <c r="X127" s="19">
        <f>Gompertz_model!X101</f>
        <v>135</v>
      </c>
      <c r="Y127" s="19">
        <f>Gompertz_model!Y101</f>
        <v>229</v>
      </c>
      <c r="Z127" s="19">
        <f>Gompertz_model!Z101</f>
        <v>1691</v>
      </c>
      <c r="AA127" s="19">
        <f>Gompertz_model!AA101</f>
        <v>181</v>
      </c>
      <c r="AB127" s="19">
        <f>Gompertz_model!AB101</f>
        <v>1563</v>
      </c>
      <c r="AC127" s="19">
        <f>Gompertz_model!AC101</f>
        <v>1616</v>
      </c>
      <c r="AD127" s="19">
        <f>Gompertz_model!AD101</f>
        <v>239</v>
      </c>
      <c r="AE127" s="19">
        <f>Gompertz_model!AE101</f>
        <v>1516</v>
      </c>
      <c r="AF127" s="19">
        <f>Gompertz_model!AF101</f>
        <v>113</v>
      </c>
      <c r="AG127" s="19">
        <f>Gompertz_model!AG101</f>
        <v>321</v>
      </c>
      <c r="AH127" s="19">
        <f>Gompertz_model!AH101</f>
        <v>744</v>
      </c>
      <c r="AI127" s="19">
        <f>Gompertz_model!AI101</f>
        <v>1122</v>
      </c>
    </row>
    <row r="128" spans="1:35" x14ac:dyDescent="0.25">
      <c r="A128" s="3">
        <v>216</v>
      </c>
      <c r="B128" s="19">
        <f>Gompertz_model!B102</f>
        <v>57</v>
      </c>
      <c r="C128" s="19">
        <f>Gompertz_model!C102</f>
        <v>1045</v>
      </c>
      <c r="D128" s="19">
        <f>Gompertz_model!D102</f>
        <v>1151</v>
      </c>
      <c r="E128" s="19">
        <f>Gompertz_model!E102</f>
        <v>492</v>
      </c>
      <c r="F128" s="19">
        <f>Gompertz_model!F102</f>
        <v>816</v>
      </c>
      <c r="G128" s="19">
        <f>Gompertz_model!G102</f>
        <v>1399</v>
      </c>
      <c r="H128" s="19">
        <f>Gompertz_model!H102</f>
        <v>882</v>
      </c>
      <c r="I128" s="19">
        <f>Gompertz_model!I102</f>
        <v>355</v>
      </c>
      <c r="J128" s="19">
        <f>Gompertz_model!J102</f>
        <v>991</v>
      </c>
      <c r="K128" s="19">
        <f>Gompertz_model!K102</f>
        <v>331</v>
      </c>
      <c r="L128" s="19">
        <f>Gompertz_model!L102</f>
        <v>285</v>
      </c>
      <c r="M128" s="19">
        <f>Gompertz_model!M102</f>
        <v>935</v>
      </c>
      <c r="N128" s="19">
        <f>Gompertz_model!N102</f>
        <v>276</v>
      </c>
      <c r="O128" s="19">
        <f>Gompertz_model!O102</f>
        <v>507</v>
      </c>
      <c r="P128" s="19">
        <f>Gompertz_model!P102</f>
        <v>868</v>
      </c>
      <c r="Q128" s="19">
        <f>Gompertz_model!Q102</f>
        <v>1222</v>
      </c>
      <c r="R128" s="19">
        <f>Gompertz_model!R102</f>
        <v>209</v>
      </c>
      <c r="S128" s="19">
        <f>Gompertz_model!S102</f>
        <v>670</v>
      </c>
      <c r="T128" s="19">
        <f>Gompertz_model!T102</f>
        <v>531</v>
      </c>
      <c r="U128" s="19">
        <f>Gompertz_model!U102</f>
        <v>656</v>
      </c>
      <c r="V128" s="19">
        <f>Gompertz_model!V102</f>
        <v>117</v>
      </c>
      <c r="W128" s="19">
        <f>Gompertz_model!W102</f>
        <v>908</v>
      </c>
      <c r="X128" s="19">
        <f>Gompertz_model!X102</f>
        <v>150</v>
      </c>
      <c r="Y128" s="19">
        <f>Gompertz_model!Y102</f>
        <v>1913</v>
      </c>
      <c r="Z128" s="19">
        <f>Gompertz_model!Z102</f>
        <v>871</v>
      </c>
      <c r="AA128" s="19">
        <f>Gompertz_model!AA102</f>
        <v>87</v>
      </c>
      <c r="AB128" s="19">
        <f>Gompertz_model!AB102</f>
        <v>681</v>
      </c>
      <c r="AC128" s="19">
        <f>Gompertz_model!AC102</f>
        <v>661</v>
      </c>
      <c r="AD128" s="19">
        <f>Gompertz_model!AD102</f>
        <v>517</v>
      </c>
      <c r="AE128" s="19">
        <f>Gompertz_model!AE102</f>
        <v>1679</v>
      </c>
      <c r="AF128" s="19">
        <f>Gompertz_model!AF102</f>
        <v>125</v>
      </c>
      <c r="AG128" s="19">
        <f>Gompertz_model!AG102</f>
        <v>1372</v>
      </c>
      <c r="AH128" s="19">
        <f>Gompertz_model!AH102</f>
        <v>565</v>
      </c>
      <c r="AI128" s="19">
        <f>Gompertz_model!AI102</f>
        <v>1681</v>
      </c>
    </row>
    <row r="129" spans="1:35" x14ac:dyDescent="0.25">
      <c r="A129" s="3">
        <v>217</v>
      </c>
      <c r="B129" s="19">
        <f>Gompertz_model!B103</f>
        <v>445</v>
      </c>
      <c r="C129" s="19">
        <f>Gompertz_model!C103</f>
        <v>250</v>
      </c>
      <c r="D129" s="19">
        <f>Gompertz_model!D103</f>
        <v>1116</v>
      </c>
      <c r="E129" s="19">
        <f>Gompertz_model!E103</f>
        <v>455</v>
      </c>
      <c r="F129" s="19">
        <f>Gompertz_model!F103</f>
        <v>441</v>
      </c>
      <c r="G129" s="19">
        <f>Gompertz_model!G103</f>
        <v>687</v>
      </c>
      <c r="H129" s="19">
        <f>Gompertz_model!H103</f>
        <v>1239</v>
      </c>
      <c r="I129" s="19">
        <f>Gompertz_model!I103</f>
        <v>336</v>
      </c>
      <c r="J129" s="19">
        <f>Gompertz_model!J103</f>
        <v>708</v>
      </c>
      <c r="K129" s="19">
        <f>Gompertz_model!K103</f>
        <v>152</v>
      </c>
      <c r="L129" s="19">
        <f>Gompertz_model!L103</f>
        <v>464</v>
      </c>
      <c r="M129" s="19">
        <f>Gompertz_model!M103</f>
        <v>459</v>
      </c>
      <c r="N129" s="19">
        <f>Gompertz_model!N103</f>
        <v>495</v>
      </c>
      <c r="O129" s="19">
        <f>Gompertz_model!O103</f>
        <v>615</v>
      </c>
      <c r="P129" s="19">
        <f>Gompertz_model!P103</f>
        <v>828</v>
      </c>
      <c r="Q129" s="19">
        <f>Gompertz_model!Q103</f>
        <v>651</v>
      </c>
      <c r="R129" s="19">
        <f>Gompertz_model!R103</f>
        <v>112</v>
      </c>
      <c r="S129" s="19">
        <f>Gompertz_model!S103</f>
        <v>650</v>
      </c>
      <c r="T129" s="19">
        <f>Gompertz_model!T103</f>
        <v>749</v>
      </c>
      <c r="U129" s="19">
        <f>Gompertz_model!U103</f>
        <v>1428</v>
      </c>
      <c r="V129" s="19">
        <f>Gompertz_model!V103</f>
        <v>106</v>
      </c>
      <c r="W129" s="19">
        <f>Gompertz_model!W103</f>
        <v>594</v>
      </c>
      <c r="X129" s="19">
        <f>Gompertz_model!X103</f>
        <v>299</v>
      </c>
      <c r="Y129" s="19">
        <f>Gompertz_model!Y103</f>
        <v>265</v>
      </c>
      <c r="Z129" s="19">
        <f>Gompertz_model!Z103</f>
        <v>2393</v>
      </c>
      <c r="AA129" s="19">
        <f>Gompertz_model!AA103</f>
        <v>945</v>
      </c>
      <c r="AB129" s="19">
        <f>Gompertz_model!AB103</f>
        <v>1042</v>
      </c>
      <c r="AC129" s="19">
        <f>Gompertz_model!AC103</f>
        <v>255</v>
      </c>
      <c r="AD129" s="19">
        <f>Gompertz_model!AD103</f>
        <v>464</v>
      </c>
      <c r="AE129" s="19">
        <f>Gompertz_model!AE103</f>
        <v>582</v>
      </c>
      <c r="AF129" s="19">
        <f>Gompertz_model!AF103</f>
        <v>213</v>
      </c>
      <c r="AG129" s="19">
        <f>Gompertz_model!AG103</f>
        <v>1461</v>
      </c>
      <c r="AH129" s="19">
        <f>Gompertz_model!AH103</f>
        <v>386</v>
      </c>
      <c r="AI129" s="19">
        <f>Gompertz_model!AI103</f>
        <v>1250</v>
      </c>
    </row>
    <row r="130" spans="1:35" x14ac:dyDescent="0.25">
      <c r="A130" s="3">
        <v>218</v>
      </c>
      <c r="B130" s="19">
        <f>Gompertz_model!B104</f>
        <v>323</v>
      </c>
      <c r="C130" s="19">
        <f>Gompertz_model!C104</f>
        <v>562</v>
      </c>
      <c r="D130" s="19">
        <f>Gompertz_model!D104</f>
        <v>1083</v>
      </c>
      <c r="E130" s="19">
        <f>Gompertz_model!E104</f>
        <v>419</v>
      </c>
      <c r="F130" s="19">
        <f>Gompertz_model!F104</f>
        <v>217</v>
      </c>
      <c r="G130" s="19">
        <f>Gompertz_model!G104</f>
        <v>650</v>
      </c>
      <c r="H130" s="19">
        <f>Gompertz_model!H104</f>
        <v>1201</v>
      </c>
      <c r="I130" s="19">
        <f>Gompertz_model!I104</f>
        <v>318</v>
      </c>
      <c r="J130" s="19">
        <f>Gompertz_model!J104</f>
        <v>905</v>
      </c>
      <c r="K130" s="19">
        <f>Gompertz_model!K104</f>
        <v>628</v>
      </c>
      <c r="L130" s="19">
        <f>Gompertz_model!L104</f>
        <v>452</v>
      </c>
      <c r="M130" s="19">
        <f>Gompertz_model!M104</f>
        <v>493</v>
      </c>
      <c r="N130" s="19">
        <f>Gompertz_model!N104</f>
        <v>376</v>
      </c>
      <c r="O130" s="19">
        <f>Gompertz_model!O104</f>
        <v>117</v>
      </c>
      <c r="P130" s="19">
        <f>Gompertz_model!P104</f>
        <v>127</v>
      </c>
      <c r="Q130" s="19">
        <f>Gompertz_model!Q104</f>
        <v>530</v>
      </c>
      <c r="R130" s="19">
        <f>Gompertz_model!R104</f>
        <v>590</v>
      </c>
      <c r="S130" s="19">
        <f>Gompertz_model!S104</f>
        <v>630</v>
      </c>
      <c r="T130" s="19">
        <f>Gompertz_model!T104</f>
        <v>1185</v>
      </c>
      <c r="U130" s="19">
        <f>Gompertz_model!U104</f>
        <v>2122</v>
      </c>
      <c r="V130" s="19">
        <f>Gompertz_model!V104</f>
        <v>96</v>
      </c>
      <c r="W130" s="19">
        <f>Gompertz_model!W104</f>
        <v>935</v>
      </c>
      <c r="X130" s="19">
        <f>Gompertz_model!X104</f>
        <v>280</v>
      </c>
      <c r="Y130" s="19">
        <f>Gompertz_model!Y104</f>
        <v>1095</v>
      </c>
      <c r="Z130" s="19">
        <f>Gompertz_model!Z104</f>
        <v>702</v>
      </c>
      <c r="AA130" s="19">
        <f>Gompertz_model!AA104</f>
        <v>902</v>
      </c>
      <c r="AB130" s="19">
        <f>Gompertz_model!AB104</f>
        <v>1961</v>
      </c>
      <c r="AC130" s="19">
        <f>Gompertz_model!AC104</f>
        <v>503</v>
      </c>
      <c r="AD130" s="19">
        <f>Gompertz_model!AD104</f>
        <v>1195</v>
      </c>
      <c r="AE130" s="19">
        <f>Gompertz_model!AE104</f>
        <v>1239</v>
      </c>
      <c r="AF130" s="19">
        <f>Gompertz_model!AF104</f>
        <v>436</v>
      </c>
      <c r="AG130" s="19">
        <f>Gompertz_model!AG104</f>
        <v>2356</v>
      </c>
      <c r="AH130" s="19">
        <f>Gompertz_model!AH104</f>
        <v>193</v>
      </c>
      <c r="AI130" s="19">
        <f>Gompertz_model!AI104</f>
        <v>2180</v>
      </c>
    </row>
    <row r="131" spans="1:35" x14ac:dyDescent="0.25">
      <c r="A131" s="3">
        <v>219</v>
      </c>
      <c r="B131" s="19">
        <f>Gompertz_model!B105</f>
        <v>323</v>
      </c>
      <c r="C131" s="19">
        <f>Gompertz_model!C105</f>
        <v>195</v>
      </c>
      <c r="D131" s="19">
        <f>Gompertz_model!D105</f>
        <v>1049</v>
      </c>
      <c r="E131" s="19">
        <f>Gompertz_model!E105</f>
        <v>387</v>
      </c>
      <c r="F131" s="19">
        <f>Gompertz_model!F105</f>
        <v>1311</v>
      </c>
      <c r="G131" s="19">
        <f>Gompertz_model!G105</f>
        <v>625</v>
      </c>
      <c r="H131" s="19">
        <f>Gompertz_model!H105</f>
        <v>1163</v>
      </c>
      <c r="I131" s="19">
        <f>Gompertz_model!I105</f>
        <v>301</v>
      </c>
      <c r="J131" s="19">
        <f>Gompertz_model!J105</f>
        <v>1831</v>
      </c>
      <c r="K131" s="19">
        <f>Gompertz_model!K105</f>
        <v>510</v>
      </c>
      <c r="L131" s="19">
        <f>Gompertz_model!L105</f>
        <v>424</v>
      </c>
      <c r="M131" s="19">
        <f>Gompertz_model!M105</f>
        <v>704</v>
      </c>
      <c r="N131" s="19">
        <f>Gompertz_model!N105</f>
        <v>265</v>
      </c>
      <c r="O131" s="19">
        <f>Gompertz_model!O105</f>
        <v>27</v>
      </c>
      <c r="P131" s="19">
        <f>Gompertz_model!P105</f>
        <v>31</v>
      </c>
      <c r="Q131" s="19">
        <f>Gompertz_model!Q105</f>
        <v>807</v>
      </c>
      <c r="R131" s="19">
        <f>Gompertz_model!R105</f>
        <v>101</v>
      </c>
      <c r="S131" s="19">
        <f>Gompertz_model!S105</f>
        <v>610</v>
      </c>
      <c r="T131" s="19">
        <f>Gompertz_model!T105</f>
        <v>1458</v>
      </c>
      <c r="U131" s="19">
        <f>Gompertz_model!U105</f>
        <v>1049</v>
      </c>
      <c r="V131" s="19">
        <f>Gompertz_model!V105</f>
        <v>87</v>
      </c>
      <c r="W131" s="19">
        <f>Gompertz_model!W105</f>
        <v>898</v>
      </c>
      <c r="X131" s="19">
        <f>Gompertz_model!X105</f>
        <v>262</v>
      </c>
      <c r="Y131" s="19">
        <f>Gompertz_model!Y105</f>
        <v>136</v>
      </c>
      <c r="Z131" s="19">
        <f>Gompertz_model!Z105</f>
        <v>164</v>
      </c>
      <c r="AA131" s="19">
        <f>Gompertz_model!AA105</f>
        <v>861</v>
      </c>
      <c r="AB131" s="19">
        <f>Gompertz_model!AB105</f>
        <v>1914</v>
      </c>
      <c r="AC131" s="19">
        <f>Gompertz_model!AC105</f>
        <v>59</v>
      </c>
      <c r="AD131" s="19">
        <f>Gompertz_model!AD105</f>
        <v>1708</v>
      </c>
      <c r="AE131" s="19">
        <f>Gompertz_model!AE105</f>
        <v>2037</v>
      </c>
      <c r="AF131" s="19">
        <f>Gompertz_model!AF105</f>
        <v>54</v>
      </c>
      <c r="AG131" s="19">
        <f>Gompertz_model!AG105</f>
        <v>2901</v>
      </c>
      <c r="AH131" s="19">
        <f>Gompertz_model!AH105</f>
        <v>220</v>
      </c>
      <c r="AI131" s="19">
        <f>Gompertz_model!AI105</f>
        <v>2470</v>
      </c>
    </row>
    <row r="132" spans="1:35" x14ac:dyDescent="0.25">
      <c r="A132" s="3">
        <v>220</v>
      </c>
      <c r="B132" s="19">
        <f>Gompertz_model!B106</f>
        <v>7</v>
      </c>
      <c r="C132" s="19">
        <f>Gompertz_model!C106</f>
        <v>313</v>
      </c>
      <c r="D132" s="19">
        <f>Gompertz_model!D106</f>
        <v>1016</v>
      </c>
      <c r="E132" s="19">
        <f>Gompertz_model!E106</f>
        <v>357</v>
      </c>
      <c r="F132" s="19">
        <f>Gompertz_model!F106</f>
        <v>1265</v>
      </c>
      <c r="G132" s="19">
        <f>Gompertz_model!G106</f>
        <v>600</v>
      </c>
      <c r="H132" s="19">
        <f>Gompertz_model!H106</f>
        <v>1126</v>
      </c>
      <c r="I132" s="19">
        <f>Gompertz_model!I106</f>
        <v>285</v>
      </c>
      <c r="J132" s="19">
        <f>Gompertz_model!J106</f>
        <v>402</v>
      </c>
      <c r="K132" s="19">
        <f>Gompertz_model!K106</f>
        <v>512</v>
      </c>
      <c r="L132" s="19">
        <f>Gompertz_model!L106</f>
        <v>397</v>
      </c>
      <c r="M132" s="19">
        <f>Gompertz_model!M106</f>
        <v>672</v>
      </c>
      <c r="N132" s="19">
        <f>Gompertz_model!N106</f>
        <v>361</v>
      </c>
      <c r="O132" s="19">
        <f>Gompertz_model!O106</f>
        <v>60</v>
      </c>
      <c r="P132" s="19">
        <f>Gompertz_model!P106</f>
        <v>355</v>
      </c>
      <c r="Q132" s="19">
        <f>Gompertz_model!Q106</f>
        <v>867</v>
      </c>
      <c r="R132" s="19">
        <f>Gompertz_model!R106</f>
        <v>98</v>
      </c>
      <c r="S132" s="19">
        <f>Gompertz_model!S106</f>
        <v>591</v>
      </c>
      <c r="T132" s="19">
        <f>Gompertz_model!T106</f>
        <v>1892</v>
      </c>
      <c r="U132" s="19">
        <f>Gompertz_model!U106</f>
        <v>1018</v>
      </c>
      <c r="V132" s="19">
        <f>Gompertz_model!V106</f>
        <v>79</v>
      </c>
      <c r="W132" s="19">
        <f>Gompertz_model!W106</f>
        <v>862</v>
      </c>
      <c r="X132" s="19">
        <f>Gompertz_model!X106</f>
        <v>245</v>
      </c>
      <c r="Y132" s="19">
        <f>Gompertz_model!Y106</f>
        <v>640</v>
      </c>
      <c r="Z132" s="19">
        <f>Gompertz_model!Z106</f>
        <v>159</v>
      </c>
      <c r="AA132" s="19">
        <f>Gompertz_model!AA106</f>
        <v>821</v>
      </c>
      <c r="AB132" s="19">
        <f>Gompertz_model!AB106</f>
        <v>1866</v>
      </c>
      <c r="AC132" s="19">
        <f>Gompertz_model!AC106</f>
        <v>1058</v>
      </c>
      <c r="AD132" s="19">
        <f>Gompertz_model!AD106</f>
        <v>717</v>
      </c>
      <c r="AE132" s="19">
        <f>Gompertz_model!AE106</f>
        <v>310</v>
      </c>
      <c r="AF132" s="19">
        <f>Gompertz_model!AF106</f>
        <v>273</v>
      </c>
      <c r="AG132" s="19">
        <f>Gompertz_model!AG106</f>
        <v>1500</v>
      </c>
      <c r="AH132" s="19">
        <f>Gompertz_model!AH106</f>
        <v>61</v>
      </c>
      <c r="AI132" s="19">
        <f>Gompertz_model!AI106</f>
        <v>1603</v>
      </c>
    </row>
    <row r="133" spans="1:35" x14ac:dyDescent="0.25">
      <c r="A133" s="3">
        <v>221</v>
      </c>
      <c r="B133" s="19">
        <f>Gompertz_model!B107</f>
        <v>76</v>
      </c>
      <c r="C133" s="19">
        <f>Gompertz_model!C107</f>
        <v>255</v>
      </c>
      <c r="D133" s="19">
        <f>Gompertz_model!D107</f>
        <v>983</v>
      </c>
      <c r="E133" s="19">
        <f>Gompertz_model!E107</f>
        <v>329</v>
      </c>
      <c r="F133" s="19">
        <f>Gompertz_model!F107</f>
        <v>1221</v>
      </c>
      <c r="G133" s="19">
        <f>Gompertz_model!G107</f>
        <v>577</v>
      </c>
      <c r="H133" s="19">
        <f>Gompertz_model!H107</f>
        <v>1089</v>
      </c>
      <c r="I133" s="19">
        <f>Gompertz_model!I107</f>
        <v>270</v>
      </c>
      <c r="J133" s="19">
        <f>Gompertz_model!J107</f>
        <v>377</v>
      </c>
      <c r="K133" s="19">
        <f>Gompertz_model!K107</f>
        <v>497</v>
      </c>
      <c r="L133" s="19">
        <f>Gompertz_model!L107</f>
        <v>372</v>
      </c>
      <c r="M133" s="19">
        <f>Gompertz_model!M107</f>
        <v>641</v>
      </c>
      <c r="N133" s="19">
        <f>Gompertz_model!N107</f>
        <v>193</v>
      </c>
      <c r="O133" s="19">
        <f>Gompertz_model!O107</f>
        <v>901</v>
      </c>
      <c r="P133" s="19">
        <f>Gompertz_model!P107</f>
        <v>332</v>
      </c>
      <c r="Q133" s="19">
        <f>Gompertz_model!Q107</f>
        <v>1055</v>
      </c>
      <c r="R133" s="19">
        <f>Gompertz_model!R107</f>
        <v>182</v>
      </c>
      <c r="S133" s="19">
        <f>Gompertz_model!S107</f>
        <v>572</v>
      </c>
      <c r="T133" s="19">
        <f>Gompertz_model!T107</f>
        <v>492</v>
      </c>
      <c r="U133" s="19">
        <f>Gompertz_model!U107</f>
        <v>885</v>
      </c>
      <c r="V133" s="19">
        <f>Gompertz_model!V107</f>
        <v>71</v>
      </c>
      <c r="W133" s="19">
        <f>Gompertz_model!W107</f>
        <v>828</v>
      </c>
      <c r="X133" s="19">
        <f>Gompertz_model!X107</f>
        <v>229</v>
      </c>
      <c r="Y133" s="19">
        <f>Gompertz_model!Y107</f>
        <v>599</v>
      </c>
      <c r="Z133" s="19">
        <f>Gompertz_model!Z107</f>
        <v>1111</v>
      </c>
      <c r="AA133" s="19">
        <f>Gompertz_model!AA107</f>
        <v>783</v>
      </c>
      <c r="AB133" s="19">
        <f>Gompertz_model!AB107</f>
        <v>1818</v>
      </c>
      <c r="AC133" s="19">
        <f>Gompertz_model!AC107</f>
        <v>999</v>
      </c>
      <c r="AD133" s="19">
        <f>Gompertz_model!AD107</f>
        <v>433</v>
      </c>
      <c r="AE133" s="19">
        <f>Gompertz_model!AE107</f>
        <v>964</v>
      </c>
      <c r="AF133" s="19">
        <f>Gompertz_model!AF107</f>
        <v>255</v>
      </c>
      <c r="AG133" s="19">
        <f>Gompertz_model!AG107</f>
        <v>1206</v>
      </c>
      <c r="AH133" s="19">
        <f>Gompertz_model!AH107</f>
        <v>597</v>
      </c>
      <c r="AI133" s="19">
        <f>Gompertz_model!AI107</f>
        <v>2353</v>
      </c>
    </row>
    <row r="134" spans="1:35" x14ac:dyDescent="0.25">
      <c r="A134" s="3">
        <v>222</v>
      </c>
      <c r="B134" s="19">
        <f>Gompertz_model!B108</f>
        <v>15</v>
      </c>
      <c r="C134" s="19">
        <f>Gompertz_model!C108</f>
        <v>242</v>
      </c>
      <c r="D134" s="19">
        <f>Gompertz_model!D108</f>
        <v>951</v>
      </c>
      <c r="E134" s="19">
        <f>Gompertz_model!E108</f>
        <v>303</v>
      </c>
      <c r="F134" s="19">
        <f>Gompertz_model!F108</f>
        <v>1177</v>
      </c>
      <c r="G134" s="19">
        <f>Gompertz_model!G108</f>
        <v>554</v>
      </c>
      <c r="H134" s="19">
        <f>Gompertz_model!H108</f>
        <v>1053</v>
      </c>
      <c r="I134" s="19">
        <f>Gompertz_model!I108</f>
        <v>255</v>
      </c>
      <c r="J134" s="19">
        <f>Gompertz_model!J108</f>
        <v>354</v>
      </c>
      <c r="K134" s="19">
        <f>Gompertz_model!K108</f>
        <v>482</v>
      </c>
      <c r="L134" s="19">
        <f>Gompertz_model!L108</f>
        <v>348</v>
      </c>
      <c r="M134" s="19">
        <f>Gompertz_model!M108</f>
        <v>610</v>
      </c>
      <c r="N134" s="19">
        <f>Gompertz_model!N108</f>
        <v>321</v>
      </c>
      <c r="O134" s="19">
        <f>Gompertz_model!O108</f>
        <v>879</v>
      </c>
      <c r="P134" s="19">
        <f>Gompertz_model!P108</f>
        <v>309</v>
      </c>
      <c r="Q134" s="19">
        <f>Gompertz_model!Q108</f>
        <v>1020</v>
      </c>
      <c r="R134" s="19">
        <f>Gompertz_model!R108</f>
        <v>440</v>
      </c>
      <c r="S134" s="19">
        <f>Gompertz_model!S108</f>
        <v>553</v>
      </c>
      <c r="T134" s="19">
        <f>Gompertz_model!T108</f>
        <v>410</v>
      </c>
      <c r="U134" s="19">
        <f>Gompertz_model!U108</f>
        <v>1017</v>
      </c>
      <c r="V134" s="19">
        <f>Gompertz_model!V108</f>
        <v>64</v>
      </c>
      <c r="W134" s="19">
        <f>Gompertz_model!W108</f>
        <v>794</v>
      </c>
      <c r="X134" s="19">
        <f>Gompertz_model!X108</f>
        <v>214</v>
      </c>
      <c r="Y134" s="19">
        <f>Gompertz_model!Y108</f>
        <v>561</v>
      </c>
      <c r="Z134" s="19">
        <f>Gompertz_model!Z108</f>
        <v>1084</v>
      </c>
      <c r="AA134" s="19">
        <f>Gompertz_model!AA108</f>
        <v>746</v>
      </c>
      <c r="AB134" s="19">
        <f>Gompertz_model!AB108</f>
        <v>1770</v>
      </c>
      <c r="AC134" s="19">
        <f>Gompertz_model!AC108</f>
        <v>943</v>
      </c>
      <c r="AD134" s="19">
        <f>Gompertz_model!AD108</f>
        <v>393</v>
      </c>
      <c r="AE134" s="19">
        <f>Gompertz_model!AE108</f>
        <v>848</v>
      </c>
      <c r="AF134" s="19">
        <f>Gompertz_model!AF108</f>
        <v>237</v>
      </c>
      <c r="AG134" s="19">
        <f>Gompertz_model!AG108</f>
        <v>576</v>
      </c>
      <c r="AH134" s="19">
        <f>Gompertz_model!AH108</f>
        <v>564</v>
      </c>
      <c r="AI134" s="19">
        <f>Gompertz_model!AI108</f>
        <v>1288</v>
      </c>
    </row>
    <row r="135" spans="1:35" x14ac:dyDescent="0.25">
      <c r="A135" s="3">
        <v>223</v>
      </c>
      <c r="B135" s="19">
        <f>Gompertz_model!B109</f>
        <v>44</v>
      </c>
      <c r="C135" s="19">
        <f>Gompertz_model!C109</f>
        <v>213</v>
      </c>
      <c r="D135" s="19">
        <f>Gompertz_model!D109</f>
        <v>919</v>
      </c>
      <c r="E135" s="19">
        <f>Gompertz_model!E109</f>
        <v>279</v>
      </c>
      <c r="F135" s="19">
        <f>Gompertz_model!F109</f>
        <v>1134</v>
      </c>
      <c r="G135" s="19">
        <f>Gompertz_model!G109</f>
        <v>531</v>
      </c>
      <c r="H135" s="19">
        <f>Gompertz_model!H109</f>
        <v>1017</v>
      </c>
      <c r="I135" s="19">
        <f>Gompertz_model!I109</f>
        <v>241</v>
      </c>
      <c r="J135" s="19">
        <f>Gompertz_model!J109</f>
        <v>332</v>
      </c>
      <c r="K135" s="19">
        <f>Gompertz_model!K109</f>
        <v>467</v>
      </c>
      <c r="L135" s="19">
        <f>Gompertz_model!L109</f>
        <v>326</v>
      </c>
      <c r="M135" s="19">
        <f>Gompertz_model!M109</f>
        <v>581</v>
      </c>
      <c r="N135" s="19">
        <f>Gompertz_model!N109</f>
        <v>306</v>
      </c>
      <c r="O135" s="19">
        <f>Gompertz_model!O109</f>
        <v>857</v>
      </c>
      <c r="P135" s="19">
        <f>Gompertz_model!P109</f>
        <v>289</v>
      </c>
      <c r="Q135" s="19">
        <f>Gompertz_model!Q109</f>
        <v>986</v>
      </c>
      <c r="R135" s="19">
        <f>Gompertz_model!R109</f>
        <v>422</v>
      </c>
      <c r="S135" s="19">
        <f>Gompertz_model!S109</f>
        <v>535</v>
      </c>
      <c r="T135" s="19">
        <f>Gompertz_model!T109</f>
        <v>505</v>
      </c>
      <c r="U135" s="19">
        <f>Gompertz_model!U109</f>
        <v>330</v>
      </c>
      <c r="V135" s="19">
        <f>Gompertz_model!V109</f>
        <v>58</v>
      </c>
      <c r="W135" s="19">
        <f>Gompertz_model!W109</f>
        <v>761</v>
      </c>
      <c r="X135" s="19">
        <f>Gompertz_model!X109</f>
        <v>200</v>
      </c>
      <c r="Y135" s="19">
        <f>Gompertz_model!Y109</f>
        <v>525</v>
      </c>
      <c r="Z135" s="19">
        <f>Gompertz_model!Z109</f>
        <v>1057</v>
      </c>
      <c r="AA135" s="19">
        <f>Gompertz_model!AA109</f>
        <v>711</v>
      </c>
      <c r="AB135" s="19">
        <f>Gompertz_model!AB109</f>
        <v>1723</v>
      </c>
      <c r="AC135" s="19">
        <f>Gompertz_model!AC109</f>
        <v>889</v>
      </c>
      <c r="AD135" s="19">
        <f>Gompertz_model!AD109</f>
        <v>459</v>
      </c>
      <c r="AE135" s="19">
        <f>Gompertz_model!AE109</f>
        <v>894</v>
      </c>
      <c r="AF135" s="19">
        <f>Gompertz_model!AF109</f>
        <v>220</v>
      </c>
      <c r="AG135" s="19">
        <f>Gompertz_model!AG109</f>
        <v>1157</v>
      </c>
      <c r="AH135" s="19">
        <f>Gompertz_model!AH109</f>
        <v>532</v>
      </c>
      <c r="AI135" s="19">
        <f>Gompertz_model!AI109</f>
        <v>1231</v>
      </c>
    </row>
    <row r="136" spans="1:35" x14ac:dyDescent="0.25">
      <c r="A136" s="3">
        <v>224</v>
      </c>
      <c r="B136" s="19">
        <f>Gompertz_model!B110</f>
        <v>64</v>
      </c>
      <c r="C136" s="19">
        <f>Gompertz_model!C110</f>
        <v>67</v>
      </c>
      <c r="D136" s="19">
        <f>Gompertz_model!D110</f>
        <v>888</v>
      </c>
      <c r="E136" s="19">
        <f>Gompertz_model!E110</f>
        <v>257</v>
      </c>
      <c r="F136" s="19">
        <f>Gompertz_model!F110</f>
        <v>1092</v>
      </c>
      <c r="G136" s="19">
        <f>Gompertz_model!G110</f>
        <v>510</v>
      </c>
      <c r="H136" s="19">
        <f>Gompertz_model!H110</f>
        <v>982</v>
      </c>
      <c r="I136" s="19">
        <f>Gompertz_model!I110</f>
        <v>227</v>
      </c>
      <c r="J136" s="19">
        <f>Gompertz_model!J110</f>
        <v>311</v>
      </c>
      <c r="K136" s="19">
        <f>Gompertz_model!K110</f>
        <v>452</v>
      </c>
      <c r="L136" s="19">
        <f>Gompertz_model!L110</f>
        <v>304</v>
      </c>
      <c r="M136" s="19">
        <f>Gompertz_model!M110</f>
        <v>553</v>
      </c>
      <c r="N136" s="19">
        <f>Gompertz_model!N110</f>
        <v>293</v>
      </c>
      <c r="O136" s="19">
        <f>Gompertz_model!O110</f>
        <v>835</v>
      </c>
      <c r="P136" s="19">
        <f>Gompertz_model!P110</f>
        <v>269</v>
      </c>
      <c r="Q136" s="19">
        <f>Gompertz_model!Q110</f>
        <v>952</v>
      </c>
      <c r="R136" s="19">
        <f>Gompertz_model!R110</f>
        <v>405</v>
      </c>
      <c r="S136" s="19">
        <f>Gompertz_model!S110</f>
        <v>518</v>
      </c>
      <c r="T136" s="19">
        <f>Gompertz_model!T110</f>
        <v>2114</v>
      </c>
      <c r="U136" s="19">
        <f>Gompertz_model!U110</f>
        <v>1032</v>
      </c>
      <c r="V136" s="19">
        <f>Gompertz_model!V110</f>
        <v>53</v>
      </c>
      <c r="W136" s="19">
        <f>Gompertz_model!W110</f>
        <v>729</v>
      </c>
      <c r="X136" s="19">
        <f>Gompertz_model!X110</f>
        <v>187</v>
      </c>
      <c r="Y136" s="19">
        <f>Gompertz_model!Y110</f>
        <v>492</v>
      </c>
      <c r="Z136" s="19">
        <f>Gompertz_model!Z110</f>
        <v>1030</v>
      </c>
      <c r="AA136" s="19">
        <f>Gompertz_model!AA110</f>
        <v>677</v>
      </c>
      <c r="AB136" s="19">
        <f>Gompertz_model!AB110</f>
        <v>1675</v>
      </c>
      <c r="AC136" s="19">
        <f>Gompertz_model!AC110</f>
        <v>838</v>
      </c>
      <c r="AD136" s="19">
        <f>Gompertz_model!AD110</f>
        <v>272</v>
      </c>
      <c r="AE136" s="19">
        <f>Gompertz_model!AE110</f>
        <v>877</v>
      </c>
      <c r="AF136" s="19">
        <f>Gompertz_model!AF110</f>
        <v>205</v>
      </c>
      <c r="AG136" s="19">
        <f>Gompertz_model!AG110</f>
        <v>1125</v>
      </c>
      <c r="AH136" s="19">
        <f>Gompertz_model!AH110</f>
        <v>502</v>
      </c>
      <c r="AI136" s="19">
        <f>Gompertz_model!AI110</f>
        <v>1176</v>
      </c>
    </row>
    <row r="137" spans="1:35" x14ac:dyDescent="0.25">
      <c r="A137" s="3">
        <v>225</v>
      </c>
      <c r="B137" s="19">
        <f>Gompertz_model!B111</f>
        <v>81</v>
      </c>
      <c r="C137" s="19">
        <f>Gompertz_model!C111</f>
        <v>332</v>
      </c>
      <c r="D137" s="19">
        <f>Gompertz_model!D111</f>
        <v>857</v>
      </c>
      <c r="E137" s="19">
        <f>Gompertz_model!E111</f>
        <v>236</v>
      </c>
      <c r="F137" s="19">
        <f>Gompertz_model!F111</f>
        <v>1050</v>
      </c>
      <c r="G137" s="19">
        <f>Gompertz_model!G111</f>
        <v>489</v>
      </c>
      <c r="H137" s="19">
        <f>Gompertz_model!H111</f>
        <v>947</v>
      </c>
      <c r="I137" s="19">
        <f>Gompertz_model!I111</f>
        <v>215</v>
      </c>
      <c r="J137" s="19">
        <f>Gompertz_model!J111</f>
        <v>291</v>
      </c>
      <c r="K137" s="19">
        <f>Gompertz_model!K111</f>
        <v>437</v>
      </c>
      <c r="L137" s="19">
        <f>Gompertz_model!L111</f>
        <v>285</v>
      </c>
      <c r="M137" s="19">
        <f>Gompertz_model!M111</f>
        <v>526</v>
      </c>
      <c r="N137" s="19">
        <f>Gompertz_model!N111</f>
        <v>279</v>
      </c>
      <c r="O137" s="19">
        <f>Gompertz_model!O111</f>
        <v>813</v>
      </c>
      <c r="P137" s="19">
        <f>Gompertz_model!P111</f>
        <v>251</v>
      </c>
      <c r="Q137" s="19">
        <f>Gompertz_model!Q111</f>
        <v>919</v>
      </c>
      <c r="R137" s="19">
        <f>Gompertz_model!R111</f>
        <v>388</v>
      </c>
      <c r="S137" s="19">
        <f>Gompertz_model!S111</f>
        <v>501</v>
      </c>
      <c r="T137" s="19">
        <f>Gompertz_model!T111</f>
        <v>3801</v>
      </c>
      <c r="U137" s="19">
        <f>Gompertz_model!U111</f>
        <v>256</v>
      </c>
      <c r="V137" s="19">
        <f>Gompertz_model!V111</f>
        <v>48</v>
      </c>
      <c r="W137" s="19">
        <f>Gompertz_model!W111</f>
        <v>698</v>
      </c>
      <c r="X137" s="19">
        <f>Gompertz_model!X111</f>
        <v>175</v>
      </c>
      <c r="Y137" s="19">
        <f>Gompertz_model!Y111</f>
        <v>460</v>
      </c>
      <c r="Z137" s="19">
        <f>Gompertz_model!Z111</f>
        <v>1003</v>
      </c>
      <c r="AA137" s="19">
        <f>Gompertz_model!AA111</f>
        <v>645</v>
      </c>
      <c r="AB137" s="19">
        <f>Gompertz_model!AB111</f>
        <v>1628</v>
      </c>
      <c r="AC137" s="19">
        <f>Gompertz_model!AC111</f>
        <v>790</v>
      </c>
      <c r="AD137" s="19">
        <f>Gompertz_model!AD111</f>
        <v>226</v>
      </c>
      <c r="AE137" s="19">
        <f>Gompertz_model!AE111</f>
        <v>861</v>
      </c>
      <c r="AF137" s="19">
        <f>Gompertz_model!AF111</f>
        <v>190</v>
      </c>
      <c r="AG137" s="19">
        <f>Gompertz_model!AG111</f>
        <v>1093</v>
      </c>
      <c r="AH137" s="19">
        <f>Gompertz_model!AH111</f>
        <v>473</v>
      </c>
      <c r="AI137" s="19">
        <f>Gompertz_model!AI111</f>
        <v>1123</v>
      </c>
    </row>
    <row r="138" spans="1:35" x14ac:dyDescent="0.25">
      <c r="A138" s="3">
        <v>226</v>
      </c>
      <c r="B138" s="19">
        <f>Gompertz_model!B112</f>
        <v>56</v>
      </c>
      <c r="C138" s="19">
        <f>Gompertz_model!C112</f>
        <v>174</v>
      </c>
      <c r="D138" s="19">
        <f>Gompertz_model!D112</f>
        <v>827</v>
      </c>
      <c r="E138" s="19">
        <f>Gompertz_model!E112</f>
        <v>217</v>
      </c>
      <c r="F138" s="19">
        <f>Gompertz_model!F112</f>
        <v>1010</v>
      </c>
      <c r="G138" s="19">
        <f>Gompertz_model!G112</f>
        <v>468</v>
      </c>
      <c r="H138" s="19">
        <f>Gompertz_model!H112</f>
        <v>913</v>
      </c>
      <c r="I138" s="19">
        <f>Gompertz_model!I112</f>
        <v>203</v>
      </c>
      <c r="J138" s="19">
        <f>Gompertz_model!J112</f>
        <v>273</v>
      </c>
      <c r="K138" s="19">
        <f>Gompertz_model!K112</f>
        <v>423</v>
      </c>
      <c r="L138" s="19">
        <f>Gompertz_model!L112</f>
        <v>266</v>
      </c>
      <c r="M138" s="19">
        <f>Gompertz_model!M112</f>
        <v>501</v>
      </c>
      <c r="N138" s="19">
        <f>Gompertz_model!N112</f>
        <v>267</v>
      </c>
      <c r="O138" s="19">
        <f>Gompertz_model!O112</f>
        <v>792</v>
      </c>
      <c r="P138" s="19">
        <f>Gompertz_model!P112</f>
        <v>234</v>
      </c>
      <c r="Q138" s="19">
        <f>Gompertz_model!Q112</f>
        <v>887</v>
      </c>
      <c r="R138" s="19">
        <f>Gompertz_model!R112</f>
        <v>372</v>
      </c>
      <c r="S138" s="19">
        <f>Gompertz_model!S112</f>
        <v>484</v>
      </c>
      <c r="T138" s="19">
        <f>Gompertz_model!T112</f>
        <v>614</v>
      </c>
      <c r="U138" s="19">
        <f>Gompertz_model!U112</f>
        <v>961</v>
      </c>
      <c r="V138" s="19">
        <f>Gompertz_model!V112</f>
        <v>43</v>
      </c>
      <c r="W138" s="19">
        <f>Gompertz_model!W112</f>
        <v>669</v>
      </c>
      <c r="X138" s="19">
        <f>Gompertz_model!X112</f>
        <v>163</v>
      </c>
      <c r="Y138" s="19">
        <f>Gompertz_model!Y112</f>
        <v>430</v>
      </c>
      <c r="Z138" s="19">
        <f>Gompertz_model!Z112</f>
        <v>976</v>
      </c>
      <c r="AA138" s="19">
        <f>Gompertz_model!AA112</f>
        <v>614</v>
      </c>
      <c r="AB138" s="19">
        <f>Gompertz_model!AB112</f>
        <v>1581</v>
      </c>
      <c r="AC138" s="19">
        <f>Gompertz_model!AC112</f>
        <v>743</v>
      </c>
      <c r="AD138" s="19">
        <f>Gompertz_model!AD112</f>
        <v>209</v>
      </c>
      <c r="AE138" s="19">
        <f>Gompertz_model!AE112</f>
        <v>844</v>
      </c>
      <c r="AF138" s="19">
        <f>Gompertz_model!AF112</f>
        <v>177</v>
      </c>
      <c r="AG138" s="19">
        <f>Gompertz_model!AG112</f>
        <v>1062</v>
      </c>
      <c r="AH138" s="19">
        <f>Gompertz_model!AH112</f>
        <v>446</v>
      </c>
      <c r="AI138" s="19">
        <f>Gompertz_model!AI112</f>
        <v>1072</v>
      </c>
    </row>
    <row r="139" spans="1:35" x14ac:dyDescent="0.25">
      <c r="A139" s="3">
        <v>227</v>
      </c>
      <c r="B139" s="19">
        <f>Gompertz_model!B113</f>
        <v>123</v>
      </c>
      <c r="C139" s="19">
        <f>Gompertz_model!C113</f>
        <v>227</v>
      </c>
      <c r="D139" s="19">
        <f>Gompertz_model!D113</f>
        <v>798</v>
      </c>
      <c r="E139" s="19">
        <f>Gompertz_model!E113</f>
        <v>200</v>
      </c>
      <c r="F139" s="19">
        <f>Gompertz_model!F113</f>
        <v>970</v>
      </c>
      <c r="G139" s="19">
        <f>Gompertz_model!G113</f>
        <v>449</v>
      </c>
      <c r="H139" s="19">
        <f>Gompertz_model!H113</f>
        <v>880</v>
      </c>
      <c r="I139" s="19">
        <f>Gompertz_model!I113</f>
        <v>191</v>
      </c>
      <c r="J139" s="19">
        <f>Gompertz_model!J113</f>
        <v>255</v>
      </c>
      <c r="K139" s="19">
        <f>Gompertz_model!K113</f>
        <v>409</v>
      </c>
      <c r="L139" s="19">
        <f>Gompertz_model!L113</f>
        <v>248</v>
      </c>
      <c r="M139" s="19">
        <f>Gompertz_model!M113</f>
        <v>476</v>
      </c>
      <c r="N139" s="19">
        <f>Gompertz_model!N113</f>
        <v>255</v>
      </c>
      <c r="O139" s="19">
        <f>Gompertz_model!O113</f>
        <v>771</v>
      </c>
      <c r="P139" s="19">
        <f>Gompertz_model!P113</f>
        <v>218</v>
      </c>
      <c r="Q139" s="19">
        <f>Gompertz_model!Q113</f>
        <v>855</v>
      </c>
      <c r="R139" s="19">
        <f>Gompertz_model!R113</f>
        <v>357</v>
      </c>
      <c r="S139" s="19">
        <f>Gompertz_model!S113</f>
        <v>468</v>
      </c>
      <c r="T139" s="19">
        <f>Gompertz_model!T113</f>
        <v>678</v>
      </c>
      <c r="U139" s="19">
        <f>Gompertz_model!U113</f>
        <v>935</v>
      </c>
      <c r="V139" s="19">
        <f>Gompertz_model!V113</f>
        <v>39</v>
      </c>
      <c r="W139" s="19">
        <f>Gompertz_model!W113</f>
        <v>640</v>
      </c>
      <c r="X139" s="19">
        <f>Gompertz_model!X113</f>
        <v>152</v>
      </c>
      <c r="Y139" s="19">
        <f>Gompertz_model!Y113</f>
        <v>402</v>
      </c>
      <c r="Z139" s="19">
        <f>Gompertz_model!Z113</f>
        <v>950</v>
      </c>
      <c r="AA139" s="19">
        <f>Gompertz_model!AA113</f>
        <v>584</v>
      </c>
      <c r="AB139" s="19">
        <f>Gompertz_model!AB113</f>
        <v>1535</v>
      </c>
      <c r="AC139" s="19">
        <f>Gompertz_model!AC113</f>
        <v>700</v>
      </c>
      <c r="AD139" s="19">
        <f>Gompertz_model!AD113</f>
        <v>193</v>
      </c>
      <c r="AE139" s="19">
        <f>Gompertz_model!AE113</f>
        <v>827</v>
      </c>
      <c r="AF139" s="19">
        <f>Gompertz_model!AF113</f>
        <v>164</v>
      </c>
      <c r="AG139" s="19">
        <f>Gompertz_model!AG113</f>
        <v>1031</v>
      </c>
      <c r="AH139" s="19">
        <f>Gompertz_model!AH113</f>
        <v>420</v>
      </c>
      <c r="AI139" s="19">
        <f>Gompertz_model!AI113</f>
        <v>1022</v>
      </c>
    </row>
    <row r="140" spans="1:35" x14ac:dyDescent="0.25">
      <c r="A140" s="3">
        <v>228</v>
      </c>
      <c r="B140" s="19">
        <f>Gompertz_model!B114</f>
        <v>98</v>
      </c>
      <c r="C140" s="19">
        <f>Gompertz_model!C114</f>
        <v>234</v>
      </c>
      <c r="D140" s="19">
        <f>Gompertz_model!D114</f>
        <v>770</v>
      </c>
      <c r="E140" s="19">
        <f>Gompertz_model!E114</f>
        <v>184</v>
      </c>
      <c r="F140" s="19">
        <f>Gompertz_model!F114</f>
        <v>932</v>
      </c>
      <c r="G140" s="19">
        <f>Gompertz_model!G114</f>
        <v>430</v>
      </c>
      <c r="H140" s="19">
        <f>Gompertz_model!H114</f>
        <v>848</v>
      </c>
      <c r="I140" s="19">
        <f>Gompertz_model!I114</f>
        <v>180</v>
      </c>
      <c r="J140" s="19">
        <f>Gompertz_model!J114</f>
        <v>239</v>
      </c>
      <c r="K140" s="19">
        <f>Gompertz_model!K114</f>
        <v>396</v>
      </c>
      <c r="L140" s="19">
        <f>Gompertz_model!L114</f>
        <v>232</v>
      </c>
      <c r="M140" s="19">
        <f>Gompertz_model!M114</f>
        <v>452</v>
      </c>
      <c r="N140" s="19">
        <f>Gompertz_model!N114</f>
        <v>243</v>
      </c>
      <c r="O140" s="19">
        <f>Gompertz_model!O114</f>
        <v>750</v>
      </c>
      <c r="P140" s="19">
        <f>Gompertz_model!P114</f>
        <v>203</v>
      </c>
      <c r="Q140" s="19">
        <f>Gompertz_model!Q114</f>
        <v>825</v>
      </c>
      <c r="R140" s="19">
        <f>Gompertz_model!R114</f>
        <v>342</v>
      </c>
      <c r="S140" s="19">
        <f>Gompertz_model!S114</f>
        <v>452</v>
      </c>
      <c r="T140" s="19">
        <f>Gompertz_model!T114</f>
        <v>880</v>
      </c>
      <c r="U140" s="19">
        <f>Gompertz_model!U114</f>
        <v>909</v>
      </c>
      <c r="V140" s="19">
        <f>Gompertz_model!V114</f>
        <v>35</v>
      </c>
      <c r="W140" s="19">
        <f>Gompertz_model!W114</f>
        <v>612</v>
      </c>
      <c r="X140" s="19">
        <f>Gompertz_model!X114</f>
        <v>142</v>
      </c>
      <c r="Y140" s="19">
        <f>Gompertz_model!Y114</f>
        <v>375</v>
      </c>
      <c r="Z140" s="19">
        <f>Gompertz_model!Z114</f>
        <v>923</v>
      </c>
      <c r="AA140" s="19">
        <f>Gompertz_model!AA114</f>
        <v>556</v>
      </c>
      <c r="AB140" s="19">
        <f>Gompertz_model!AB114</f>
        <v>1490</v>
      </c>
      <c r="AC140" s="19">
        <f>Gompertz_model!AC114</f>
        <v>658</v>
      </c>
      <c r="AD140" s="19">
        <f>Gompertz_model!AD114</f>
        <v>179</v>
      </c>
      <c r="AE140" s="19">
        <f>Gompertz_model!AE114</f>
        <v>811</v>
      </c>
      <c r="AF140" s="19">
        <f>Gompertz_model!AF114</f>
        <v>152</v>
      </c>
      <c r="AG140" s="19">
        <f>Gompertz_model!AG114</f>
        <v>1000</v>
      </c>
      <c r="AH140" s="19">
        <f>Gompertz_model!AH114</f>
        <v>396</v>
      </c>
      <c r="AI140" s="19">
        <f>Gompertz_model!AI114</f>
        <v>975</v>
      </c>
    </row>
    <row r="141" spans="1:35" x14ac:dyDescent="0.25">
      <c r="A141" s="3">
        <v>229</v>
      </c>
      <c r="B141" s="19">
        <f>Gompertz_model!B115</f>
        <v>50</v>
      </c>
      <c r="C141" s="19">
        <f>Gompertz_model!C115</f>
        <v>11</v>
      </c>
      <c r="D141" s="19">
        <f>Gompertz_model!D115</f>
        <v>742</v>
      </c>
      <c r="E141" s="19">
        <f>Gompertz_model!E115</f>
        <v>169</v>
      </c>
      <c r="F141" s="19">
        <f>Gompertz_model!F115</f>
        <v>895</v>
      </c>
      <c r="G141" s="19">
        <f>Gompertz_model!G115</f>
        <v>411</v>
      </c>
      <c r="H141" s="19">
        <f>Gompertz_model!H115</f>
        <v>817</v>
      </c>
      <c r="I141" s="19">
        <f>Gompertz_model!I115</f>
        <v>170</v>
      </c>
      <c r="J141" s="19">
        <f>Gompertz_model!J115</f>
        <v>224</v>
      </c>
      <c r="K141" s="19">
        <f>Gompertz_model!K115</f>
        <v>382</v>
      </c>
      <c r="L141" s="19">
        <f>Gompertz_model!L115</f>
        <v>216</v>
      </c>
      <c r="M141" s="19">
        <f>Gompertz_model!M115</f>
        <v>429</v>
      </c>
      <c r="N141" s="19">
        <f>Gompertz_model!N115</f>
        <v>232</v>
      </c>
      <c r="O141" s="19">
        <f>Gompertz_model!O115</f>
        <v>729</v>
      </c>
      <c r="P141" s="19">
        <f>Gompertz_model!P115</f>
        <v>189</v>
      </c>
      <c r="Q141" s="19">
        <f>Gompertz_model!Q115</f>
        <v>795</v>
      </c>
      <c r="R141" s="19">
        <f>Gompertz_model!R115</f>
        <v>327</v>
      </c>
      <c r="S141" s="19">
        <f>Gompertz_model!S115</f>
        <v>437</v>
      </c>
      <c r="T141" s="19">
        <f>Gompertz_model!T115</f>
        <v>845</v>
      </c>
      <c r="U141" s="19">
        <f>Gompertz_model!U115</f>
        <v>883</v>
      </c>
      <c r="V141" s="19">
        <f>Gompertz_model!V115</f>
        <v>32</v>
      </c>
      <c r="W141" s="19">
        <f>Gompertz_model!W115</f>
        <v>586</v>
      </c>
      <c r="X141" s="19">
        <f>Gompertz_model!X115</f>
        <v>133</v>
      </c>
      <c r="Y141" s="19">
        <f>Gompertz_model!Y115</f>
        <v>351</v>
      </c>
      <c r="Z141" s="19">
        <f>Gompertz_model!Z115</f>
        <v>897</v>
      </c>
      <c r="AA141" s="19">
        <f>Gompertz_model!AA115</f>
        <v>529</v>
      </c>
      <c r="AB141" s="19">
        <f>Gompertz_model!AB115</f>
        <v>1445</v>
      </c>
      <c r="AC141" s="19">
        <f>Gompertz_model!AC115</f>
        <v>619</v>
      </c>
      <c r="AD141" s="19">
        <f>Gompertz_model!AD115</f>
        <v>165</v>
      </c>
      <c r="AE141" s="19">
        <f>Gompertz_model!AE115</f>
        <v>795</v>
      </c>
      <c r="AF141" s="19">
        <f>Gompertz_model!AF115</f>
        <v>141</v>
      </c>
      <c r="AG141" s="19">
        <f>Gompertz_model!AG115</f>
        <v>969</v>
      </c>
      <c r="AH141" s="19">
        <f>Gompertz_model!AH115</f>
        <v>372</v>
      </c>
      <c r="AI141" s="19">
        <f>Gompertz_model!AI115</f>
        <v>929</v>
      </c>
    </row>
    <row r="142" spans="1:35" x14ac:dyDescent="0.25">
      <c r="A142" s="3">
        <v>230</v>
      </c>
      <c r="B142" s="19">
        <f>Gompertz_model!B116</f>
        <v>38</v>
      </c>
      <c r="C142" s="19">
        <f>Gompertz_model!C116</f>
        <v>203</v>
      </c>
      <c r="D142" s="19">
        <f>Gompertz_model!D116</f>
        <v>715</v>
      </c>
      <c r="E142" s="19">
        <f>Gompertz_model!E116</f>
        <v>155</v>
      </c>
      <c r="F142" s="19">
        <f>Gompertz_model!F116</f>
        <v>859</v>
      </c>
      <c r="G142" s="19">
        <f>Gompertz_model!G116</f>
        <v>394</v>
      </c>
      <c r="H142" s="19">
        <f>Gompertz_model!H116</f>
        <v>786</v>
      </c>
      <c r="I142" s="19">
        <f>Gompertz_model!I116</f>
        <v>160</v>
      </c>
      <c r="J142" s="19">
        <f>Gompertz_model!J116</f>
        <v>209</v>
      </c>
      <c r="K142" s="19">
        <f>Gompertz_model!K116</f>
        <v>369</v>
      </c>
      <c r="L142" s="19">
        <f>Gompertz_model!L116</f>
        <v>202</v>
      </c>
      <c r="M142" s="19">
        <f>Gompertz_model!M116</f>
        <v>407</v>
      </c>
      <c r="N142" s="19">
        <f>Gompertz_model!N116</f>
        <v>221</v>
      </c>
      <c r="O142" s="19">
        <f>Gompertz_model!O116</f>
        <v>709</v>
      </c>
      <c r="P142" s="19">
        <f>Gompertz_model!P116</f>
        <v>177</v>
      </c>
      <c r="Q142" s="19">
        <f>Gompertz_model!Q116</f>
        <v>766</v>
      </c>
      <c r="R142" s="19">
        <f>Gompertz_model!R116</f>
        <v>313</v>
      </c>
      <c r="S142" s="19">
        <f>Gompertz_model!S116</f>
        <v>422</v>
      </c>
      <c r="T142" s="19">
        <f>Gompertz_model!T116</f>
        <v>810</v>
      </c>
      <c r="U142" s="19">
        <f>Gompertz_model!U116</f>
        <v>858</v>
      </c>
      <c r="V142" s="19">
        <f>Gompertz_model!V116</f>
        <v>29</v>
      </c>
      <c r="W142" s="19">
        <f>Gompertz_model!W116</f>
        <v>560</v>
      </c>
      <c r="X142" s="19">
        <f>Gompertz_model!X116</f>
        <v>124</v>
      </c>
      <c r="Y142" s="19">
        <f>Gompertz_model!Y116</f>
        <v>327</v>
      </c>
      <c r="Z142" s="19">
        <f>Gompertz_model!Z116</f>
        <v>871</v>
      </c>
      <c r="AA142" s="19">
        <f>Gompertz_model!AA116</f>
        <v>503</v>
      </c>
      <c r="AB142" s="19">
        <f>Gompertz_model!AB116</f>
        <v>1400</v>
      </c>
      <c r="AC142" s="19">
        <f>Gompertz_model!AC116</f>
        <v>582</v>
      </c>
      <c r="AD142" s="19">
        <f>Gompertz_model!AD116</f>
        <v>152</v>
      </c>
      <c r="AE142" s="19">
        <f>Gompertz_model!AE116</f>
        <v>778</v>
      </c>
      <c r="AF142" s="19">
        <f>Gompertz_model!AF116</f>
        <v>131</v>
      </c>
      <c r="AG142" s="19">
        <f>Gompertz_model!AG116</f>
        <v>939</v>
      </c>
      <c r="AH142" s="19">
        <f>Gompertz_model!AH116</f>
        <v>350</v>
      </c>
      <c r="AI142" s="19">
        <f>Gompertz_model!AI116</f>
        <v>885</v>
      </c>
    </row>
    <row r="143" spans="1:35" x14ac:dyDescent="0.25">
      <c r="A143" s="3">
        <v>231</v>
      </c>
      <c r="B143" s="19">
        <f>Gompertz_model!B117</f>
        <v>30</v>
      </c>
      <c r="C143" s="19">
        <f>Gompertz_model!C117</f>
        <v>190</v>
      </c>
      <c r="D143" s="19">
        <f>Gompertz_model!D117</f>
        <v>688</v>
      </c>
      <c r="E143" s="19">
        <f>Gompertz_model!E117</f>
        <v>143</v>
      </c>
      <c r="F143" s="19">
        <f>Gompertz_model!F117</f>
        <v>823</v>
      </c>
      <c r="G143" s="19">
        <f>Gompertz_model!G117</f>
        <v>377</v>
      </c>
      <c r="H143" s="19">
        <f>Gompertz_model!H117</f>
        <v>756</v>
      </c>
      <c r="I143" s="19">
        <f>Gompertz_model!I117</f>
        <v>151</v>
      </c>
      <c r="J143" s="19">
        <f>Gompertz_model!J117</f>
        <v>196</v>
      </c>
      <c r="K143" s="19">
        <f>Gompertz_model!K117</f>
        <v>357</v>
      </c>
      <c r="L143" s="19">
        <f>Gompertz_model!L117</f>
        <v>188</v>
      </c>
      <c r="M143" s="19">
        <f>Gompertz_model!M117</f>
        <v>387</v>
      </c>
      <c r="N143" s="19">
        <f>Gompertz_model!N117</f>
        <v>210</v>
      </c>
      <c r="O143" s="19">
        <f>Gompertz_model!O117</f>
        <v>689</v>
      </c>
      <c r="P143" s="19">
        <f>Gompertz_model!P117</f>
        <v>164</v>
      </c>
      <c r="Q143" s="19">
        <f>Gompertz_model!Q117</f>
        <v>738</v>
      </c>
      <c r="R143" s="19">
        <f>Gompertz_model!R117</f>
        <v>300</v>
      </c>
      <c r="S143" s="19">
        <f>Gompertz_model!S117</f>
        <v>407</v>
      </c>
      <c r="T143" s="19">
        <f>Gompertz_model!T117</f>
        <v>777</v>
      </c>
      <c r="U143" s="19">
        <f>Gompertz_model!U117</f>
        <v>832</v>
      </c>
      <c r="V143" s="19">
        <f>Gompertz_model!V117</f>
        <v>26</v>
      </c>
      <c r="W143" s="19">
        <f>Gompertz_model!W117</f>
        <v>536</v>
      </c>
      <c r="X143" s="19">
        <f>Gompertz_model!X117</f>
        <v>115</v>
      </c>
      <c r="Y143" s="19">
        <f>Gompertz_model!Y117</f>
        <v>306</v>
      </c>
      <c r="Z143" s="19">
        <f>Gompertz_model!Z117</f>
        <v>846</v>
      </c>
      <c r="AA143" s="19">
        <f>Gompertz_model!AA117</f>
        <v>478</v>
      </c>
      <c r="AB143" s="19">
        <f>Gompertz_model!AB117</f>
        <v>1357</v>
      </c>
      <c r="AC143" s="19">
        <f>Gompertz_model!AC117</f>
        <v>546</v>
      </c>
      <c r="AD143" s="19">
        <f>Gompertz_model!AD117</f>
        <v>141</v>
      </c>
      <c r="AE143" s="19">
        <f>Gompertz_model!AE117</f>
        <v>762</v>
      </c>
      <c r="AF143" s="19">
        <f>Gompertz_model!AF117</f>
        <v>121</v>
      </c>
      <c r="AG143" s="19">
        <f>Gompertz_model!AG117</f>
        <v>910</v>
      </c>
      <c r="AH143" s="19">
        <f>Gompertz_model!AH117</f>
        <v>330</v>
      </c>
      <c r="AI143" s="19">
        <f>Gompertz_model!AI117</f>
        <v>843</v>
      </c>
    </row>
    <row r="144" spans="1:35" x14ac:dyDescent="0.25">
      <c r="A144" s="3">
        <v>232</v>
      </c>
      <c r="B144" s="19">
        <f>Gompertz_model!B118</f>
        <v>19</v>
      </c>
      <c r="C144" s="19">
        <f>Gompertz_model!C118</f>
        <v>178</v>
      </c>
      <c r="D144" s="19">
        <f>Gompertz_model!D118</f>
        <v>662</v>
      </c>
      <c r="E144" s="19">
        <f>Gompertz_model!E118</f>
        <v>131</v>
      </c>
      <c r="F144" s="19">
        <f>Gompertz_model!F118</f>
        <v>789</v>
      </c>
      <c r="G144" s="19">
        <f>Gompertz_model!G118</f>
        <v>361</v>
      </c>
      <c r="H144" s="19">
        <f>Gompertz_model!H118</f>
        <v>727</v>
      </c>
      <c r="I144" s="19">
        <f>Gompertz_model!I118</f>
        <v>142</v>
      </c>
      <c r="J144" s="19">
        <f>Gompertz_model!J118</f>
        <v>183</v>
      </c>
      <c r="K144" s="19">
        <f>Gompertz_model!K118</f>
        <v>344</v>
      </c>
      <c r="L144" s="19">
        <f>Gompertz_model!L118</f>
        <v>176</v>
      </c>
      <c r="M144" s="19">
        <f>Gompertz_model!M118</f>
        <v>367</v>
      </c>
      <c r="N144" s="19">
        <f>Gompertz_model!N118</f>
        <v>201</v>
      </c>
      <c r="O144" s="19">
        <f>Gompertz_model!O118</f>
        <v>669</v>
      </c>
      <c r="P144" s="19">
        <f>Gompertz_model!P118</f>
        <v>153</v>
      </c>
      <c r="Q144" s="19">
        <f>Gompertz_model!Q118</f>
        <v>710</v>
      </c>
      <c r="R144" s="19">
        <f>Gompertz_model!R118</f>
        <v>287</v>
      </c>
      <c r="S144" s="19">
        <f>Gompertz_model!S118</f>
        <v>393</v>
      </c>
      <c r="T144" s="19">
        <f>Gompertz_model!T118</f>
        <v>744</v>
      </c>
      <c r="U144" s="19">
        <f>Gompertz_model!U118</f>
        <v>807</v>
      </c>
      <c r="V144" s="19">
        <f>Gompertz_model!V118</f>
        <v>23</v>
      </c>
      <c r="W144" s="19">
        <f>Gompertz_model!W118</f>
        <v>512</v>
      </c>
      <c r="X144" s="19">
        <f>Gompertz_model!X118</f>
        <v>108</v>
      </c>
      <c r="Y144" s="19">
        <f>Gompertz_model!Y118</f>
        <v>285</v>
      </c>
      <c r="Z144" s="19">
        <f>Gompertz_model!Z118</f>
        <v>821</v>
      </c>
      <c r="AA144" s="19">
        <f>Gompertz_model!AA118</f>
        <v>455</v>
      </c>
      <c r="AB144" s="19">
        <f>Gompertz_model!AB118</f>
        <v>1314</v>
      </c>
      <c r="AC144" s="19">
        <f>Gompertz_model!AC118</f>
        <v>513</v>
      </c>
      <c r="AD144" s="19">
        <f>Gompertz_model!AD118</f>
        <v>130</v>
      </c>
      <c r="AE144" s="19">
        <f>Gompertz_model!AE118</f>
        <v>746</v>
      </c>
      <c r="AF144" s="19">
        <f>Gompertz_model!AF118</f>
        <v>112</v>
      </c>
      <c r="AG144" s="19">
        <f>Gompertz_model!AG118</f>
        <v>881</v>
      </c>
      <c r="AH144" s="19">
        <f>Gompertz_model!AH118</f>
        <v>310</v>
      </c>
      <c r="AI144" s="19">
        <f>Gompertz_model!AI118</f>
        <v>802</v>
      </c>
    </row>
    <row r="145" spans="1:35" x14ac:dyDescent="0.25">
      <c r="A145" s="3">
        <v>233</v>
      </c>
      <c r="B145" s="19">
        <f>Gompertz_model!B119</f>
        <v>28</v>
      </c>
      <c r="C145" s="19">
        <f>Gompertz_model!C119</f>
        <v>166</v>
      </c>
      <c r="D145" s="19">
        <f>Gompertz_model!D119</f>
        <v>637</v>
      </c>
      <c r="E145" s="19">
        <f>Gompertz_model!E119</f>
        <v>121</v>
      </c>
      <c r="F145" s="19">
        <f>Gompertz_model!F119</f>
        <v>756</v>
      </c>
      <c r="G145" s="19">
        <f>Gompertz_model!G119</f>
        <v>345</v>
      </c>
      <c r="H145" s="19">
        <f>Gompertz_model!H119</f>
        <v>699</v>
      </c>
      <c r="I145" s="19">
        <f>Gompertz_model!I119</f>
        <v>134</v>
      </c>
      <c r="J145" s="19">
        <f>Gompertz_model!J119</f>
        <v>171</v>
      </c>
      <c r="K145" s="19">
        <f>Gompertz_model!K119</f>
        <v>332</v>
      </c>
      <c r="L145" s="19">
        <f>Gompertz_model!L119</f>
        <v>164</v>
      </c>
      <c r="M145" s="19">
        <f>Gompertz_model!M119</f>
        <v>348</v>
      </c>
      <c r="N145" s="19">
        <f>Gompertz_model!N119</f>
        <v>191</v>
      </c>
      <c r="O145" s="19">
        <f>Gompertz_model!O119</f>
        <v>650</v>
      </c>
      <c r="P145" s="19">
        <f>Gompertz_model!P119</f>
        <v>143</v>
      </c>
      <c r="Q145" s="19">
        <f>Gompertz_model!Q119</f>
        <v>684</v>
      </c>
      <c r="R145" s="19">
        <f>Gompertz_model!R119</f>
        <v>275</v>
      </c>
      <c r="S145" s="19">
        <f>Gompertz_model!S119</f>
        <v>380</v>
      </c>
      <c r="T145" s="19">
        <f>Gompertz_model!T119</f>
        <v>713</v>
      </c>
      <c r="U145" s="19">
        <f>Gompertz_model!U119</f>
        <v>783</v>
      </c>
      <c r="V145" s="19">
        <f>Gompertz_model!V119</f>
        <v>21</v>
      </c>
      <c r="W145" s="19">
        <f>Gompertz_model!W119</f>
        <v>489</v>
      </c>
      <c r="X145" s="19">
        <f>Gompertz_model!X119</f>
        <v>100</v>
      </c>
      <c r="Y145" s="19">
        <f>Gompertz_model!Y119</f>
        <v>266</v>
      </c>
      <c r="Z145" s="19">
        <f>Gompertz_model!Z119</f>
        <v>796</v>
      </c>
      <c r="AA145" s="19">
        <f>Gompertz_model!AA119</f>
        <v>432</v>
      </c>
      <c r="AB145" s="19">
        <f>Gompertz_model!AB119</f>
        <v>1272</v>
      </c>
      <c r="AC145" s="19">
        <f>Gompertz_model!AC119</f>
        <v>482</v>
      </c>
      <c r="AD145" s="19">
        <f>Gompertz_model!AD119</f>
        <v>120</v>
      </c>
      <c r="AE145" s="19">
        <f>Gompertz_model!AE119</f>
        <v>731</v>
      </c>
      <c r="AF145" s="19">
        <f>Gompertz_model!AF119</f>
        <v>104</v>
      </c>
      <c r="AG145" s="19">
        <f>Gompertz_model!AG119</f>
        <v>852</v>
      </c>
      <c r="AH145" s="19">
        <f>Gompertz_model!AH119</f>
        <v>291</v>
      </c>
      <c r="AI145" s="19">
        <f>Gompertz_model!AI119</f>
        <v>763</v>
      </c>
    </row>
    <row r="146" spans="1:35" x14ac:dyDescent="0.25">
      <c r="A146" s="3">
        <v>234</v>
      </c>
      <c r="B146" s="19">
        <f>Gompertz_model!B120</f>
        <v>9</v>
      </c>
      <c r="C146" s="19">
        <f>Gompertz_model!C120</f>
        <v>156</v>
      </c>
      <c r="D146" s="19">
        <f>Gompertz_model!D120</f>
        <v>613</v>
      </c>
      <c r="E146" s="19">
        <f>Gompertz_model!E120</f>
        <v>111</v>
      </c>
      <c r="F146" s="19">
        <f>Gompertz_model!F120</f>
        <v>725</v>
      </c>
      <c r="G146" s="19">
        <f>Gompertz_model!G120</f>
        <v>330</v>
      </c>
      <c r="H146" s="19">
        <f>Gompertz_model!H120</f>
        <v>672</v>
      </c>
      <c r="I146" s="19">
        <f>Gompertz_model!I120</f>
        <v>126</v>
      </c>
      <c r="J146" s="19">
        <f>Gompertz_model!J120</f>
        <v>160</v>
      </c>
      <c r="K146" s="19">
        <f>Gompertz_model!K120</f>
        <v>321</v>
      </c>
      <c r="L146" s="19">
        <f>Gompertz_model!L120</f>
        <v>153</v>
      </c>
      <c r="M146" s="19">
        <f>Gompertz_model!M120</f>
        <v>330</v>
      </c>
      <c r="N146" s="19">
        <f>Gompertz_model!N120</f>
        <v>182</v>
      </c>
      <c r="O146" s="19">
        <f>Gompertz_model!O120</f>
        <v>631</v>
      </c>
      <c r="P146" s="19">
        <f>Gompertz_model!P120</f>
        <v>133</v>
      </c>
      <c r="Q146" s="19">
        <f>Gompertz_model!Q120</f>
        <v>658</v>
      </c>
      <c r="R146" s="19">
        <f>Gompertz_model!R120</f>
        <v>262</v>
      </c>
      <c r="S146" s="19">
        <f>Gompertz_model!S120</f>
        <v>366</v>
      </c>
      <c r="T146" s="19">
        <f>Gompertz_model!T120</f>
        <v>683</v>
      </c>
      <c r="U146" s="19">
        <f>Gompertz_model!U120</f>
        <v>759</v>
      </c>
      <c r="V146" s="19">
        <f>Gompertz_model!V120</f>
        <v>19</v>
      </c>
      <c r="W146" s="19">
        <f>Gompertz_model!W120</f>
        <v>467</v>
      </c>
      <c r="X146" s="19">
        <f>Gompertz_model!X120</f>
        <v>94</v>
      </c>
      <c r="Y146" s="19">
        <f>Gompertz_model!Y120</f>
        <v>248</v>
      </c>
      <c r="Z146" s="19">
        <f>Gompertz_model!Z120</f>
        <v>771</v>
      </c>
      <c r="AA146" s="19">
        <f>Gompertz_model!AA120</f>
        <v>411</v>
      </c>
      <c r="AB146" s="19">
        <f>Gompertz_model!AB120</f>
        <v>1231</v>
      </c>
      <c r="AC146" s="19">
        <f>Gompertz_model!AC120</f>
        <v>452</v>
      </c>
      <c r="AD146" s="19">
        <f>Gompertz_model!AD120</f>
        <v>111</v>
      </c>
      <c r="AE146" s="19">
        <f>Gompertz_model!AE120</f>
        <v>715</v>
      </c>
      <c r="AF146" s="19">
        <f>Gompertz_model!AF120</f>
        <v>96</v>
      </c>
      <c r="AG146" s="19">
        <f>Gompertz_model!AG120</f>
        <v>824</v>
      </c>
      <c r="AH146" s="19">
        <f>Gompertz_model!AH120</f>
        <v>274</v>
      </c>
      <c r="AI146" s="19">
        <f>Gompertz_model!AI120</f>
        <v>726</v>
      </c>
    </row>
    <row r="147" spans="1:35" x14ac:dyDescent="0.25">
      <c r="A147" t="s">
        <v>5</v>
      </c>
      <c r="B147">
        <f>Gompertz_model!B122</f>
        <v>46404</v>
      </c>
      <c r="C147">
        <f>Gompertz_model!C122</f>
        <v>84383</v>
      </c>
      <c r="D147">
        <f>Gompertz_model!D122</f>
        <v>61375</v>
      </c>
      <c r="E147">
        <f>Gompertz_model!E122</f>
        <v>69737</v>
      </c>
      <c r="F147">
        <f>Gompertz_model!F122</f>
        <v>76733</v>
      </c>
      <c r="G147">
        <f>Gompertz_model!G122</f>
        <v>62110</v>
      </c>
      <c r="H147">
        <f>Gompertz_model!H122</f>
        <v>72474</v>
      </c>
      <c r="I147">
        <f>Gompertz_model!I122</f>
        <v>42463</v>
      </c>
      <c r="J147">
        <f>Gompertz_model!J122</f>
        <v>61269</v>
      </c>
      <c r="K147">
        <f>Gompertz_model!K122</f>
        <v>42050</v>
      </c>
      <c r="L147">
        <f>Gompertz_model!L122</f>
        <v>50546</v>
      </c>
      <c r="M147">
        <f>Gompertz_model!M122</f>
        <v>61544</v>
      </c>
      <c r="N147">
        <f>Gompertz_model!N122</f>
        <v>41554</v>
      </c>
      <c r="O147">
        <f>Gompertz_model!O122</f>
        <v>60334</v>
      </c>
      <c r="P147">
        <f>Gompertz_model!P122</f>
        <v>68773</v>
      </c>
      <c r="Q147">
        <f>Gompertz_model!Q122</f>
        <v>89720</v>
      </c>
      <c r="R147">
        <f>Gompertz_model!R122</f>
        <v>43278</v>
      </c>
      <c r="S147">
        <f>Gompertz_model!S122</f>
        <v>66476</v>
      </c>
      <c r="T147">
        <f>Gompertz_model!T122</f>
        <v>90351</v>
      </c>
      <c r="U147">
        <f>Gompertz_model!U122</f>
        <v>61799</v>
      </c>
      <c r="V147">
        <f>Gompertz_model!V122</f>
        <v>22520</v>
      </c>
      <c r="W147">
        <f>Gompertz_model!W122</f>
        <v>83959</v>
      </c>
      <c r="X147">
        <f>Gompertz_model!X122</f>
        <v>53499</v>
      </c>
      <c r="Y147">
        <f>Gompertz_model!Y122</f>
        <v>89943</v>
      </c>
      <c r="Z147">
        <f>Gompertz_model!Z122</f>
        <v>62459</v>
      </c>
      <c r="AA147">
        <f>Gompertz_model!AA122</f>
        <v>118767</v>
      </c>
      <c r="AB147">
        <f>Gompertz_model!AB122</f>
        <v>102994</v>
      </c>
      <c r="AC147">
        <f>Gompertz_model!AC122</f>
        <v>95093</v>
      </c>
      <c r="AD147">
        <f>Gompertz_model!AD122</f>
        <v>56738</v>
      </c>
      <c r="AE147">
        <f>Gompertz_model!AE122</f>
        <v>91092</v>
      </c>
      <c r="AF147">
        <f>Gompertz_model!AF122</f>
        <v>26704</v>
      </c>
      <c r="AG147">
        <f>Gompertz_model!AG122</f>
        <v>72530</v>
      </c>
      <c r="AH147">
        <f>Gompertz_model!AH122</f>
        <v>63343</v>
      </c>
      <c r="AI147">
        <f>Gompertz_model!AI122</f>
        <v>118209</v>
      </c>
    </row>
    <row r="148" spans="1:35" x14ac:dyDescent="0.25">
      <c r="A148" t="s">
        <v>4</v>
      </c>
      <c r="B148" s="3">
        <f>SUM(B33:B146)</f>
        <v>46404</v>
      </c>
      <c r="C148" s="3">
        <f t="shared" ref="C148:AI148" si="2">SUM(C33:C146)</f>
        <v>85276</v>
      </c>
      <c r="D148" s="3">
        <f t="shared" si="2"/>
        <v>85463</v>
      </c>
      <c r="E148" s="3">
        <f t="shared" si="2"/>
        <v>79449</v>
      </c>
      <c r="F148" s="3">
        <f t="shared" si="2"/>
        <v>92742</v>
      </c>
      <c r="G148" s="3">
        <f t="shared" si="2"/>
        <v>71759</v>
      </c>
      <c r="H148" s="3">
        <f t="shared" si="2"/>
        <v>89389</v>
      </c>
      <c r="I148" s="3">
        <f t="shared" si="2"/>
        <v>46723</v>
      </c>
      <c r="J148" s="3">
        <f t="shared" si="2"/>
        <v>65246</v>
      </c>
      <c r="K148" s="3">
        <f t="shared" si="2"/>
        <v>48230</v>
      </c>
      <c r="L148" s="3">
        <f t="shared" si="2"/>
        <v>55299</v>
      </c>
      <c r="M148" s="3">
        <f t="shared" si="2"/>
        <v>69528</v>
      </c>
      <c r="N148" s="3">
        <f t="shared" si="2"/>
        <v>44755</v>
      </c>
      <c r="O148" s="3">
        <f t="shared" si="2"/>
        <v>71009</v>
      </c>
      <c r="P148" s="3">
        <f t="shared" si="2"/>
        <v>72192</v>
      </c>
      <c r="Q148" s="3">
        <f t="shared" si="2"/>
        <v>101570</v>
      </c>
      <c r="R148" s="3">
        <f t="shared" si="2"/>
        <v>47768</v>
      </c>
      <c r="S148" s="3">
        <f t="shared" si="2"/>
        <v>78252</v>
      </c>
      <c r="T148" s="3">
        <f t="shared" si="2"/>
        <v>95803</v>
      </c>
      <c r="U148" s="3">
        <f t="shared" si="2"/>
        <v>69526</v>
      </c>
      <c r="V148" s="3">
        <f t="shared" si="2"/>
        <v>25614</v>
      </c>
      <c r="W148" s="3">
        <f t="shared" si="2"/>
        <v>95535</v>
      </c>
      <c r="X148" s="3">
        <f t="shared" si="2"/>
        <v>56721</v>
      </c>
      <c r="Y148" s="3">
        <f t="shared" si="2"/>
        <v>96210</v>
      </c>
      <c r="Z148" s="3">
        <f t="shared" si="2"/>
        <v>75595</v>
      </c>
      <c r="AA148" s="3">
        <f t="shared" si="2"/>
        <v>130462</v>
      </c>
      <c r="AB148" s="3">
        <f t="shared" si="2"/>
        <v>129974</v>
      </c>
      <c r="AC148" s="3">
        <f t="shared" si="2"/>
        <v>105905</v>
      </c>
      <c r="AD148" s="3">
        <f t="shared" si="2"/>
        <v>58364</v>
      </c>
      <c r="AE148" s="3">
        <f t="shared" si="2"/>
        <v>101083</v>
      </c>
      <c r="AF148" s="3">
        <f t="shared" si="2"/>
        <v>29282</v>
      </c>
      <c r="AG148" s="3">
        <f t="shared" si="2"/>
        <v>84373</v>
      </c>
      <c r="AH148" s="3">
        <f t="shared" si="2"/>
        <v>69200</v>
      </c>
      <c r="AI148" s="3">
        <f t="shared" si="2"/>
        <v>133024</v>
      </c>
    </row>
    <row r="149" spans="1:35" x14ac:dyDescent="0.25">
      <c r="A149" t="s">
        <v>7</v>
      </c>
      <c r="B149" s="3">
        <f t="shared" ref="B149:AI149" si="3">B148-B147</f>
        <v>0</v>
      </c>
      <c r="C149" s="3">
        <f t="shared" si="3"/>
        <v>893</v>
      </c>
      <c r="D149" s="3">
        <f t="shared" si="3"/>
        <v>24088</v>
      </c>
      <c r="E149" s="3">
        <f t="shared" si="3"/>
        <v>9712</v>
      </c>
      <c r="F149" s="3">
        <f t="shared" si="3"/>
        <v>16009</v>
      </c>
      <c r="G149" s="3">
        <f t="shared" si="3"/>
        <v>9649</v>
      </c>
      <c r="H149" s="3">
        <f t="shared" si="3"/>
        <v>16915</v>
      </c>
      <c r="I149" s="3">
        <f t="shared" si="3"/>
        <v>4260</v>
      </c>
      <c r="J149" s="3">
        <f t="shared" si="3"/>
        <v>3977</v>
      </c>
      <c r="K149" s="3">
        <f t="shared" si="3"/>
        <v>6180</v>
      </c>
      <c r="L149" s="3">
        <f t="shared" si="3"/>
        <v>4753</v>
      </c>
      <c r="M149" s="3">
        <f t="shared" si="3"/>
        <v>7984</v>
      </c>
      <c r="N149" s="3">
        <f t="shared" si="3"/>
        <v>3201</v>
      </c>
      <c r="O149" s="3">
        <f t="shared" si="3"/>
        <v>10675</v>
      </c>
      <c r="P149" s="3">
        <f t="shared" si="3"/>
        <v>3419</v>
      </c>
      <c r="Q149" s="3">
        <f t="shared" si="3"/>
        <v>11850</v>
      </c>
      <c r="R149" s="3">
        <f t="shared" si="3"/>
        <v>4490</v>
      </c>
      <c r="S149" s="3">
        <f t="shared" si="3"/>
        <v>11776</v>
      </c>
      <c r="T149" s="3">
        <f t="shared" si="3"/>
        <v>5452</v>
      </c>
      <c r="U149" s="3">
        <f t="shared" si="3"/>
        <v>7727</v>
      </c>
      <c r="V149" s="3">
        <f t="shared" si="3"/>
        <v>3094</v>
      </c>
      <c r="W149" s="3">
        <f t="shared" si="3"/>
        <v>11576</v>
      </c>
      <c r="X149" s="3">
        <f t="shared" si="3"/>
        <v>3222</v>
      </c>
      <c r="Y149" s="3">
        <f t="shared" si="3"/>
        <v>6267</v>
      </c>
      <c r="Z149" s="3">
        <f t="shared" si="3"/>
        <v>13136</v>
      </c>
      <c r="AA149" s="3">
        <f t="shared" si="3"/>
        <v>11695</v>
      </c>
      <c r="AB149" s="3">
        <f t="shared" si="3"/>
        <v>26980</v>
      </c>
      <c r="AC149" s="3">
        <f t="shared" si="3"/>
        <v>10812</v>
      </c>
      <c r="AD149" s="3">
        <f t="shared" si="3"/>
        <v>1626</v>
      </c>
      <c r="AE149" s="3">
        <f t="shared" si="3"/>
        <v>9991</v>
      </c>
      <c r="AF149" s="3">
        <f t="shared" si="3"/>
        <v>2578</v>
      </c>
      <c r="AG149" s="3">
        <f t="shared" si="3"/>
        <v>11843</v>
      </c>
      <c r="AH149" s="3">
        <f t="shared" si="3"/>
        <v>5857</v>
      </c>
      <c r="AI149" s="3">
        <f t="shared" si="3"/>
        <v>14815</v>
      </c>
    </row>
    <row r="150" spans="1:35" x14ac:dyDescent="0.25">
      <c r="A150" t="s">
        <v>8</v>
      </c>
      <c r="B150" s="4">
        <f t="shared" ref="B150:AI150" si="4">B149/B148</f>
        <v>0</v>
      </c>
      <c r="C150" s="4">
        <f t="shared" si="4"/>
        <v>1.0471879544068672E-2</v>
      </c>
      <c r="D150" s="4">
        <f t="shared" si="4"/>
        <v>0.28185296561084916</v>
      </c>
      <c r="E150" s="4">
        <f t="shared" si="4"/>
        <v>0.1222419413711941</v>
      </c>
      <c r="F150" s="4">
        <f t="shared" si="4"/>
        <v>0.1726186625261478</v>
      </c>
      <c r="G150" s="4">
        <f t="shared" si="4"/>
        <v>0.13446396967627755</v>
      </c>
      <c r="H150" s="4">
        <f t="shared" si="4"/>
        <v>0.18922909977737754</v>
      </c>
      <c r="I150" s="4">
        <f t="shared" si="4"/>
        <v>9.1175652248357344E-2</v>
      </c>
      <c r="J150" s="4">
        <f t="shared" si="4"/>
        <v>6.0953928210158478E-2</v>
      </c>
      <c r="K150" s="4">
        <f t="shared" si="4"/>
        <v>0.12813601492846777</v>
      </c>
      <c r="L150" s="4">
        <f t="shared" si="4"/>
        <v>8.5950921354816537E-2</v>
      </c>
      <c r="M150" s="4">
        <f t="shared" si="4"/>
        <v>0.11483143481762743</v>
      </c>
      <c r="N150" s="4">
        <f t="shared" si="4"/>
        <v>7.1522734889956432E-2</v>
      </c>
      <c r="O150" s="4">
        <f t="shared" si="4"/>
        <v>0.15033305637313579</v>
      </c>
      <c r="P150" s="4">
        <f t="shared" si="4"/>
        <v>4.7359818262411348E-2</v>
      </c>
      <c r="Q150" s="4">
        <f t="shared" si="4"/>
        <v>0.11666830757113321</v>
      </c>
      <c r="R150" s="4">
        <f t="shared" si="4"/>
        <v>9.3995980572768381E-2</v>
      </c>
      <c r="S150" s="4">
        <f t="shared" si="4"/>
        <v>0.15048816643664059</v>
      </c>
      <c r="T150" s="4">
        <f t="shared" si="4"/>
        <v>5.6908447543396343E-2</v>
      </c>
      <c r="U150" s="4">
        <f t="shared" si="4"/>
        <v>0.11113827920490177</v>
      </c>
      <c r="V150" s="4">
        <f t="shared" si="4"/>
        <v>0.12079331615522761</v>
      </c>
      <c r="W150" s="4">
        <f t="shared" si="4"/>
        <v>0.12117025174019992</v>
      </c>
      <c r="X150" s="4">
        <f t="shared" si="4"/>
        <v>5.6804358174221185E-2</v>
      </c>
      <c r="Y150" s="4">
        <f t="shared" si="4"/>
        <v>6.5138758964764579E-2</v>
      </c>
      <c r="Z150" s="4">
        <f t="shared" si="4"/>
        <v>0.17376810635624049</v>
      </c>
      <c r="AA150" s="4">
        <f t="shared" si="4"/>
        <v>8.964296116876945E-2</v>
      </c>
      <c r="AB150" s="4">
        <f t="shared" si="4"/>
        <v>0.20757997753396834</v>
      </c>
      <c r="AC150" s="4">
        <f t="shared" si="4"/>
        <v>0.10209149709645438</v>
      </c>
      <c r="AD150" s="4">
        <f t="shared" si="4"/>
        <v>2.7859639503803716E-2</v>
      </c>
      <c r="AE150" s="4">
        <f t="shared" si="4"/>
        <v>9.8839567484146698E-2</v>
      </c>
      <c r="AF150" s="4">
        <f t="shared" si="4"/>
        <v>8.8040434396557607E-2</v>
      </c>
      <c r="AG150" s="4">
        <f t="shared" si="4"/>
        <v>0.1403648086473161</v>
      </c>
      <c r="AH150" s="4">
        <f t="shared" si="4"/>
        <v>8.4638728323699425E-2</v>
      </c>
      <c r="AI150" s="4">
        <f t="shared" si="4"/>
        <v>0.1113708804426269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Gompertz_model</vt:lpstr>
      <vt:lpstr>Gompertz Cum%</vt:lpstr>
      <vt:lpstr>SUMMARY</vt:lpstr>
      <vt:lpstr>5-Day Rule</vt:lpstr>
      <vt:lpstr>4-Day 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Heinl, Steve (DFG)</dc:creator>
  <cp:lastModifiedBy>NA</cp:lastModifiedBy>
  <dcterms:created xsi:type="dcterms:W3CDTF">2021-10-04T23:21:23Z</dcterms:created>
  <dcterms:modified xsi:type="dcterms:W3CDTF">2022-01-14T21:04:30Z</dcterms:modified>
</cp:coreProperties>
</file>