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166925"/>
  <mc:AlternateContent xmlns:mc="http://schemas.openxmlformats.org/markup-compatibility/2006">
    <mc:Choice Requires="x15">
      <x15ac:absPath xmlns:x15ac="http://schemas.microsoft.com/office/spreadsheetml/2010/11/ac" url="/Users/Williammay1/Documents/funding-service-design-docker-runner/apps/funding-service-design-post-award-data-store/tests/integration_tests/mock_pf_returns/"/>
    </mc:Choice>
  </mc:AlternateContent>
  <xr:revisionPtr revIDLastSave="0" documentId="13_ncr:1_{089ABA5A-D19A-8B44-B64D-B321446E72D8}" xr6:coauthVersionLast="47" xr6:coauthVersionMax="47" xr10:uidLastSave="{00000000-0000-0000-0000-000000000000}"/>
  <workbookProtection workbookAlgorithmName="SHA-512" workbookHashValue="TP7Oiz6iZ9GCAYZt/o8oVvaGX8jRKF11fcslsiFHgTstvxhqHD4UqD0pOe5JJX+GPKi37aQ6JJcKhORHcGhzww==" workbookSaltValue="HtMrHvkwDiXHAW3XNaYwVg==" workbookSpinCount="100000" lockStructure="1"/>
  <bookViews>
    <workbookView xWindow="0" yWindow="760" windowWidth="30240" windowHeight="17660" tabRatio="642" activeTab="7" xr2:uid="{F1A93CD4-AFD6-463B-B066-EB4D40A0C607}"/>
  </bookViews>
  <sheets>
    <sheet name="Metadata" sheetId="13" r:id="rId1"/>
    <sheet name="Start" sheetId="1" r:id="rId2"/>
    <sheet name="Admin" sheetId="2" r:id="rId3"/>
    <sheet name="Progress" sheetId="3" r:id="rId4"/>
    <sheet name="Project location" sheetId="11" r:id="rId5"/>
    <sheet name="Outputs" sheetId="4" r:id="rId6"/>
    <sheet name="Outcomes" sheetId="18" r:id="rId7"/>
    <sheet name="Finances" sheetId="6" r:id="rId8"/>
    <sheet name="Risks" sheetId="7" r:id="rId9"/>
    <sheet name="Sign off" sheetId="8" r:id="rId10"/>
    <sheet name="Dropdown Values" sheetId="19" r:id="rId11"/>
    <sheet name="Project Details" sheetId="10" r:id="rId12"/>
    <sheet name="ITValues" sheetId="20" r:id="rId13"/>
    <sheet name="Bespoke Outputs" sheetId="14" r:id="rId14"/>
    <sheet name="Bespoke Outcomes" sheetId="15" r:id="rId15"/>
  </sheets>
  <definedNames>
    <definedName name="_xlnm._FilterDatabase" localSheetId="11" hidden="1">'Project Details'!$A$2:$E$998</definedName>
    <definedName name="Employmentandeducation" localSheetId="6">ITValues!$N$8:$N$12</definedName>
    <definedName name="Employmentandeducation" localSheetId="5">ITValues!$D$8:$D$12</definedName>
    <definedName name="Enhancingsubregionalandregionalconnectivity" localSheetId="6">ITValues!$T$8:$T$13</definedName>
    <definedName name="Enhancingsubregionalandregionalconnectivity" localSheetId="5">ITValues!$J$8:$J$15</definedName>
    <definedName name="Filtered_Bespoke_Outcomes">_xlfn._xlws.FILTER(tbl_Bespoke_Outcomes[[Outcome]:[UoM]], (Admin!$B$20=tbl_Bespoke_Outcomes[Local Authority]))</definedName>
    <definedName name="Filtered_Bespoke_Outputs" localSheetId="6">_xlfn._xlws.FILTER(tbl_Bespoke_Outputs[Output], (Admin!$B$20=tbl_Bespoke_Outputs[Local Authority]))</definedName>
    <definedName name="Filtered_Bespoke_Outputs">_xlfn._xlws.FILTER(tbl_Bespoke_Outputs[[Output]:[UoM]], (Admin!$B$20=tbl_Bespoke_Outputs[Local Authority]))</definedName>
    <definedName name="Improvingthequalityoflifeofresidents" localSheetId="6">ITValues!$P$8:$P$11</definedName>
    <definedName name="Improvingthequalityoflifeofresidents" localSheetId="5">ITValues!$F$8:$F$11</definedName>
    <definedName name="localauthority">_xlfn.UNIQUE(#REF!)</definedName>
    <definedName name="OutcomeRange">'Bespoke Outcomes'!$A$5:$A$154</definedName>
    <definedName name="OutputRange">'Bespoke Outputs'!$A$5:$A$155</definedName>
    <definedName name="Project_List" localSheetId="6">_xlfn._xlws.FILTER(Ref_table[Full name],(Ref_table[Local Authority]=Admin!$B$20)*(Ref_table[Status]="Active"))</definedName>
    <definedName name="Project_List">_xlfn._xlws.FILTER(Ref_table[Full name],(Ref_table[Local Authority]=Admin!$B$20)*(Ref_table[Status]="Active"))</definedName>
    <definedName name="Strengtheningthevisitorandlocalserviceeconomy" localSheetId="6">ITValues!$L$8:$L$17</definedName>
    <definedName name="Strengtheningthevisitorandlocalserviceeconomy" localSheetId="5">ITValues!$B$8:$B$21</definedName>
    <definedName name="Test" localSheetId="6">_xlfn._xlws.FILTER(#REF!, ("Bolton Metropolitan Borough Council"="Bolton Metropolitan Borough Council"),#REF!)</definedName>
    <definedName name="Test">_xlfn._xlws.FILTER(#REF!, ("Bolton Metropolitan Borough Council"="Bolton Metropolitan Borough Council"),#REF!)</definedName>
    <definedName name="Unlockingandenablingindustrialcommercialandresidentialdevelopment" localSheetId="6">ITValues!$R$8:$R$10</definedName>
    <definedName name="Unlockingandenablingindustrialcommercialandresidentialdevelopment" localSheetId="5">ITValues!$H$8:$H$10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V58" i="18" l="1"/>
  <c r="Q58" i="18"/>
  <c r="L58" i="18"/>
  <c r="G58" i="18"/>
  <c r="X58" i="18" s="1"/>
  <c r="Y58" i="18" s="1"/>
  <c r="D58" i="18"/>
  <c r="X57" i="18"/>
  <c r="Y57" i="18" s="1"/>
  <c r="V57" i="18"/>
  <c r="Q57" i="18"/>
  <c r="L57" i="18"/>
  <c r="G57" i="18"/>
  <c r="D57" i="18"/>
  <c r="V56" i="18"/>
  <c r="Q56" i="18"/>
  <c r="L56" i="18"/>
  <c r="G56" i="18"/>
  <c r="X56" i="18" s="1"/>
  <c r="Y56" i="18" s="1"/>
  <c r="D56" i="18"/>
  <c r="V55" i="18"/>
  <c r="Q55" i="18"/>
  <c r="L55" i="18"/>
  <c r="G55" i="18"/>
  <c r="X55" i="18" s="1"/>
  <c r="Y55" i="18" s="1"/>
  <c r="D55" i="18"/>
  <c r="V54" i="18"/>
  <c r="X54" i="18" s="1"/>
  <c r="Y54" i="18" s="1"/>
  <c r="Q54" i="18"/>
  <c r="L54" i="18"/>
  <c r="G54" i="18"/>
  <c r="D54" i="18"/>
  <c r="V53" i="18"/>
  <c r="Q53" i="18"/>
  <c r="L53" i="18"/>
  <c r="G53" i="18"/>
  <c r="X53" i="18" s="1"/>
  <c r="Y53" i="18" s="1"/>
  <c r="D53" i="18"/>
  <c r="V52" i="18"/>
  <c r="Q52" i="18"/>
  <c r="L52" i="18"/>
  <c r="G52" i="18"/>
  <c r="X52" i="18" s="1"/>
  <c r="Y52" i="18" s="1"/>
  <c r="D52" i="18"/>
  <c r="V51" i="18"/>
  <c r="Q51" i="18"/>
  <c r="X51" i="18" s="1"/>
  <c r="Y51" i="18" s="1"/>
  <c r="L51" i="18"/>
  <c r="G51" i="18"/>
  <c r="D51" i="18"/>
  <c r="V50" i="18"/>
  <c r="Q50" i="18"/>
  <c r="L50" i="18"/>
  <c r="G50" i="18"/>
  <c r="X50" i="18" s="1"/>
  <c r="Y50" i="18" s="1"/>
  <c r="D50" i="18"/>
  <c r="V49" i="18"/>
  <c r="Q49" i="18"/>
  <c r="L49" i="18"/>
  <c r="G49" i="18"/>
  <c r="X49" i="18" s="1"/>
  <c r="Y49" i="18" s="1"/>
  <c r="D49" i="18"/>
  <c r="V48" i="18"/>
  <c r="Q48" i="18"/>
  <c r="L48" i="18"/>
  <c r="X48" i="18" s="1"/>
  <c r="Y48" i="18" s="1"/>
  <c r="G48" i="18"/>
  <c r="D48" i="18"/>
  <c r="V47" i="18"/>
  <c r="Q47" i="18"/>
  <c r="L47" i="18"/>
  <c r="G47" i="18"/>
  <c r="X47" i="18" s="1"/>
  <c r="Y47" i="18" s="1"/>
  <c r="D47" i="18"/>
  <c r="X46" i="18"/>
  <c r="Y46" i="18" s="1"/>
  <c r="V46" i="18"/>
  <c r="Q46" i="18"/>
  <c r="L46" i="18"/>
  <c r="G46" i="18"/>
  <c r="D46" i="18"/>
  <c r="V45" i="18"/>
  <c r="Q45" i="18"/>
  <c r="L45" i="18"/>
  <c r="G45" i="18"/>
  <c r="X45" i="18" s="1"/>
  <c r="Y45" i="18" s="1"/>
  <c r="D45" i="18"/>
  <c r="V44" i="18"/>
  <c r="Q44" i="18"/>
  <c r="L44" i="18"/>
  <c r="G44" i="18"/>
  <c r="X44" i="18" s="1"/>
  <c r="Y44" i="18" s="1"/>
  <c r="D44" i="18"/>
  <c r="V43" i="18"/>
  <c r="X43" i="18" s="1"/>
  <c r="Y43" i="18" s="1"/>
  <c r="Q43" i="18"/>
  <c r="L43" i="18"/>
  <c r="G43" i="18"/>
  <c r="D43" i="18"/>
  <c r="V41" i="18"/>
  <c r="Q41" i="18"/>
  <c r="L41" i="18"/>
  <c r="G41" i="18"/>
  <c r="X41" i="18" s="1"/>
  <c r="Y41" i="18" s="1"/>
  <c r="D41" i="18"/>
  <c r="V40" i="18"/>
  <c r="Q40" i="18"/>
  <c r="L40" i="18"/>
  <c r="G40" i="18"/>
  <c r="X40" i="18" s="1"/>
  <c r="Y40" i="18" s="1"/>
  <c r="D40" i="18"/>
  <c r="V39" i="18"/>
  <c r="Q39" i="18"/>
  <c r="X39" i="18" s="1"/>
  <c r="Y39" i="18" s="1"/>
  <c r="L39" i="18"/>
  <c r="G39" i="18"/>
  <c r="D39" i="18"/>
  <c r="V38" i="18"/>
  <c r="Q38" i="18"/>
  <c r="L38" i="18"/>
  <c r="G38" i="18"/>
  <c r="X38" i="18" s="1"/>
  <c r="Y38" i="18" s="1"/>
  <c r="D38" i="18"/>
  <c r="V37" i="18"/>
  <c r="Q37" i="18"/>
  <c r="L37" i="18"/>
  <c r="G37" i="18"/>
  <c r="X37" i="18" s="1"/>
  <c r="Y37" i="18" s="1"/>
  <c r="D37" i="18"/>
  <c r="V36" i="18"/>
  <c r="Q36" i="18"/>
  <c r="L36" i="18"/>
  <c r="X36" i="18" s="1"/>
  <c r="Y36" i="18" s="1"/>
  <c r="G36" i="18"/>
  <c r="D36" i="18"/>
  <c r="V35" i="18"/>
  <c r="Q35" i="18"/>
  <c r="L35" i="18"/>
  <c r="G35" i="18"/>
  <c r="X35" i="18" s="1"/>
  <c r="Y35" i="18" s="1"/>
  <c r="D35" i="18"/>
  <c r="X34" i="18"/>
  <c r="Y34" i="18" s="1"/>
  <c r="V34" i="18"/>
  <c r="Q34" i="18"/>
  <c r="L34" i="18"/>
  <c r="G34" i="18"/>
  <c r="D34" i="18"/>
  <c r="V33" i="18"/>
  <c r="Q33" i="18"/>
  <c r="L33" i="18"/>
  <c r="G33" i="18"/>
  <c r="X33" i="18" s="1"/>
  <c r="Y33" i="18" s="1"/>
  <c r="D33" i="18"/>
  <c r="V32" i="18"/>
  <c r="Q32" i="18"/>
  <c r="L32" i="18"/>
  <c r="G32" i="18"/>
  <c r="X32" i="18" s="1"/>
  <c r="Y32" i="18" s="1"/>
  <c r="D32" i="18"/>
  <c r="V31" i="18"/>
  <c r="X31" i="18" s="1"/>
  <c r="Y31" i="18" s="1"/>
  <c r="Q31" i="18"/>
  <c r="L31" i="18"/>
  <c r="G31" i="18"/>
  <c r="D31" i="18"/>
  <c r="V30" i="18"/>
  <c r="Q30" i="18"/>
  <c r="L30" i="18"/>
  <c r="G30" i="18"/>
  <c r="X30" i="18" s="1"/>
  <c r="Y30" i="18" s="1"/>
  <c r="D30" i="18"/>
  <c r="V29" i="18"/>
  <c r="Q29" i="18"/>
  <c r="L29" i="18"/>
  <c r="G29" i="18"/>
  <c r="X29" i="18" s="1"/>
  <c r="Y29" i="18" s="1"/>
  <c r="D29" i="18"/>
  <c r="V28" i="18"/>
  <c r="Q28" i="18"/>
  <c r="X28" i="18" s="1"/>
  <c r="Y28" i="18" s="1"/>
  <c r="L28" i="18"/>
  <c r="G28" i="18"/>
  <c r="D28" i="18"/>
  <c r="V27" i="18"/>
  <c r="Q27" i="18"/>
  <c r="L27" i="18"/>
  <c r="G27" i="18"/>
  <c r="X27" i="18" s="1"/>
  <c r="Y27" i="18" s="1"/>
  <c r="D27" i="18"/>
  <c r="V46" i="4"/>
  <c r="Q46" i="4"/>
  <c r="L46" i="4"/>
  <c r="G46" i="4"/>
  <c r="X46" i="4" s="1"/>
  <c r="Y46" i="4" s="1"/>
  <c r="D46" i="4"/>
  <c r="V45" i="4"/>
  <c r="Q45" i="4"/>
  <c r="L45" i="4"/>
  <c r="X45" i="4" s="1"/>
  <c r="Y45" i="4" s="1"/>
  <c r="G45" i="4"/>
  <c r="D45" i="4"/>
  <c r="X44" i="4"/>
  <c r="Y44" i="4" s="1"/>
  <c r="V44" i="4"/>
  <c r="Q44" i="4"/>
  <c r="L44" i="4"/>
  <c r="G44" i="4"/>
  <c r="D44" i="4"/>
  <c r="V43" i="4"/>
  <c r="Q43" i="4"/>
  <c r="L43" i="4"/>
  <c r="G43" i="4"/>
  <c r="X43" i="4" s="1"/>
  <c r="Y43" i="4" s="1"/>
  <c r="D43" i="4"/>
  <c r="V42" i="4"/>
  <c r="Q42" i="4"/>
  <c r="L42" i="4"/>
  <c r="G42" i="4"/>
  <c r="X42" i="4" s="1"/>
  <c r="Y42" i="4" s="1"/>
  <c r="D42" i="4"/>
  <c r="V41" i="4"/>
  <c r="Q41" i="4"/>
  <c r="L41" i="4"/>
  <c r="G41" i="4"/>
  <c r="X41" i="4" s="1"/>
  <c r="Y41" i="4" s="1"/>
  <c r="D41" i="4"/>
  <c r="V40" i="4"/>
  <c r="Q40" i="4"/>
  <c r="L40" i="4"/>
  <c r="G40" i="4"/>
  <c r="X40" i="4" s="1"/>
  <c r="Y40" i="4" s="1"/>
  <c r="D40" i="4"/>
  <c r="V39" i="4"/>
  <c r="Q39" i="4"/>
  <c r="L39" i="4"/>
  <c r="G39" i="4"/>
  <c r="X39" i="4" s="1"/>
  <c r="Y39" i="4" s="1"/>
  <c r="D39" i="4"/>
  <c r="V38" i="4"/>
  <c r="Q38" i="4"/>
  <c r="L38" i="4"/>
  <c r="G38" i="4"/>
  <c r="X38" i="4" s="1"/>
  <c r="Y38" i="4" s="1"/>
  <c r="D38" i="4"/>
  <c r="V37" i="4"/>
  <c r="Q37" i="4"/>
  <c r="L37" i="4"/>
  <c r="G37" i="4"/>
  <c r="X37" i="4" s="1"/>
  <c r="Y37" i="4" s="1"/>
  <c r="D37" i="4"/>
  <c r="V36" i="4"/>
  <c r="Q36" i="4"/>
  <c r="L36" i="4"/>
  <c r="G36" i="4"/>
  <c r="X36" i="4" s="1"/>
  <c r="Y36" i="4" s="1"/>
  <c r="D36" i="4"/>
  <c r="X35" i="4"/>
  <c r="Y35" i="4" s="1"/>
  <c r="V35" i="4"/>
  <c r="Q35" i="4"/>
  <c r="L35" i="4"/>
  <c r="G35" i="4"/>
  <c r="D35" i="4"/>
  <c r="V34" i="4"/>
  <c r="Q34" i="4"/>
  <c r="L34" i="4"/>
  <c r="G34" i="4"/>
  <c r="X34" i="4" s="1"/>
  <c r="Y34" i="4" s="1"/>
  <c r="D34" i="4"/>
  <c r="V33" i="4"/>
  <c r="Q33" i="4"/>
  <c r="L33" i="4"/>
  <c r="G33" i="4"/>
  <c r="X33" i="4" s="1"/>
  <c r="Y33" i="4" s="1"/>
  <c r="D33" i="4"/>
  <c r="V32" i="4"/>
  <c r="Q32" i="4"/>
  <c r="L32" i="4"/>
  <c r="G32" i="4"/>
  <c r="X32" i="4" s="1"/>
  <c r="Y32" i="4" s="1"/>
  <c r="D32" i="4"/>
  <c r="V31" i="4"/>
  <c r="Q31" i="4"/>
  <c r="L31" i="4"/>
  <c r="G31" i="4"/>
  <c r="X31" i="4" s="1"/>
  <c r="Y31" i="4" s="1"/>
  <c r="D31" i="4"/>
  <c r="V30" i="4"/>
  <c r="Q30" i="4"/>
  <c r="L30" i="4"/>
  <c r="G30" i="4"/>
  <c r="X30" i="4" s="1"/>
  <c r="Y30" i="4" s="1"/>
  <c r="D30" i="4"/>
  <c r="V29" i="4"/>
  <c r="Q29" i="4"/>
  <c r="L29" i="4"/>
  <c r="G29" i="4"/>
  <c r="X29" i="4" s="1"/>
  <c r="Y29" i="4" s="1"/>
  <c r="D29" i="4"/>
  <c r="X28" i="4"/>
  <c r="Y28" i="4" s="1"/>
  <c r="V28" i="4"/>
  <c r="Q28" i="4"/>
  <c r="L28" i="4"/>
  <c r="G28" i="4"/>
  <c r="D28" i="4"/>
  <c r="V27" i="4"/>
  <c r="Q27" i="4"/>
  <c r="L27" i="4"/>
  <c r="G27" i="4"/>
  <c r="X27" i="4" s="1"/>
  <c r="Y27" i="4" s="1"/>
  <c r="D27" i="4"/>
  <c r="V26" i="4"/>
  <c r="Q26" i="4"/>
  <c r="L26" i="4"/>
  <c r="G26" i="4"/>
  <c r="X26" i="4" s="1"/>
  <c r="Y26" i="4" s="1"/>
  <c r="D26" i="4"/>
  <c r="V25" i="4"/>
  <c r="Q25" i="4"/>
  <c r="L25" i="4"/>
  <c r="G25" i="4"/>
  <c r="X25" i="4" s="1"/>
  <c r="Y25" i="4" s="1"/>
  <c r="D25" i="4"/>
  <c r="V24" i="4"/>
  <c r="Q24" i="4"/>
  <c r="L24" i="4"/>
  <c r="G24" i="4"/>
  <c r="X24" i="4" s="1"/>
  <c r="Y24" i="4" s="1"/>
  <c r="D24" i="4"/>
  <c r="V23" i="4"/>
  <c r="Q23" i="4"/>
  <c r="L23" i="4"/>
  <c r="G23" i="4"/>
  <c r="X23" i="4" s="1"/>
  <c r="Y23" i="4" s="1"/>
  <c r="D23" i="4"/>
  <c r="V22" i="4"/>
  <c r="Q22" i="4"/>
  <c r="L22" i="4"/>
  <c r="G22" i="4"/>
  <c r="X22" i="4" s="1"/>
  <c r="Y22" i="4" s="1"/>
  <c r="D22" i="4"/>
  <c r="D21" i="4"/>
  <c r="D53" i="4"/>
  <c r="D54" i="4"/>
  <c r="D55" i="4"/>
  <c r="D56" i="4"/>
  <c r="D57" i="4"/>
  <c r="D58" i="4"/>
  <c r="D19" i="4"/>
  <c r="K54" i="6" l="1"/>
  <c r="J54" i="6"/>
  <c r="R53" i="6"/>
  <c r="Q53" i="6"/>
  <c r="P53" i="6"/>
  <c r="O53" i="6"/>
  <c r="M53" i="6"/>
  <c r="L53" i="6"/>
  <c r="K53" i="6"/>
  <c r="J53" i="6"/>
  <c r="I53" i="6"/>
  <c r="H53" i="6"/>
  <c r="G53" i="6"/>
  <c r="F53" i="6"/>
  <c r="E53" i="6"/>
  <c r="C53" i="6"/>
  <c r="S52" i="6"/>
  <c r="N52" i="6"/>
  <c r="I52" i="6"/>
  <c r="D52" i="6"/>
  <c r="T52" i="6" s="1"/>
  <c r="T51" i="6"/>
  <c r="S51" i="6"/>
  <c r="S53" i="6" s="1"/>
  <c r="N51" i="6"/>
  <c r="N53" i="6" s="1"/>
  <c r="I51" i="6"/>
  <c r="D51" i="6"/>
  <c r="D53" i="6" s="1"/>
  <c r="T53" i="6" s="1"/>
  <c r="R50" i="6"/>
  <c r="R54" i="6" s="1"/>
  <c r="Q50" i="6"/>
  <c r="Q54" i="6" s="1"/>
  <c r="P50" i="6"/>
  <c r="P54" i="6" s="1"/>
  <c r="O50" i="6"/>
  <c r="O54" i="6" s="1"/>
  <c r="M50" i="6"/>
  <c r="M54" i="6" s="1"/>
  <c r="L50" i="6"/>
  <c r="L54" i="6" s="1"/>
  <c r="K50" i="6"/>
  <c r="J50" i="6"/>
  <c r="H50" i="6"/>
  <c r="H54" i="6" s="1"/>
  <c r="G50" i="6"/>
  <c r="G54" i="6" s="1"/>
  <c r="F50" i="6"/>
  <c r="F54" i="6" s="1"/>
  <c r="E50" i="6"/>
  <c r="E54" i="6" s="1"/>
  <c r="D50" i="6"/>
  <c r="C50" i="6"/>
  <c r="C54" i="6" s="1"/>
  <c r="S49" i="6"/>
  <c r="T49" i="6" s="1"/>
  <c r="N49" i="6"/>
  <c r="I49" i="6"/>
  <c r="D49" i="6"/>
  <c r="S48" i="6"/>
  <c r="N48" i="6"/>
  <c r="I48" i="6"/>
  <c r="I50" i="6" s="1"/>
  <c r="I54" i="6" s="1"/>
  <c r="D48" i="6"/>
  <c r="T48" i="6" s="1"/>
  <c r="S47" i="6"/>
  <c r="S50" i="6" s="1"/>
  <c r="N47" i="6"/>
  <c r="N50" i="6" s="1"/>
  <c r="N54" i="6" s="1"/>
  <c r="I47" i="6"/>
  <c r="D47" i="6"/>
  <c r="C36" i="6"/>
  <c r="C40" i="6" s="1"/>
  <c r="C39" i="6"/>
  <c r="D35" i="6"/>
  <c r="D23" i="18"/>
  <c r="D24" i="18"/>
  <c r="D26" i="18"/>
  <c r="D21" i="18"/>
  <c r="S54" i="6" l="1"/>
  <c r="D54" i="6"/>
  <c r="T54" i="6" s="1"/>
  <c r="T47" i="6"/>
  <c r="T50" i="6"/>
  <c r="A94" i="19" l="1"/>
  <c r="D19" i="18"/>
  <c r="H39" i="6" l="1"/>
  <c r="H36" i="6"/>
  <c r="G39" i="6"/>
  <c r="G36" i="6"/>
  <c r="F39" i="6"/>
  <c r="F36" i="6"/>
  <c r="E39" i="6"/>
  <c r="E36" i="6"/>
  <c r="R39" i="6"/>
  <c r="Q39" i="6"/>
  <c r="P39" i="6"/>
  <c r="O39" i="6"/>
  <c r="S38" i="6"/>
  <c r="S37" i="6"/>
  <c r="R36" i="6"/>
  <c r="Q36" i="6"/>
  <c r="P36" i="6"/>
  <c r="O36" i="6"/>
  <c r="S35" i="6"/>
  <c r="S34" i="6"/>
  <c r="S33" i="6"/>
  <c r="V104" i="18"/>
  <c r="X104" i="18" s="1"/>
  <c r="Y104" i="18" s="1"/>
  <c r="V103" i="18"/>
  <c r="X103" i="18" s="1"/>
  <c r="Y103" i="18" s="1"/>
  <c r="X102" i="18"/>
  <c r="Y102" i="18" s="1"/>
  <c r="V102" i="18"/>
  <c r="V101" i="18"/>
  <c r="X101" i="18" s="1"/>
  <c r="Y101" i="18" s="1"/>
  <c r="V100" i="18"/>
  <c r="X100" i="18" s="1"/>
  <c r="Y100" i="18" s="1"/>
  <c r="Y99" i="18"/>
  <c r="X99" i="18"/>
  <c r="V99" i="18"/>
  <c r="X98" i="18"/>
  <c r="Y98" i="18" s="1"/>
  <c r="V98" i="18"/>
  <c r="V97" i="18"/>
  <c r="X97" i="18" s="1"/>
  <c r="Y97" i="18" s="1"/>
  <c r="X96" i="18"/>
  <c r="Y96" i="18" s="1"/>
  <c r="V96" i="18"/>
  <c r="V95" i="18"/>
  <c r="X95" i="18" s="1"/>
  <c r="Y95" i="18" s="1"/>
  <c r="X94" i="18"/>
  <c r="Y94" i="18" s="1"/>
  <c r="V94" i="18"/>
  <c r="V93" i="18"/>
  <c r="X93" i="18" s="1"/>
  <c r="Y93" i="18" s="1"/>
  <c r="V92" i="18"/>
  <c r="X92" i="18" s="1"/>
  <c r="Y92" i="18" s="1"/>
  <c r="Y91" i="18"/>
  <c r="X91" i="18"/>
  <c r="V91" i="18"/>
  <c r="X90" i="18"/>
  <c r="Y90" i="18" s="1"/>
  <c r="V90" i="18"/>
  <c r="V89" i="18"/>
  <c r="X89" i="18" s="1"/>
  <c r="Y89" i="18" s="1"/>
  <c r="Y88" i="18"/>
  <c r="X88" i="18"/>
  <c r="V88" i="18"/>
  <c r="V87" i="18"/>
  <c r="X87" i="18" s="1"/>
  <c r="Y87" i="18" s="1"/>
  <c r="X86" i="18"/>
  <c r="Y86" i="18" s="1"/>
  <c r="V86" i="18"/>
  <c r="V85" i="18"/>
  <c r="X85" i="18" s="1"/>
  <c r="Y85" i="18" s="1"/>
  <c r="V84" i="18"/>
  <c r="X84" i="18" s="1"/>
  <c r="Y84" i="18" s="1"/>
  <c r="Y83" i="18"/>
  <c r="X83" i="18"/>
  <c r="V83" i="18"/>
  <c r="X82" i="18"/>
  <c r="Y82" i="18" s="1"/>
  <c r="V82" i="18"/>
  <c r="V81" i="18"/>
  <c r="X81" i="18" s="1"/>
  <c r="Y81" i="18" s="1"/>
  <c r="Y80" i="18"/>
  <c r="X80" i="18"/>
  <c r="V80" i="18"/>
  <c r="V79" i="18"/>
  <c r="X79" i="18" s="1"/>
  <c r="Y79" i="18" s="1"/>
  <c r="X78" i="18"/>
  <c r="Y78" i="18" s="1"/>
  <c r="V78" i="18"/>
  <c r="V77" i="18"/>
  <c r="X77" i="18" s="1"/>
  <c r="Y77" i="18" s="1"/>
  <c r="V76" i="18"/>
  <c r="X76" i="18" s="1"/>
  <c r="Y76" i="18" s="1"/>
  <c r="Y75" i="18"/>
  <c r="X75" i="18"/>
  <c r="V75" i="18"/>
  <c r="X74" i="18"/>
  <c r="Y74" i="18" s="1"/>
  <c r="V74" i="18"/>
  <c r="V73" i="18"/>
  <c r="X73" i="18" s="1"/>
  <c r="Y73" i="18" s="1"/>
  <c r="V72" i="18"/>
  <c r="V71" i="18"/>
  <c r="V70" i="18"/>
  <c r="V69" i="18"/>
  <c r="V68" i="18"/>
  <c r="V67" i="18"/>
  <c r="V66" i="18"/>
  <c r="V65" i="18"/>
  <c r="V42" i="18"/>
  <c r="V26" i="18"/>
  <c r="V25" i="18"/>
  <c r="V24" i="18"/>
  <c r="V23" i="18"/>
  <c r="V22" i="18"/>
  <c r="V21" i="18"/>
  <c r="V20" i="18"/>
  <c r="V19" i="18"/>
  <c r="V104" i="4"/>
  <c r="X104" i="4" s="1"/>
  <c r="V103" i="4"/>
  <c r="X103" i="4" s="1"/>
  <c r="V70" i="4"/>
  <c r="V69" i="4"/>
  <c r="V68" i="4"/>
  <c r="V67" i="4"/>
  <c r="V66" i="4"/>
  <c r="V65" i="4"/>
  <c r="V58" i="4"/>
  <c r="X58" i="4" s="1"/>
  <c r="X57" i="4"/>
  <c r="V57" i="4"/>
  <c r="V56" i="4"/>
  <c r="X56" i="4" s="1"/>
  <c r="V55" i="4"/>
  <c r="X55" i="4" s="1"/>
  <c r="V54" i="4"/>
  <c r="X54" i="4" s="1"/>
  <c r="X53" i="4"/>
  <c r="V53" i="4"/>
  <c r="V21" i="4"/>
  <c r="V20" i="4"/>
  <c r="V19" i="4"/>
  <c r="E15" i="15"/>
  <c r="A38" i="19"/>
  <c r="J39" i="6"/>
  <c r="K39" i="6"/>
  <c r="L39" i="6"/>
  <c r="M39" i="6"/>
  <c r="N35" i="6"/>
  <c r="J36" i="6"/>
  <c r="K36" i="6"/>
  <c r="L36" i="6"/>
  <c r="M36" i="6"/>
  <c r="E40" i="6" l="1"/>
  <c r="G40" i="6"/>
  <c r="F40" i="6"/>
  <c r="H40" i="6"/>
  <c r="O40" i="6"/>
  <c r="P40" i="6"/>
  <c r="Q40" i="6"/>
  <c r="R40" i="6"/>
  <c r="S36" i="6"/>
  <c r="S39" i="6"/>
  <c r="M40" i="6"/>
  <c r="L40" i="6"/>
  <c r="K40" i="6"/>
  <c r="J40" i="6"/>
  <c r="G21" i="18"/>
  <c r="L21" i="18"/>
  <c r="Q21" i="18"/>
  <c r="G22" i="18"/>
  <c r="L22" i="18"/>
  <c r="Q22" i="18"/>
  <c r="G23" i="18"/>
  <c r="L23" i="18"/>
  <c r="Q23" i="18"/>
  <c r="G24" i="18"/>
  <c r="L24" i="18"/>
  <c r="Q24" i="18"/>
  <c r="G25" i="18"/>
  <c r="L25" i="18"/>
  <c r="Q25" i="18"/>
  <c r="G26" i="18"/>
  <c r="L26" i="18"/>
  <c r="Q26" i="18"/>
  <c r="Q53" i="4"/>
  <c r="Q54" i="4"/>
  <c r="Q20" i="4"/>
  <c r="Q21" i="4"/>
  <c r="L20" i="4"/>
  <c r="L21" i="4"/>
  <c r="L53" i="4"/>
  <c r="G53" i="4"/>
  <c r="G54" i="4"/>
  <c r="G20" i="4"/>
  <c r="G21" i="4"/>
  <c r="X21" i="4" s="1"/>
  <c r="C94" i="19"/>
  <c r="I34" i="6"/>
  <c r="N34" i="6"/>
  <c r="G66" i="18"/>
  <c r="G67" i="18"/>
  <c r="X67" i="18" s="1"/>
  <c r="Y67" i="18" s="1"/>
  <c r="G68" i="18"/>
  <c r="G69" i="18"/>
  <c r="G70" i="18"/>
  <c r="G71" i="18"/>
  <c r="G72" i="18"/>
  <c r="X72" i="18" s="1"/>
  <c r="Y72" i="18" s="1"/>
  <c r="G73" i="18"/>
  <c r="G74" i="18"/>
  <c r="G75" i="18"/>
  <c r="G76" i="18"/>
  <c r="G77" i="18"/>
  <c r="G78" i="18"/>
  <c r="G79" i="18"/>
  <c r="G80" i="18"/>
  <c r="G81" i="18"/>
  <c r="G82" i="18"/>
  <c r="G83" i="18"/>
  <c r="G84" i="18"/>
  <c r="G85" i="18"/>
  <c r="G86" i="18"/>
  <c r="G87" i="18"/>
  <c r="G88" i="18"/>
  <c r="G89" i="18"/>
  <c r="G90" i="18"/>
  <c r="G91" i="18"/>
  <c r="G92" i="18"/>
  <c r="G93" i="18"/>
  <c r="G94" i="18"/>
  <c r="G95" i="18"/>
  <c r="G96" i="18"/>
  <c r="G97" i="18"/>
  <c r="G98" i="18"/>
  <c r="G99" i="18"/>
  <c r="G100" i="18"/>
  <c r="G101" i="18"/>
  <c r="G102" i="18"/>
  <c r="G103" i="18"/>
  <c r="G104" i="18"/>
  <c r="G65" i="18"/>
  <c r="G20" i="18"/>
  <c r="G42" i="18"/>
  <c r="X42" i="18" s="1"/>
  <c r="G19" i="18"/>
  <c r="G66" i="4"/>
  <c r="G67" i="4"/>
  <c r="G68" i="4"/>
  <c r="G69" i="4"/>
  <c r="X69" i="4" s="1"/>
  <c r="G70" i="4"/>
  <c r="G103" i="4"/>
  <c r="G104" i="4"/>
  <c r="G65" i="4"/>
  <c r="G55" i="4"/>
  <c r="G56" i="4"/>
  <c r="G57" i="4"/>
  <c r="G58" i="4"/>
  <c r="G19" i="4"/>
  <c r="D34" i="6"/>
  <c r="D37" i="6"/>
  <c r="D38" i="6"/>
  <c r="D33" i="6"/>
  <c r="B94" i="19"/>
  <c r="B56" i="19"/>
  <c r="A139" i="19"/>
  <c r="D42" i="18"/>
  <c r="F14" i="15"/>
  <c r="F15" i="15"/>
  <c r="F18" i="15"/>
  <c r="F19" i="15"/>
  <c r="F32" i="15"/>
  <c r="F37" i="15"/>
  <c r="F46" i="15"/>
  <c r="F49" i="15"/>
  <c r="F50" i="15"/>
  <c r="F5" i="15"/>
  <c r="L66" i="4"/>
  <c r="L65" i="4"/>
  <c r="F44" i="14"/>
  <c r="F45" i="14"/>
  <c r="F63" i="14"/>
  <c r="F73" i="14"/>
  <c r="F87" i="14"/>
  <c r="F107" i="14"/>
  <c r="F134" i="14"/>
  <c r="F147" i="14"/>
  <c r="F148" i="14"/>
  <c r="F5" i="14"/>
  <c r="B6" i="11" a="1"/>
  <c r="B6" i="11" s="1"/>
  <c r="K10" i="7"/>
  <c r="K11" i="7"/>
  <c r="K12" i="7"/>
  <c r="K13" i="7"/>
  <c r="K9" i="7"/>
  <c r="G9" i="7"/>
  <c r="G10" i="7"/>
  <c r="G11" i="7"/>
  <c r="G12" i="7"/>
  <c r="G13" i="7"/>
  <c r="A47" i="19"/>
  <c r="A24" i="19"/>
  <c r="A184" i="19"/>
  <c r="A157" i="19"/>
  <c r="B22" i="3"/>
  <c r="E19" i="15"/>
  <c r="E32" i="15"/>
  <c r="E37" i="15"/>
  <c r="E46" i="15"/>
  <c r="E5" i="15"/>
  <c r="E45" i="14"/>
  <c r="E63" i="14"/>
  <c r="E73" i="14"/>
  <c r="E87" i="14"/>
  <c r="E107" i="14"/>
  <c r="E134" i="14"/>
  <c r="E148" i="14"/>
  <c r="E5" i="14"/>
  <c r="L66" i="18"/>
  <c r="Q66" i="18"/>
  <c r="L67" i="18"/>
  <c r="Q67" i="18"/>
  <c r="L68" i="18"/>
  <c r="Q68" i="18"/>
  <c r="L69" i="18"/>
  <c r="Q69" i="18"/>
  <c r="L70" i="18"/>
  <c r="Q70" i="18"/>
  <c r="L71" i="18"/>
  <c r="Q71" i="18"/>
  <c r="L72" i="18"/>
  <c r="Q72" i="18"/>
  <c r="L73" i="18"/>
  <c r="Q73" i="18"/>
  <c r="L74" i="18"/>
  <c r="Q74" i="18"/>
  <c r="L75" i="18"/>
  <c r="Q75" i="18"/>
  <c r="L76" i="18"/>
  <c r="Q76" i="18"/>
  <c r="L77" i="18"/>
  <c r="Q77" i="18"/>
  <c r="L78" i="18"/>
  <c r="Q78" i="18"/>
  <c r="L79" i="18"/>
  <c r="Q79" i="18"/>
  <c r="L80" i="18"/>
  <c r="Q80" i="18"/>
  <c r="L81" i="18"/>
  <c r="Q81" i="18"/>
  <c r="L82" i="18"/>
  <c r="Q82" i="18"/>
  <c r="L83" i="18"/>
  <c r="Q83" i="18"/>
  <c r="L84" i="18"/>
  <c r="Q84" i="18"/>
  <c r="L85" i="18"/>
  <c r="Q85" i="18"/>
  <c r="L86" i="18"/>
  <c r="Q86" i="18"/>
  <c r="L87" i="18"/>
  <c r="Q87" i="18"/>
  <c r="L88" i="18"/>
  <c r="Q88" i="18"/>
  <c r="L89" i="18"/>
  <c r="Q89" i="18"/>
  <c r="L90" i="18"/>
  <c r="Q90" i="18"/>
  <c r="L91" i="18"/>
  <c r="Q91" i="18"/>
  <c r="L92" i="18"/>
  <c r="Q92" i="18"/>
  <c r="L93" i="18"/>
  <c r="Q93" i="18"/>
  <c r="L94" i="18"/>
  <c r="Q94" i="18"/>
  <c r="L95" i="18"/>
  <c r="Q95" i="18"/>
  <c r="L96" i="18"/>
  <c r="Q96" i="18"/>
  <c r="L97" i="18"/>
  <c r="Q97" i="18"/>
  <c r="L98" i="18"/>
  <c r="Q98" i="18"/>
  <c r="L99" i="18"/>
  <c r="Q99" i="18"/>
  <c r="L100" i="18"/>
  <c r="Q100" i="18"/>
  <c r="L101" i="18"/>
  <c r="Q101" i="18"/>
  <c r="L102" i="18"/>
  <c r="Q102" i="18"/>
  <c r="L103" i="18"/>
  <c r="Q103" i="18"/>
  <c r="L104" i="18"/>
  <c r="Q104" i="18"/>
  <c r="A121" i="19"/>
  <c r="A130" i="19"/>
  <c r="A56" i="19"/>
  <c r="B23" i="3" a="1"/>
  <c r="B23" i="3" s="1"/>
  <c r="A150" i="19"/>
  <c r="A144" i="19"/>
  <c r="A7" i="19"/>
  <c r="N38" i="6"/>
  <c r="Q65" i="18"/>
  <c r="L65" i="18"/>
  <c r="X65" i="18" s="1"/>
  <c r="Y65" i="18" s="1"/>
  <c r="Q42" i="18"/>
  <c r="L42" i="18"/>
  <c r="Q20" i="18"/>
  <c r="L20" i="18"/>
  <c r="Q19" i="18"/>
  <c r="L19" i="18"/>
  <c r="L103" i="4"/>
  <c r="Q103" i="4"/>
  <c r="L104" i="4"/>
  <c r="Q104" i="4"/>
  <c r="A5" i="15" a="1"/>
  <c r="A5" i="15" s="1"/>
  <c r="Q70" i="4"/>
  <c r="L70" i="4"/>
  <c r="Q69" i="4"/>
  <c r="L69" i="4"/>
  <c r="Q68" i="4"/>
  <c r="L68" i="4"/>
  <c r="Q67" i="4"/>
  <c r="L67" i="4"/>
  <c r="Q66" i="4"/>
  <c r="Q65" i="4"/>
  <c r="A2" i="15"/>
  <c r="A2" i="14"/>
  <c r="X71" i="18" l="1"/>
  <c r="Y71" i="18" s="1"/>
  <c r="X69" i="18"/>
  <c r="Y69" i="18" s="1"/>
  <c r="X66" i="18"/>
  <c r="Y66" i="18" s="1"/>
  <c r="X70" i="18"/>
  <c r="Y70" i="18" s="1"/>
  <c r="X68" i="18"/>
  <c r="Y68" i="18" s="1"/>
  <c r="X23" i="18"/>
  <c r="Y23" i="18" s="1"/>
  <c r="X24" i="18"/>
  <c r="Y24" i="18" s="1"/>
  <c r="X19" i="18"/>
  <c r="Y19" i="18" s="1"/>
  <c r="X25" i="18"/>
  <c r="X26" i="18"/>
  <c r="Y26" i="18" s="1"/>
  <c r="X22" i="18"/>
  <c r="Y22" i="18" s="1"/>
  <c r="X20" i="18"/>
  <c r="Y20" i="18" s="1"/>
  <c r="X21" i="18"/>
  <c r="Y21" i="18" s="1"/>
  <c r="X65" i="4"/>
  <c r="Y65" i="4" s="1"/>
  <c r="X70" i="4"/>
  <c r="Y70" i="4" s="1"/>
  <c r="X68" i="4"/>
  <c r="Y68" i="4" s="1"/>
  <c r="X67" i="4"/>
  <c r="Y67" i="4" s="1"/>
  <c r="X66" i="4"/>
  <c r="Y66" i="4" s="1"/>
  <c r="X20" i="4"/>
  <c r="Y20" i="4" s="1"/>
  <c r="T34" i="6"/>
  <c r="S40" i="6"/>
  <c r="Y25" i="18"/>
  <c r="Y21" i="4"/>
  <c r="Y53" i="4"/>
  <c r="D39" i="6"/>
  <c r="D36" i="6"/>
  <c r="Y42" i="18"/>
  <c r="Y104" i="4"/>
  <c r="Y103" i="4"/>
  <c r="Y69" i="4"/>
  <c r="D67" i="4"/>
  <c r="D68" i="4"/>
  <c r="D69" i="4"/>
  <c r="D70" i="4"/>
  <c r="D103" i="4"/>
  <c r="D104" i="4"/>
  <c r="D66" i="18"/>
  <c r="D67" i="18"/>
  <c r="D68" i="18"/>
  <c r="D69" i="18"/>
  <c r="D70" i="18"/>
  <c r="D71" i="18"/>
  <c r="D72" i="18"/>
  <c r="D73" i="18"/>
  <c r="D74" i="18"/>
  <c r="D75" i="18"/>
  <c r="D76" i="18"/>
  <c r="D77" i="18"/>
  <c r="D78" i="18"/>
  <c r="D79" i="18"/>
  <c r="D80" i="18"/>
  <c r="D81" i="18"/>
  <c r="D82" i="18"/>
  <c r="D83" i="18"/>
  <c r="D84" i="18"/>
  <c r="D85" i="18"/>
  <c r="D86" i="18"/>
  <c r="D87" i="18"/>
  <c r="D88" i="18"/>
  <c r="D89" i="18"/>
  <c r="D90" i="18"/>
  <c r="D91" i="18"/>
  <c r="D92" i="18"/>
  <c r="D93" i="18"/>
  <c r="D94" i="18"/>
  <c r="D95" i="18"/>
  <c r="D96" i="18"/>
  <c r="D97" i="18"/>
  <c r="D98" i="18"/>
  <c r="D99" i="18"/>
  <c r="D100" i="18"/>
  <c r="D101" i="18"/>
  <c r="D102" i="18"/>
  <c r="D103" i="18"/>
  <c r="D104" i="18"/>
  <c r="D65" i="18"/>
  <c r="D66" i="4"/>
  <c r="D65" i="4"/>
  <c r="A5" i="14" a="1"/>
  <c r="A5" i="14" s="1"/>
  <c r="I38" i="6"/>
  <c r="T38" i="6" s="1"/>
  <c r="D40" i="6" l="1"/>
  <c r="N37" i="6"/>
  <c r="N39" i="6" s="1"/>
  <c r="I35" i="6"/>
  <c r="T35" i="6" s="1"/>
  <c r="I37" i="6"/>
  <c r="N33" i="6"/>
  <c r="N36" i="6" s="1"/>
  <c r="I33" i="6"/>
  <c r="L54" i="4"/>
  <c r="L55" i="4"/>
  <c r="Q55" i="4"/>
  <c r="L56" i="4"/>
  <c r="Q56" i="4"/>
  <c r="L57" i="4"/>
  <c r="Q57" i="4"/>
  <c r="L58" i="4"/>
  <c r="Q58" i="4"/>
  <c r="Q19" i="4"/>
  <c r="L19" i="4"/>
  <c r="X19" i="4" s="1"/>
  <c r="T37" i="6" l="1"/>
  <c r="T33" i="6"/>
  <c r="N40" i="6"/>
  <c r="I39" i="6"/>
  <c r="T39" i="6" s="1"/>
  <c r="I36" i="6"/>
  <c r="T36" i="6" s="1"/>
  <c r="Y58" i="4"/>
  <c r="Y57" i="4"/>
  <c r="Y56" i="4"/>
  <c r="Y55" i="4"/>
  <c r="Y54" i="4"/>
  <c r="Y19" i="4"/>
  <c r="I40" i="6" l="1"/>
  <c r="T40" i="6"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tc={FA9BE97A-F3E4-42E3-A088-154534C495DB}</author>
  </authors>
  <commentList>
    <comment ref="F20" authorId="0" shapeId="0" xr:uid="{FA9BE97A-F3E4-42E3-A088-154534C495DB}">
      <text>
        <t>[Threaded comment]
Your version of Excel allows you to read this threaded comment; however, any edits to it will get removed if the file is opened in a newer version of Excel. Learn more: https://go.microsoft.com/fwlink/?linkid=870924
Comment:
    tbc</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tc={EAEA9C61-0F6B-43F8-BDDF-F1B7C4BEEDFC}</author>
  </authors>
  <commentList>
    <comment ref="B2" authorId="0" shapeId="0" xr:uid="{EAEA9C61-0F6B-43F8-BDDF-F1B7C4BEEDFC}">
      <text>
        <t>[Threaded comment]
Your version of Excel allows you to read this threaded comment; however, any edits to it will get removed if the file is opened in a newer version of Excel. Learn more: https://go.microsoft.com/fwlink/?linkid=870924
Comment:
    The order of questions in this sheet feels off. In Mural we ask for the committed and forecast spend first, then follow with uncommitted, underspend, credible plan and changes.
Reply:
    Does it matter to the user what order they fill these out in? Or do some topics / data points logically follow on from others?</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<sst xmlns="http://schemas.openxmlformats.org/spreadsheetml/2006/main" count="3002" uniqueCount="1171">
  <si>
    <t>Reporting Round</t>
  </si>
  <si>
    <t>Fund Name</t>
  </si>
  <si>
    <t>Pathfinders</t>
  </si>
  <si>
    <t>Pathfinders Reporting Template</t>
  </si>
  <si>
    <t>PF-USER_CURRENT-REPORTING-PERIOD-START</t>
  </si>
  <si>
    <t>Reporting period</t>
  </si>
  <si>
    <t>Q4 2024/25: Jan 2025 - Mar 2025</t>
  </si>
  <si>
    <t>PF-USER_CURRENT-REPORTING-PERIOD-END</t>
  </si>
  <si>
    <t>Sections in this template</t>
  </si>
  <si>
    <t>Admin</t>
  </si>
  <si>
    <t>Provide key dates, the name of your organisation, and contact details.</t>
  </si>
  <si>
    <t>Progress</t>
  </si>
  <si>
    <t xml:space="preserve">Provide the information on the delivery of your portfolio which include spend and delivery RAG ratings for each project, issues, and key upcoming milestones. </t>
  </si>
  <si>
    <t>Project location</t>
  </si>
  <si>
    <t>Provide the postcode or postcodes associated with each project.</t>
  </si>
  <si>
    <t>Outputs</t>
  </si>
  <si>
    <t>Provide outputs for various intervention themes. Standard and bespoke outputs are supported.</t>
  </si>
  <si>
    <t>Outcomes</t>
  </si>
  <si>
    <t>Provide outcomes for various intervention themes. Standard and bespoke outcomes are supported.</t>
  </si>
  <si>
    <t>Finances</t>
  </si>
  <si>
    <t>Provide committed and forecast spend at both portfolio and project level, and plans for uncommitted funding, or underspend.</t>
  </si>
  <si>
    <t>Risks</t>
  </si>
  <si>
    <t>List the top five risks across your portfolio and their mitigations.</t>
  </si>
  <si>
    <t>Sign off</t>
  </si>
  <si>
    <t>Section 151 Officer or Chief Finance Officer to sign off the template before submission.</t>
  </si>
  <si>
    <t>Reporting Period</t>
  </si>
  <si>
    <t>&lt;Select&gt;</t>
  </si>
  <si>
    <t>April 2023  to Sept 2023</t>
  </si>
  <si>
    <t>Oct 2023  to March 2024</t>
  </si>
  <si>
    <t>April 2024 to Sept 2024</t>
  </si>
  <si>
    <t>Sept 2024 to Feb 2025</t>
  </si>
  <si>
    <t>PF-USER_FINANCIAL-COMPLETION-DATE-START</t>
  </si>
  <si>
    <t>Financial completion date</t>
  </si>
  <si>
    <t>Date by which portfolio grant funding will be defrayed by Local Authority.</t>
  </si>
  <si>
    <t>31st March 2026</t>
  </si>
  <si>
    <t>PF-USER_FINANCIAL-COMPLETION-DATE-END</t>
  </si>
  <si>
    <t>PF-USER_ACTIVITY-END-DATE-START</t>
  </si>
  <si>
    <t>Activity end date</t>
  </si>
  <si>
    <t>Date by which all of the physical project activity will be completed.</t>
  </si>
  <si>
    <t>31st March 2028</t>
  </si>
  <si>
    <t>PF-USER_ACTIVITY-END-DATE-END</t>
  </si>
  <si>
    <t>PF-USER_PRACTICAL-COMPLETION-DATE-START</t>
  </si>
  <si>
    <t>Practical completion date</t>
  </si>
  <si>
    <t>Date by which Pathfinder grant elements of projects will be physically complete and all Pathfinder portfolio outputs achieved.</t>
  </si>
  <si>
    <t>31st March 2030</t>
  </si>
  <si>
    <t>PF-USER_PRACTICAL-COMPLETION-DATE-END</t>
  </si>
  <si>
    <t>PF-USER_ORGANISATION-NAME-START</t>
  </si>
  <si>
    <t>Organisation name</t>
  </si>
  <si>
    <t>Fund Type 1</t>
  </si>
  <si>
    <t>Place Name A</t>
  </si>
  <si>
    <t>Bolton Council</t>
  </si>
  <si>
    <t>PF-USER_ORGANISATION-NAME-END</t>
  </si>
  <si>
    <t>Who is the best person to contact about this return?</t>
  </si>
  <si>
    <t>PF-USER_CONTACT-NAME-START</t>
  </si>
  <si>
    <t>Contact name</t>
  </si>
  <si>
    <t>Favour Emobena</t>
  </si>
  <si>
    <t>PF-USER_CONTACT-NAME-END</t>
  </si>
  <si>
    <t>PF-USER_CONTACT-EMAIL-START</t>
  </si>
  <si>
    <t>Contact email</t>
  </si>
  <si>
    <t>Fund Type 3</t>
  </si>
  <si>
    <t>Place Name C</t>
  </si>
  <si>
    <t>PF-USER_CONTACT-EMAIL-END</t>
  </si>
  <si>
    <t>PF-USER_CONTACT-TELEPHONE-START</t>
  </si>
  <si>
    <t>Contact telephone</t>
  </si>
  <si>
    <t>Fund Type 4</t>
  </si>
  <si>
    <t>Place Name D</t>
  </si>
  <si>
    <t>This field is optional</t>
  </si>
  <si>
    <t>PF-USER_CONTACT-TELEPHONE-END</t>
  </si>
  <si>
    <t>Place Name F</t>
  </si>
  <si>
    <t>Place Name G</t>
  </si>
  <si>
    <t>Place Name H</t>
  </si>
  <si>
    <t>Place Name I</t>
  </si>
  <si>
    <t>Place Name J</t>
  </si>
  <si>
    <t>Place Name K</t>
  </si>
  <si>
    <t>Place Name L</t>
  </si>
  <si>
    <t>Place Name M</t>
  </si>
  <si>
    <t>Place Name N</t>
  </si>
  <si>
    <t>Place Name O</t>
  </si>
  <si>
    <t>Place Name P</t>
  </si>
  <si>
    <t>Place Name Q</t>
  </si>
  <si>
    <t>Place Name R</t>
  </si>
  <si>
    <t>Portfolio level RAG rating</t>
  </si>
  <si>
    <t>Please provide overall RAG ratings for your portfolio-level spend and delivery.</t>
  </si>
  <si>
    <t>PF-USER_PORTFOLIO-RAG-RATINGS-START</t>
  </si>
  <si>
    <t>PF-USER_PORTFOLIO-RAG-RATING-START</t>
  </si>
  <si>
    <t>Statement</t>
  </si>
  <si>
    <t>RAG rating</t>
  </si>
  <si>
    <t>Your ability to spend the current spending profile</t>
  </si>
  <si>
    <t>Please select an option</t>
  </si>
  <si>
    <t>Your current portfolio-level delivery progress</t>
  </si>
  <si>
    <t>PF-USER_PORTFOLIO-PROGRESS-START</t>
  </si>
  <si>
    <t>PF-USER_PORTFOLIO-RAG-RATINGS-END</t>
  </si>
  <si>
    <t>Portfolio progress</t>
  </si>
  <si>
    <t>How is the delivery of your portfolio progressing? 
• Please provide a portfolio-level summary of the last financial quarter, together with more detailed updates on individual projects as required. This could be where a greater level of progress has been made, or challenges have affected delivery and/or defrayal of Pathfinder funds, particularly where holistic delivery is concerned, i.e. projects are contingent on others meeting milestones etc. 
• For projects where RAG ratings have increased since the previous monitoring return, we expect to see additional narrative to provide clarity and justification. 
• For significant challenges on projects across the portfolio, please utilise the section below on big issues across portfolio to provide further detail.</t>
  </si>
  <si>
    <t>Across the portfolio projects are either completed or are nearing completion. Only the Streets for All projects is behind schedule whilst design issues have been addressed. This project is the first in a programme that will be delivered across Greater Manchester so establish design principles has been a fundamental isue and has taken longer than anticipated. However the fist of two phases has been tendered and work is due to start imminently. Future High Fund allocations are being prioritised for early spend and this is reflected in the financial forecasts.
The construction phase of the Wellsprings project is nearing completion, fit out will follow over the summer with operations beginning in early autumn.
The Bolton Institute of Medical Science will receive its first cohort of fulltime students in September.  Some short  courses have already been run from the building.
The Farnworth Market Precinct project has made excellent progress over the past quarter with the main residential blocks built to roof height. The community hub buildig is progressing with the Council expecting to finalise the head lease during the summer ahead of final completion in November 2024.
Work is continuing on the improvements to the public realm in Bolton Town centre with the environment in the vicinty of Elizabeth Park underway. Scheme costs are less than expected in some cases.
Bolton Museum and Library, Bolton Market and Farnworth Leisure Centre are now complete and operational.</t>
  </si>
  <si>
    <t>500 words suggested</t>
  </si>
  <si>
    <t>PF-USER_PORTFOLIO-PROGRESS-END</t>
  </si>
  <si>
    <t>Project progress</t>
  </si>
  <si>
    <t xml:space="preserve">Spend Risk </t>
  </si>
  <si>
    <t xml:space="preserve">Delivery Risk </t>
  </si>
  <si>
    <t>The table below is for illustrative guidance purposes only and the examples given are not intended to cover all potiential project scenarios. It is not an exhaustive list and only intended as a prompt for some of the things you might consider when RAG (red, amber, green) scoring the spend and delivery risks associated with your individual projects. You should rate each project based on your own knowledge of the individual circumstances influencing both spend and delivery risk. Use the narrative box to provide further explanation.</t>
  </si>
  <si>
    <r>
      <t xml:space="preserve">
</t>
    </r>
    <r>
      <rPr>
        <b/>
        <sz val="11"/>
        <color rgb="FF262626"/>
        <rFont val="Calibri"/>
        <family val="2"/>
        <scheme val="minor"/>
      </rPr>
      <t>Enter a spend RAG rating for each project and some explanatory narrative so we understand where you might need some support. To help you choose a rating, examples of what each rating might include are below. 
Green</t>
    </r>
    <r>
      <rPr>
        <sz val="11"/>
        <color rgb="FF262626"/>
        <rFont val="Calibri"/>
        <family val="2"/>
        <scheme val="minor"/>
      </rPr>
      <t xml:space="preserve">: no rising costs, no slippage, less than 30% expenditure profiled in final year, no use of financial flexibility.
</t>
    </r>
    <r>
      <rPr>
        <b/>
        <sz val="11"/>
        <color rgb="FF262626"/>
        <rFont val="Calibri"/>
        <family val="2"/>
        <scheme val="minor"/>
      </rPr>
      <t xml:space="preserve">
Amber/Green</t>
    </r>
    <r>
      <rPr>
        <sz val="11"/>
        <color rgb="FF262626"/>
        <rFont val="Calibri"/>
        <family val="2"/>
        <scheme val="minor"/>
      </rPr>
      <t xml:space="preserve">: project progressing but with minor issues identified, issues are within control of LA and there is a mitigation plan in place, the appropriate RIBA stage has minor slippage but a mitigation plan is in place, there is no additional support required.
</t>
    </r>
    <r>
      <rPr>
        <b/>
        <sz val="11"/>
        <color rgb="FF262626"/>
        <rFont val="Calibri"/>
        <family val="2"/>
        <scheme val="minor"/>
      </rPr>
      <t xml:space="preserve">
Amber</t>
    </r>
    <r>
      <rPr>
        <sz val="11"/>
        <color rgb="FF262626"/>
        <rFont val="Calibri"/>
        <family val="2"/>
        <scheme val="minor"/>
      </rPr>
      <t xml:space="preserve">: cost increases (10 to 20%) which are manageable, a funding gap exists but a source has been identified although not secured, there is slippage between 20% to 30%  between financial years, 40% to 50% of expenditure is profiled in final year, the use of financial flexibilities is required but below threshold.
</t>
    </r>
    <r>
      <rPr>
        <b/>
        <sz val="11"/>
        <color rgb="FF262626"/>
        <rFont val="Calibri"/>
        <family val="2"/>
        <scheme val="minor"/>
      </rPr>
      <t xml:space="preserve">
Amber/Red</t>
    </r>
    <r>
      <rPr>
        <sz val="11"/>
        <color rgb="FF262626"/>
        <rFont val="Calibri"/>
        <family val="2"/>
        <scheme val="minor"/>
      </rPr>
      <t xml:space="preserve">: the project has stalled for any reason, Value Engineering is required or in progress due to significant cost increases or over-runs, significant additional match funding required to facilitate delivery, potential match funding source identified but not secured.
</t>
    </r>
    <r>
      <rPr>
        <b/>
        <sz val="11"/>
        <color rgb="FF262626"/>
        <rFont val="Calibri"/>
        <family val="2"/>
        <scheme val="minor"/>
      </rPr>
      <t xml:space="preserve">
Red: </t>
    </r>
    <r>
      <rPr>
        <sz val="11"/>
        <color rgb="FF262626"/>
        <rFont val="Calibri"/>
        <family val="2"/>
        <scheme val="minor"/>
      </rPr>
      <t xml:space="preserve">major cost increases over 30% which is un-manageable and there is no plan in place to resolve the problem, there is major slippage over 40%  between financial years, over 60% of expenditure is profiled in final year, major movement of funding planned, major additional match funding required to facilitate delivery, match funding source not identified, call in required.
</t>
    </r>
  </si>
  <si>
    <r>
      <t xml:space="preserve">
</t>
    </r>
    <r>
      <rPr>
        <b/>
        <sz val="11"/>
        <color rgb="FF262626"/>
        <rFont val="Calibri"/>
        <family val="2"/>
        <scheme val="minor"/>
      </rPr>
      <t xml:space="preserve">Enter a delivery RAG rating for each project and some explanatory narrative. This tells us where you might need support, and where we can celebrate success.
Green: </t>
    </r>
    <r>
      <rPr>
        <sz val="11"/>
        <color rgb="FF262626"/>
        <rFont val="Calibri"/>
        <family val="2"/>
        <scheme val="minor"/>
      </rPr>
      <t xml:space="preserve">planning is in place, main contract procurement process complete, delivery milestones on target, appropriate RIBA stage on track, project completed.
</t>
    </r>
    <r>
      <rPr>
        <b/>
        <sz val="11"/>
        <color rgb="FF262626"/>
        <rFont val="Calibri"/>
        <family val="2"/>
        <scheme val="minor"/>
      </rPr>
      <t xml:space="preserve">
Amber/Green: </t>
    </r>
    <r>
      <rPr>
        <sz val="11"/>
        <color rgb="FF262626"/>
        <rFont val="Calibri"/>
        <family val="2"/>
        <scheme val="minor"/>
      </rPr>
      <t xml:space="preserve">project is progressing but minor issues identified (these are within control of LA and there is a plan in place), the appropriate RIBA stage has minor slippage but there is a plan in place to deal with the issue, no additional support required.
</t>
    </r>
    <r>
      <rPr>
        <b/>
        <sz val="11"/>
        <color rgb="FF262626"/>
        <rFont val="Calibri"/>
        <family val="2"/>
        <scheme val="minor"/>
      </rPr>
      <t xml:space="preserve">
Amber: </t>
    </r>
    <r>
      <rPr>
        <sz val="11"/>
        <color rgb="FF262626"/>
        <rFont val="Calibri"/>
        <family val="2"/>
        <scheme val="minor"/>
      </rPr>
      <t xml:space="preserve">the project progressing but delayed, the issues identified are within control of LA but there is currently no plan in place to deal with the issue, Value Engineering is required or in progress, the appropriate RIBA stage has slipped considerably, additional support required.
</t>
    </r>
    <r>
      <rPr>
        <b/>
        <sz val="11"/>
        <color rgb="FF262626"/>
        <rFont val="Calibri"/>
        <family val="2"/>
        <scheme val="minor"/>
      </rPr>
      <t xml:space="preserve">
Amber/Red: </t>
    </r>
    <r>
      <rPr>
        <sz val="11"/>
        <color rgb="FF262626"/>
        <rFont val="Calibri"/>
        <family val="2"/>
        <scheme val="minor"/>
      </rPr>
      <t xml:space="preserve">the project has stalled, Value Engineering is required or in progress and likely to result in a new planning application and delayed delivery timelines, major RIBA stage slippage, major additional support required.
</t>
    </r>
    <r>
      <rPr>
        <b/>
        <sz val="11"/>
        <color rgb="FF262626"/>
        <rFont val="Calibri"/>
        <family val="2"/>
        <scheme val="minor"/>
      </rPr>
      <t xml:space="preserve">
Red: </t>
    </r>
    <r>
      <rPr>
        <sz val="11"/>
        <color rgb="FF262626"/>
        <rFont val="Calibri"/>
        <family val="2"/>
        <scheme val="minor"/>
      </rPr>
      <t xml:space="preserve">project stalled, issues out of LA control, major support required, major RIBA stage slippage, no plan in place.
</t>
    </r>
    <r>
      <rPr>
        <b/>
        <sz val="11"/>
        <color rgb="FF262626"/>
        <rFont val="Calibri"/>
        <family val="2"/>
        <scheme val="minor"/>
      </rPr>
      <t xml:space="preserve">
</t>
    </r>
    <r>
      <rPr>
        <sz val="11"/>
        <color rgb="FF262626"/>
        <rFont val="Calibri"/>
        <family val="2"/>
        <scheme val="minor"/>
      </rPr>
      <t xml:space="preserve">
</t>
    </r>
  </si>
  <si>
    <t>PF-USER_PROJECT-PROGRESS-START</t>
  </si>
  <si>
    <t>Project name</t>
  </si>
  <si>
    <t>Project status</t>
  </si>
  <si>
    <t xml:space="preserve">Spend RAG rating </t>
  </si>
  <si>
    <t xml:space="preserve">Delivery RAG rating </t>
  </si>
  <si>
    <r>
      <rPr>
        <b/>
        <sz val="12"/>
        <color rgb="FF000000"/>
        <rFont val="Calibri"/>
        <family val="2"/>
      </rPr>
      <t xml:space="preserve">Why have you given these ratings? </t>
    </r>
    <r>
      <rPr>
        <sz val="12"/>
        <color rgb="FF262626"/>
        <rFont val="Calibri"/>
        <family val="2"/>
      </rPr>
      <t>Enter an explanation (100 words max)</t>
    </r>
  </si>
  <si>
    <t>In progress</t>
  </si>
  <si>
    <t>Amber/Green</t>
  </si>
  <si>
    <t>Work is underway but slightly behind schedule. A plan to recover lost time is being prepared but there is a risk that completion may slip by c 3 weeks to mid July 2024.. The building is still expected to be operational from 1st September and management agreement are progresasing well.</t>
  </si>
  <si>
    <t>Project complete</t>
  </si>
  <si>
    <t>Green</t>
  </si>
  <si>
    <t>Food hall opened March 2024</t>
  </si>
  <si>
    <t>Completed November 2023</t>
  </si>
  <si>
    <t>Elizabeth Park was completd March 2024, Cheadle Square works start April 2024 with completion November 2024. Blackhorse street due to complete July 2024.</t>
  </si>
  <si>
    <t>Completed</t>
  </si>
  <si>
    <t>FHSF funding fully defrayed March 2024, construction work funded by GMCA/Bolton BC loans on target for completion November 2024</t>
  </si>
  <si>
    <t>Opened April 2023</t>
  </si>
  <si>
    <t>Phase 1 to start on site April 2024 to be completed April 2025, Pase2 start April 2025m completion 2026. FHSF extension requested , Profile change to be recorded (less than £5m)</t>
  </si>
  <si>
    <t>Building work completed, first full time student intake September 2024</t>
  </si>
  <si>
    <t>PF-USER_PROJECT-PROGRESS-END</t>
  </si>
  <si>
    <t>PF-USER_BIG-ISSUES-ACROSS-PORTFOLIO-START</t>
  </si>
  <si>
    <t>Big issues across portfolio</t>
  </si>
  <si>
    <t>Tell us about the issues affecting delivery of your projects. We use this information to see how we might be able to help. 
• Expand on any spend/delivery issues highlighted in the above sections providing a rationale for how the issue(s) has materialised. Please include what stage delivery is at, what action is being taken to mitigate the issue(s) and estimated resolution date (if possible). You should also include how this will affect individual project milestones, including the March 2026 deadline set out in your MoU. You should justify/explain any need to reprofile any costs, outputs and outcomes into 26/27. 
• Please indicate whether a PAR is/will be required. 
• Where there is a variance on the Outputs and Outcomes tabs between the baseline data and the MR data, please include narrative in this section for the variance.</t>
  </si>
  <si>
    <t>PF-USER_BIG-ISSUES-ACROSS-PORTFOLIO-END</t>
  </si>
  <si>
    <t>PF-USER_UPCOMING-SIGNIFICANT-MILESTONES-START</t>
  </si>
  <si>
    <t>Upcoming significant milestones</t>
  </si>
  <si>
    <t>What significant milestones are coming up? We use this information to find communication opportunities. For example, we might highlight your successes to others, write about them in a case study, or organise a ministerial visit.</t>
  </si>
  <si>
    <t>PF-USER_UPCOMING-SIGNIFICANT-MILESTONES-END</t>
  </si>
  <si>
    <t>PF-USER_PROJECT-LOCATION-START</t>
  </si>
  <si>
    <t>Project full postcode/postcodes (for example, AB1D 2EF)</t>
  </si>
  <si>
    <t>If a project has multiple postcodes, enter postcodes with a comma separating each one (for example, AB1D 2EF, WC1 3RJ).</t>
  </si>
  <si>
    <t>BL1 1US</t>
  </si>
  <si>
    <t>BL1 1TQ</t>
  </si>
  <si>
    <t>BL1 1SE</t>
  </si>
  <si>
    <t>BL1 1UR, BL1 1TQ, BL1 1SU</t>
  </si>
  <si>
    <t>BL4 7AF</t>
  </si>
  <si>
    <t>BL4 9DZ</t>
  </si>
  <si>
    <t xml:space="preserve">BL4 8HP, BL4 8AQ, BL4 9AJ, BL4 8HQ, BL4 9BB, BL4 7NS, BL4 7NY, BL4 7FU, BL4 8EX, BL4 9AE, BL4 7PD </t>
  </si>
  <si>
    <t>BL4 0JR</t>
  </si>
  <si>
    <t>PF-USER_PROJECT-LOCATION-END</t>
  </si>
  <si>
    <t>What have you delivered, and what is forecast to be delivered?</t>
  </si>
  <si>
    <t>Tell us about the outputs you are delivering and the outcomes these are achieving, or expected to achieve.
Provide this at portfolio level by intervention theme.
Investment themes have been developed to help MHCLG evaluate how our funds are helping to achieve Levelling Up. Investment themes are designed to organise outputs and outcomes by the objective of the project rather than the nature of the activities being undertaken. This is because similar projects can have different objectives and different activities can achieve the same result. For example, road improvements can facilitate development by linking a site to the road network or strengthen the service economy by making it easier to access a visitor attraction. When selecting an investment theme, think about the main long term objective of delivering the output or outcome.</t>
  </si>
  <si>
    <t xml:space="preserve">Description of investment themes </t>
  </si>
  <si>
    <t xml:space="preserve">Intervention theme </t>
  </si>
  <si>
    <t>Description</t>
  </si>
  <si>
    <t>Improving quality of life for residents</t>
  </si>
  <si>
    <t>Projects where the principal aim is to improve the quality of life of residents by improving the quality of local public services and associated infrastructure. Projects funded under this heading are diverse: including improvements to educational, health, leisure and community facilities, environmental amenities (for example, parks), investments in new or improved social housing stock, and provisioning of cycling and walking infrastructure.</t>
  </si>
  <si>
    <t>Strengthening the local service economy</t>
  </si>
  <si>
    <t>Projects aiming to support economic regeneration via stimulating greater levels of consumer spending in local economies. These include investments in culture or heritage assets that serve as visitor attractions, investments in the public realm (for example, town centre improvement projects or enhancements to other infrastructure to improve the visitor experience), and provisioning of new or improved retail floorspace.</t>
  </si>
  <si>
    <t>Unlocking commercial, industrial and residential development</t>
  </si>
  <si>
    <t>Projects aiming to support economic regeneration or accommodate economic growth by unlocking or enabling the development of brownfield or greenfield for employment or residential uses. These projects would include direct investments in property development, investments in land reclamation or remediation, as well as the provisioning of site services (including access roads) to enable their onward development.</t>
  </si>
  <si>
    <t>Enhancing regional and subregional connectivity</t>
  </si>
  <si>
    <t xml:space="preserve">Projects aiming to improve connectivity between areas by creating new routes between areas, reducing congestion, or otherwise reducing journey times. These include direct investments in new or improved road or rail links, as well as enhancements to other forms of public transport. Active travel projects, such as new or improved cyclepaths and walkways should be categorised as improving quality of life. </t>
  </si>
  <si>
    <t>Employment and education</t>
  </si>
  <si>
    <t xml:space="preserve">Projects that aim to improve the level of skills attainment by increasing access to education, training and career opportunities. These include support for businesses to create jobs, new or improved education, community, and leisure facilities to be used for learning and developing skills. </t>
  </si>
  <si>
    <t>Standard outputs</t>
  </si>
  <si>
    <t>PF-USER_STANDARD-OUTPUTS-START</t>
  </si>
  <si>
    <t>Intervention theme</t>
  </si>
  <si>
    <t>Output</t>
  </si>
  <si>
    <t>Unit of measurement</t>
  </si>
  <si>
    <t>Baseline output</t>
  </si>
  <si>
    <t>Total cumulative outputs to date</t>
  </si>
  <si>
    <t>Financial year 2024 to 2025</t>
  </si>
  <si>
    <t>Financial year 2025 to 2026</t>
  </si>
  <si>
    <t>Financial year 2026 to 2027</t>
  </si>
  <si>
    <t>April 2027 and after</t>
  </si>
  <si>
    <t>Grand total</t>
  </si>
  <si>
    <t>Variance % (Between MR and Baseline)</t>
  </si>
  <si>
    <t>(Up to and including Mar 2024)</t>
  </si>
  <si>
    <t>Total</t>
  </si>
  <si>
    <t>(Apr to Jun)</t>
  </si>
  <si>
    <t>(Jul to Sep)</t>
  </si>
  <si>
    <t>(Oct to Dec)</t>
  </si>
  <si>
    <t>(Jan to Mar)</t>
  </si>
  <si>
    <t>Actual</t>
  </si>
  <si>
    <t>Forecast</t>
  </si>
  <si>
    <t>Enhancing subregional and regional connectivity</t>
  </si>
  <si>
    <t>Total length of new cycle ways</t>
  </si>
  <si>
    <t>Unlocking and enabling industrial commercial and residential development</t>
  </si>
  <si>
    <t>Amount of floor space repurposed (residential, commercial, retail)</t>
  </si>
  <si>
    <t>Strengthening the visitor and local service economy</t>
  </si>
  <si>
    <t>Amount of existing hospitality space improved</t>
  </si>
  <si>
    <t>Number of public amenities/facilities improved</t>
  </si>
  <si>
    <t>Improving the quality of life of residents</t>
  </si>
  <si>
    <t>n of temporary FT jobs supported during project implementation</t>
  </si>
  <si>
    <t>Amount of new educational space created</t>
  </si>
  <si>
    <t>PF-USER_STANDARD-OUTPUTS-END</t>
  </si>
  <si>
    <t>n of </t>
  </si>
  <si>
    <t>Bespoke outputs</t>
  </si>
  <si>
    <t>PF-USER_BESPOKE-OUTPUTS-START</t>
  </si>
  <si>
    <t>Bespoke</t>
  </si>
  <si>
    <t>Amount of new office space (m2)</t>
  </si>
  <si>
    <t>Amount of capacity of new or improved training or education facilities (people)</t>
  </si>
  <si>
    <t>Amount of public realm created (sqm)</t>
  </si>
  <si>
    <t>% increase in participation</t>
  </si>
  <si>
    <t>% increase in membership</t>
  </si>
  <si>
    <t xml:space="preserve">% increase in Health Pathway referrals </t>
  </si>
  <si>
    <t>Number of residential units</t>
  </si>
  <si>
    <t>Number of new parking spaces</t>
  </si>
  <si>
    <t>PF-USER_BESPOKE-OUTPUTS-END</t>
  </si>
  <si>
    <t>Standard outcomes</t>
  </si>
  <si>
    <t>PF-USER_STANDARD-OUTCOMES-START</t>
  </si>
  <si>
    <t>Outcome</t>
  </si>
  <si>
    <t>Baseline outcome</t>
  </si>
  <si>
    <t>Total cumulative outcomes to date</t>
  </si>
  <si>
    <t>Footfall</t>
  </si>
  <si>
    <t>Cycle flow</t>
  </si>
  <si>
    <t>Pedestrian flow</t>
  </si>
  <si>
    <t>Vehicle flow</t>
  </si>
  <si>
    <t>Public transport reliability</t>
  </si>
  <si>
    <t>Change in perceived/experienced accessibility</t>
  </si>
  <si>
    <t>Percentage of adults who are satisfied with their local area as a place to live</t>
  </si>
  <si>
    <t>Number of major commercial planning applications granted</t>
  </si>
  <si>
    <t>Number of people using a new/improved public facility</t>
  </si>
  <si>
    <t>Percentage of residents who report feeling safe in their local area</t>
  </si>
  <si>
    <t>Number of anti-social behaviour crimes recorded</t>
  </si>
  <si>
    <t>Number of day visitors</t>
  </si>
  <si>
    <t>Number of cultural events</t>
  </si>
  <si>
    <t>Audience numbers for cultural events</t>
  </si>
  <si>
    <t>Number of crimes reported</t>
  </si>
  <si>
    <t>Change in number of properties better protected from flooding and coastal erosion</t>
  </si>
  <si>
    <t>PF-USER_STANDARD-OUTCOMES-END</t>
  </si>
  <si>
    <t>Bespoke outcomes</t>
  </si>
  <si>
    <t>PF-USER_BESPOKE-OUTCOMES-START</t>
  </si>
  <si>
    <t>Travel times in corridors of interest</t>
  </si>
  <si>
    <t>Number of enterprises receiving non financial support</t>
  </si>
  <si>
    <t>No of births of new enterprises</t>
  </si>
  <si>
    <t>Average occupany rates work spaces (5)</t>
  </si>
  <si>
    <t>(%) of adults satisfied with their area</t>
  </si>
  <si>
    <t>(%) of visitors likely to recommend the town</t>
  </si>
  <si>
    <t>No of people using an improved/new public facility (%)</t>
  </si>
  <si>
    <t>(%) of customers or visitors who report a positive experience</t>
  </si>
  <si>
    <t>PF-USER_BESPOKE-OUTCOMES-END</t>
  </si>
  <si>
    <t>Portfolio-level finances</t>
  </si>
  <si>
    <t>The following questions refer to the current financial year that you are reporting against.</t>
  </si>
  <si>
    <t>PF-USER_CURRENT-UNDERSPEND-START</t>
  </si>
  <si>
    <t>Current underspend</t>
  </si>
  <si>
    <t>What is the current underspend for the entire delivery period?</t>
  </si>
  <si>
    <t>Enter numbers only</t>
  </si>
  <si>
    <t>PF-USER_CURRENT-UNDERSPEND-END</t>
  </si>
  <si>
    <t>PF-USER_TOTAL-LA-SPEND-TO-DATE-START</t>
  </si>
  <si>
    <t>Total LA spend to date</t>
  </si>
  <si>
    <t>PF-USER_TOTAL-LA-SPEND-TO-DATE-END</t>
  </si>
  <si>
    <t>PF-USER_CREDIBLE-PLAN-SUMMARY-START</t>
  </si>
  <si>
    <t>Please summarise your credible plan, including how you intend to spend your underspend accrued to date.</t>
  </si>
  <si>
    <t>PF-USER_CREDIBLE-PLAN-SUMMARY-END</t>
  </si>
  <si>
    <t>Forecast and actual spend - Capital</t>
  </si>
  <si>
    <t>PF-USER_FORECAST-AND-ACTUAL-SPEND-CAPITAL-START</t>
  </si>
  <si>
    <t>Type of spend</t>
  </si>
  <si>
    <t>Total cumulative actuals to date</t>
  </si>
  <si>
    <t>How much of your forecast is contractually committed (this includes actual expenditure)?</t>
  </si>
  <si>
    <t>How much of your forecast is not contractually committed?</t>
  </si>
  <si>
    <t>Freedom and flexibilities spend</t>
  </si>
  <si>
    <t>Total MHCLG spend (inc. F&amp;F)</t>
  </si>
  <si>
    <t>Secured match funding spend (this includes actual match funding)</t>
  </si>
  <si>
    <t>Unsecured match funding</t>
  </si>
  <si>
    <t>Total match</t>
  </si>
  <si>
    <t>PF-USER_FORECAST-AND-ACTUAL-SPEND-CAPITAL-END</t>
  </si>
  <si>
    <t>Forecast and actual spend - Revenue</t>
  </si>
  <si>
    <t>PF-USER_FORECAST-AND-ACTUAL-SPEND-REVENUE-START</t>
  </si>
  <si>
    <t>PF-USER_FORECAST-AND-ACTUAL-SPEND-REVENUE-END</t>
  </si>
  <si>
    <t>PF-USER_UNCOMMITTED-FUNDING-PLAN-START</t>
  </si>
  <si>
    <t>Uncommitted funding plan</t>
  </si>
  <si>
    <t xml:space="preserve">What is your plan for using any uncommitted funding? </t>
  </si>
  <si>
    <t>Please set out how uncommitted funding will be used, indicating when funds will become committed. This should cover your underspend as detailed above and remaining uncommitted allocation. 
Please write "N/A" if all of your funding is committed.</t>
  </si>
  <si>
    <t>PF-USER_UNCOMMITTED-FUNDING-PLAN-END</t>
  </si>
  <si>
    <t>PF-USER_SUMMARY-OF-CHANGES-BELOW-CHANGE-REQUEST-THRESHOLD-START</t>
  </si>
  <si>
    <t>Summary of changes below change request threshold</t>
  </si>
  <si>
    <t>What changes have you made, or plan to make, that are below the change request threshold?</t>
  </si>
  <si>
    <t>The threshold is £5m or more moved between projects or intervention themes. Changes below the threshold could include: reallocating funding between projects; making an adjustment to a project and delivering different outputs/outcomes; scrapping a project; delivering a new project; or moving funding between geographical areas within the local authority.</t>
  </si>
  <si>
    <t xml:space="preserve">500 words suggested </t>
  </si>
  <si>
    <t>PF-USER_SUMMARY-OF-CHANGES-BELOW-CHANGE-REQUEST-THRESHOLD-END</t>
  </si>
  <si>
    <t>Project finance changes</t>
  </si>
  <si>
    <t>Only include changes where the amount moved falls below the change request threshold.</t>
  </si>
  <si>
    <t>PF-USER_PROJECT-FINANCE-CHANGES-START</t>
  </si>
  <si>
    <t>Change number</t>
  </si>
  <si>
    <t>Project funding moved from</t>
  </si>
  <si>
    <t>Intervention theme moved from</t>
  </si>
  <si>
    <t>Project funding moved to</t>
  </si>
  <si>
    <t>Intervention theme moved to</t>
  </si>
  <si>
    <t>Amount moved</t>
  </si>
  <si>
    <t>What changes have you made / or are planning to make? (100 words max)</t>
  </si>
  <si>
    <t>Reason for change (100 words max)</t>
  </si>
  <si>
    <t>Actual, forecast or cancelled</t>
  </si>
  <si>
    <t>Reporting period change takes place</t>
  </si>
  <si>
    <t>PF-USER_PROJECT-FINANCE-CHANGES-END</t>
  </si>
  <si>
    <t>What are the main risks across your portfolio? Please enter five.</t>
  </si>
  <si>
    <t>If you have resolved a risk since your last submission, log it here as closed and tell us how well your mitigations worked. We use this information to see how problems get solved, so we can share that knowledge with others.</t>
  </si>
  <si>
    <t>PF-USER_RISKS-START</t>
  </si>
  <si>
    <t>Risk name</t>
  </si>
  <si>
    <t>Category</t>
  </si>
  <si>
    <t xml:space="preserve">Description </t>
  </si>
  <si>
    <t>Pre-mitigated likelihood score</t>
  </si>
  <si>
    <t>Pre-mitigated impact score</t>
  </si>
  <si>
    <t>Pre-mitigated total risk score</t>
  </si>
  <si>
    <t>Mitigations</t>
  </si>
  <si>
    <t>Post-mitigated likelihood score</t>
  </si>
  <si>
    <t>Post-mitigated impact score</t>
  </si>
  <si>
    <t>Post-mitigated total risk score</t>
  </si>
  <si>
    <t>Select risk categories applicable to the portfolio.</t>
  </si>
  <si>
    <t>Explain what might go wrong and why, and what the outcome would be if it did.
(100 words maximum)</t>
  </si>
  <si>
    <t>What is the probability of this happening, based on mitigations already in place?</t>
  </si>
  <si>
    <t>To what extent would this affect delivery, based on mitigations already in place?</t>
  </si>
  <si>
    <t xml:space="preserve">We calculate this by multiplying the likelihood score with the impact score. </t>
  </si>
  <si>
    <t>Explain the mitigations you had, have, or plan to have in place to manage the risk.
(100 words maximum)</t>
  </si>
  <si>
    <t>What level of confidence do you have that the risk has now been mitigated?</t>
  </si>
  <si>
    <t>To what extent did the mitigations ensure that delivery was not affected?</t>
  </si>
  <si>
    <t>We calculate this by multiplying the likelihood score with the impact score.</t>
  </si>
  <si>
    <t>PF-USER_RISKS-END</t>
  </si>
  <si>
    <t>Please ensure this document is signed by the Section 151 Officer or Chief Finance Officer. 
No other signatories will be accepted.</t>
  </si>
  <si>
    <t>Section 151 Officer or Chief Finance Officer</t>
  </si>
  <si>
    <t>I confirm that:
•  the information in this document is accurate
•  all significant issues affecting deliverability of the project have been disclosed
•  the Board has seen this document before submission</t>
  </si>
  <si>
    <t>PF-USER_SIGNATORY-NAME-START</t>
  </si>
  <si>
    <t>Signatory name</t>
  </si>
  <si>
    <t>PF-USER_SIGNATORY-NAME-END</t>
  </si>
  <si>
    <t>PF-USER_SIGNATORY-ROLE-START</t>
  </si>
  <si>
    <t>Signatory role</t>
  </si>
  <si>
    <t>PF-USER_SIGNATORY-ROLE-END</t>
  </si>
  <si>
    <t>PF-USER_SIGNATURE-IMAGE-START</t>
  </si>
  <si>
    <t>Signature image</t>
  </si>
  <si>
    <t>This must be an image</t>
  </si>
  <si>
    <t>PF-USER_SIGNATURE-IMAGE-END</t>
  </si>
  <si>
    <t>PF-USER_SIGNATURE-DATE-START</t>
  </si>
  <si>
    <t>Signature date</t>
  </si>
  <si>
    <t>Enter following this format: dd/mm/yyyy</t>
  </si>
  <si>
    <t>PF-USER_SIGNATURE-DATE-END</t>
  </si>
  <si>
    <t>Council Leader</t>
  </si>
  <si>
    <t>Enumeration Values</t>
  </si>
  <si>
    <t>Name</t>
  </si>
  <si>
    <t>Role</t>
  </si>
  <si>
    <t>Yes</t>
  </si>
  <si>
    <t>Confirm information provided is accurate</t>
  </si>
  <si>
    <t>No</t>
  </si>
  <si>
    <t>Date (dd/mm/yyyy)</t>
  </si>
  <si>
    <t>PF-CONTROL_GLOBAL-DROPDOWN-PLACEHOLDER-START</t>
  </si>
  <si>
    <t>Global dropdown placeholder</t>
  </si>
  <si>
    <t>PF-CONTROL_GLOBAL-DROPDOWN-PLACEHOLDER-END</t>
  </si>
  <si>
    <t>PF-CONTROL_REPORTING-PERIOD-START</t>
  </si>
  <si>
    <t>Q4 2023/24: Jan 2024 - Mar 2024</t>
  </si>
  <si>
    <t>Q1 2024/25: Apr 2024 - Jun 2024</t>
  </si>
  <si>
    <t>Q2 2024/25: Jul 2024 - Sep 2024</t>
  </si>
  <si>
    <t>Q3 2024/25: Oct 2024 - Dec 2024</t>
  </si>
  <si>
    <t>Q1 2025/26: Apr 2025 - Jun 2025</t>
  </si>
  <si>
    <t>Q2 2025/26: Jul 2025 - Sep 2025</t>
  </si>
  <si>
    <t>Q3 2025/26: Oct 2025 - Dec 2025</t>
  </si>
  <si>
    <t>Q4 2025/26: Jan 2026 - Mar 2026</t>
  </si>
  <si>
    <t>Q1 2026/27: Apr 2026 - Jun 2026</t>
  </si>
  <si>
    <t>Q2 2026/27: Jul 2026 - Sep 2026</t>
  </si>
  <si>
    <t>Q3 2026/27: Oct 2026 - Dec 2026</t>
  </si>
  <si>
    <t>Q4 2026/27: Jan 2027 - Mar 2027</t>
  </si>
  <si>
    <t>PF-CONTROL_REPORTING-PERIOD-END</t>
  </si>
  <si>
    <t>PF-CONTROL_ORGANISATION-NAME-START</t>
  </si>
  <si>
    <t>Calderdale Council</t>
  </si>
  <si>
    <t>City of Wolverhampton Council</t>
  </si>
  <si>
    <t>Lewes District Council</t>
  </si>
  <si>
    <t>Nuneaton &amp; Bedworth Borough Council</t>
  </si>
  <si>
    <t>Rotherham Metropolitan Borough Council</t>
  </si>
  <si>
    <t>Sheffield City Council</t>
  </si>
  <si>
    <t>Stockton-on-Tees Borough Council</t>
  </si>
  <si>
    <t>Thanet District Council</t>
  </si>
  <si>
    <t>Wirral Council</t>
  </si>
  <si>
    <t>PF-CONTROL_ORGANISATION-NAME-END</t>
  </si>
  <si>
    <t>PF-CONTROL_PROJECT-STATUS-START</t>
  </si>
  <si>
    <t>Not started</t>
  </si>
  <si>
    <t>On hold</t>
  </si>
  <si>
    <t>Project cancelled</t>
  </si>
  <si>
    <t>PF-CONTROL_PROJECT-STATUS-END</t>
  </si>
  <si>
    <t>PF-CONTROL_RAG-RATING-START</t>
  </si>
  <si>
    <t>Progress RAG rating</t>
  </si>
  <si>
    <t>Amber</t>
  </si>
  <si>
    <t>Amber/Red</t>
  </si>
  <si>
    <t>Red</t>
  </si>
  <si>
    <t>PF-CONTROL_RAG-RATING-END</t>
  </si>
  <si>
    <t>PF-CONTROL_STANDARD-OUTPUTS-START</t>
  </si>
  <si>
    <t>Standard output</t>
  </si>
  <si>
    <t>UoM</t>
  </si>
  <si>
    <t>sqm </t>
  </si>
  <si>
    <t xml:space="preserve">Strengthening the visitor and local service economy </t>
  </si>
  <si>
    <t xml:space="preserve">Amount of existing parks/greenspace/outdoor improved </t>
  </si>
  <si>
    <t xml:space="preserve">Amount of existing retail space improved </t>
  </si>
  <si>
    <t xml:space="preserve">Amount of land made wheelchair accessible/step free </t>
  </si>
  <si>
    <t>Enhancing sub-regional and regional connectivity</t>
  </si>
  <si>
    <t xml:space="preserve">Amount of new hospitality space created </t>
  </si>
  <si>
    <t xml:space="preserve">Amount of new parks/greenspace/outdoor space </t>
  </si>
  <si>
    <t xml:space="preserve">Amount of new retail space created </t>
  </si>
  <si>
    <t xml:space="preserve">Amount of public realm improved </t>
  </si>
  <si>
    <t xml:space="preserve">Amount of rehabilitated land </t>
  </si>
  <si>
    <t>n of full-time equivalent (FTE) permanent jobs created directly through the projects </t>
  </si>
  <si>
    <t>n of full-time equivalent (FTE) permanent jobs facilitated directly through the projects </t>
  </si>
  <si>
    <t>n of full-time equivalent (FTE) permanent jobs safeguarded directly through the projects </t>
  </si>
  <si>
    <t xml:space="preserve">Number of alternative fuel charging/re-fuelling points </t>
  </si>
  <si>
    <t xml:space="preserve">Number of dilapidated buildings improved OR Number of derelict buildings refurbished </t>
  </si>
  <si>
    <t xml:space="preserve">Number of heritage buildings renovated/restored OR Number of buildings renovated/restored </t>
  </si>
  <si>
    <t xml:space="preserve">Number of improved community/sports centres </t>
  </si>
  <si>
    <t xml:space="preserve">Number of improved cultural facilities </t>
  </si>
  <si>
    <t xml:space="preserve">Number of local events or activities supported </t>
  </si>
  <si>
    <t xml:space="preserve">Number of neighbourhood improvements undertaken </t>
  </si>
  <si>
    <t xml:space="preserve">Number of new community/sports centres </t>
  </si>
  <si>
    <t xml:space="preserve">Number of new cultural facilities </t>
  </si>
  <si>
    <t xml:space="preserve">Number of properties better protected from flooding and coastal erosion </t>
  </si>
  <si>
    <t xml:space="preserve">Number of public amenities/facilities created </t>
  </si>
  <si>
    <t xml:space="preserve">Number of trees planted OR Number of new trees planted </t>
  </si>
  <si>
    <t xml:space="preserve">Total length of improved cycle ways </t>
  </si>
  <si>
    <t>km  </t>
  </si>
  <si>
    <t xml:space="preserve">Total length of new pedestrian paths </t>
  </si>
  <si>
    <t xml:space="preserve">Total length of newly built roads </t>
  </si>
  <si>
    <t xml:space="preserve">Total length of pedestrian paths improved </t>
  </si>
  <si>
    <t xml:space="preserve">Total length of resurfaced/improved road </t>
  </si>
  <si>
    <t>PF-CONTROL_STANDARD-OUTPUTS-END</t>
  </si>
  <si>
    <t>PF-CONTROL_STANDARD-OUTCOMES-START</t>
  </si>
  <si>
    <t>Standard outcome</t>
  </si>
  <si>
    <t xml:space="preserve">Audience numbers for cultural events </t>
  </si>
  <si>
    <t xml:space="preserve">Change in number of properties better protected from flooding and coastal erosion </t>
  </si>
  <si>
    <t>%</t>
  </si>
  <si>
    <t xml:space="preserve">Change in perceived/experienced accessibility </t>
  </si>
  <si>
    <t xml:space="preserve">Cycle flow </t>
  </si>
  <si>
    <t xml:space="preserve">Number of anti-social behaviour crimes recorded </t>
  </si>
  <si>
    <t xml:space="preserve">Number of crimes reported </t>
  </si>
  <si>
    <t xml:space="preserve">Number of cultural events </t>
  </si>
  <si>
    <t xml:space="preserve">Number of day visitors </t>
  </si>
  <si>
    <t xml:space="preserve">Number of major commercial planning applications granted </t>
  </si>
  <si>
    <t xml:space="preserve">Number of minor commercial planning applications granted </t>
  </si>
  <si>
    <t xml:space="preserve">Number of people using a new/improved public facility </t>
  </si>
  <si>
    <t xml:space="preserve">Number of visitors to cultural venues </t>
  </si>
  <si>
    <t xml:space="preserve">Pedestrian flow </t>
  </si>
  <si>
    <t xml:space="preserve">Percentage of adults who are satisfied with their local area as a place to live </t>
  </si>
  <si>
    <t xml:space="preserve">Percentage of residents who report feeling safe in their local area </t>
  </si>
  <si>
    <t xml:space="preserve">Public transport reliability </t>
  </si>
  <si>
    <t xml:space="preserve">Total consumer spending at cultural venues </t>
  </si>
  <si>
    <t>£</t>
  </si>
  <si>
    <t xml:space="preserve">Vacancy rate of commercial units </t>
  </si>
  <si>
    <t xml:space="preserve">Vehicle flow </t>
  </si>
  <si>
    <t>PF-CONTROL_STANDARD-OUTCOMES-END</t>
  </si>
  <si>
    <t>PF-CONTROL_UNIT-OF-MEASUREMENT-START</t>
  </si>
  <si>
    <t>PF-CONTROL_UNIT-OF-MEASUREMENT-END</t>
  </si>
  <si>
    <t>PF-CONTROL_INTERVENTION-THEME-START</t>
  </si>
  <si>
    <t>PF-CONTROL_INTERVENTION-THEME-END</t>
  </si>
  <si>
    <t>PF-CONTROL_INTERVENTION-THEME-BESPOKE-START</t>
  </si>
  <si>
    <t>Bespoke intervention theme</t>
  </si>
  <si>
    <t>PF-CONTROL_INTERVENTION-THEME-BESPOKE-END</t>
  </si>
  <si>
    <t>PF-CONTROL_CREDIBLE-PLAN-START</t>
  </si>
  <si>
    <t>Credible plan yes or no</t>
  </si>
  <si>
    <t>PF-CONTROL_CREDIBLE-PLAN-END</t>
  </si>
  <si>
    <t>PF-CONTROL_ACTUAL-FORECAST-CANCELLED-START</t>
  </si>
  <si>
    <t>Cancelled</t>
  </si>
  <si>
    <t>PF-CONTROL_ACTUAL-FORECAST-CANCELLED-END</t>
  </si>
  <si>
    <t>PF-CONTROL_RISK-CATEGORY-START</t>
  </si>
  <si>
    <t>Risk category</t>
  </si>
  <si>
    <t>Arm’s length body risks</t>
  </si>
  <si>
    <t>Commercial or procurement risks</t>
  </si>
  <si>
    <t>Delivery Partner</t>
  </si>
  <si>
    <t>Financial flexibility</t>
  </si>
  <si>
    <t>Financial risks</t>
  </si>
  <si>
    <t>Governance risks</t>
  </si>
  <si>
    <t>Legal, regulatory or compliance risks</t>
  </si>
  <si>
    <t>Local government risks</t>
  </si>
  <si>
    <t>Operational process or control risks</t>
  </si>
  <si>
    <t>People risks</t>
  </si>
  <si>
    <t>Planning Permission / other consents</t>
  </si>
  <si>
    <t>Political sensitivity</t>
  </si>
  <si>
    <t>Procurement / contracting</t>
  </si>
  <si>
    <t>Programme or project delivery risks</t>
  </si>
  <si>
    <t>Reputational Risk</t>
  </si>
  <si>
    <t>Resilience risks</t>
  </si>
  <si>
    <t>Resource &amp; Expertise</t>
  </si>
  <si>
    <t>Security risks</t>
  </si>
  <si>
    <t>Slippage</t>
  </si>
  <si>
    <t>Strategy risks</t>
  </si>
  <si>
    <t>Subsidy Control</t>
  </si>
  <si>
    <t>System or IT infrastructure risks</t>
  </si>
  <si>
    <t>Other</t>
  </si>
  <si>
    <t>PF-CONTROL_RISK-CATEGORY-END</t>
  </si>
  <si>
    <t>PF-CONTROL_RISK-SCORE-START</t>
  </si>
  <si>
    <t>Risk score</t>
  </si>
  <si>
    <t>5 - Very High</t>
  </si>
  <si>
    <t>4 - High</t>
  </si>
  <si>
    <t>3 - Medium</t>
  </si>
  <si>
    <t>2 - Low</t>
  </si>
  <si>
    <t>1 - Very Low</t>
  </si>
  <si>
    <t>PF-CONTROL_RISK-SCORE-END</t>
  </si>
  <si>
    <t>PF-CONTROL_PROJECT-DETAILS-START</t>
  </si>
  <si>
    <t>Local Authority</t>
  </si>
  <si>
    <t>Reference</t>
  </si>
  <si>
    <t>Status</t>
  </si>
  <si>
    <t>Full name</t>
  </si>
  <si>
    <t>PF-BOL-001</t>
  </si>
  <si>
    <t>Wellsprings Innovation Hub</t>
  </si>
  <si>
    <t>Active</t>
  </si>
  <si>
    <t>PF-BOL-001: Wellsprings Innovation Hub</t>
  </si>
  <si>
    <t>PF-BOL-002</t>
  </si>
  <si>
    <t>Bolton Market Upgrades</t>
  </si>
  <si>
    <t>PF-BOL-002: Bolton Market Upgrades</t>
  </si>
  <si>
    <t>PF-BOL-003</t>
  </si>
  <si>
    <t>Bolton Library &amp; Museum Upgrade</t>
  </si>
  <si>
    <t>PF-BOL-003: Bolton Library &amp; Museum Upgrade</t>
  </si>
  <si>
    <t>PF-BOL-004</t>
  </si>
  <si>
    <t>Public Realm Improvements</t>
  </si>
  <si>
    <t>PF-BOL-004: Public Realm Improvements</t>
  </si>
  <si>
    <t>PF-BOL-005</t>
  </si>
  <si>
    <t>Accelerated Funding £1 million Public Realm Improvements</t>
  </si>
  <si>
    <t>PF-BOL-005: Accelerated Funding £1 million Public Realm Improvements</t>
  </si>
  <si>
    <t>PF-BOL-006</t>
  </si>
  <si>
    <t>Farnworth Market Precinct</t>
  </si>
  <si>
    <t>PF-BOL-006: Farnworth Market Precinct</t>
  </si>
  <si>
    <t>PF-BOL-007</t>
  </si>
  <si>
    <t>Farnworth Leisure Centre Expansion</t>
  </si>
  <si>
    <t>PF-BOL-007: Farnworth Leisure Centre Expansion</t>
  </si>
  <si>
    <t>PF-BOL-008</t>
  </si>
  <si>
    <t>Streets for All - Farnworth</t>
  </si>
  <si>
    <t>PF-BOL-008: Streets for All - Farnworth</t>
  </si>
  <si>
    <t>PF-BOL-009</t>
  </si>
  <si>
    <t>Bolton College of Medical Science</t>
  </si>
  <si>
    <t>PF-BOL-009: Bolton College of Medical Science</t>
  </si>
  <si>
    <t>PF-CAL-001</t>
  </si>
  <si>
    <t>Todmorden 01 Public Places in the Heart of Todmorden </t>
  </si>
  <si>
    <t>PF-CAL-001: Todmorden 01 Public Places in the Heart of Todmorden </t>
  </si>
  <si>
    <t>PF-CAL-002</t>
  </si>
  <si>
    <t>Todmorden 02 Todmorden Town Hall </t>
  </si>
  <si>
    <t>PF-CAL-002: Todmorden 02 Todmorden Town Hall </t>
  </si>
  <si>
    <t>PF-CAL-003</t>
  </si>
  <si>
    <t>Todmorden 03 Centre Vale &amp; Fielden Hall </t>
  </si>
  <si>
    <t>PF-CAL-003: Todmorden 03 Centre Vale &amp; Fielden Hall </t>
  </si>
  <si>
    <t>PF-CAL-004</t>
  </si>
  <si>
    <t>Todmorden 04 Hippodrome Theatre </t>
  </si>
  <si>
    <t>PF-CAL-004: Todmorden 04 Hippodrome Theatre </t>
  </si>
  <si>
    <t>PF-CAL-005</t>
  </si>
  <si>
    <t>Todmorden 05 Enterprise in the Heart of Todmorden </t>
  </si>
  <si>
    <t>PF-CAL-005: Todmorden 05 Enterprise in the Heart of Todmorden </t>
  </si>
  <si>
    <t>PF-CAL-006</t>
  </si>
  <si>
    <t>Todmorden 06 Active Todmorden </t>
  </si>
  <si>
    <t>PF-CAL-006: Todmorden 06 Active Todmorden </t>
  </si>
  <si>
    <t>PF-CAL-007</t>
  </si>
  <si>
    <t>Todmorden 07 Todmorden Learning Centre &amp; Community Hub </t>
  </si>
  <si>
    <t>PF-CAL-007: Todmorden 07 Todmorden Learning Centre &amp; Community Hub </t>
  </si>
  <si>
    <t>PF-CAL-008</t>
  </si>
  <si>
    <t>Todmorden 08 Riverside Outdoor Activity &amp; Sports Park </t>
  </si>
  <si>
    <t>PF-CAL-008: Todmorden 08 Riverside Outdoor Activity &amp; Sports Park </t>
  </si>
  <si>
    <t>PF-CAL-009</t>
  </si>
  <si>
    <t>Brighouse 01 Industry 4.0 &amp; Skills </t>
  </si>
  <si>
    <t>PF-CAL-009: Brighouse 01 Industry 4.0 &amp; Skills </t>
  </si>
  <si>
    <t>PF-CAL-010</t>
  </si>
  <si>
    <t>Brighouse 02 Market Revitalisation </t>
  </si>
  <si>
    <t>PF-CAL-010: Brighouse 02 Market Revitalisation </t>
  </si>
  <si>
    <t>PF-CAL-011</t>
  </si>
  <si>
    <t>Brighouse 03 Canalside &amp; Thornton Square </t>
  </si>
  <si>
    <t>PF-CAL-011: Brighouse 03 Canalside &amp; Thornton Square </t>
  </si>
  <si>
    <t>PF-CAL-012</t>
  </si>
  <si>
    <t>Brighouse 04 Welcome </t>
  </si>
  <si>
    <t>PF-CAL-012: Brighouse 04 Welcome </t>
  </si>
  <si>
    <t>PF-CAL-013</t>
  </si>
  <si>
    <t>Brighouse 05 Retail and Leisure Offer </t>
  </si>
  <si>
    <t>PF-CAL-013: Brighouse 05 Retail and Leisure Offer </t>
  </si>
  <si>
    <t>PF-CAL-014</t>
  </si>
  <si>
    <t>Elland 01 Community Hub </t>
  </si>
  <si>
    <t>PF-CAL-014: Elland 01 Community Hub </t>
  </si>
  <si>
    <t>PF-CAL-015</t>
  </si>
  <si>
    <t>Elland 02 Southgate Square </t>
  </si>
  <si>
    <t>PF-CAL-015: Elland 02 Southgate Square </t>
  </si>
  <si>
    <t>PF-CAL-016</t>
  </si>
  <si>
    <t>Elland 03 Heart of the High Street </t>
  </si>
  <si>
    <t>PF-CAL-016: Elland 03 Heart of the High Street </t>
  </si>
  <si>
    <t>PF-CAL-017</t>
  </si>
  <si>
    <t>Elland 04 Market Area </t>
  </si>
  <si>
    <t>PF-CAL-017: Elland 04 Market Area </t>
  </si>
  <si>
    <t>PF-CAL-018</t>
  </si>
  <si>
    <t>Elland 05 Shop Front Improvements </t>
  </si>
  <si>
    <t>PF-CAL-018: Elland 05 Shop Front Improvements </t>
  </si>
  <si>
    <t>PF-CAL-019</t>
  </si>
  <si>
    <t>Halifax 01 Alleyways </t>
  </si>
  <si>
    <t>PF-CAL-019: Halifax 01 Alleyways </t>
  </si>
  <si>
    <t>PF-CAL-020</t>
  </si>
  <si>
    <t>Halifax 02 George Square </t>
  </si>
  <si>
    <t>PF-CAL-020: Halifax 02 George Square </t>
  </si>
  <si>
    <t>PF-CAL-021</t>
  </si>
  <si>
    <t>Halifax 03 Palentine Chambers </t>
  </si>
  <si>
    <t>PF-CAL-021: Halifax 03 Palentine Chambers </t>
  </si>
  <si>
    <t>PF-CAL-022</t>
  </si>
  <si>
    <t>Halifax 04 Westgate Phase 2 </t>
  </si>
  <si>
    <t>PF-CAL-022: Halifax 04 Westgate Phase 2 </t>
  </si>
  <si>
    <t>PF-CAL-023</t>
  </si>
  <si>
    <t>Halifax 05 Playtrail </t>
  </si>
  <si>
    <t>PF-CAL-023: Halifax 05 Playtrail </t>
  </si>
  <si>
    <t>PF-CAL-024</t>
  </si>
  <si>
    <t>Halifax 06 Victoria Theatre </t>
  </si>
  <si>
    <t>PF-CAL-024: Halifax 06 Victoria Theatre </t>
  </si>
  <si>
    <t>PF-CAL-025</t>
  </si>
  <si>
    <t>Halifax 07 Borough Market </t>
  </si>
  <si>
    <t>PF-CAL-025: Halifax 07 Borough Market </t>
  </si>
  <si>
    <t>PF-CAL-026</t>
  </si>
  <si>
    <t>Halifax 08 Northgate House </t>
  </si>
  <si>
    <t>PF-CAL-026: Halifax 08 Northgate House </t>
  </si>
  <si>
    <t>PF-CAL-027</t>
  </si>
  <si>
    <t>01 LUF Leisure </t>
  </si>
  <si>
    <t>PF-CAL-027: 01 LUF Leisure </t>
  </si>
  <si>
    <t>PF-CAL-028</t>
  </si>
  <si>
    <t>Todmorden Programme Management </t>
  </si>
  <si>
    <t>PF-CAL-028: Todmorden Programme Management </t>
  </si>
  <si>
    <t>PF-CAL-029</t>
  </si>
  <si>
    <t>Halifax Programme Management </t>
  </si>
  <si>
    <t>PF-CAL-029: Halifax Programme Management </t>
  </si>
  <si>
    <t>PF-WOL-001</t>
  </si>
  <si>
    <t>Victoria Street Public Realm (FHSF)</t>
  </si>
  <si>
    <t>PF-WOL-001: Victoria Street Public Realm (FHSF)</t>
  </si>
  <si>
    <t>PF-WOL-002</t>
  </si>
  <si>
    <t>Civic Halls Public Realm (FHSF)</t>
  </si>
  <si>
    <t>PF-WOL-002: Civic Halls Public Realm (FHSF)</t>
  </si>
  <si>
    <t>PF-WOL-003</t>
  </si>
  <si>
    <t>Bell Street Scheme (FHSF)</t>
  </si>
  <si>
    <t>PF-WOL-003: Bell Street Scheme (FHSF)</t>
  </si>
  <si>
    <t>PF-WOL-004</t>
  </si>
  <si>
    <t>Brewers Yard </t>
  </si>
  <si>
    <t>PF-WOL-004: Brewers Yard </t>
  </si>
  <si>
    <t>PF-WOL-005</t>
  </si>
  <si>
    <t>Wolves @ Work </t>
  </si>
  <si>
    <t>PF-WOL-005: Wolves @ Work </t>
  </si>
  <si>
    <t>PF-WOL-006</t>
  </si>
  <si>
    <t>Events Programme </t>
  </si>
  <si>
    <t>PF-WOL-006: Events Programme </t>
  </si>
  <si>
    <t>PF-WOL-007</t>
  </si>
  <si>
    <t>Bilston Markets </t>
  </si>
  <si>
    <t>PF-WOL-007: Bilston Markets </t>
  </si>
  <si>
    <t>PF-WOL-008</t>
  </si>
  <si>
    <t>Wednesfield </t>
  </si>
  <si>
    <t>PF-WOL-008: Wednesfield </t>
  </si>
  <si>
    <t>PF-WOL-009</t>
  </si>
  <si>
    <t>WM5G </t>
  </si>
  <si>
    <t>PF-WOL-009: WM5G </t>
  </si>
  <si>
    <t>PF-WOL-010</t>
  </si>
  <si>
    <t>Public Realm (Phase 2) </t>
  </si>
  <si>
    <t>PF-WOL-010: Public Realm (Phase 2) </t>
  </si>
  <si>
    <t>PF-WOL-011</t>
  </si>
  <si>
    <t>City Learning Quarter </t>
  </si>
  <si>
    <t>PF-WOL-011: City Learning Quarter </t>
  </si>
  <si>
    <t>PF-WOL-012</t>
  </si>
  <si>
    <t>Arts Park (Phase 1) </t>
  </si>
  <si>
    <t>PF-WOL-012: Arts Park (Phase 1) </t>
  </si>
  <si>
    <t>PF-LEW-001</t>
  </si>
  <si>
    <t>Pedestrian Gateway </t>
  </si>
  <si>
    <t>PF-LEW-001: Pedestrian Gateway </t>
  </si>
  <si>
    <t>PF-LEW-002</t>
  </si>
  <si>
    <t>Newhaven Wayfinding and Public Realm Improvements  </t>
  </si>
  <si>
    <t>PF-LEW-002: Newhaven Wayfinding and Public Realm Improvements  </t>
  </si>
  <si>
    <t>PF-LEW-003</t>
  </si>
  <si>
    <t>Social Enterprise Incubator </t>
  </si>
  <si>
    <t>PF-LEW-003: Social Enterprise Incubator </t>
  </si>
  <si>
    <t>PF-LEW-004</t>
  </si>
  <si>
    <t>Business Grants Programme </t>
  </si>
  <si>
    <t>PF-LEW-004: Business Grants Programme </t>
  </si>
  <si>
    <t>PF-LEW-005</t>
  </si>
  <si>
    <t>Newhaven Football Club </t>
  </si>
  <si>
    <t>PF-LEW-005: Newhaven Football Club </t>
  </si>
  <si>
    <t>PF-LEW-006</t>
  </si>
  <si>
    <t>Fort Road Recreational Ground </t>
  </si>
  <si>
    <t>PF-LEW-006: Fort Road Recreational Ground </t>
  </si>
  <si>
    <t>PF-LEW-007</t>
  </si>
  <si>
    <t>East Side Recreation Ground </t>
  </si>
  <si>
    <t>PF-LEW-007: East Side Recreation Ground </t>
  </si>
  <si>
    <t>PF-LEW-008</t>
  </si>
  <si>
    <t>Newhaven Fort </t>
  </si>
  <si>
    <t>PF-LEW-008: Newhaven Fort </t>
  </si>
  <si>
    <t>PF-LEW-009</t>
  </si>
  <si>
    <t>Newhaven Ferry Terminal </t>
  </si>
  <si>
    <t>PF-LEW-009: Newhaven Ferry Terminal </t>
  </si>
  <si>
    <t>PF-LEW-010</t>
  </si>
  <si>
    <t>Newhaven Square </t>
  </si>
  <si>
    <t>PF-LEW-010: Newhaven Square </t>
  </si>
  <si>
    <t>PF-LEW-011</t>
  </si>
  <si>
    <t>Fish Landing Stage </t>
  </si>
  <si>
    <t>PF-LEW-011: Fish Landing Stage </t>
  </si>
  <si>
    <t>PF-LEW-012</t>
  </si>
  <si>
    <t>Fish Processing Plan  </t>
  </si>
  <si>
    <t>PF-LEW-012: Fish Processing Plan  </t>
  </si>
  <si>
    <t>PF-LEW-013</t>
  </si>
  <si>
    <t>Restaurant and Community Destination </t>
  </si>
  <si>
    <t>PF-LEW-013: Restaurant and Community Destination </t>
  </si>
  <si>
    <t>PF-NUN-001</t>
  </si>
  <si>
    <t>George Eliot Visitor Centre </t>
  </si>
  <si>
    <t>PF-NUN-001: George Eliot Visitor Centre </t>
  </si>
  <si>
    <t>PF-NUN-002</t>
  </si>
  <si>
    <t>Digital Skills &amp; Innovation Centre </t>
  </si>
  <si>
    <t>PF-NUN-002: Digital Skills &amp; Innovation Centre </t>
  </si>
  <si>
    <t>PF-NUN-003</t>
  </si>
  <si>
    <t>The Saints  </t>
  </si>
  <si>
    <t>PF-NUN-003: The Saints  </t>
  </si>
  <si>
    <t>PF-NUN-004</t>
  </si>
  <si>
    <t>Weddington Road Cycle Scheme </t>
  </si>
  <si>
    <t>PF-NUN-004: Weddington Road Cycle Scheme </t>
  </si>
  <si>
    <t>PF-NUN-005</t>
  </si>
  <si>
    <t>Visting Nuneaton: Changing Perspectives </t>
  </si>
  <si>
    <t>PF-NUN-005: Visting Nuneaton: Changing Perspectives </t>
  </si>
  <si>
    <t>PF-NUN-006</t>
  </si>
  <si>
    <t>Wheat Street Junction  </t>
  </si>
  <si>
    <t>PF-NUN-006: Wheat Street Junction  </t>
  </si>
  <si>
    <t>PF-NUN-007</t>
  </si>
  <si>
    <t>Corporation Street and Queens Street Junction</t>
  </si>
  <si>
    <t>PF-NUN-007: Corporation Street and Queens Street Junction</t>
  </si>
  <si>
    <t>PF-NUN-008</t>
  </si>
  <si>
    <t>E-Mobility Hub </t>
  </si>
  <si>
    <t>PF-NUN-008: E-Mobility Hub </t>
  </si>
  <si>
    <t>PF-NUN-009</t>
  </si>
  <si>
    <t>Parks Revival and Reimagining Nuneaton Museum &amp; Art Gallery</t>
  </si>
  <si>
    <t>PF-NUN-009: Parks Revival and Reimagining Nuneaton Museum &amp; Art Gallery</t>
  </si>
  <si>
    <t>PF-NUN-010</t>
  </si>
  <si>
    <t>Bedworth Physical Activity Hub </t>
  </si>
  <si>
    <t>PF-NUN-010: Bedworth Physical Activity Hub </t>
  </si>
  <si>
    <t>PF-NUN-011</t>
  </si>
  <si>
    <t>Grayson Place (Abbey Street) </t>
  </si>
  <si>
    <t>PF-NUN-011: Grayson Place (Abbey Street) </t>
  </si>
  <si>
    <t>PF-NUN-012</t>
  </si>
  <si>
    <t>Bridge to Living  </t>
  </si>
  <si>
    <t>PF-NUN-012: Bridge to Living  </t>
  </si>
  <si>
    <t>PF-ROT-001</t>
  </si>
  <si>
    <t>Markets &amp; Library</t>
  </si>
  <si>
    <t>PF-ROT-001: Markets &amp; Library</t>
  </si>
  <si>
    <t>PF-ROT-002</t>
  </si>
  <si>
    <t>Grimm &amp; Co</t>
  </si>
  <si>
    <t>PF-ROT-002: Grimm &amp; Co</t>
  </si>
  <si>
    <t>PF-ROT-003</t>
  </si>
  <si>
    <t>Public Realm - Safe and Smart Streets</t>
  </si>
  <si>
    <t>PF-ROT-003: Public Realm - Safe and Smart Streets</t>
  </si>
  <si>
    <t>PF-ROT-004</t>
  </si>
  <si>
    <t>3-7 Corporation Street</t>
  </si>
  <si>
    <t>PF-ROT-004: 3-7 Corporation Street</t>
  </si>
  <si>
    <t>PF-ROT-005</t>
  </si>
  <si>
    <t>30-36 Corporation Street</t>
  </si>
  <si>
    <t>PF-ROT-005: 30-36 Corporation Street</t>
  </si>
  <si>
    <t>PF-ROT-006</t>
  </si>
  <si>
    <t>Essoldo</t>
  </si>
  <si>
    <t>PF-ROT-006: Essoldo</t>
  </si>
  <si>
    <t>PF-ROT-007</t>
  </si>
  <si>
    <t>Parkgate - Eastwood Connectivity</t>
  </si>
  <si>
    <t>PF-ROT-007: Parkgate - Eastwood Connectivity</t>
  </si>
  <si>
    <t>PF-ROT-008</t>
  </si>
  <si>
    <t>Templeborough Business Zone</t>
  </si>
  <si>
    <t>PF-ROT-008: Templeborough Business Zone</t>
  </si>
  <si>
    <t>PF-ROT-009</t>
  </si>
  <si>
    <t>Leisure Economy: Major Attractions</t>
  </si>
  <si>
    <t>PF-ROT-009: Leisure Economy: Major Attractions</t>
  </si>
  <si>
    <t>PF-ROT-010</t>
  </si>
  <si>
    <t xml:space="preserve">Leisure Economy: Skills </t>
  </si>
  <si>
    <t xml:space="preserve">PF-ROT-010: Leisure Economy: Skills </t>
  </si>
  <si>
    <t>PF-ROT-011</t>
  </si>
  <si>
    <t>LUF Town Centre: Riverside</t>
  </si>
  <si>
    <t>PF-ROT-011: LUF Town Centre: Riverside</t>
  </si>
  <si>
    <t>PF-ROT-012</t>
  </si>
  <si>
    <t>LUF Town Centre: Leisure &amp; Cultural Quarter</t>
  </si>
  <si>
    <t>PF-ROT-012: LUF Town Centre: Leisure &amp; Cultural Quarter</t>
  </si>
  <si>
    <t>PF-ROT-013</t>
  </si>
  <si>
    <t>Mainline Station</t>
  </si>
  <si>
    <t>PF-ROT-013: Mainline Station</t>
  </si>
  <si>
    <t>PF-SHE-001</t>
  </si>
  <si>
    <t>Funicular</t>
  </si>
  <si>
    <t>PF-SHE-001: Funicular</t>
  </si>
  <si>
    <t>PF-SHE-002</t>
  </si>
  <si>
    <t>Little Don Improvement</t>
  </si>
  <si>
    <t>PF-SHE-002: Little Don Improvement</t>
  </si>
  <si>
    <t>PF-SHE-003</t>
  </si>
  <si>
    <t>Oxley Park &amp; Community Leisure Centre Recreational Infrastructure Development Phase 2</t>
  </si>
  <si>
    <t>PF-SHE-003: Oxley Park &amp; Community Leisure Centre Recreational Infrastructure Development Phase 2</t>
  </si>
  <si>
    <t>PF-SHE-004</t>
  </si>
  <si>
    <t>Bus for Stocksbridge</t>
  </si>
  <si>
    <t>PF-SHE-004: Bus for Stocksbridge</t>
  </si>
  <si>
    <t>PF-SHE-005</t>
  </si>
  <si>
    <t>Cycling and Walking Trails</t>
  </si>
  <si>
    <t>PF-SHE-005: Cycling and Walking Trails</t>
  </si>
  <si>
    <t>PF-SHE-006</t>
  </si>
  <si>
    <t>Manchester Road Placemaking</t>
  </si>
  <si>
    <t>PF-SHE-006: Manchester Road Placemaking</t>
  </si>
  <si>
    <t>PF-SHE-007</t>
  </si>
  <si>
    <t>Manchester Road Community Crossover Hub</t>
  </si>
  <si>
    <t>PF-SHE-007: Manchester Road Community Crossover Hub</t>
  </si>
  <si>
    <t>PF-SHE-008</t>
  </si>
  <si>
    <t>Wellbeing Approach and Hydrotherapy Pool</t>
  </si>
  <si>
    <t>PF-SHE-008: Wellbeing Approach and Hydrotherapy Pool</t>
  </si>
  <si>
    <t>PF-SHE-009</t>
  </si>
  <si>
    <t>Sports Hub</t>
  </si>
  <si>
    <t>PF-SHE-009: Sports Hub</t>
  </si>
  <si>
    <t>PF-SHE-010</t>
  </si>
  <si>
    <t>Education and Skills Hub</t>
  </si>
  <si>
    <t>PF-SHE-010: Education and Skills Hub</t>
  </si>
  <si>
    <t>PF-SHE-011</t>
  </si>
  <si>
    <t>Events Central Building</t>
  </si>
  <si>
    <t>PF-SHE-011: Events Central Building</t>
  </si>
  <si>
    <t>PF-SHE-012</t>
  </si>
  <si>
    <t>Public Realm and Infrastructure</t>
  </si>
  <si>
    <t>PF-SHE-012: Public Realm and Infrastructure</t>
  </si>
  <si>
    <t>PF-SHE-013</t>
  </si>
  <si>
    <t>Front Door Scheme</t>
  </si>
  <si>
    <t>PF-SHE-013: Front Door Scheme</t>
  </si>
  <si>
    <t>PF-SHE-014</t>
  </si>
  <si>
    <t>The Castle</t>
  </si>
  <si>
    <t>PF-SHE-014: The Castle</t>
  </si>
  <si>
    <t>PF-SHE-015</t>
  </si>
  <si>
    <t>Park Hill Art Space</t>
  </si>
  <si>
    <t>PF-SHE-015: Park Hill Art Space</t>
  </si>
  <si>
    <t>PF-SHE-016</t>
  </si>
  <si>
    <t>Harmony Works</t>
  </si>
  <si>
    <t>PF-SHE-016: Harmony Works</t>
  </si>
  <si>
    <t>PF-SHE-017</t>
  </si>
  <si>
    <t>Centre for Child Health Technology</t>
  </si>
  <si>
    <t>PF-SHE-017: Centre for Child Health Technology</t>
  </si>
  <si>
    <t>PF-SHE-018</t>
  </si>
  <si>
    <t>Connectivity and Movement</t>
  </si>
  <si>
    <t>PF-SHE-018: Connectivity and Movement</t>
  </si>
  <si>
    <t>PF-SHE-019</t>
  </si>
  <si>
    <t>Adelphi Square</t>
  </si>
  <si>
    <t>PF-SHE-019: Adelphi Square</t>
  </si>
  <si>
    <t>PF-STO-001</t>
  </si>
  <si>
    <t xml:space="preserve">Urban Park </t>
  </si>
  <si>
    <t xml:space="preserve">PF-STO-001: Urban Park </t>
  </si>
  <si>
    <t>PF-STO-002</t>
  </si>
  <si>
    <t xml:space="preserve">Land Bridge &amp; Highways </t>
  </si>
  <si>
    <t xml:space="preserve">PF-STO-002: Land Bridge &amp; Highways </t>
  </si>
  <si>
    <t>PF-STO-003</t>
  </si>
  <si>
    <t xml:space="preserve">Delivery of Active Mode Travel Infrastrcuture </t>
  </si>
  <si>
    <t xml:space="preserve">PF-STO-003: Delivery of Active Mode Travel Infrastrcuture </t>
  </si>
  <si>
    <t>PF-STO-004</t>
  </si>
  <si>
    <t xml:space="preserve">Regeneration of Thornaby Town Centre </t>
  </si>
  <si>
    <t xml:space="preserve">PF-STO-004: Regeneration of Thornaby Town Centre </t>
  </si>
  <si>
    <t>PF-STO-005</t>
  </si>
  <si>
    <t xml:space="preserve">Relocating NETA to Thornaby </t>
  </si>
  <si>
    <t xml:space="preserve">PF-STO-005: Relocating NETA to Thornaby </t>
  </si>
  <si>
    <t>PF-STO-006</t>
  </si>
  <si>
    <t xml:space="preserve">Social and Community Investments in North Thornaby </t>
  </si>
  <si>
    <t xml:space="preserve">PF-STO-006: Social and Community Investments in North Thornaby </t>
  </si>
  <si>
    <t>PF-STO-007</t>
  </si>
  <si>
    <t xml:space="preserve">Preston Park Museum &amp; Grounds </t>
  </si>
  <si>
    <t xml:space="preserve">PF-STO-007: Preston Park Museum &amp; Grounds </t>
  </si>
  <si>
    <t>PF-STO-008</t>
  </si>
  <si>
    <t xml:space="preserve">Yarm High Street and Town Hall </t>
  </si>
  <si>
    <t xml:space="preserve">PF-STO-008: Yarm High Street and Town Hall </t>
  </si>
  <si>
    <t>PF-STO-009</t>
  </si>
  <si>
    <t xml:space="preserve">Cycle Network </t>
  </si>
  <si>
    <t xml:space="preserve">PF-STO-009: Cycle Network </t>
  </si>
  <si>
    <t>PF-STO-010</t>
  </si>
  <si>
    <t>Stockton North – Billingham Town Centre</t>
  </si>
  <si>
    <t>PF-STO-010: Stockton North – Billingham Town Centre</t>
  </si>
  <si>
    <t>PF-THA-001</t>
  </si>
  <si>
    <t>Future High Street Fund - Creative Workspace</t>
  </si>
  <si>
    <t>PF-THA-001: Future High Street Fund - Creative Workspace</t>
  </si>
  <si>
    <t>PF-THA-002</t>
  </si>
  <si>
    <t>Future High Street Fund - Highway Improvements</t>
  </si>
  <si>
    <t>PF-THA-002: Future High Street Fund - Highway Improvements</t>
  </si>
  <si>
    <t>PF-THA-003</t>
  </si>
  <si>
    <t>Ramsgate LUF - Green Port Ramsgate</t>
  </si>
  <si>
    <t>PF-THA-003: Ramsgate LUF - Green Port Ramsgate</t>
  </si>
  <si>
    <t>PF-THA-004</t>
  </si>
  <si>
    <t>Ramsgate LUF - Inclusive Harbour Attractions</t>
  </si>
  <si>
    <t>PF-THA-004: Ramsgate LUF - Inclusive Harbour Attractions</t>
  </si>
  <si>
    <t>PF-THA-005</t>
  </si>
  <si>
    <t>Assets to Connect to Opportunity</t>
  </si>
  <si>
    <t>PF-THA-005: Assets to Connect to Opportunity</t>
  </si>
  <si>
    <t>PF-THA-006</t>
  </si>
  <si>
    <t>Margate LUF - Margate Digital</t>
  </si>
  <si>
    <t>PF-THA-006: Margate LUF - Margate Digital</t>
  </si>
  <si>
    <t>PF-THA-007</t>
  </si>
  <si>
    <t>Margate Town Deal - Scaling Margate's Creative Production and Skills - Margate Creative Land Trust</t>
  </si>
  <si>
    <t>PF-THA-007: Margate Town Deal - Scaling Margate's Creative Production and Skills - Margate Creative Land Trust</t>
  </si>
  <si>
    <t>PF-THA-008</t>
  </si>
  <si>
    <t>Margate Town Deal - Scaling Margate's Creative Production and Skills - Margate Theatre Royal</t>
  </si>
  <si>
    <t>PF-THA-008: Margate Town Deal - Scaling Margate's Creative Production and Skills - Margate Theatre Royal</t>
  </si>
  <si>
    <t>PF-THA-009</t>
  </si>
  <si>
    <t>Margate Town Deal - Coastal Wellbeing</t>
  </si>
  <si>
    <t>PF-THA-009: Margate Town Deal - Coastal Wellbeing</t>
  </si>
  <si>
    <t>PF-THA-010</t>
  </si>
  <si>
    <t xml:space="preserve">Margate Town Deal - Active Movements and Connections </t>
  </si>
  <si>
    <t xml:space="preserve">PF-THA-010: Margate Town Deal - Active Movements and Connections </t>
  </si>
  <si>
    <t>PF-THA-011</t>
  </si>
  <si>
    <t>Margate Town Deal - Diversifying Heritage Assets - Margate Winter Gardens</t>
  </si>
  <si>
    <t>PF-THA-011: Margate Town Deal - Diversifying Heritage Assets - Margate Winter Gardens</t>
  </si>
  <si>
    <t>PF-THA-012</t>
  </si>
  <si>
    <t>Margate Town Deal - Diversifying Heritage Assets - Destination Dreamland</t>
  </si>
  <si>
    <t>PF-THA-012: Margate Town Deal - Diversifying Heritage Assets - Destination Dreamland</t>
  </si>
  <si>
    <t>PF-THA-013</t>
  </si>
  <si>
    <t>Margate Town Deal Programme Management</t>
  </si>
  <si>
    <t>PF-THA-013: Margate Town Deal Programme Management</t>
  </si>
  <si>
    <t>PF-WIR-001</t>
  </si>
  <si>
    <t>Transport Visitor Attraction (Transport Shed)</t>
  </si>
  <si>
    <t>PF-WIR-001: Transport Visitor Attraction (Transport Shed)</t>
  </si>
  <si>
    <t>PF-WIR-002</t>
  </si>
  <si>
    <t>Education Engagement Network </t>
  </si>
  <si>
    <t>PF-WIR-002: Education Engagement Network </t>
  </si>
  <si>
    <t>PF-WIR-003</t>
  </si>
  <si>
    <t>Joy (Wellbeing &amp; Opportunity Hub)  </t>
  </si>
  <si>
    <t>PF-WIR-003: Joy (Wellbeing &amp; Opportunity Hub)  </t>
  </si>
  <si>
    <t>PF-WIR-004</t>
  </si>
  <si>
    <t>Egerton House </t>
  </si>
  <si>
    <t>PF-WIR-004: Egerton House </t>
  </si>
  <si>
    <t>PF-WIR-005</t>
  </si>
  <si>
    <t>Startyard </t>
  </si>
  <si>
    <t>PF-WIR-005: Startyard </t>
  </si>
  <si>
    <t>PF-WIR-006</t>
  </si>
  <si>
    <t>Future Yard Music Skills Venue </t>
  </si>
  <si>
    <t>PF-WIR-006: Future Yard Music Skills Venue </t>
  </si>
  <si>
    <t>PF-WIR-007</t>
  </si>
  <si>
    <t>Argyle Street Creative Hub </t>
  </si>
  <si>
    <t>PF-WIR-007: Argyle Street Creative Hub </t>
  </si>
  <si>
    <t>PF-WIR-008</t>
  </si>
  <si>
    <t>Sustainability Central </t>
  </si>
  <si>
    <t>PF-WIR-008: Sustainability Central </t>
  </si>
  <si>
    <t>PF-WIR-009</t>
  </si>
  <si>
    <t>Eureka! Landscaping </t>
  </si>
  <si>
    <t>PF-WIR-009: Eureka! Landscaping </t>
  </si>
  <si>
    <t>PF-WIR-010</t>
  </si>
  <si>
    <t>Woodside Ferry Village </t>
  </si>
  <si>
    <t>PF-WIR-010: Woodside Ferry Village </t>
  </si>
  <si>
    <t>PF-WIR-011</t>
  </si>
  <si>
    <t>Birkenhead Priory </t>
  </si>
  <si>
    <t>PF-WIR-011: Birkenhead Priory </t>
  </si>
  <si>
    <t>PF-WIR-012</t>
  </si>
  <si>
    <t>Hamilton Square Area Public Realm </t>
  </si>
  <si>
    <t>PF-WIR-012: Hamilton Square Area Public Realm </t>
  </si>
  <si>
    <t>PF-WIR-013</t>
  </si>
  <si>
    <t>New Ferry Housing redevelopment </t>
  </si>
  <si>
    <t>PF-WIR-013: New Ferry Housing redevelopment </t>
  </si>
  <si>
    <t>PF-WIR-014</t>
  </si>
  <si>
    <t>New Ferry Town Centre Highways and environmental improvements </t>
  </si>
  <si>
    <t>PF-WIR-014: New Ferry Town Centre Highways and environmental improvements </t>
  </si>
  <si>
    <t>PF-WIR-015</t>
  </si>
  <si>
    <t>Birkenhead Market </t>
  </si>
  <si>
    <t>PF-WIR-015: Birkenhead Market </t>
  </si>
  <si>
    <t>PF-WIR-016</t>
  </si>
  <si>
    <t>Europa Residential </t>
  </si>
  <si>
    <t>PF-WIR-016: Europa Residential </t>
  </si>
  <si>
    <t>PF-WIR-017</t>
  </si>
  <si>
    <t>Charing Cross &amp; Grange Road </t>
  </si>
  <si>
    <t>PF-WIR-017: Charing Cross &amp; Grange Road </t>
  </si>
  <si>
    <t>PF-WIR-018</t>
  </si>
  <si>
    <t>Conway &amp; Europa Boulevard </t>
  </si>
  <si>
    <t>PF-WIR-018: Conway &amp; Europa Boulevard </t>
  </si>
  <si>
    <t>PF-WIR-019</t>
  </si>
  <si>
    <t>Woodside Ferry Landing Stage </t>
  </si>
  <si>
    <t>PF-WIR-019: Woodside Ferry Landing Stage </t>
  </si>
  <si>
    <t>PF-WIR-020</t>
  </si>
  <si>
    <t>International Battle of the Atlantic </t>
  </si>
  <si>
    <t>PF-WIR-020: International Battle of the Atlantic </t>
  </si>
  <si>
    <t>PF-WIR-021</t>
  </si>
  <si>
    <t>One O Clock Gun/Woodside Bus Station </t>
  </si>
  <si>
    <t>PF-WIR-021: One O Clock Gun/Woodside Bus Station </t>
  </si>
  <si>
    <t>PF-WIR-022</t>
  </si>
  <si>
    <t>Woodside Gyratory </t>
  </si>
  <si>
    <t>PF-WIR-022: Woodside Gyratory </t>
  </si>
  <si>
    <t>PF-WIR-023</t>
  </si>
  <si>
    <t>Town Deal monitoring costs (RDEL)  </t>
  </si>
  <si>
    <t>PF-WIR-023: Town Deal monitoring costs (RDEL)  </t>
  </si>
  <si>
    <t>PF-CONTROL_PROJECT-DETAILS-END</t>
  </si>
  <si>
    <t>Standard Outputs</t>
  </si>
  <si>
    <t>Standard Outcomes</t>
  </si>
  <si>
    <t>Ensure the named ranges for the Outputs are set to the Scope of the Outputs tab (not workbook). Sames for Outcomes - ensure scope is Outcomes tab, not Workbook)</t>
  </si>
  <si>
    <t>Ensure the named range has the name of the theme WITH NO SPACES e.g. "employmentandeducation". These values must match exactly the values for intervention themes that the user selects on the form</t>
  </si>
  <si>
    <t>Amount of existing parks/greenspace/outdoor improved</t>
  </si>
  <si>
    <t>Amount of land made wheelchair accessible/step free</t>
  </si>
  <si>
    <t>There are no options to select</t>
  </si>
  <si>
    <t>Amount of existing retail space improved</t>
  </si>
  <si>
    <t>n of full-time equivalent (FTE) permanent jobs created directly through the projects</t>
  </si>
  <si>
    <t>Amount of new parks/greenspace/outdoor space</t>
  </si>
  <si>
    <t>Amount of rehabilitated land</t>
  </si>
  <si>
    <t>Number of alternative fuel charging/re-fuelling points</t>
  </si>
  <si>
    <t>Number of minor commercial planning applications granted</t>
  </si>
  <si>
    <t>Amount of new hospitality space created</t>
  </si>
  <si>
    <t>n of full-time equivalent (FTE) permanent jobs facilitated directly through the projects</t>
  </si>
  <si>
    <t>Number of properties better protected from flooding and coastal erosion</t>
  </si>
  <si>
    <t>Number of dilapidated buildings improved OR Number of derelict buildings refurbished</t>
  </si>
  <si>
    <t>Total length of improved cycle ways</t>
  </si>
  <si>
    <t>Amount of new retail space created</t>
  </si>
  <si>
    <t>n of full-time equivalent (FTE) permanent jobs safeguarded directly through the projects</t>
  </si>
  <si>
    <t>Number of trees planted OR Number of new trees planted</t>
  </si>
  <si>
    <t>Amount of public realm improved</t>
  </si>
  <si>
    <t>Total length of new pedestrian paths</t>
  </si>
  <si>
    <t>Number of heritage buildings renovated/restored OR Number of buildings renovated/restored</t>
  </si>
  <si>
    <t>Total length of newly built roads</t>
  </si>
  <si>
    <t>Number of improved community/sports centres</t>
  </si>
  <si>
    <t>Total length of pedestrian paths improved</t>
  </si>
  <si>
    <t>Number of visitors to cultural venues</t>
  </si>
  <si>
    <t>Number of improved cultural facilities</t>
  </si>
  <si>
    <t>Total length of resurfaced/improved road</t>
  </si>
  <si>
    <t>Number of local events or activities supported</t>
  </si>
  <si>
    <t>Total consumer spending at cultural venues</t>
  </si>
  <si>
    <t>Number of neighbourhood improvements undertaken</t>
  </si>
  <si>
    <t>Vacancy rate of commercial units</t>
  </si>
  <si>
    <t>Number of new community/sports centres</t>
  </si>
  <si>
    <t>Number of new cultural facilities</t>
  </si>
  <si>
    <t>Number of public amenities/facilities created</t>
  </si>
  <si>
    <t>Selected LA in Admin tab:</t>
  </si>
  <si>
    <t>PF-CONTROL_BESPOKE-OUTPUTS-START</t>
  </si>
  <si>
    <t>Bespoke output</t>
  </si>
  <si>
    <t>Amount of new healthcare facilities sqm</t>
  </si>
  <si>
    <t>Additional Learners (FE)</t>
  </si>
  <si>
    <t>Additional Learners (HE)</t>
  </si>
  <si>
    <t>Additional Learners (CPD)</t>
  </si>
  <si>
    <t>Learners moving into Healthcare from other sectors</t>
  </si>
  <si>
    <t>Local employment (NHS workers living within 10 mile radious)</t>
  </si>
  <si>
    <t>Increase in the amount of diversity of commercial floorspace (sqm)</t>
  </si>
  <si>
    <t>Increase in existing visits (%)</t>
  </si>
  <si>
    <t>Increase in dwell time (%)</t>
  </si>
  <si>
    <t>Increase in number of trading units</t>
  </si>
  <si>
    <t>Number of new awnings &amp; food hall</t>
  </si>
  <si>
    <t>Increase in amount of shared innovation facilities (%)</t>
  </si>
  <si>
    <t>Increase in amount of new specialist technology equipment (%)</t>
  </si>
  <si>
    <t>Increase in uptake of digital/technical apprenticeships (%)</t>
  </si>
  <si>
    <t>Increase in the share of young people &amp; adults who have the relevant skills for employment &amp; entrepreneurship (%)</t>
  </si>
  <si>
    <t>Increase in new business start ups (%)</t>
  </si>
  <si>
    <t>Increase in business scale ups (%)</t>
  </si>
  <si>
    <t>m2 of heritage buildings renovated/restored</t>
  </si>
  <si>
    <t>Increase in no of visitors to arts, culture &amp; heritage events</t>
  </si>
  <si>
    <t>Improved perception of place (%) visitors, businesses, residents</t>
  </si>
  <si>
    <t>Rehabilitated land m2</t>
  </si>
  <si>
    <t>Improved parking spaces</t>
  </si>
  <si>
    <t>Sites cleared</t>
  </si>
  <si>
    <t>Additional enterprises with broadband access</t>
  </si>
  <si>
    <t>Non domestic buildings with green retrofit</t>
  </si>
  <si>
    <t>Office Space renovated/improved</t>
  </si>
  <si>
    <t>Potential entrepreneurs assisted</t>
  </si>
  <si>
    <t>Closer collaboration with employers</t>
  </si>
  <si>
    <t>Increase in capacity and accessibility to new/improved facilities</t>
  </si>
  <si>
    <t>You have no bespoke outputs to select</t>
  </si>
  <si>
    <t>People supported into employment</t>
  </si>
  <si>
    <t>People sustaining in employment at 12 weeks</t>
  </si>
  <si>
    <t>New employment opportunities created</t>
  </si>
  <si>
    <t>Number of new or improved car parking spaces</t>
  </si>
  <si>
    <t># of learners/trainees/students enrolled at new/improved education and training facilities</t>
  </si>
  <si>
    <t>Change in air quality %</t>
  </si>
  <si>
    <t>Cycle usage increase %</t>
  </si>
  <si>
    <t>Number of people using new/improved public facility</t>
  </si>
  <si>
    <t>Number of closer collaborations with employers</t>
  </si>
  <si>
    <t>Total fibre optic cable ducting (km)</t>
  </si>
  <si>
    <t>Total new Event space created (sqm)</t>
  </si>
  <si>
    <t>Total number of new bus stops</t>
  </si>
  <si>
    <t>Number of residential units improved/refurbished</t>
  </si>
  <si>
    <t>Number of enterprises receiving non-financial support</t>
  </si>
  <si>
    <t>Amount of floor space rationalised sqm</t>
  </si>
  <si>
    <t>Total m2 existing educational space improved</t>
  </si>
  <si>
    <t>Number of cleared sites</t>
  </si>
  <si>
    <t>Amount of new office space</t>
  </si>
  <si>
    <t># of leaders /trainees/students enrolled at new education and training facilities</t>
  </si>
  <si>
    <t>Amount of capacity of new or improved training or education facilities</t>
  </si>
  <si>
    <t># of enterprises receiving grants</t>
  </si>
  <si>
    <t>Number of non-domestic buildings with green retrofits completed</t>
  </si>
  <si>
    <t>Amount of office space renovated/improved</t>
  </si>
  <si>
    <t># of learners enrolled in new education and training courses</t>
  </si>
  <si>
    <t>Number of alternative fuel charging / refuelling points</t>
  </si>
  <si>
    <t>Amount of new public realm (m2 of land)</t>
  </si>
  <si>
    <t>Number of improved car parking spaces (Number)</t>
  </si>
  <si>
    <t>Number of residential units provided (Number)</t>
  </si>
  <si>
    <t>Availability of new specialist equipment (Number)</t>
  </si>
  <si>
    <t>Improved perceptions of the place by residents/businesses/ visitors (Percentage)</t>
  </si>
  <si>
    <t>Increase in the amount of shared workspace and innovation facilities (Number)</t>
  </si>
  <si>
    <t>Increased benefit for public education over the longer term (Number)</t>
  </si>
  <si>
    <t>New apprentices (Number)</t>
  </si>
  <si>
    <t>New volunteers (Number)</t>
  </si>
  <si>
    <t>Number of job ready learners (Number)</t>
  </si>
  <si>
    <t>Number of new leaners assisted (Number)</t>
  </si>
  <si>
    <t>Number of visitors to arts, cultural and heritage events and venues (Number)</t>
  </si>
  <si>
    <t>Percent of working-age population with qualifications (Percentage)</t>
  </si>
  <si>
    <t>Number of sites cleared (#)</t>
  </si>
  <si>
    <t>Amount of office space renovated/improved (m2)</t>
  </si>
  <si>
    <t>Number of new residential units (#)</t>
  </si>
  <si>
    <t>Remediation and/or development of abandoned or dilapidated sites (m2)</t>
  </si>
  <si>
    <t>Increase in the amount (&amp; diversity) of high quality, affordable commercial floorspace (m2)</t>
  </si>
  <si>
    <t>Delivery of new public spaces (m2)</t>
  </si>
  <si>
    <t>Land acquired for mainline station delivery (m2)</t>
  </si>
  <si>
    <t>Number of sites brought into public ownership (#)</t>
  </si>
  <si>
    <t>Amount of new retail, leisure or food &amp; beverage space (m2)</t>
  </si>
  <si>
    <t>Amount of new public realm created (m2)</t>
  </si>
  <si>
    <t>Amount of new 'other' enterprise space (m2)</t>
  </si>
  <si>
    <t>Number of buildings acquired (#)</t>
  </si>
  <si>
    <t>Area of sites acquired (m2)</t>
  </si>
  <si>
    <t>Land secured for new or upgraded cycle or walking paths (m2)</t>
  </si>
  <si>
    <t>Delivery of quality residential or commercial space in key locations (m2)</t>
  </si>
  <si>
    <t>Land acquired/de-risked  for residential development (#)</t>
  </si>
  <si>
    <t>Amount of improved cultural space completed (m2)</t>
  </si>
  <si>
    <t>Amount of floorspace repurposed (m2)</t>
  </si>
  <si>
    <t># new or improved parking spaces</t>
  </si>
  <si>
    <t># of new Wayfinding Infrastructure</t>
  </si>
  <si>
    <t xml:space="preserve"># of new Cycle storage hub </t>
  </si>
  <si>
    <t>Public Education Infrasture, Info panels</t>
  </si>
  <si>
    <t>Increase in local skills, Volunteers trained and Assisted</t>
  </si>
  <si>
    <t>Increase in local skills, new learners assisted</t>
  </si>
  <si>
    <t>Improved public space alongside river, KM</t>
  </si>
  <si>
    <t>Remediation of dilapidated site, M2 of Land</t>
  </si>
  <si>
    <t># new all wheels Facility</t>
  </si>
  <si>
    <t># of new public transport routes</t>
  </si>
  <si>
    <t>Amount of new public realm, M2 land</t>
  </si>
  <si>
    <t>Upgraded Shop Frontages (grants)</t>
  </si>
  <si>
    <t>Upgraded Shop Frontages (through scheme)</t>
  </si>
  <si>
    <t>Amount of new office space, m2 floor apce</t>
  </si>
  <si>
    <t>Amount of capacity of new or improved training or education facilities, # people</t>
  </si>
  <si>
    <t>Amount of new 'other' enterprise space, m2 floorspace</t>
  </si>
  <si>
    <t>New Hydrotherapy Pool</t>
  </si>
  <si>
    <t xml:space="preserve">Developing an artificial all weather 3G pitch to be available for team sports including football and rugby. </t>
  </si>
  <si>
    <t xml:space="preserve">The development of a Sports Pavilion for both cricket and football. </t>
  </si>
  <si>
    <t xml:space="preserve">Playing pitch and access improvements to the Rugby Club ground. </t>
  </si>
  <si>
    <t># of learners/trainees/students enrolled at improved education and training facilities</t>
  </si>
  <si>
    <t>Amount of new healthcare space created, m2</t>
  </si>
  <si>
    <t>Number of sites cleared</t>
  </si>
  <si>
    <t>Length of new cycling and walking route</t>
  </si>
  <si>
    <t>Length of improved cycling and walking route</t>
  </si>
  <si>
    <t>Amount of existing 'other' non-residential space (not captured elsewhere) improved</t>
  </si>
  <si>
    <t>Residential units provided</t>
  </si>
  <si>
    <t xml:space="preserve">Number of learners enrolled in new education and training courses </t>
  </si>
  <si>
    <t xml:space="preserve">Amount of capacity of new or improved training or education facilities </t>
  </si>
  <si>
    <t xml:space="preserve">Number of learners/trainees/students gaining certificates, graduating or completing courses at new or improved training or education facilities or attending new courses </t>
  </si>
  <si>
    <t xml:space="preserve">Number of learners/trainees/students enrolled at improved education and training facilities  </t>
  </si>
  <si>
    <t xml:space="preserve">Number of sites cleared </t>
  </si>
  <si>
    <t>Amount of Floor Space Rationalised (Sqm)</t>
  </si>
  <si>
    <t xml:space="preserve">Amount of new office space </t>
  </si>
  <si>
    <t xml:space="preserve">Amount of office space renovated/ improved </t>
  </si>
  <si>
    <t xml:space="preserve">Amount of new cultural space created </t>
  </si>
  <si>
    <t>Amount of new 'other' enterprise space (not captured by the other categories)</t>
  </si>
  <si>
    <t># of transport nodes with new multimodal connection points</t>
  </si>
  <si>
    <t>Number of type of public transport improvements</t>
  </si>
  <si>
    <t># of residential units provided</t>
  </si>
  <si>
    <t>Total length of road converted to cycling or pedestrian way (km)</t>
  </si>
  <si>
    <t># of sites cleared</t>
  </si>
  <si>
    <t># New Primary Substation</t>
  </si>
  <si>
    <t>Acquisition of House of Fraser</t>
  </si>
  <si>
    <t>Area of heritage buildings restored (m2)</t>
  </si>
  <si>
    <t>PF-CONTROL_BESPOKE-OUTPUTS-END</t>
  </si>
  <si>
    <t>PF-CONTROL_BESPOKE-OUTCOMES-START</t>
  </si>
  <si>
    <t>Bespoke outcome</t>
  </si>
  <si>
    <t>You have no bespoke outcomes to select</t>
  </si>
  <si>
    <t>Estimated carbon dioxide equivalent reductions as a result of support (tonnes)</t>
  </si>
  <si>
    <t>New residential units</t>
  </si>
  <si>
    <t>Change in Footfall - year on year % change in monthly footfall (Percentage)</t>
  </si>
  <si>
    <t>Electric Vehicle uptake (Number)</t>
  </si>
  <si>
    <t>Increase in capacity and accessibility to new or improved skills facilities (Number)</t>
  </si>
  <si>
    <t>Increase in the breadth of the local skills offer that responds to local needs (Number)</t>
  </si>
  <si>
    <t>New community hub, space, asset with links to local growth (number)</t>
  </si>
  <si>
    <t>Numbef of job ready learners (Number)</t>
  </si>
  <si>
    <t>Numbef of visitors to arts, cultural and heritage events and venues (Number)</t>
  </si>
  <si>
    <t>Number of enterprises assisted (Number)</t>
  </si>
  <si>
    <t>Number of new learners assisted (Number)</t>
  </si>
  <si>
    <t>Number of start ups (Number)</t>
  </si>
  <si>
    <t>Pecentage of adults who are considered "active" (Percentage)</t>
  </si>
  <si>
    <t>Percentage of childen and young people who are considered "active" (Percentage)</t>
  </si>
  <si>
    <t>Number of students enrolling in Further Education courses (#)</t>
  </si>
  <si>
    <t>Number of students completing Further Education courses (#)</t>
  </si>
  <si>
    <t>Reducing the town centre vacancy rate (%)</t>
  </si>
  <si>
    <t>Reduce Crime Rates &amp; ASB in the Town Centre (%)</t>
  </si>
  <si>
    <t>Patronage of the public transport system in the area of interest (for public transport schemes)</t>
  </si>
  <si>
    <t>Percentage of customers/visitors/users who report a positive experience</t>
  </si>
  <si>
    <t>Better training &amp; education opportunities in CAH sector</t>
  </si>
  <si>
    <t>Improved perception of area</t>
  </si>
  <si>
    <t>National and international profile of Sheffield and City Region increases, press articles</t>
  </si>
  <si>
    <t>Population reconnected to heritage</t>
  </si>
  <si>
    <t>Business investment, £</t>
  </si>
  <si>
    <t>Business sentiment, %</t>
  </si>
  <si>
    <t>Number of students enrolled in Furthur Education</t>
  </si>
  <si>
    <t>Number of residential/ domestic units upgraded to APC rating C or above</t>
  </si>
  <si>
    <t>PF-CONTROL_BESPOKE-OUTCOMES-END</t>
  </si>
  <si>
    <t>Total payment value received from MHCLG</t>
  </si>
  <si>
    <t>me@me.com</t>
  </si>
  <si>
    <t>01234 556677</t>
  </si>
  <si>
    <t>PF-USER_TOTAL-PAYMENT-VALUE-RECEIVED-FROM-MHCLG-START</t>
  </si>
  <si>
    <t>PF-USER_TOTAL-PAYMENT-VALUE-RECEIVED-FROM-MHCLG-END</t>
  </si>
  <si>
    <t>Credible plan summary</t>
  </si>
  <si>
    <t>This is just testing path finders round 3.</t>
  </si>
  <si>
    <t>n of</t>
  </si>
  <si>
    <t>This is just testing</t>
  </si>
  <si>
    <t>tester</t>
  </si>
  <si>
    <t>QA</t>
  </si>
  <si>
    <t>Test risk 1</t>
  </si>
  <si>
    <t>Test risk 2</t>
  </si>
  <si>
    <t>Test risk 3</t>
  </si>
  <si>
    <t>Test risk 4</t>
  </si>
  <si>
    <t>Test risk 5</t>
  </si>
  <si>
    <t>Test description</t>
  </si>
  <si>
    <t>Nope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</si>
</sst>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_-&quot;£&quot;* #,##0.00_-;\-&quot;£&quot;* #,##0.00_-;_-&quot;£&quot;* &quot;-&quot;??_-;_-@_-"/>
    <numFmt numFmtId="165" formatCode="_-[$£-809]* #,##0.00_-;\-[$£-809]* #,##0.00_-;_-[$£-809]* &quot;-&quot;??_-;_-@_-"/>
    <numFmt numFmtId="166" formatCode="dd/mm/yyyy;@"/>
  </numFmts>
  <fonts count="49" x14ac:knownFonts="1">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8"/>
      <name val="Calibri"/>
      <family val="2"/>
      <scheme val="minor"/>
    </font>
    <font>
      <b/>
      <sz val="12"/>
      <color theme="1"/>
      <name val="Calibri"/>
      <family val="2"/>
      <scheme val="minor"/>
    </font>
    <font>
      <sz val="12"/>
      <color theme="1"/>
      <name val="Calibri"/>
      <family val="2"/>
      <scheme val="minor"/>
    </font>
    <font>
      <b/>
      <sz val="11"/>
      <color rgb="FF000000"/>
      <name val="Calibri"/>
      <family val="2"/>
      <scheme val="minor"/>
    </font>
    <font>
      <b/>
      <sz val="12"/>
      <name val="Calibri"/>
      <family val="2"/>
      <scheme val="minor"/>
    </font>
    <font>
      <b/>
      <sz val="12"/>
      <color rgb="FFFFFFFF"/>
      <name val="Calibri"/>
      <family val="2"/>
      <scheme val="minor"/>
    </font>
    <font>
      <sz val="12"/>
      <name val="Calibri"/>
      <family val="2"/>
      <scheme val="minor"/>
    </font>
    <font>
      <b/>
      <sz val="12"/>
      <color rgb="FF000000"/>
      <name val="Calibri"/>
      <family val="2"/>
      <scheme val="minor"/>
    </font>
    <font>
      <sz val="12"/>
      <color rgb="FF000000"/>
      <name val="Calibri"/>
      <family val="2"/>
      <scheme val="minor"/>
    </font>
    <font>
      <sz val="12"/>
      <color theme="1"/>
      <name val="Calibri"/>
      <family val="2"/>
      <scheme val="minor"/>
    </font>
    <font>
      <sz val="11"/>
      <color theme="8" tint="0.79998168889431442"/>
      <name val="Calibri"/>
      <family val="2"/>
      <scheme val="minor"/>
    </font>
    <font>
      <b/>
      <sz val="14"/>
      <color theme="1"/>
      <name val="Calibri"/>
      <family val="2"/>
      <scheme val="minor"/>
    </font>
    <font>
      <b/>
      <sz val="18"/>
      <color theme="1"/>
      <name val="Calibri"/>
      <family val="2"/>
      <scheme val="minor"/>
    </font>
    <font>
      <sz val="11"/>
      <color rgb="FF262626"/>
      <name val="Calibri"/>
      <family val="2"/>
      <scheme val="minor"/>
    </font>
    <font>
      <b/>
      <sz val="11"/>
      <color rgb="FF000000"/>
      <name val="Calibri"/>
      <family val="2"/>
    </font>
    <font>
      <sz val="11"/>
      <color rgb="FF000000"/>
      <name val="Calibri"/>
      <family val="2"/>
    </font>
    <font>
      <sz val="11"/>
      <color theme="1" tint="0.14999847407452621"/>
      <name val="Calibri"/>
      <family val="2"/>
      <scheme val="minor"/>
    </font>
    <font>
      <b/>
      <sz val="14"/>
      <color rgb="FF000000"/>
      <name val="Calibri"/>
      <family val="2"/>
      <scheme val="minor"/>
    </font>
    <font>
      <sz val="11"/>
      <color rgb="FF000000"/>
      <name val="Calibri"/>
      <family val="2"/>
      <scheme val="minor"/>
    </font>
    <font>
      <sz val="11"/>
      <color rgb="FF0B0C0C"/>
      <name val="Calibri"/>
      <family val="2"/>
    </font>
    <font>
      <sz val="11"/>
      <name val="Calibri"/>
      <family val="2"/>
    </font>
    <font>
      <sz val="11"/>
      <color theme="1"/>
      <name val="Calibri"/>
      <family val="2"/>
    </font>
    <font>
      <b/>
      <sz val="11"/>
      <color rgb="FF262626"/>
      <name val="Calibri"/>
      <family val="2"/>
      <scheme val="minor"/>
    </font>
    <font>
      <b/>
      <sz val="11"/>
      <color theme="1" tint="0.14999847407452621"/>
      <name val="Calibri"/>
      <family val="2"/>
      <scheme val="minor"/>
    </font>
    <font>
      <b/>
      <sz val="11"/>
      <color theme="1"/>
      <name val="Calibri"/>
      <family val="2"/>
    </font>
    <font>
      <b/>
      <sz val="10"/>
      <color theme="0"/>
      <name val="Calibri"/>
      <family val="2"/>
      <scheme val="minor"/>
    </font>
    <font>
      <sz val="11"/>
      <color theme="0"/>
      <name val="Calibri"/>
      <family val="2"/>
      <scheme val="minor"/>
    </font>
    <font>
      <sz val="11"/>
      <color theme="0" tint="-0.249977111117893"/>
      <name val="Calibri"/>
      <family val="2"/>
      <scheme val="minor"/>
    </font>
    <font>
      <sz val="11"/>
      <color rgb="FF000000"/>
      <name val="Calibri"/>
      <family val="2"/>
      <charset val="1"/>
    </font>
    <font>
      <b/>
      <sz val="12"/>
      <color rgb="FF000000"/>
      <name val="Calibri"/>
      <family val="2"/>
    </font>
    <font>
      <sz val="12"/>
      <color rgb="FF262626"/>
      <name val="Calibri"/>
      <family val="2"/>
    </font>
    <font>
      <b/>
      <sz val="12"/>
      <color theme="1"/>
      <name val="Calibri"/>
      <family val="2"/>
    </font>
    <font>
      <b/>
      <sz val="12"/>
      <name val="Calibri"/>
      <family val="2"/>
    </font>
    <font>
      <b/>
      <sz val="16"/>
      <color rgb="FF000000"/>
      <name val="Calibri"/>
      <family val="2"/>
      <scheme val="minor"/>
    </font>
    <font>
      <sz val="12"/>
      <color theme="1"/>
      <name val="Calibri"/>
      <family val="2"/>
      <scheme val="minor"/>
    </font>
    <font>
      <b/>
      <sz val="16"/>
      <color theme="1"/>
      <name val="Calibri"/>
      <family val="2"/>
      <scheme val="minor"/>
    </font>
    <font>
      <sz val="16"/>
      <color theme="1"/>
      <name val="Calibri"/>
      <family val="2"/>
      <scheme val="minor"/>
    </font>
    <font>
      <sz val="16"/>
      <color theme="1"/>
      <name val="Calibri"/>
      <family val="2"/>
      <scheme val="minor"/>
    </font>
    <font>
      <b/>
      <sz val="13"/>
      <color theme="3"/>
      <name val="Calibri"/>
      <family val="2"/>
      <scheme val="minor"/>
    </font>
    <font>
      <u/>
      <sz val="11"/>
      <color theme="10"/>
      <name val="Calibri"/>
      <family val="2"/>
      <scheme val="minor"/>
    </font>
    <font>
      <sz val="12"/>
      <color theme="0"/>
      <name val="Calibri"/>
      <family val="2"/>
      <scheme val="minor"/>
    </font>
    <font>
      <sz val="11"/>
      <name val="Calibri"/>
      <family val="2"/>
      <scheme val="minor"/>
    </font>
    <font>
      <b/>
      <sz val="14"/>
      <name val="Calibri"/>
      <family val="2"/>
      <scheme val="minor"/>
    </font>
  </fonts>
  <fills count="18">
    <fill>
      <patternFill patternType="none"/>
    </fill>
    <fill>
      <patternFill patternType="gray125"/>
    </fill>
    <fill>
      <patternFill patternType="solid">
        <fgColor theme="8" tint="0.79998168889431442"/>
        <bgColor indexed="64"/>
      </patternFill>
    </fill>
    <fill>
      <patternFill patternType="solid">
        <fgColor theme="0" tint="-0.14999847407452621"/>
        <bgColor indexed="64"/>
      </patternFill>
    </fill>
    <fill>
      <patternFill patternType="solid">
        <fgColor theme="2"/>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rgb="FF0070C0"/>
        <bgColor indexed="64"/>
      </patternFill>
    </fill>
    <fill>
      <patternFill patternType="solid">
        <fgColor theme="0"/>
        <bgColor indexed="64"/>
      </patternFill>
    </fill>
    <fill>
      <patternFill patternType="solid">
        <fgColor theme="9" tint="0.59999389629810485"/>
        <bgColor indexed="64"/>
      </patternFill>
    </fill>
    <fill>
      <patternFill patternType="solid">
        <fgColor rgb="FFDDEBF7"/>
        <bgColor rgb="FF000000"/>
      </patternFill>
    </fill>
    <fill>
      <patternFill patternType="solid">
        <fgColor theme="0" tint="-4.9989318521683403E-2"/>
        <bgColor indexed="64"/>
      </patternFill>
    </fill>
    <fill>
      <patternFill patternType="solid">
        <fgColor theme="4"/>
        <bgColor theme="4"/>
      </patternFill>
    </fill>
    <fill>
      <patternFill patternType="solid">
        <fgColor theme="0"/>
        <bgColor rgb="FF000000"/>
      </patternFill>
    </fill>
    <fill>
      <patternFill patternType="solid">
        <fgColor rgb="FFC6E0B4"/>
        <bgColor rgb="FF000000"/>
      </patternFill>
    </fill>
    <fill>
      <patternFill patternType="solid">
        <fgColor rgb="FFD9D9D9"/>
        <bgColor rgb="FF000000"/>
      </patternFill>
    </fill>
    <fill>
      <patternFill patternType="solid">
        <fgColor rgb="FFE7E6E6"/>
        <bgColor rgb="FF000000"/>
      </patternFill>
    </fill>
    <fill>
      <patternFill patternType="solid">
        <fgColor rgb="FFFFF2CC"/>
        <bgColor rgb="FF000000"/>
      </patternFill>
    </fill>
  </fills>
  <borders count="135">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right style="thin">
        <color rgb="FF000000"/>
      </right>
      <top/>
      <bottom style="thin">
        <color rgb="FF000000"/>
      </bottom>
      <diagonal/>
    </border>
    <border>
      <left/>
      <right style="thin">
        <color indexed="64"/>
      </right>
      <top style="thin">
        <color indexed="64"/>
      </top>
      <bottom style="thin">
        <color indexed="64"/>
      </bottom>
      <diagonal/>
    </border>
    <border>
      <left style="medium">
        <color rgb="FF000000"/>
      </left>
      <right/>
      <top style="medium">
        <color rgb="FF000000"/>
      </top>
      <bottom/>
      <diagonal/>
    </border>
    <border>
      <left style="medium">
        <color rgb="FF000000"/>
      </left>
      <right/>
      <top/>
      <bottom/>
      <diagonal/>
    </border>
    <border>
      <left/>
      <right style="medium">
        <color rgb="FF000000"/>
      </right>
      <top style="medium">
        <color rgb="FF000000"/>
      </top>
      <bottom style="thin">
        <color rgb="FF000000"/>
      </bottom>
      <diagonal/>
    </border>
    <border>
      <left/>
      <right/>
      <top style="thin">
        <color indexed="64"/>
      </top>
      <bottom style="thin">
        <color indexed="64"/>
      </bottom>
      <diagonal/>
    </border>
    <border>
      <left/>
      <right/>
      <top style="thin">
        <color rgb="FF000000"/>
      </top>
      <bottom/>
      <diagonal/>
    </border>
    <border>
      <left/>
      <right/>
      <top/>
      <bottom style="thin">
        <color rgb="FF000000"/>
      </bottom>
      <diagonal/>
    </border>
    <border>
      <left/>
      <right style="medium">
        <color indexed="64"/>
      </right>
      <top style="medium">
        <color indexed="64"/>
      </top>
      <bottom style="thin">
        <color rgb="FF000000"/>
      </bottom>
      <diagonal/>
    </border>
    <border>
      <left/>
      <right style="thin">
        <color rgb="FF000000"/>
      </right>
      <top style="medium">
        <color indexed="64"/>
      </top>
      <bottom/>
      <diagonal/>
    </border>
    <border>
      <left/>
      <right style="thin">
        <color rgb="FF000000"/>
      </right>
      <top/>
      <bottom style="medium">
        <color indexed="64"/>
      </bottom>
      <diagonal/>
    </border>
    <border>
      <left style="medium">
        <color rgb="FF000000"/>
      </left>
      <right/>
      <top/>
      <bottom style="medium">
        <color rgb="FF000000"/>
      </bottom>
      <diagonal/>
    </border>
    <border>
      <left style="medium">
        <color rgb="FF000000"/>
      </left>
      <right style="medium">
        <color indexed="64"/>
      </right>
      <top style="medium">
        <color indexed="64"/>
      </top>
      <bottom/>
      <diagonal/>
    </border>
    <border>
      <left style="medium">
        <color rgb="FF000000"/>
      </left>
      <right style="medium">
        <color indexed="64"/>
      </right>
      <top/>
      <bottom/>
      <diagonal/>
    </border>
    <border>
      <left style="thin">
        <color theme="4" tint="0.39997558519241921"/>
      </left>
      <right/>
      <top style="thin">
        <color theme="4" tint="0.39997558519241921"/>
      </top>
      <bottom style="thin">
        <color theme="4" tint="0.39997558519241921"/>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thin">
        <color rgb="FF000000"/>
      </bottom>
      <diagonal/>
    </border>
    <border>
      <left/>
      <right/>
      <top style="medium">
        <color indexed="64"/>
      </top>
      <bottom style="thin">
        <color rgb="FF000000"/>
      </bottom>
      <diagonal/>
    </border>
    <border>
      <left style="medium">
        <color indexed="64"/>
      </left>
      <right/>
      <top style="thin">
        <color rgb="FF000000"/>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diagonal/>
    </border>
    <border>
      <left style="thin">
        <color rgb="FF000000"/>
      </left>
      <right style="medium">
        <color indexed="64"/>
      </right>
      <top style="thin">
        <color rgb="FF000000"/>
      </top>
      <bottom style="thin">
        <color rgb="FF000000"/>
      </bottom>
      <diagonal/>
    </border>
    <border>
      <left style="medium">
        <color indexed="64"/>
      </left>
      <right style="thin">
        <color indexed="64"/>
      </right>
      <top style="thin">
        <color indexed="64"/>
      </top>
      <bottom style="medium">
        <color indexed="64"/>
      </bottom>
      <diagonal/>
    </border>
    <border>
      <left style="thin">
        <color rgb="FF000000"/>
      </left>
      <right style="medium">
        <color indexed="64"/>
      </right>
      <top style="thin">
        <color rgb="FF000000"/>
      </top>
      <bottom style="medium">
        <color indexed="64"/>
      </bottom>
      <diagonal/>
    </border>
    <border>
      <left/>
      <right style="medium">
        <color indexed="64"/>
      </right>
      <top style="thin">
        <color rgb="FF000000"/>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rgb="FF000000"/>
      </right>
      <top/>
      <bottom style="medium">
        <color indexed="64"/>
      </bottom>
      <diagonal/>
    </border>
    <border>
      <left style="thin">
        <color rgb="FF000000"/>
      </left>
      <right style="thin">
        <color rgb="FF000000"/>
      </right>
      <top/>
      <bottom style="medium">
        <color indexed="64"/>
      </bottom>
      <diagonal/>
    </border>
    <border>
      <left style="thin">
        <color rgb="FF000000"/>
      </left>
      <right style="medium">
        <color indexed="64"/>
      </right>
      <top/>
      <bottom style="medium">
        <color indexed="64"/>
      </bottom>
      <diagonal/>
    </border>
    <border>
      <left style="medium">
        <color indexed="64"/>
      </left>
      <right style="medium">
        <color indexed="64"/>
      </right>
      <top style="medium">
        <color indexed="64"/>
      </top>
      <bottom style="thin">
        <color rgb="FF000000"/>
      </bottom>
      <diagonal/>
    </border>
    <border>
      <left style="medium">
        <color indexed="64"/>
      </left>
      <right style="medium">
        <color indexed="64"/>
      </right>
      <top/>
      <bottom style="thin">
        <color rgb="FF000000"/>
      </bottom>
      <diagonal/>
    </border>
    <border>
      <left/>
      <right style="medium">
        <color rgb="FF000000"/>
      </right>
      <top style="medium">
        <color rgb="FF000000"/>
      </top>
      <bottom/>
      <diagonal/>
    </border>
    <border>
      <left/>
      <right/>
      <top style="thin">
        <color indexed="64"/>
      </top>
      <bottom style="medium">
        <color indexed="64"/>
      </bottom>
      <diagonal/>
    </border>
    <border>
      <left/>
      <right style="medium">
        <color rgb="FF000000"/>
      </right>
      <top/>
      <bottom style="medium">
        <color rgb="FF000000"/>
      </bottom>
      <diagonal/>
    </border>
    <border>
      <left style="medium">
        <color rgb="FF000000"/>
      </left>
      <right/>
      <top style="medium">
        <color rgb="FF000000"/>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rgb="FF000000"/>
      </top>
      <bottom style="thin">
        <color indexed="64"/>
      </bottom>
      <diagonal/>
    </border>
    <border>
      <left/>
      <right/>
      <top style="thin">
        <color rgb="FF000000"/>
      </top>
      <bottom style="thin">
        <color indexed="64"/>
      </bottom>
      <diagonal/>
    </border>
    <border>
      <left/>
      <right style="medium">
        <color indexed="64"/>
      </right>
      <top style="thin">
        <color rgb="FF000000"/>
      </top>
      <bottom style="thin">
        <color indexed="64"/>
      </bottom>
      <diagonal/>
    </border>
    <border>
      <left/>
      <right/>
      <top style="medium">
        <color rgb="FF000000"/>
      </top>
      <bottom style="thin">
        <color rgb="FF000000"/>
      </bottom>
      <diagonal/>
    </border>
    <border>
      <left/>
      <right/>
      <top style="medium">
        <color rgb="FF000000"/>
      </top>
      <bottom/>
      <diagonal/>
    </border>
    <border>
      <left style="medium">
        <color rgb="FF000000"/>
      </left>
      <right/>
      <top/>
      <bottom style="thin">
        <color rgb="FF000000"/>
      </bottom>
      <diagonal/>
    </border>
    <border>
      <left/>
      <right style="medium">
        <color rgb="FF000000"/>
      </right>
      <top/>
      <bottom style="thin">
        <color rgb="FF000000"/>
      </bottom>
      <diagonal/>
    </border>
    <border>
      <left/>
      <right/>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right style="thin">
        <color rgb="FF000000"/>
      </right>
      <top style="medium">
        <color rgb="FF000000"/>
      </top>
      <bottom style="thin">
        <color rgb="FF000000"/>
      </bottom>
      <diagonal/>
    </border>
    <border>
      <left style="medium">
        <color rgb="FF000000"/>
      </left>
      <right/>
      <top style="thin">
        <color rgb="FF000000"/>
      </top>
      <bottom style="thin">
        <color rgb="FF000000"/>
      </bottom>
      <diagonal/>
    </border>
    <border>
      <left style="medium">
        <color rgb="FF000000"/>
      </left>
      <right/>
      <top style="thin">
        <color rgb="FF000000"/>
      </top>
      <bottom style="medium">
        <color rgb="FF000000"/>
      </bottom>
      <diagonal/>
    </border>
    <border>
      <left/>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medium">
        <color rgb="FF000000"/>
      </top>
      <bottom/>
      <diagonal/>
    </border>
    <border>
      <left/>
      <right style="thin">
        <color rgb="FF000000"/>
      </right>
      <top style="medium">
        <color rgb="FF000000"/>
      </top>
      <bottom/>
      <diagonal/>
    </border>
    <border>
      <left style="thin">
        <color rgb="FF000000"/>
      </left>
      <right style="thin">
        <color rgb="FF000000"/>
      </right>
      <top style="medium">
        <color rgb="FF000000"/>
      </top>
      <bottom/>
      <diagonal/>
    </border>
    <border>
      <left style="medium">
        <color rgb="FF000000"/>
      </left>
      <right style="thin">
        <color rgb="FF000000"/>
      </right>
      <top/>
      <bottom style="thin">
        <color rgb="FF000000"/>
      </bottom>
      <diagonal/>
    </border>
    <border>
      <left style="medium">
        <color rgb="FF000000"/>
      </left>
      <right style="thin">
        <color indexed="64"/>
      </right>
      <top/>
      <bottom style="thin">
        <color indexed="64"/>
      </bottom>
      <diagonal/>
    </border>
    <border>
      <left/>
      <right style="medium">
        <color rgb="FF000000"/>
      </right>
      <top/>
      <bottom/>
      <diagonal/>
    </border>
    <border>
      <left style="medium">
        <color rgb="FF000000"/>
      </left>
      <right style="thin">
        <color indexed="64"/>
      </right>
      <top style="thin">
        <color indexed="64"/>
      </top>
      <bottom style="thin">
        <color indexed="64"/>
      </bottom>
      <diagonal/>
    </border>
    <border>
      <left style="medium">
        <color rgb="FF000000"/>
      </left>
      <right style="thin">
        <color indexed="64"/>
      </right>
      <top style="thin">
        <color indexed="64"/>
      </top>
      <bottom style="medium">
        <color rgb="FF000000"/>
      </bottom>
      <diagonal/>
    </border>
    <border>
      <left style="medium">
        <color rgb="FF000000"/>
      </left>
      <right style="thin">
        <color rgb="FF000000"/>
      </right>
      <top style="medium">
        <color rgb="FF000000"/>
      </top>
      <bottom/>
      <diagonal/>
    </border>
    <border>
      <left style="medium">
        <color rgb="FF000000"/>
      </left>
      <right style="medium">
        <color rgb="FF000000"/>
      </right>
      <top/>
      <bottom style="thin">
        <color rgb="FF000000"/>
      </bottom>
      <diagonal/>
    </border>
    <border>
      <left/>
      <right style="medium">
        <color indexed="64"/>
      </right>
      <top/>
      <bottom/>
      <diagonal/>
    </border>
    <border>
      <left/>
      <right/>
      <top/>
      <bottom style="thick">
        <color theme="4" tint="0.499984740745262"/>
      </bottom>
      <diagonal/>
    </border>
    <border>
      <left style="medium">
        <color indexed="64"/>
      </left>
      <right/>
      <top/>
      <bottom style="medium">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style="thin">
        <color rgb="FF000000"/>
      </top>
      <bottom/>
      <diagonal/>
    </border>
    <border>
      <left style="thin">
        <color indexed="64"/>
      </left>
      <right/>
      <top style="thin">
        <color indexed="64"/>
      </top>
      <bottom/>
      <diagonal/>
    </border>
    <border>
      <left style="medium">
        <color indexed="64"/>
      </left>
      <right/>
      <top style="medium">
        <color rgb="FF000000"/>
      </top>
      <bottom style="medium">
        <color indexed="64"/>
      </bottom>
      <diagonal/>
    </border>
    <border>
      <left/>
      <right/>
      <top style="medium">
        <color rgb="FF000000"/>
      </top>
      <bottom style="medium">
        <color indexed="64"/>
      </bottom>
      <diagonal/>
    </border>
    <border>
      <left/>
      <right style="thin">
        <color rgb="FF000000"/>
      </right>
      <top style="medium">
        <color rgb="FF000000"/>
      </top>
      <bottom style="medium">
        <color indexed="64"/>
      </bottom>
      <diagonal/>
    </border>
    <border>
      <left style="thin">
        <color rgb="FF000000"/>
      </left>
      <right/>
      <top style="thin">
        <color rgb="FF000000"/>
      </top>
      <bottom style="thin">
        <color rgb="FF000000"/>
      </bottom>
      <diagonal/>
    </border>
    <border>
      <left style="medium">
        <color rgb="FF000000"/>
      </left>
      <right/>
      <top style="medium">
        <color rgb="FF000000"/>
      </top>
      <bottom style="thin">
        <color indexed="64"/>
      </bottom>
      <diagonal/>
    </border>
    <border>
      <left/>
      <right/>
      <top style="medium">
        <color rgb="FF000000"/>
      </top>
      <bottom style="thin">
        <color indexed="64"/>
      </bottom>
      <diagonal/>
    </border>
    <border>
      <left/>
      <right style="medium">
        <color rgb="FF000000"/>
      </right>
      <top style="medium">
        <color rgb="FF000000"/>
      </top>
      <bottom style="thin">
        <color indexed="64"/>
      </bottom>
      <diagonal/>
    </border>
    <border>
      <left style="medium">
        <color rgb="FF000000"/>
      </left>
      <right/>
      <top style="thin">
        <color indexed="64"/>
      </top>
      <bottom style="thin">
        <color indexed="64"/>
      </bottom>
      <diagonal/>
    </border>
    <border>
      <left/>
      <right style="medium">
        <color rgb="FF000000"/>
      </right>
      <top style="thin">
        <color indexed="64"/>
      </top>
      <bottom/>
      <diagonal/>
    </border>
    <border>
      <left style="medium">
        <color rgb="FF000000"/>
      </left>
      <right/>
      <top style="thin">
        <color indexed="64"/>
      </top>
      <bottom style="medium">
        <color rgb="FF000000"/>
      </bottom>
      <diagonal/>
    </border>
    <border>
      <left/>
      <right/>
      <top style="thin">
        <color indexed="64"/>
      </top>
      <bottom style="medium">
        <color rgb="FF000000"/>
      </bottom>
      <diagonal/>
    </border>
    <border>
      <left/>
      <right style="thin">
        <color indexed="64"/>
      </right>
      <top style="thin">
        <color indexed="64"/>
      </top>
      <bottom style="medium">
        <color rgb="FF000000"/>
      </bottom>
      <diagonal/>
    </border>
    <border>
      <left style="thin">
        <color indexed="64"/>
      </left>
      <right/>
      <top style="thin">
        <color indexed="64"/>
      </top>
      <bottom style="medium">
        <color rgb="FF000000"/>
      </bottom>
      <diagonal/>
    </border>
    <border>
      <left/>
      <right style="medium">
        <color rgb="FF000000"/>
      </right>
      <top style="thin">
        <color indexed="64"/>
      </top>
      <bottom style="medium">
        <color rgb="FF000000"/>
      </bottom>
      <diagonal/>
    </border>
    <border>
      <left style="medium">
        <color indexed="64"/>
      </left>
      <right style="medium">
        <color indexed="64"/>
      </right>
      <top/>
      <bottom style="medium">
        <color rgb="FF000000"/>
      </bottom>
      <diagonal/>
    </border>
    <border>
      <left style="medium">
        <color indexed="64"/>
      </left>
      <right style="medium">
        <color rgb="FF000000"/>
      </right>
      <top style="medium">
        <color indexed="64"/>
      </top>
      <bottom/>
      <diagonal/>
    </border>
    <border>
      <left style="medium">
        <color indexed="64"/>
      </left>
      <right style="medium">
        <color rgb="FF000000"/>
      </right>
      <top/>
      <bottom style="medium">
        <color rgb="FF000000"/>
      </bottom>
      <diagonal/>
    </border>
    <border>
      <left style="medium">
        <color rgb="FF000000"/>
      </left>
      <right/>
      <top style="medium">
        <color indexed="64"/>
      </top>
      <bottom/>
      <diagonal/>
    </border>
    <border>
      <left/>
      <right style="medium">
        <color rgb="FF000000"/>
      </right>
      <top style="medium">
        <color indexed="64"/>
      </top>
      <bottom/>
      <diagonal/>
    </border>
    <border>
      <left style="medium">
        <color indexed="64"/>
      </left>
      <right style="medium">
        <color indexed="64"/>
      </right>
      <top style="thin">
        <color rgb="FF000000"/>
      </top>
      <bottom style="thin">
        <color rgb="FF000000"/>
      </bottom>
      <diagonal/>
    </border>
    <border>
      <left/>
      <right style="medium">
        <color rgb="FF000000"/>
      </right>
      <top style="thin">
        <color rgb="FF000000"/>
      </top>
      <bottom style="thin">
        <color rgb="FF000000"/>
      </bottom>
      <diagonal/>
    </border>
  </borders>
  <cellStyleXfs count="3">
    <xf numFmtId="0" fontId="0" fillId="0" borderId="0"/>
    <xf numFmtId="0" fontId="44" fillId="0" borderId="107" applyNumberFormat="0" applyFill="0" applyAlignment="0" applyProtection="0"/>
    <xf numFmtId="0" fontId="45" fillId="0" borderId="0" applyNumberFormat="0" applyFill="0" applyBorder="0" applyAlignment="0" applyProtection="0"/>
  </cellStyleXfs>
  <cellXfs count="446">
    <xf numFmtId="0" fontId="0" fillId="0" borderId="0" xfId="0"/>
    <xf numFmtId="0" fontId="5" fillId="0" borderId="0" xfId="0" applyFont="1"/>
    <xf numFmtId="0" fontId="0" fillId="0" borderId="0" xfId="0" applyAlignment="1">
      <alignment vertical="top"/>
    </xf>
    <xf numFmtId="0" fontId="8" fillId="0" borderId="0" xfId="0" applyFont="1"/>
    <xf numFmtId="0" fontId="5" fillId="0" borderId="0" xfId="0" applyFont="1" applyAlignment="1">
      <alignment horizontal="left" vertical="top" wrapText="1"/>
    </xf>
    <xf numFmtId="0" fontId="3" fillId="0" borderId="0" xfId="0" applyFont="1"/>
    <xf numFmtId="0" fontId="0" fillId="0" borderId="0" xfId="0" applyAlignment="1">
      <alignment vertical="center"/>
    </xf>
    <xf numFmtId="0" fontId="0" fillId="2" borderId="24" xfId="0" applyFill="1" applyBorder="1"/>
    <xf numFmtId="0" fontId="0" fillId="2" borderId="21" xfId="0" applyFill="1" applyBorder="1"/>
    <xf numFmtId="0" fontId="0" fillId="2" borderId="21" xfId="0" applyFill="1" applyBorder="1" applyAlignment="1">
      <alignment horizontal="left" vertical="top"/>
    </xf>
    <xf numFmtId="0" fontId="15" fillId="0" borderId="0" xfId="0" applyFont="1"/>
    <xf numFmtId="0" fontId="14" fillId="0" borderId="0" xfId="0" applyFont="1"/>
    <xf numFmtId="0" fontId="18" fillId="0" borderId="0" xfId="0" applyFont="1" applyAlignment="1">
      <alignment horizontal="left" vertical="top" wrapText="1"/>
    </xf>
    <xf numFmtId="0" fontId="19" fillId="0" borderId="0" xfId="0" applyFont="1" applyAlignment="1">
      <alignment horizontal="left" wrapText="1"/>
    </xf>
    <xf numFmtId="0" fontId="21" fillId="0" borderId="0" xfId="0" applyFont="1"/>
    <xf numFmtId="0" fontId="8" fillId="0" borderId="0" xfId="0" applyFont="1" applyAlignment="1">
      <alignment horizontal="left"/>
    </xf>
    <xf numFmtId="0" fontId="17" fillId="0" borderId="0" xfId="0" applyFont="1" applyAlignment="1">
      <alignment horizontal="left"/>
    </xf>
    <xf numFmtId="0" fontId="22" fillId="0" borderId="0" xfId="0" applyFont="1" applyAlignment="1">
      <alignment horizontal="left"/>
    </xf>
    <xf numFmtId="0" fontId="12" fillId="7" borderId="11" xfId="0" applyFont="1" applyFill="1" applyBorder="1" applyAlignment="1">
      <alignment horizontal="center" vertical="center"/>
    </xf>
    <xf numFmtId="0" fontId="27" fillId="0" borderId="0" xfId="0" applyFont="1"/>
    <xf numFmtId="0" fontId="24" fillId="0" borderId="0" xfId="0" applyFont="1"/>
    <xf numFmtId="0" fontId="22" fillId="0" borderId="0" xfId="0" applyFont="1"/>
    <xf numFmtId="0" fontId="30" fillId="2" borderId="0" xfId="0" applyFont="1" applyFill="1"/>
    <xf numFmtId="0" fontId="20" fillId="2" borderId="0" xfId="0" applyFont="1" applyFill="1"/>
    <xf numFmtId="0" fontId="4" fillId="12" borderId="40" xfId="0" applyFont="1" applyFill="1" applyBorder="1"/>
    <xf numFmtId="0" fontId="0" fillId="0" borderId="10" xfId="0" applyBorder="1"/>
    <xf numFmtId="0" fontId="7" fillId="2" borderId="47" xfId="0" applyFont="1" applyFill="1" applyBorder="1" applyAlignment="1">
      <alignment vertical="top"/>
    </xf>
    <xf numFmtId="0" fontId="7" fillId="2" borderId="48" xfId="0" applyFont="1" applyFill="1" applyBorder="1" applyAlignment="1">
      <alignment vertical="top" wrapText="1"/>
    </xf>
    <xf numFmtId="0" fontId="0" fillId="0" borderId="50" xfId="0" applyBorder="1"/>
    <xf numFmtId="0" fontId="29" fillId="0" borderId="15" xfId="0" applyFont="1" applyBorder="1" applyAlignment="1">
      <alignment horizontal="center" wrapText="1"/>
    </xf>
    <xf numFmtId="0" fontId="22" fillId="0" borderId="16" xfId="0" applyFont="1" applyBorder="1" applyAlignment="1">
      <alignment horizontal="center" vertical="center" wrapText="1"/>
    </xf>
    <xf numFmtId="0" fontId="22" fillId="0" borderId="51" xfId="0" applyFont="1" applyBorder="1" applyAlignment="1">
      <alignment horizontal="center" vertical="center" wrapText="1"/>
    </xf>
    <xf numFmtId="0" fontId="23" fillId="10" borderId="2" xfId="0" applyFont="1" applyFill="1" applyBorder="1"/>
    <xf numFmtId="0" fontId="24" fillId="10" borderId="60" xfId="0" applyFont="1" applyFill="1" applyBorder="1" applyAlignment="1">
      <alignment wrapText="1"/>
    </xf>
    <xf numFmtId="0" fontId="23" fillId="10" borderId="59" xfId="0" applyFont="1" applyFill="1" applyBorder="1" applyAlignment="1">
      <alignment wrapText="1"/>
    </xf>
    <xf numFmtId="0" fontId="0" fillId="0" borderId="0" xfId="0" applyAlignment="1">
      <alignment horizontal="center" vertical="center"/>
    </xf>
    <xf numFmtId="0" fontId="0" fillId="2" borderId="16" xfId="0" applyFill="1" applyBorder="1"/>
    <xf numFmtId="0" fontId="21" fillId="0" borderId="0" xfId="0" applyFont="1" applyAlignment="1">
      <alignment wrapText="1"/>
    </xf>
    <xf numFmtId="0" fontId="0" fillId="0" borderId="27" xfId="0" applyBorder="1"/>
    <xf numFmtId="0" fontId="25" fillId="0" borderId="0" xfId="0" applyFont="1" applyAlignment="1">
      <alignment wrapText="1"/>
    </xf>
    <xf numFmtId="0" fontId="26" fillId="0" borderId="0" xfId="0" applyFont="1" applyAlignment="1">
      <alignment wrapText="1"/>
    </xf>
    <xf numFmtId="0" fontId="5" fillId="0" borderId="0" xfId="0" applyFont="1" applyAlignment="1">
      <alignment wrapText="1"/>
    </xf>
    <xf numFmtId="0" fontId="0" fillId="0" borderId="0" xfId="0" applyAlignment="1">
      <alignment wrapText="1"/>
    </xf>
    <xf numFmtId="0" fontId="11" fillId="0" borderId="0" xfId="0" applyFont="1" applyAlignment="1">
      <alignment horizontal="center" vertical="center" wrapText="1"/>
    </xf>
    <xf numFmtId="0" fontId="13" fillId="0" borderId="0" xfId="0" applyFont="1" applyAlignment="1">
      <alignment horizontal="center" vertical="center" wrapText="1"/>
    </xf>
    <xf numFmtId="0" fontId="12" fillId="0" borderId="0" xfId="0" applyFont="1" applyAlignment="1">
      <alignment horizontal="center" vertical="center"/>
    </xf>
    <xf numFmtId="0" fontId="0" fillId="0" borderId="0" xfId="0" applyAlignment="1">
      <alignment vertical="center" wrapText="1"/>
    </xf>
    <xf numFmtId="0" fontId="10" fillId="2" borderId="3" xfId="0" applyFont="1" applyFill="1" applyBorder="1" applyAlignment="1">
      <alignment horizontal="center" vertical="center" wrapText="1"/>
    </xf>
    <xf numFmtId="0" fontId="31" fillId="0" borderId="0" xfId="0" applyFont="1" applyAlignment="1">
      <alignment horizontal="left" vertical="top" wrapText="1"/>
    </xf>
    <xf numFmtId="0" fontId="32" fillId="0" borderId="0" xfId="0" applyFont="1"/>
    <xf numFmtId="0" fontId="33" fillId="0" borderId="0" xfId="0" applyFont="1"/>
    <xf numFmtId="0" fontId="32" fillId="0" borderId="0" xfId="0" applyFont="1" applyAlignment="1">
      <alignment vertical="center"/>
    </xf>
    <xf numFmtId="0" fontId="34" fillId="0" borderId="0" xfId="0" applyFont="1"/>
    <xf numFmtId="0" fontId="37" fillId="2" borderId="49" xfId="0" applyFont="1" applyFill="1" applyBorder="1" applyAlignment="1">
      <alignment vertical="top" wrapText="1"/>
    </xf>
    <xf numFmtId="0" fontId="0" fillId="0" borderId="1" xfId="0" applyBorder="1" applyAlignment="1">
      <alignment vertical="top"/>
    </xf>
    <xf numFmtId="0" fontId="0" fillId="0" borderId="17" xfId="0" applyBorder="1" applyAlignment="1">
      <alignment vertical="top"/>
    </xf>
    <xf numFmtId="0" fontId="0" fillId="2" borderId="51" xfId="0" applyFill="1" applyBorder="1"/>
    <xf numFmtId="0" fontId="12" fillId="6" borderId="2" xfId="0" applyFont="1" applyFill="1" applyBorder="1" applyAlignment="1">
      <alignment horizontal="center" vertical="center"/>
    </xf>
    <xf numFmtId="0" fontId="12" fillId="6" borderId="6" xfId="0" applyFont="1" applyFill="1" applyBorder="1" applyAlignment="1">
      <alignment horizontal="center" vertical="center"/>
    </xf>
    <xf numFmtId="0" fontId="0" fillId="3" borderId="92" xfId="0" applyFill="1" applyBorder="1" applyAlignment="1">
      <alignment horizontal="center" vertical="center" wrapText="1"/>
    </xf>
    <xf numFmtId="0" fontId="0" fillId="3" borderId="93" xfId="0" applyFill="1" applyBorder="1" applyAlignment="1">
      <alignment horizontal="center" vertical="center" wrapText="1"/>
    </xf>
    <xf numFmtId="0" fontId="0" fillId="3" borderId="94" xfId="0" applyFill="1" applyBorder="1" applyAlignment="1">
      <alignment horizontal="center" vertical="center" wrapText="1"/>
    </xf>
    <xf numFmtId="0" fontId="0" fillId="11" borderId="21" xfId="0" applyFill="1" applyBorder="1" applyAlignment="1">
      <alignment horizontal="center"/>
    </xf>
    <xf numFmtId="0" fontId="0" fillId="11" borderId="85" xfId="0" applyFill="1" applyBorder="1" applyAlignment="1">
      <alignment horizontal="center"/>
    </xf>
    <xf numFmtId="0" fontId="18" fillId="0" borderId="0" xfId="0" applyFont="1" applyAlignment="1">
      <alignment horizontal="left" vertical="center" wrapText="1"/>
    </xf>
    <xf numFmtId="0" fontId="8" fillId="0" borderId="0" xfId="0" applyFont="1" applyAlignment="1">
      <alignment vertical="center"/>
    </xf>
    <xf numFmtId="0" fontId="38" fillId="10" borderId="12" xfId="0" applyFont="1" applyFill="1" applyBorder="1" applyAlignment="1">
      <alignment horizontal="center" wrapText="1"/>
    </xf>
    <xf numFmtId="0" fontId="38" fillId="10" borderId="43" xfId="0" applyFont="1" applyFill="1" applyBorder="1" applyAlignment="1">
      <alignment horizontal="center" wrapText="1"/>
    </xf>
    <xf numFmtId="0" fontId="5" fillId="2" borderId="100" xfId="0" applyFont="1" applyFill="1" applyBorder="1" applyAlignment="1">
      <alignment horizontal="left" vertical="center"/>
    </xf>
    <xf numFmtId="0" fontId="0" fillId="2" borderId="102" xfId="0" applyFill="1" applyBorder="1"/>
    <xf numFmtId="0" fontId="0" fillId="2" borderId="102" xfId="0" applyFill="1" applyBorder="1" applyAlignment="1">
      <alignment horizontal="left"/>
    </xf>
    <xf numFmtId="0" fontId="8" fillId="2" borderId="102" xfId="0" applyFont="1" applyFill="1" applyBorder="1"/>
    <xf numFmtId="0" fontId="8" fillId="2" borderId="103" xfId="0" applyFont="1" applyFill="1" applyBorder="1"/>
    <xf numFmtId="0" fontId="7" fillId="2" borderId="104" xfId="0" applyFont="1" applyFill="1" applyBorder="1" applyAlignment="1">
      <alignment horizontal="left" vertical="center"/>
    </xf>
    <xf numFmtId="0" fontId="35" fillId="2" borderId="61" xfId="0" applyFont="1" applyFill="1" applyBorder="1" applyAlignment="1">
      <alignment vertical="top" wrapText="1"/>
    </xf>
    <xf numFmtId="0" fontId="7" fillId="2" borderId="84" xfId="0" applyFont="1" applyFill="1" applyBorder="1" applyAlignment="1">
      <alignment horizontal="center"/>
    </xf>
    <xf numFmtId="0" fontId="23" fillId="10" borderId="59" xfId="0" applyFont="1" applyFill="1" applyBorder="1"/>
    <xf numFmtId="0" fontId="39" fillId="10" borderId="12" xfId="0" applyFont="1" applyFill="1" applyBorder="1" applyAlignment="1">
      <alignment wrapText="1"/>
    </xf>
    <xf numFmtId="0" fontId="2" fillId="0" borderId="0" xfId="0" applyFont="1"/>
    <xf numFmtId="0" fontId="40" fillId="0" borderId="0" xfId="0" applyFont="1"/>
    <xf numFmtId="0" fontId="23" fillId="10" borderId="68" xfId="0" applyFont="1" applyFill="1" applyBorder="1"/>
    <xf numFmtId="0" fontId="23" fillId="10" borderId="12" xfId="0" applyFont="1" applyFill="1" applyBorder="1"/>
    <xf numFmtId="0" fontId="23" fillId="10" borderId="18" xfId="0" applyFont="1" applyFill="1" applyBorder="1"/>
    <xf numFmtId="0" fontId="24" fillId="10" borderId="105" xfId="0" applyFont="1" applyFill="1" applyBorder="1" applyAlignment="1">
      <alignment wrapText="1"/>
    </xf>
    <xf numFmtId="0" fontId="42" fillId="0" borderId="0" xfId="0" applyFont="1"/>
    <xf numFmtId="0" fontId="42" fillId="0" borderId="0" xfId="0" applyFont="1" applyAlignment="1">
      <alignment wrapText="1"/>
    </xf>
    <xf numFmtId="0" fontId="43" fillId="0" borderId="0" xfId="0" applyFont="1"/>
    <xf numFmtId="0" fontId="42" fillId="2" borderId="66" xfId="0" applyFont="1" applyFill="1" applyBorder="1"/>
    <xf numFmtId="0" fontId="42" fillId="2" borderId="67" xfId="0" applyFont="1" applyFill="1" applyBorder="1"/>
    <xf numFmtId="0" fontId="42" fillId="0" borderId="27" xfId="0" applyFont="1" applyBorder="1"/>
    <xf numFmtId="0" fontId="0" fillId="0" borderId="106" xfId="0" applyBorder="1"/>
    <xf numFmtId="0" fontId="1" fillId="0" borderId="0" xfId="0" applyFont="1"/>
    <xf numFmtId="0" fontId="1" fillId="0" borderId="80" xfId="0" applyFont="1" applyBorder="1" applyAlignment="1">
      <alignment horizontal="left" vertical="top" wrapText="1"/>
    </xf>
    <xf numFmtId="165" fontId="1" fillId="4" borderId="81" xfId="0" applyNumberFormat="1" applyFont="1" applyFill="1" applyBorder="1"/>
    <xf numFmtId="165" fontId="1" fillId="5" borderId="82" xfId="0" applyNumberFormat="1" applyFont="1" applyFill="1" applyBorder="1"/>
    <xf numFmtId="0" fontId="1" fillId="0" borderId="99" xfId="0" applyFont="1" applyBorder="1" applyAlignment="1">
      <alignment horizontal="left" vertical="top" wrapText="1"/>
    </xf>
    <xf numFmtId="165" fontId="1" fillId="4" borderId="24" xfId="0" applyNumberFormat="1" applyFont="1" applyFill="1" applyBorder="1"/>
    <xf numFmtId="0" fontId="1" fillId="0" borderId="83" xfId="0" applyFont="1" applyBorder="1"/>
    <xf numFmtId="165" fontId="1" fillId="4" borderId="21" xfId="0" applyNumberFormat="1" applyFont="1" applyFill="1" applyBorder="1"/>
    <xf numFmtId="0" fontId="0" fillId="0" borderId="0" xfId="0" applyAlignment="1">
      <alignment horizontal="fill"/>
    </xf>
    <xf numFmtId="0" fontId="44" fillId="0" borderId="107" xfId="1"/>
    <xf numFmtId="0" fontId="5" fillId="0" borderId="0" xfId="0" applyFont="1" applyAlignment="1">
      <alignment horizontal="fill"/>
    </xf>
    <xf numFmtId="0" fontId="4" fillId="12" borderId="0" xfId="0" applyFont="1" applyFill="1"/>
    <xf numFmtId="0" fontId="5" fillId="2" borderId="98" xfId="0" applyFont="1" applyFill="1" applyBorder="1" applyAlignment="1">
      <alignment horizontal="center" vertical="center"/>
    </xf>
    <xf numFmtId="0" fontId="22" fillId="11" borderId="21" xfId="0" applyFont="1" applyFill="1" applyBorder="1" applyAlignment="1">
      <alignment vertical="top" wrapText="1"/>
    </xf>
    <xf numFmtId="0" fontId="19" fillId="11" borderId="21" xfId="0" applyFont="1" applyFill="1" applyBorder="1" applyAlignment="1">
      <alignment vertical="top" wrapText="1"/>
    </xf>
    <xf numFmtId="0" fontId="9" fillId="2" borderId="80" xfId="0" applyFont="1" applyFill="1" applyBorder="1" applyAlignment="1">
      <alignment vertical="center"/>
    </xf>
    <xf numFmtId="0" fontId="5" fillId="2" borderId="81" xfId="0" applyFont="1" applyFill="1" applyBorder="1"/>
    <xf numFmtId="0" fontId="5" fillId="2" borderId="82" xfId="0" applyFont="1" applyFill="1" applyBorder="1"/>
    <xf numFmtId="0" fontId="22" fillId="11" borderId="83" xfId="0" applyFont="1" applyFill="1" applyBorder="1" applyAlignment="1">
      <alignment vertical="top"/>
    </xf>
    <xf numFmtId="0" fontId="19" fillId="11" borderId="84" xfId="0" applyFont="1" applyFill="1" applyBorder="1" applyAlignment="1">
      <alignment vertical="top" wrapText="1"/>
    </xf>
    <xf numFmtId="0" fontId="0" fillId="11" borderId="84" xfId="0" applyFill="1" applyBorder="1" applyAlignment="1">
      <alignment horizontal="center"/>
    </xf>
    <xf numFmtId="0" fontId="0" fillId="11" borderId="86" xfId="0" applyFill="1" applyBorder="1" applyAlignment="1">
      <alignment horizontal="center"/>
    </xf>
    <xf numFmtId="0" fontId="12" fillId="7" borderId="6" xfId="0" applyFont="1" applyFill="1" applyBorder="1" applyAlignment="1">
      <alignment horizontal="center" vertical="center"/>
    </xf>
    <xf numFmtId="0" fontId="18" fillId="2" borderId="12" xfId="0" applyFont="1" applyFill="1" applyBorder="1" applyAlignment="1">
      <alignment horizontal="left" vertical="top" wrapText="1"/>
    </xf>
    <xf numFmtId="0" fontId="19" fillId="0" borderId="57" xfId="0" applyFont="1" applyBorder="1" applyAlignment="1">
      <alignment vertical="top" wrapText="1"/>
    </xf>
    <xf numFmtId="0" fontId="21" fillId="2" borderId="101" xfId="0" applyFont="1" applyFill="1" applyBorder="1" applyAlignment="1">
      <alignment vertical="top" wrapText="1"/>
    </xf>
    <xf numFmtId="0" fontId="1" fillId="0" borderId="0" xfId="0" applyFont="1" applyAlignment="1">
      <alignment horizontal="left"/>
    </xf>
    <xf numFmtId="0" fontId="41" fillId="2" borderId="65" xfId="0" applyFont="1" applyFill="1" applyBorder="1" applyAlignment="1">
      <alignment vertical="center" wrapText="1"/>
    </xf>
    <xf numFmtId="0" fontId="1" fillId="4" borderId="81" xfId="0" applyFont="1" applyFill="1" applyBorder="1" applyAlignment="1">
      <alignment horizontal="center"/>
    </xf>
    <xf numFmtId="0" fontId="1" fillId="4" borderId="21" xfId="0" applyFont="1" applyFill="1" applyBorder="1" applyAlignment="1">
      <alignment horizontal="center"/>
    </xf>
    <xf numFmtId="0" fontId="1" fillId="4" borderId="85" xfId="0" applyFont="1" applyFill="1" applyBorder="1" applyAlignment="1">
      <alignment horizontal="center"/>
    </xf>
    <xf numFmtId="0" fontId="1" fillId="0" borderId="0" xfId="0" applyFont="1" applyAlignment="1">
      <alignment wrapText="1"/>
    </xf>
    <xf numFmtId="0" fontId="41" fillId="0" borderId="0" xfId="0" applyFont="1"/>
    <xf numFmtId="0" fontId="41" fillId="2" borderId="65" xfId="0" applyFont="1" applyFill="1" applyBorder="1"/>
    <xf numFmtId="0" fontId="41" fillId="2" borderId="66" xfId="0" applyFont="1" applyFill="1" applyBorder="1"/>
    <xf numFmtId="0" fontId="1" fillId="0" borderId="4" xfId="0" applyFont="1" applyBorder="1"/>
    <xf numFmtId="0" fontId="22" fillId="0" borderId="0" xfId="0" applyFont="1" applyAlignment="1">
      <alignment wrapText="1"/>
    </xf>
    <xf numFmtId="0" fontId="32" fillId="0" borderId="0" xfId="0" applyFont="1" applyAlignment="1">
      <alignment wrapText="1"/>
    </xf>
    <xf numFmtId="0" fontId="10" fillId="10" borderId="12" xfId="0" applyFont="1" applyFill="1" applyBorder="1" applyAlignment="1">
      <alignment horizontal="center" wrapText="1"/>
    </xf>
    <xf numFmtId="0" fontId="10" fillId="10" borderId="43" xfId="0" applyFont="1" applyFill="1" applyBorder="1" applyAlignment="1">
      <alignment horizontal="center" wrapText="1"/>
    </xf>
    <xf numFmtId="0" fontId="12" fillId="7" borderId="19" xfId="0" applyFont="1" applyFill="1" applyBorder="1" applyAlignment="1">
      <alignment horizontal="center" vertical="center"/>
    </xf>
    <xf numFmtId="0" fontId="12" fillId="7" borderId="29" xfId="0" applyFont="1" applyFill="1" applyBorder="1" applyAlignment="1">
      <alignment horizontal="center" vertical="center"/>
    </xf>
    <xf numFmtId="0" fontId="28" fillId="0" borderId="0" xfId="0" applyFont="1" applyAlignment="1">
      <alignment wrapText="1"/>
    </xf>
    <xf numFmtId="0" fontId="9" fillId="2" borderId="28" xfId="0" applyFont="1" applyFill="1" applyBorder="1" applyAlignment="1">
      <alignment horizontal="center" vertical="center"/>
    </xf>
    <xf numFmtId="0" fontId="0" fillId="3" borderId="105" xfId="0" applyFill="1" applyBorder="1" applyAlignment="1">
      <alignment horizontal="center" vertical="center" wrapText="1"/>
    </xf>
    <xf numFmtId="165" fontId="14" fillId="0" borderId="0" xfId="0" applyNumberFormat="1" applyFont="1"/>
    <xf numFmtId="0" fontId="12" fillId="6" borderId="4" xfId="0" applyFont="1" applyFill="1" applyBorder="1" applyAlignment="1">
      <alignment horizontal="center" vertical="center"/>
    </xf>
    <xf numFmtId="0" fontId="1" fillId="4" borderId="24" xfId="0" applyFont="1" applyFill="1" applyBorder="1" applyAlignment="1">
      <alignment horizontal="center"/>
    </xf>
    <xf numFmtId="0" fontId="38" fillId="10" borderId="8" xfId="0" applyFont="1" applyFill="1" applyBorder="1" applyAlignment="1">
      <alignment horizontal="center" wrapText="1"/>
    </xf>
    <xf numFmtId="0" fontId="5" fillId="0" borderId="109" xfId="0" applyFont="1" applyBorder="1"/>
    <xf numFmtId="165" fontId="1" fillId="4" borderId="110" xfId="0" applyNumberFormat="1" applyFont="1" applyFill="1" applyBorder="1"/>
    <xf numFmtId="165" fontId="1" fillId="5" borderId="111" xfId="0" applyNumberFormat="1" applyFont="1" applyFill="1" applyBorder="1"/>
    <xf numFmtId="0" fontId="1" fillId="0" borderId="112" xfId="0" applyFont="1" applyBorder="1"/>
    <xf numFmtId="0" fontId="41" fillId="2" borderId="28" xfId="0" applyFont="1" applyFill="1" applyBorder="1" applyAlignment="1">
      <alignment vertical="center"/>
    </xf>
    <xf numFmtId="0" fontId="41" fillId="2" borderId="76" xfId="0" applyFont="1" applyFill="1" applyBorder="1" applyAlignment="1">
      <alignment vertical="center"/>
    </xf>
    <xf numFmtId="0" fontId="41" fillId="2" borderId="61" xfId="0" applyFont="1" applyFill="1" applyBorder="1" applyAlignment="1">
      <alignment vertical="center"/>
    </xf>
    <xf numFmtId="0" fontId="1" fillId="2" borderId="37" xfId="0" applyFont="1" applyFill="1" applyBorder="1" applyAlignment="1">
      <alignment vertical="center"/>
    </xf>
    <xf numFmtId="0" fontId="1" fillId="2" borderId="79" xfId="0" applyFont="1" applyFill="1" applyBorder="1" applyAlignment="1">
      <alignment vertical="center"/>
    </xf>
    <xf numFmtId="0" fontId="1" fillId="2" borderId="63" xfId="0" applyFont="1" applyFill="1" applyBorder="1" applyAlignment="1">
      <alignment vertical="center"/>
    </xf>
    <xf numFmtId="165" fontId="0" fillId="4" borderId="21" xfId="0" applyNumberFormat="1" applyFill="1" applyBorder="1"/>
    <xf numFmtId="0" fontId="10" fillId="0" borderId="0" xfId="0" applyFont="1" applyAlignment="1">
      <alignment horizontal="center" vertical="center" wrapText="1"/>
    </xf>
    <xf numFmtId="0" fontId="46" fillId="0" borderId="0" xfId="0" applyFont="1"/>
    <xf numFmtId="0" fontId="0" fillId="0" borderId="0" xfId="0" applyAlignment="1">
      <alignment horizontal="left"/>
    </xf>
    <xf numFmtId="0" fontId="9" fillId="0" borderId="0" xfId="0" applyFont="1" applyAlignment="1">
      <alignment horizontal="left"/>
    </xf>
    <xf numFmtId="0" fontId="7" fillId="0" borderId="0" xfId="0" applyFont="1" applyAlignment="1">
      <alignment horizontal="left"/>
    </xf>
    <xf numFmtId="0" fontId="20" fillId="0" borderId="0" xfId="0" applyFont="1"/>
    <xf numFmtId="166" fontId="14" fillId="0" borderId="11" xfId="0" applyNumberFormat="1" applyFont="1" applyBorder="1" applyProtection="1">
      <protection locked="0"/>
    </xf>
    <xf numFmtId="14" fontId="14" fillId="0" borderId="11" xfId="0" applyNumberFormat="1" applyFont="1" applyBorder="1" applyProtection="1">
      <protection locked="0"/>
    </xf>
    <xf numFmtId="0" fontId="14" fillId="0" borderId="11" xfId="0" applyFont="1" applyBorder="1" applyAlignment="1" applyProtection="1">
      <alignment wrapText="1"/>
      <protection locked="0"/>
    </xf>
    <xf numFmtId="0" fontId="45" fillId="0" borderId="11" xfId="2" applyBorder="1" applyProtection="1">
      <protection locked="0"/>
    </xf>
    <xf numFmtId="0" fontId="14" fillId="0" borderId="20" xfId="0" applyFont="1" applyBorder="1" applyProtection="1">
      <protection locked="0"/>
    </xf>
    <xf numFmtId="0" fontId="0" fillId="0" borderId="1" xfId="0" applyBorder="1" applyAlignment="1" applyProtection="1">
      <alignment vertical="top"/>
      <protection locked="0"/>
    </xf>
    <xf numFmtId="0" fontId="0" fillId="0" borderId="17" xfId="0" applyBorder="1" applyAlignment="1" applyProtection="1">
      <alignment vertical="top"/>
      <protection locked="0"/>
    </xf>
    <xf numFmtId="0" fontId="0" fillId="9" borderId="92" xfId="0" applyFill="1" applyBorder="1" applyAlignment="1" applyProtection="1">
      <alignment vertical="center" wrapText="1"/>
      <protection locked="0"/>
    </xf>
    <xf numFmtId="0" fontId="0" fillId="9" borderId="64" xfId="0" applyFill="1" applyBorder="1" applyAlignment="1" applyProtection="1">
      <alignment vertical="center" wrapText="1"/>
      <protection locked="0"/>
    </xf>
    <xf numFmtId="0" fontId="0" fillId="9" borderId="93" xfId="0" applyFill="1" applyBorder="1" applyAlignment="1" applyProtection="1">
      <alignment vertical="center" wrapText="1"/>
      <protection locked="0"/>
    </xf>
    <xf numFmtId="0" fontId="0" fillId="9" borderId="88" xfId="0" applyFill="1" applyBorder="1" applyAlignment="1" applyProtection="1">
      <alignment vertical="center" wrapText="1"/>
      <protection locked="0"/>
    </xf>
    <xf numFmtId="0" fontId="0" fillId="9" borderId="94" xfId="0" applyFill="1" applyBorder="1" applyAlignment="1" applyProtection="1">
      <alignment vertical="center" wrapText="1"/>
      <protection locked="0"/>
    </xf>
    <xf numFmtId="0" fontId="0" fillId="9" borderId="89" xfId="0" applyFill="1" applyBorder="1" applyAlignment="1" applyProtection="1">
      <alignment vertical="center" wrapText="1"/>
      <protection locked="0"/>
    </xf>
    <xf numFmtId="0" fontId="1" fillId="0" borderId="87" xfId="0" applyFont="1" applyBorder="1" applyAlignment="1" applyProtection="1">
      <alignment horizontal="center"/>
      <protection locked="0"/>
    </xf>
    <xf numFmtId="0" fontId="1" fillId="0" borderId="22" xfId="0" applyFont="1" applyBorder="1" applyAlignment="1" applyProtection="1">
      <alignment horizontal="center"/>
      <protection locked="0"/>
    </xf>
    <xf numFmtId="0" fontId="1" fillId="0" borderId="95" xfId="0" applyFont="1" applyBorder="1" applyAlignment="1" applyProtection="1">
      <alignment horizontal="center"/>
      <protection locked="0"/>
    </xf>
    <xf numFmtId="0" fontId="1" fillId="0" borderId="81" xfId="0" applyFont="1" applyBorder="1" applyAlignment="1" applyProtection="1">
      <alignment horizontal="center"/>
      <protection locked="0"/>
    </xf>
    <xf numFmtId="0" fontId="1" fillId="0" borderId="21" xfId="0" applyFont="1" applyBorder="1" applyAlignment="1" applyProtection="1">
      <alignment horizontal="center"/>
      <protection locked="0"/>
    </xf>
    <xf numFmtId="0" fontId="1" fillId="0" borderId="85" xfId="0" applyFont="1" applyBorder="1" applyAlignment="1" applyProtection="1">
      <alignment horizontal="center"/>
      <protection locked="0"/>
    </xf>
    <xf numFmtId="0" fontId="0" fillId="0" borderId="22" xfId="0" applyBorder="1" applyAlignment="1" applyProtection="1">
      <alignment horizontal="center"/>
      <protection locked="0"/>
    </xf>
    <xf numFmtId="165" fontId="14" fillId="0" borderId="12" xfId="0" applyNumberFormat="1" applyFont="1" applyBorder="1" applyProtection="1">
      <protection locked="0"/>
    </xf>
    <xf numFmtId="165" fontId="1" fillId="0" borderId="81" xfId="0" applyNumberFormat="1" applyFont="1" applyBorder="1" applyProtection="1">
      <protection locked="0"/>
    </xf>
    <xf numFmtId="165" fontId="1" fillId="0" borderId="24" xfId="0" applyNumberFormat="1" applyFont="1" applyBorder="1" applyProtection="1">
      <protection locked="0"/>
    </xf>
    <xf numFmtId="165" fontId="1" fillId="0" borderId="21" xfId="0" applyNumberFormat="1" applyFont="1" applyBorder="1" applyProtection="1">
      <protection locked="0"/>
    </xf>
    <xf numFmtId="0" fontId="0" fillId="0" borderId="21" xfId="0" applyBorder="1" applyProtection="1">
      <protection locked="0"/>
    </xf>
    <xf numFmtId="0" fontId="0" fillId="0" borderId="85" xfId="0" applyBorder="1" applyProtection="1">
      <protection locked="0"/>
    </xf>
    <xf numFmtId="0" fontId="14" fillId="0" borderId="11" xfId="0" applyFont="1" applyBorder="1" applyProtection="1">
      <protection locked="0"/>
    </xf>
    <xf numFmtId="0" fontId="22" fillId="0" borderId="6" xfId="0" applyFont="1" applyBorder="1" applyProtection="1">
      <protection locked="0"/>
    </xf>
    <xf numFmtId="0" fontId="22" fillId="0" borderId="2" xfId="0" applyFont="1" applyBorder="1"/>
    <xf numFmtId="0" fontId="0" fillId="0" borderId="11" xfId="0" applyBorder="1"/>
    <xf numFmtId="0" fontId="1" fillId="0" borderId="26" xfId="0" applyFont="1" applyBorder="1" applyAlignment="1" applyProtection="1">
      <alignment horizontal="center"/>
      <protection locked="0"/>
    </xf>
    <xf numFmtId="0" fontId="1" fillId="0" borderId="24" xfId="0" applyFont="1" applyBorder="1" applyAlignment="1" applyProtection="1">
      <alignment horizontal="center"/>
      <protection locked="0"/>
    </xf>
    <xf numFmtId="0" fontId="28" fillId="0" borderId="0" xfId="0" applyFont="1" applyAlignment="1">
      <alignment horizontal="left" wrapText="1"/>
    </xf>
    <xf numFmtId="0" fontId="1" fillId="0" borderId="83" xfId="0" applyFont="1" applyBorder="1" applyAlignment="1">
      <alignment wrapText="1"/>
    </xf>
    <xf numFmtId="165" fontId="1" fillId="8" borderId="0" xfId="0" applyNumberFormat="1" applyFont="1" applyFill="1"/>
    <xf numFmtId="0" fontId="18" fillId="8" borderId="0" xfId="0" applyFont="1" applyFill="1" applyAlignment="1">
      <alignment horizontal="left" vertical="top" wrapText="1"/>
    </xf>
    <xf numFmtId="10" fontId="1" fillId="5" borderId="82" xfId="0" applyNumberFormat="1" applyFont="1" applyFill="1" applyBorder="1" applyAlignment="1">
      <alignment horizontal="center"/>
    </xf>
    <xf numFmtId="0" fontId="1" fillId="5" borderId="81" xfId="0" applyFont="1" applyFill="1" applyBorder="1" applyAlignment="1">
      <alignment horizontal="center"/>
    </xf>
    <xf numFmtId="0" fontId="1" fillId="5" borderId="21" xfId="0" applyFont="1" applyFill="1" applyBorder="1" applyAlignment="1">
      <alignment horizontal="center"/>
    </xf>
    <xf numFmtId="0" fontId="1" fillId="5" borderId="85" xfId="0" applyFont="1" applyFill="1" applyBorder="1" applyAlignment="1">
      <alignment horizontal="center"/>
    </xf>
    <xf numFmtId="10" fontId="1" fillId="5" borderId="61" xfId="0" applyNumberFormat="1" applyFont="1" applyFill="1" applyBorder="1" applyAlignment="1">
      <alignment horizontal="center"/>
    </xf>
    <xf numFmtId="10" fontId="1" fillId="5" borderId="84" xfId="0" applyNumberFormat="1" applyFont="1" applyFill="1" applyBorder="1" applyAlignment="1">
      <alignment horizontal="center"/>
    </xf>
    <xf numFmtId="10" fontId="1" fillId="5" borderId="86" xfId="0" applyNumberFormat="1" applyFont="1" applyFill="1" applyBorder="1" applyAlignment="1">
      <alignment horizontal="center"/>
    </xf>
    <xf numFmtId="0" fontId="1" fillId="5" borderId="117" xfId="0" applyFont="1" applyFill="1" applyBorder="1" applyAlignment="1">
      <alignment horizontal="center"/>
    </xf>
    <xf numFmtId="0" fontId="5" fillId="0" borderId="0" xfId="0" applyFont="1" applyAlignment="1">
      <alignment vertical="center" wrapText="1"/>
    </xf>
    <xf numFmtId="165" fontId="32" fillId="8" borderId="0" xfId="0" applyNumberFormat="1" applyFont="1" applyFill="1"/>
    <xf numFmtId="0" fontId="32" fillId="13" borderId="0" xfId="0" applyFont="1" applyFill="1" applyAlignment="1">
      <alignment horizontal="left"/>
    </xf>
    <xf numFmtId="0" fontId="48" fillId="13" borderId="0" xfId="0" applyFont="1" applyFill="1" applyAlignment="1">
      <alignment horizontal="left"/>
    </xf>
    <xf numFmtId="0" fontId="47" fillId="10" borderId="37" xfId="0" applyFont="1" applyFill="1" applyBorder="1" applyAlignment="1">
      <alignment horizontal="left"/>
    </xf>
    <xf numFmtId="0" fontId="47" fillId="10" borderId="79" xfId="0" applyFont="1" applyFill="1" applyBorder="1" applyAlignment="1">
      <alignment horizontal="left"/>
    </xf>
    <xf numFmtId="0" fontId="48" fillId="10" borderId="79" xfId="0" applyFont="1" applyFill="1" applyBorder="1" applyAlignment="1">
      <alignment horizontal="left"/>
    </xf>
    <xf numFmtId="0" fontId="48" fillId="10" borderId="63" xfId="0" applyFont="1" applyFill="1" applyBorder="1" applyAlignment="1">
      <alignment horizontal="left"/>
    </xf>
    <xf numFmtId="0" fontId="12" fillId="6" borderId="68" xfId="0" applyFont="1" applyFill="1" applyBorder="1" applyAlignment="1">
      <alignment horizontal="center" vertical="center"/>
    </xf>
    <xf numFmtId="0" fontId="38" fillId="10" borderId="5" xfId="0" applyFont="1" applyFill="1" applyBorder="1" applyAlignment="1">
      <alignment horizontal="center" wrapText="1"/>
    </xf>
    <xf numFmtId="0" fontId="38" fillId="10" borderId="2" xfId="0" applyFont="1" applyFill="1" applyBorder="1" applyAlignment="1">
      <alignment horizontal="center" wrapText="1"/>
    </xf>
    <xf numFmtId="0" fontId="0" fillId="0" borderId="26" xfId="0" applyBorder="1" applyAlignment="1" applyProtection="1">
      <alignment horizontal="center"/>
      <protection locked="0"/>
    </xf>
    <xf numFmtId="0" fontId="1" fillId="5" borderId="96" xfId="0" applyFont="1" applyFill="1" applyBorder="1" applyAlignment="1">
      <alignment horizontal="center"/>
    </xf>
    <xf numFmtId="0" fontId="0" fillId="0" borderId="50" xfId="0" applyBorder="1" applyAlignment="1" applyProtection="1">
      <alignment wrapText="1"/>
      <protection locked="0"/>
    </xf>
    <xf numFmtId="0" fontId="0" fillId="0" borderId="52" xfId="0" applyBorder="1" applyAlignment="1" applyProtection="1">
      <alignment wrapText="1"/>
      <protection locked="0"/>
    </xf>
    <xf numFmtId="0" fontId="1" fillId="0" borderId="80" xfId="0" applyFont="1" applyBorder="1" applyAlignment="1" applyProtection="1">
      <alignment horizontal="center" vertical="top" wrapText="1"/>
      <protection locked="0"/>
    </xf>
    <xf numFmtId="0" fontId="41" fillId="2" borderId="76" xfId="0" applyFont="1" applyFill="1" applyBorder="1" applyAlignment="1">
      <alignment vertical="center" wrapText="1"/>
    </xf>
    <xf numFmtId="0" fontId="1" fillId="2" borderId="79" xfId="0" applyFont="1" applyFill="1" applyBorder="1" applyAlignment="1">
      <alignment vertical="center" wrapText="1"/>
    </xf>
    <xf numFmtId="0" fontId="0" fillId="0" borderId="83" xfId="0" applyBorder="1" applyAlignment="1" applyProtection="1">
      <alignment vertical="center" wrapText="1"/>
      <protection locked="0"/>
    </xf>
    <xf numFmtId="0" fontId="0" fillId="0" borderId="21" xfId="0" applyBorder="1" applyAlignment="1" applyProtection="1">
      <alignment wrapText="1"/>
      <protection locked="0"/>
    </xf>
    <xf numFmtId="164" fontId="47" fillId="0" borderId="0" xfId="0" applyNumberFormat="1" applyFont="1"/>
    <xf numFmtId="0" fontId="13" fillId="0" borderId="0" xfId="0" applyFont="1" applyAlignment="1">
      <alignment horizontal="left" vertical="center" wrapText="1"/>
    </xf>
    <xf numFmtId="0" fontId="0" fillId="0" borderId="84" xfId="0" applyBorder="1" applyAlignment="1" applyProtection="1">
      <alignment wrapText="1"/>
      <protection locked="0"/>
    </xf>
    <xf numFmtId="0" fontId="0" fillId="0" borderId="84" xfId="0" applyBorder="1" applyAlignment="1" applyProtection="1">
      <alignment horizontal="center" vertical="center" wrapText="1"/>
      <protection locked="0"/>
    </xf>
    <xf numFmtId="0" fontId="0" fillId="0" borderId="86" xfId="0" applyBorder="1" applyAlignment="1" applyProtection="1">
      <alignment wrapText="1"/>
      <protection locked="0"/>
    </xf>
    <xf numFmtId="4" fontId="47" fillId="3" borderId="2" xfId="0" applyNumberFormat="1" applyFont="1" applyFill="1" applyBorder="1" applyAlignment="1">
      <alignment horizontal="center" wrapText="1"/>
    </xf>
    <xf numFmtId="4" fontId="47" fillId="3" borderId="133" xfId="0" applyNumberFormat="1" applyFont="1" applyFill="1" applyBorder="1" applyAlignment="1">
      <alignment horizontal="center" wrapText="1"/>
    </xf>
    <xf numFmtId="4" fontId="0" fillId="3" borderId="70" xfId="0" applyNumberFormat="1" applyFill="1" applyBorder="1" applyAlignment="1">
      <alignment horizontal="center"/>
    </xf>
    <xf numFmtId="165" fontId="24" fillId="0" borderId="21" xfId="0" applyNumberFormat="1" applyFont="1" applyBorder="1" applyProtection="1">
      <protection locked="0"/>
    </xf>
    <xf numFmtId="14" fontId="14" fillId="0" borderId="12" xfId="0" applyNumberFormat="1" applyFont="1" applyBorder="1" applyProtection="1">
      <protection locked="0"/>
    </xf>
    <xf numFmtId="0" fontId="0" fillId="8" borderId="37" xfId="0" applyFill="1" applyBorder="1" applyAlignment="1">
      <alignment horizontal="left" wrapText="1"/>
    </xf>
    <xf numFmtId="0" fontId="0" fillId="8" borderId="63" xfId="0" applyFill="1" applyBorder="1" applyAlignment="1">
      <alignment horizontal="left" wrapText="1"/>
    </xf>
    <xf numFmtId="0" fontId="17" fillId="2" borderId="64" xfId="0" applyFont="1" applyFill="1" applyBorder="1" applyAlignment="1">
      <alignment horizontal="left" vertical="top" wrapText="1"/>
    </xf>
    <xf numFmtId="0" fontId="17" fillId="2" borderId="30" xfId="0" applyFont="1" applyFill="1" applyBorder="1" applyAlignment="1">
      <alignment horizontal="left" vertical="top" wrapText="1"/>
    </xf>
    <xf numFmtId="0" fontId="0" fillId="8" borderId="37" xfId="0" applyFill="1" applyBorder="1" applyAlignment="1" applyProtection="1">
      <alignment horizontal="left"/>
      <protection locked="0"/>
    </xf>
    <xf numFmtId="0" fontId="0" fillId="8" borderId="63" xfId="0" applyFill="1" applyBorder="1" applyAlignment="1" applyProtection="1">
      <alignment horizontal="left"/>
      <protection locked="0"/>
    </xf>
    <xf numFmtId="0" fontId="18" fillId="2" borderId="13" xfId="0" applyFont="1" applyFill="1" applyBorder="1" applyAlignment="1">
      <alignment horizontal="left" vertical="top" wrapText="1"/>
    </xf>
    <xf numFmtId="0" fontId="18" fillId="2" borderId="43" xfId="0" applyFont="1" applyFill="1" applyBorder="1" applyAlignment="1">
      <alignment horizontal="left" vertical="top" wrapText="1"/>
    </xf>
    <xf numFmtId="0" fontId="0" fillId="8" borderId="37" xfId="0" applyFill="1" applyBorder="1" applyAlignment="1">
      <alignment horizontal="left"/>
    </xf>
    <xf numFmtId="0" fontId="0" fillId="8" borderId="63" xfId="0" applyFill="1" applyBorder="1" applyAlignment="1">
      <alignment horizontal="left"/>
    </xf>
    <xf numFmtId="0" fontId="19" fillId="2" borderId="77" xfId="0" applyFont="1" applyFill="1" applyBorder="1" applyAlignment="1">
      <alignment horizontal="left" vertical="top" wrapText="1"/>
    </xf>
    <xf numFmtId="0" fontId="19" fillId="2" borderId="33" xfId="0" applyFont="1" applyFill="1" applyBorder="1" applyAlignment="1">
      <alignment horizontal="left" vertical="top" wrapText="1"/>
    </xf>
    <xf numFmtId="0" fontId="19" fillId="2" borderId="78" xfId="0" applyFont="1" applyFill="1" applyBorder="1" applyAlignment="1">
      <alignment horizontal="left" vertical="top" wrapText="1"/>
    </xf>
    <xf numFmtId="0" fontId="17" fillId="2" borderId="28" xfId="0" applyFont="1" applyFill="1" applyBorder="1" applyAlignment="1">
      <alignment horizontal="left"/>
    </xf>
    <xf numFmtId="0" fontId="17" fillId="2" borderId="76" xfId="0" applyFont="1" applyFill="1" applyBorder="1" applyAlignment="1">
      <alignment horizontal="left"/>
    </xf>
    <xf numFmtId="0" fontId="17" fillId="2" borderId="61" xfId="0" applyFont="1" applyFill="1" applyBorder="1" applyAlignment="1">
      <alignment horizontal="left"/>
    </xf>
    <xf numFmtId="0" fontId="0" fillId="2" borderId="89" xfId="0" applyFill="1" applyBorder="1" applyAlignment="1">
      <alignment horizontal="center" vertical="center" wrapText="1"/>
    </xf>
    <xf numFmtId="0" fontId="0" fillId="2" borderId="90" xfId="0" applyFill="1" applyBorder="1" applyAlignment="1">
      <alignment horizontal="center" vertical="center" wrapText="1"/>
    </xf>
    <xf numFmtId="0" fontId="0" fillId="2" borderId="91" xfId="0" applyFill="1" applyBorder="1" applyAlignment="1">
      <alignment horizontal="center" vertical="center" wrapText="1"/>
    </xf>
    <xf numFmtId="0" fontId="17" fillId="2" borderId="64" xfId="0" applyFont="1" applyFill="1" applyBorder="1" applyAlignment="1">
      <alignment horizontal="left"/>
    </xf>
    <xf numFmtId="0" fontId="17" fillId="2" borderId="75" xfId="0" applyFont="1" applyFill="1" applyBorder="1" applyAlignment="1">
      <alignment horizontal="left"/>
    </xf>
    <xf numFmtId="0" fontId="17" fillId="2" borderId="30" xfId="0" applyFont="1" applyFill="1" applyBorder="1" applyAlignment="1">
      <alignment horizontal="left"/>
    </xf>
    <xf numFmtId="0" fontId="7" fillId="2" borderId="88" xfId="0" applyFont="1" applyFill="1" applyBorder="1" applyAlignment="1">
      <alignment horizontal="center"/>
    </xf>
    <xf numFmtId="0" fontId="7" fillId="2" borderId="23" xfId="0" applyFont="1" applyFill="1" applyBorder="1" applyAlignment="1">
      <alignment horizontal="center"/>
    </xf>
    <xf numFmtId="0" fontId="7" fillId="2" borderId="22" xfId="0" applyFont="1" applyFill="1" applyBorder="1" applyAlignment="1">
      <alignment horizontal="center"/>
    </xf>
    <xf numFmtId="0" fontId="19" fillId="0" borderId="114" xfId="0" applyFont="1" applyBorder="1" applyAlignment="1">
      <alignment horizontal="left" vertical="top" wrapText="1"/>
    </xf>
    <xf numFmtId="0" fontId="19" fillId="0" borderId="115" xfId="0" applyFont="1" applyBorder="1" applyAlignment="1">
      <alignment horizontal="left" vertical="top" wrapText="1"/>
    </xf>
    <xf numFmtId="0" fontId="19" fillId="0" borderId="116" xfId="0" applyFont="1" applyBorder="1" applyAlignment="1">
      <alignment horizontal="left" vertical="top" wrapText="1"/>
    </xf>
    <xf numFmtId="0" fontId="19" fillId="0" borderId="7" xfId="0" applyFont="1" applyBorder="1" applyAlignment="1" applyProtection="1">
      <alignment horizontal="left" vertical="top" wrapText="1"/>
      <protection locked="0"/>
    </xf>
    <xf numFmtId="0" fontId="19" fillId="0" borderId="8" xfId="0" applyFont="1" applyBorder="1" applyAlignment="1" applyProtection="1">
      <alignment horizontal="left" vertical="top" wrapText="1"/>
      <protection locked="0"/>
    </xf>
    <xf numFmtId="0" fontId="19" fillId="0" borderId="9" xfId="0" applyFont="1" applyBorder="1" applyAlignment="1" applyProtection="1">
      <alignment horizontal="left" vertical="top" wrapText="1"/>
      <protection locked="0"/>
    </xf>
    <xf numFmtId="0" fontId="28" fillId="0" borderId="0" xfId="0" applyFont="1" applyAlignment="1">
      <alignment horizontal="left" wrapText="1"/>
    </xf>
    <xf numFmtId="0" fontId="18" fillId="2" borderId="14" xfId="0" applyFont="1" applyFill="1" applyBorder="1" applyAlignment="1">
      <alignment horizontal="left" vertical="top" wrapText="1"/>
    </xf>
    <xf numFmtId="0" fontId="48" fillId="10" borderId="28" xfId="0" applyFont="1" applyFill="1" applyBorder="1" applyAlignment="1">
      <alignment horizontal="left"/>
    </xf>
    <xf numFmtId="0" fontId="48" fillId="10" borderId="76" xfId="0" applyFont="1" applyFill="1" applyBorder="1" applyAlignment="1">
      <alignment horizontal="left"/>
    </xf>
    <xf numFmtId="0" fontId="48" fillId="10" borderId="61" xfId="0" applyFont="1" applyFill="1" applyBorder="1" applyAlignment="1">
      <alignment horizontal="left"/>
    </xf>
    <xf numFmtId="0" fontId="9" fillId="2" borderId="118" xfId="0" applyFont="1" applyFill="1" applyBorder="1" applyAlignment="1">
      <alignment horizontal="center"/>
    </xf>
    <xf numFmtId="0" fontId="9" fillId="2" borderId="119" xfId="0" applyFont="1" applyFill="1" applyBorder="1" applyAlignment="1">
      <alignment horizontal="center"/>
    </xf>
    <xf numFmtId="0" fontId="9" fillId="2" borderId="120" xfId="0" applyFont="1" applyFill="1" applyBorder="1" applyAlignment="1">
      <alignment horizontal="center"/>
    </xf>
    <xf numFmtId="0" fontId="47" fillId="10" borderId="123" xfId="0" applyFont="1" applyFill="1" applyBorder="1" applyAlignment="1">
      <alignment horizontal="left"/>
    </xf>
    <xf numFmtId="0" fontId="47" fillId="10" borderId="124" xfId="0" applyFont="1" applyFill="1" applyBorder="1" applyAlignment="1">
      <alignment horizontal="left"/>
    </xf>
    <xf numFmtId="0" fontId="47" fillId="10" borderId="125" xfId="0" applyFont="1" applyFill="1" applyBorder="1" applyAlignment="1">
      <alignment horizontal="left"/>
    </xf>
    <xf numFmtId="0" fontId="47" fillId="0" borderId="126" xfId="0" applyFont="1" applyBorder="1" applyAlignment="1" applyProtection="1">
      <alignment horizontal="center"/>
      <protection locked="0"/>
    </xf>
    <xf numFmtId="0" fontId="47" fillId="0" borderId="127" xfId="0" applyFont="1" applyBorder="1" applyAlignment="1" applyProtection="1">
      <alignment horizontal="center"/>
      <protection locked="0"/>
    </xf>
    <xf numFmtId="0" fontId="47" fillId="10" borderId="121" xfId="0" applyFont="1" applyFill="1" applyBorder="1" applyAlignment="1">
      <alignment horizontal="left"/>
    </xf>
    <xf numFmtId="0" fontId="47" fillId="10" borderId="31" xfId="0" applyFont="1" applyFill="1" applyBorder="1" applyAlignment="1">
      <alignment horizontal="left"/>
    </xf>
    <xf numFmtId="0" fontId="47" fillId="10" borderId="27" xfId="0" applyFont="1" applyFill="1" applyBorder="1" applyAlignment="1">
      <alignment horizontal="left"/>
    </xf>
    <xf numFmtId="0" fontId="47" fillId="0" borderId="113" xfId="0" applyFont="1" applyBorder="1" applyAlignment="1" applyProtection="1">
      <alignment horizontal="center"/>
      <protection locked="0"/>
    </xf>
    <xf numFmtId="0" fontId="47" fillId="0" borderId="122" xfId="0" applyFont="1" applyBorder="1" applyAlignment="1" applyProtection="1">
      <alignment horizontal="center"/>
      <protection locked="0"/>
    </xf>
    <xf numFmtId="0" fontId="22" fillId="2" borderId="77" xfId="0" applyFont="1" applyFill="1" applyBorder="1" applyAlignment="1">
      <alignment horizontal="left" vertical="top" wrapText="1"/>
    </xf>
    <xf numFmtId="0" fontId="22" fillId="2" borderId="33" xfId="0" applyFont="1" applyFill="1" applyBorder="1" applyAlignment="1">
      <alignment horizontal="left" vertical="top" wrapText="1"/>
    </xf>
    <xf numFmtId="0" fontId="22" fillId="2" borderId="78" xfId="0" applyFont="1" applyFill="1" applyBorder="1" applyAlignment="1">
      <alignment horizontal="left" vertical="top" wrapText="1"/>
    </xf>
    <xf numFmtId="0" fontId="18" fillId="2" borderId="13" xfId="0" applyFont="1" applyFill="1" applyBorder="1" applyAlignment="1">
      <alignment horizontal="left" vertical="center" wrapText="1"/>
    </xf>
    <xf numFmtId="0" fontId="18" fillId="2" borderId="43" xfId="0" applyFont="1" applyFill="1" applyBorder="1" applyAlignment="1">
      <alignment horizontal="left" vertical="center" wrapText="1"/>
    </xf>
    <xf numFmtId="0" fontId="10" fillId="2" borderId="13" xfId="0" applyFont="1" applyFill="1" applyBorder="1" applyAlignment="1">
      <alignment horizontal="center" vertical="center" wrapText="1"/>
    </xf>
    <xf numFmtId="0" fontId="10" fillId="2" borderId="14" xfId="0" applyFont="1" applyFill="1" applyBorder="1" applyAlignment="1">
      <alignment horizontal="center" vertical="center" wrapText="1"/>
    </xf>
    <xf numFmtId="0" fontId="10" fillId="2" borderId="43" xfId="0" applyFont="1" applyFill="1" applyBorder="1" applyAlignment="1">
      <alignment horizontal="center" vertical="center" wrapText="1"/>
    </xf>
    <xf numFmtId="0" fontId="10" fillId="2" borderId="2" xfId="0" applyFont="1" applyFill="1" applyBorder="1" applyAlignment="1">
      <alignment horizontal="center" vertical="center"/>
    </xf>
    <xf numFmtId="0" fontId="10" fillId="2" borderId="128" xfId="0" applyFont="1" applyFill="1" applyBorder="1" applyAlignment="1">
      <alignment horizontal="center" vertical="center"/>
    </xf>
    <xf numFmtId="0" fontId="10" fillId="2" borderId="18" xfId="0" applyFont="1" applyFill="1" applyBorder="1" applyAlignment="1">
      <alignment horizontal="center" vertical="center" wrapText="1"/>
    </xf>
    <xf numFmtId="0" fontId="10" fillId="2" borderId="19" xfId="0" applyFont="1" applyFill="1" applyBorder="1" applyAlignment="1">
      <alignment horizontal="center" vertical="center" wrapText="1"/>
    </xf>
    <xf numFmtId="0" fontId="10" fillId="2" borderId="4" xfId="0" applyFont="1" applyFill="1" applyBorder="1" applyAlignment="1">
      <alignment horizontal="center" vertical="center"/>
    </xf>
    <xf numFmtId="0" fontId="10" fillId="2" borderId="6" xfId="0" applyFont="1" applyFill="1" applyBorder="1" applyAlignment="1">
      <alignment horizontal="center" vertical="center"/>
    </xf>
    <xf numFmtId="0" fontId="10" fillId="2" borderId="5" xfId="0" applyFont="1" applyFill="1" applyBorder="1" applyAlignment="1">
      <alignment horizontal="center" vertical="center"/>
    </xf>
    <xf numFmtId="0" fontId="10" fillId="2" borderId="3" xfId="0" applyFont="1" applyFill="1" applyBorder="1" applyAlignment="1">
      <alignment horizontal="center" vertical="center"/>
    </xf>
    <xf numFmtId="0" fontId="10" fillId="2" borderId="10" xfId="0" applyFont="1" applyFill="1" applyBorder="1" applyAlignment="1">
      <alignment horizontal="center" vertical="center"/>
    </xf>
    <xf numFmtId="0" fontId="13" fillId="2" borderId="2" xfId="0" applyFont="1" applyFill="1" applyBorder="1" applyAlignment="1">
      <alignment horizontal="center" vertical="center" wrapText="1"/>
    </xf>
    <xf numFmtId="0" fontId="13" fillId="2" borderId="6" xfId="0" applyFont="1" applyFill="1" applyBorder="1" applyAlignment="1">
      <alignment horizontal="center" vertical="center" wrapText="1"/>
    </xf>
    <xf numFmtId="0" fontId="13" fillId="2" borderId="3" xfId="0" applyFont="1" applyFill="1" applyBorder="1" applyAlignment="1">
      <alignment horizontal="center" vertical="center" wrapText="1"/>
    </xf>
    <xf numFmtId="0" fontId="13" fillId="2" borderId="10" xfId="0" applyFont="1" applyFill="1" applyBorder="1" applyAlignment="1">
      <alignment horizontal="center" vertical="center" wrapText="1"/>
    </xf>
    <xf numFmtId="0" fontId="10" fillId="2" borderId="3" xfId="0" applyFont="1" applyFill="1" applyBorder="1" applyAlignment="1">
      <alignment horizontal="center" vertical="center" wrapText="1"/>
    </xf>
    <xf numFmtId="0" fontId="10" fillId="2" borderId="4" xfId="0" applyFont="1" applyFill="1" applyBorder="1" applyAlignment="1">
      <alignment horizontal="center" vertical="center" wrapText="1"/>
    </xf>
    <xf numFmtId="0" fontId="10" fillId="2" borderId="5" xfId="0" applyFont="1" applyFill="1" applyBorder="1" applyAlignment="1">
      <alignment horizontal="center" vertical="center" wrapText="1"/>
    </xf>
    <xf numFmtId="0" fontId="13" fillId="2" borderId="18" xfId="0" applyFont="1" applyFill="1" applyBorder="1" applyAlignment="1">
      <alignment horizontal="center" vertical="center" wrapText="1"/>
    </xf>
    <xf numFmtId="0" fontId="0" fillId="0" borderId="19" xfId="0" applyBorder="1" applyAlignment="1">
      <alignment horizontal="center" vertical="center" wrapText="1"/>
    </xf>
    <xf numFmtId="0" fontId="0" fillId="0" borderId="20" xfId="0" applyBorder="1" applyAlignment="1">
      <alignment horizontal="center" vertical="center" wrapText="1"/>
    </xf>
    <xf numFmtId="0" fontId="29" fillId="0" borderId="16" xfId="0" applyFont="1" applyBorder="1" applyAlignment="1">
      <alignment horizontal="center" wrapText="1"/>
    </xf>
    <xf numFmtId="0" fontId="29" fillId="0" borderId="1" xfId="0" applyFont="1" applyBorder="1" applyAlignment="1">
      <alignment horizontal="center" wrapText="1"/>
    </xf>
    <xf numFmtId="0" fontId="29" fillId="0" borderId="17" xfId="0" applyFont="1" applyBorder="1" applyAlignment="1">
      <alignment horizontal="center" wrapText="1"/>
    </xf>
    <xf numFmtId="0" fontId="29" fillId="0" borderId="54" xfId="0" applyFont="1" applyBorder="1" applyAlignment="1">
      <alignment horizontal="center" wrapText="1"/>
    </xf>
    <xf numFmtId="0" fontId="22" fillId="0" borderId="1" xfId="0" applyFont="1" applyBorder="1" applyAlignment="1">
      <alignment horizontal="center" vertical="center" wrapText="1"/>
    </xf>
    <xf numFmtId="0" fontId="22" fillId="0" borderId="17" xfId="0" applyFont="1" applyBorder="1" applyAlignment="1">
      <alignment horizontal="center" vertical="center" wrapText="1"/>
    </xf>
    <xf numFmtId="0" fontId="22" fillId="0" borderId="54" xfId="0" applyFont="1" applyBorder="1" applyAlignment="1">
      <alignment horizontal="center" vertical="center" wrapText="1"/>
    </xf>
    <xf numFmtId="0" fontId="10" fillId="0" borderId="0" xfId="0" applyFont="1" applyAlignment="1">
      <alignment horizontal="center" vertical="center" wrapText="1"/>
    </xf>
    <xf numFmtId="0" fontId="10" fillId="0" borderId="0" xfId="0" applyFont="1" applyAlignment="1">
      <alignment horizontal="center" vertical="center"/>
    </xf>
    <xf numFmtId="0" fontId="13" fillId="2" borderId="108" xfId="0" applyFont="1" applyFill="1" applyBorder="1" applyAlignment="1">
      <alignment horizontal="center" vertical="center" wrapText="1"/>
    </xf>
    <xf numFmtId="0" fontId="10" fillId="2" borderId="66" xfId="0" applyFont="1" applyFill="1" applyBorder="1" applyAlignment="1">
      <alignment horizontal="center" vertical="center" wrapText="1"/>
    </xf>
    <xf numFmtId="0" fontId="10" fillId="2" borderId="67" xfId="0" applyFont="1" applyFill="1" applyBorder="1" applyAlignment="1">
      <alignment horizontal="center" vertical="center" wrapText="1"/>
    </xf>
    <xf numFmtId="0" fontId="10" fillId="2" borderId="19" xfId="0" applyFont="1" applyFill="1" applyBorder="1" applyAlignment="1">
      <alignment horizontal="center" vertical="center"/>
    </xf>
    <xf numFmtId="0" fontId="10" fillId="2" borderId="37" xfId="0" applyFont="1" applyFill="1" applyBorder="1" applyAlignment="1">
      <alignment horizontal="center" vertical="center"/>
    </xf>
    <xf numFmtId="0" fontId="17" fillId="2" borderId="3" xfId="0" applyFont="1" applyFill="1" applyBorder="1" applyAlignment="1">
      <alignment horizontal="left"/>
    </xf>
    <xf numFmtId="0" fontId="17" fillId="2" borderId="4" xfId="0" applyFont="1" applyFill="1" applyBorder="1" applyAlignment="1">
      <alignment horizontal="left"/>
    </xf>
    <xf numFmtId="0" fontId="17" fillId="2" borderId="5" xfId="0" applyFont="1" applyFill="1" applyBorder="1" applyAlignment="1">
      <alignment horizontal="left"/>
    </xf>
    <xf numFmtId="0" fontId="22" fillId="0" borderId="46" xfId="0" applyFont="1" applyBorder="1" applyAlignment="1">
      <alignment horizontal="left" wrapText="1"/>
    </xf>
    <xf numFmtId="0" fontId="22" fillId="0" borderId="32" xfId="0" applyFont="1" applyBorder="1" applyAlignment="1">
      <alignment horizontal="left" wrapText="1"/>
    </xf>
    <xf numFmtId="0" fontId="22" fillId="0" borderId="32" xfId="0" applyFont="1" applyBorder="1" applyAlignment="1">
      <alignment horizontal="left"/>
    </xf>
    <xf numFmtId="0" fontId="22" fillId="0" borderId="53" xfId="0" applyFont="1" applyBorder="1" applyAlignment="1">
      <alignment horizontal="left"/>
    </xf>
    <xf numFmtId="0" fontId="13" fillId="2" borderId="28" xfId="0" applyFont="1" applyFill="1" applyBorder="1" applyAlignment="1">
      <alignment horizontal="center" vertical="center" wrapText="1"/>
    </xf>
    <xf numFmtId="0" fontId="13" fillId="2" borderId="19" xfId="0" applyFont="1" applyFill="1" applyBorder="1" applyAlignment="1">
      <alignment horizontal="center" vertical="center" wrapText="1"/>
    </xf>
    <xf numFmtId="0" fontId="13" fillId="2" borderId="20" xfId="0" applyFont="1" applyFill="1" applyBorder="1" applyAlignment="1">
      <alignment horizontal="center" vertical="center" wrapText="1"/>
    </xf>
    <xf numFmtId="0" fontId="22" fillId="0" borderId="41" xfId="0" applyFont="1" applyBorder="1" applyAlignment="1">
      <alignment horizontal="center" vertical="center" wrapText="1"/>
    </xf>
    <xf numFmtId="0" fontId="22" fillId="0" borderId="42" xfId="0" applyFont="1" applyBorder="1" applyAlignment="1">
      <alignment horizontal="center" vertical="center" wrapText="1"/>
    </xf>
    <xf numFmtId="0" fontId="22" fillId="0" borderId="55" xfId="0" applyFont="1" applyBorder="1" applyAlignment="1">
      <alignment horizontal="center" vertical="center" wrapText="1"/>
    </xf>
    <xf numFmtId="0" fontId="10" fillId="2" borderId="11" xfId="0" applyFont="1" applyFill="1" applyBorder="1" applyAlignment="1">
      <alignment horizontal="center" vertical="center"/>
    </xf>
    <xf numFmtId="0" fontId="13" fillId="2" borderId="11" xfId="0" applyFont="1" applyFill="1" applyBorder="1" applyAlignment="1">
      <alignment horizontal="center" vertical="center" wrapText="1"/>
    </xf>
    <xf numFmtId="0" fontId="17" fillId="2" borderId="44" xfId="0" applyFont="1" applyFill="1" applyBorder="1" applyAlignment="1">
      <alignment horizontal="left"/>
    </xf>
    <xf numFmtId="0" fontId="17" fillId="2" borderId="45" xfId="0" applyFont="1" applyFill="1" applyBorder="1" applyAlignment="1">
      <alignment horizontal="left"/>
    </xf>
    <xf numFmtId="0" fontId="17" fillId="2" borderId="34" xfId="0" applyFont="1" applyFill="1" applyBorder="1" applyAlignment="1">
      <alignment horizontal="left"/>
    </xf>
    <xf numFmtId="0" fontId="22" fillId="0" borderId="72" xfId="0" applyFont="1" applyBorder="1" applyAlignment="1">
      <alignment horizontal="left" wrapText="1"/>
    </xf>
    <xf numFmtId="0" fontId="22" fillId="0" borderId="73" xfId="0" applyFont="1" applyBorder="1" applyAlignment="1">
      <alignment horizontal="left" wrapText="1"/>
    </xf>
    <xf numFmtId="0" fontId="22" fillId="0" borderId="74" xfId="0" applyFont="1" applyBorder="1" applyAlignment="1">
      <alignment horizontal="left" wrapText="1"/>
    </xf>
    <xf numFmtId="0" fontId="29" fillId="0" borderId="71" xfId="0" applyFont="1" applyBorder="1" applyAlignment="1">
      <alignment horizontal="center" wrapText="1"/>
    </xf>
    <xf numFmtId="0" fontId="29" fillId="0" borderId="31" xfId="0" applyFont="1" applyBorder="1" applyAlignment="1">
      <alignment horizontal="center" wrapText="1"/>
    </xf>
    <xf numFmtId="0" fontId="29" fillId="0" borderId="70" xfId="0" applyFont="1" applyBorder="1" applyAlignment="1">
      <alignment horizontal="center" wrapText="1"/>
    </xf>
    <xf numFmtId="0" fontId="22" fillId="0" borderId="31" xfId="0" applyFont="1" applyBorder="1" applyAlignment="1">
      <alignment horizontal="center" vertical="center" wrapText="1"/>
    </xf>
    <xf numFmtId="0" fontId="22" fillId="0" borderId="70" xfId="0" applyFont="1" applyBorder="1" applyAlignment="1">
      <alignment horizontal="center" vertical="center" wrapText="1"/>
    </xf>
    <xf numFmtId="0" fontId="22" fillId="0" borderId="62" xfId="0" applyFont="1" applyBorder="1" applyAlignment="1">
      <alignment horizontal="center" vertical="center" wrapText="1"/>
    </xf>
    <xf numFmtId="0" fontId="22" fillId="0" borderId="69" xfId="0" applyFont="1" applyBorder="1" applyAlignment="1">
      <alignment horizontal="center" vertical="center" wrapText="1"/>
    </xf>
    <xf numFmtId="0" fontId="10" fillId="2" borderId="7" xfId="0" applyFont="1" applyFill="1" applyBorder="1" applyAlignment="1">
      <alignment horizontal="center" vertical="center"/>
    </xf>
    <xf numFmtId="0" fontId="9" fillId="0" borderId="0" xfId="0" applyFont="1" applyAlignment="1">
      <alignment horizontal="center"/>
    </xf>
    <xf numFmtId="0" fontId="10" fillId="2" borderId="20" xfId="0" applyFont="1" applyFill="1" applyBorder="1" applyAlignment="1">
      <alignment horizontal="center" vertical="center" wrapText="1"/>
    </xf>
    <xf numFmtId="0" fontId="10" fillId="2" borderId="129" xfId="0" applyFont="1" applyFill="1" applyBorder="1" applyAlignment="1">
      <alignment horizontal="center" vertical="center"/>
    </xf>
    <xf numFmtId="0" fontId="10" fillId="2" borderId="130" xfId="0" applyFont="1" applyFill="1" applyBorder="1" applyAlignment="1">
      <alignment horizontal="center" vertical="center"/>
    </xf>
    <xf numFmtId="0" fontId="13" fillId="2" borderId="13" xfId="0" applyFont="1" applyFill="1" applyBorder="1" applyAlignment="1">
      <alignment horizontal="left" vertical="center" wrapText="1"/>
    </xf>
    <xf numFmtId="0" fontId="13" fillId="2" borderId="14" xfId="0" applyFont="1" applyFill="1" applyBorder="1" applyAlignment="1">
      <alignment horizontal="left" vertical="center" wrapText="1"/>
    </xf>
    <xf numFmtId="0" fontId="13" fillId="2" borderId="43" xfId="0" applyFont="1" applyFill="1" applyBorder="1" applyAlignment="1">
      <alignment horizontal="left" vertical="center" wrapText="1"/>
    </xf>
    <xf numFmtId="0" fontId="0" fillId="0" borderId="81" xfId="0" applyBorder="1" applyAlignment="1" applyProtection="1">
      <alignment horizontal="center" vertical="center" wrapText="1"/>
      <protection locked="0"/>
    </xf>
    <xf numFmtId="0" fontId="0" fillId="0" borderId="81" xfId="0" applyBorder="1" applyAlignment="1" applyProtection="1">
      <alignment horizontal="center" wrapText="1"/>
      <protection locked="0"/>
    </xf>
    <xf numFmtId="0" fontId="0" fillId="0" borderId="81" xfId="0" applyBorder="1" applyAlignment="1" applyProtection="1">
      <alignment horizontal="center"/>
      <protection locked="0"/>
    </xf>
    <xf numFmtId="0" fontId="0" fillId="0" borderId="82" xfId="0" applyBorder="1" applyAlignment="1" applyProtection="1">
      <alignment horizontal="center"/>
      <protection locked="0"/>
    </xf>
    <xf numFmtId="0" fontId="0" fillId="0" borderId="81" xfId="0" applyBorder="1" applyAlignment="1" applyProtection="1">
      <alignment horizontal="center" vertical="center"/>
      <protection locked="0"/>
    </xf>
    <xf numFmtId="0" fontId="22" fillId="2" borderId="77" xfId="0" applyFont="1" applyFill="1" applyBorder="1" applyAlignment="1">
      <alignment horizontal="left" wrapText="1"/>
    </xf>
    <xf numFmtId="0" fontId="22" fillId="2" borderId="33" xfId="0" applyFont="1" applyFill="1" applyBorder="1" applyAlignment="1">
      <alignment horizontal="left" wrapText="1"/>
    </xf>
    <xf numFmtId="0" fontId="22" fillId="2" borderId="78" xfId="0" applyFont="1" applyFill="1" applyBorder="1" applyAlignment="1">
      <alignment horizontal="left" wrapText="1"/>
    </xf>
    <xf numFmtId="0" fontId="19" fillId="0" borderId="56" xfId="0" applyFont="1" applyBorder="1" applyAlignment="1" applyProtection="1">
      <alignment horizontal="left" vertical="top" wrapText="1"/>
      <protection locked="0"/>
    </xf>
    <xf numFmtId="0" fontId="19" fillId="0" borderId="36" xfId="0" applyFont="1" applyBorder="1" applyAlignment="1" applyProtection="1">
      <alignment horizontal="left" vertical="top" wrapText="1"/>
      <protection locked="0"/>
    </xf>
    <xf numFmtId="0" fontId="19" fillId="0" borderId="57" xfId="0" applyFont="1" applyBorder="1" applyAlignment="1" applyProtection="1">
      <alignment horizontal="left" vertical="top" wrapText="1"/>
      <protection locked="0"/>
    </xf>
    <xf numFmtId="0" fontId="19" fillId="0" borderId="58" xfId="0" applyFont="1" applyBorder="1" applyAlignment="1" applyProtection="1">
      <alignment horizontal="left" vertical="top" wrapText="1"/>
      <protection locked="0"/>
    </xf>
    <xf numFmtId="0" fontId="18" fillId="2" borderId="65" xfId="0" applyFont="1" applyFill="1" applyBorder="1" applyAlignment="1">
      <alignment horizontal="left" vertical="top" wrapText="1"/>
    </xf>
    <xf numFmtId="0" fontId="18" fillId="2" borderId="66" xfId="0" applyFont="1" applyFill="1" applyBorder="1" applyAlignment="1">
      <alignment horizontal="left" vertical="top" wrapText="1"/>
    </xf>
    <xf numFmtId="0" fontId="18" fillId="2" borderId="67" xfId="0" applyFont="1" applyFill="1" applyBorder="1" applyAlignment="1">
      <alignment horizontal="left" vertical="top" wrapText="1"/>
    </xf>
    <xf numFmtId="0" fontId="17" fillId="2" borderId="28" xfId="0" applyFont="1" applyFill="1" applyBorder="1" applyAlignment="1">
      <alignment horizontal="left" wrapText="1"/>
    </xf>
    <xf numFmtId="0" fontId="17" fillId="2" borderId="76" xfId="0" applyFont="1" applyFill="1" applyBorder="1" applyAlignment="1">
      <alignment horizontal="left" wrapText="1"/>
    </xf>
    <xf numFmtId="0" fontId="17" fillId="2" borderId="61" xfId="0" applyFont="1" applyFill="1" applyBorder="1" applyAlignment="1">
      <alignment horizontal="left" wrapText="1"/>
    </xf>
    <xf numFmtId="0" fontId="10" fillId="2" borderId="18" xfId="0" applyFont="1" applyFill="1" applyBorder="1" applyAlignment="1">
      <alignment horizontal="center" vertical="center"/>
    </xf>
    <xf numFmtId="0" fontId="1" fillId="2" borderId="37" xfId="0" applyFont="1" applyFill="1" applyBorder="1" applyAlignment="1">
      <alignment horizontal="left" wrapText="1"/>
    </xf>
    <xf numFmtId="0" fontId="1" fillId="2" borderId="79" xfId="0" applyFont="1" applyFill="1" applyBorder="1" applyAlignment="1">
      <alignment horizontal="left" wrapText="1"/>
    </xf>
    <xf numFmtId="0" fontId="1" fillId="2" borderId="63" xfId="0" applyFont="1" applyFill="1" applyBorder="1" applyAlignment="1">
      <alignment horizontal="left" wrapText="1"/>
    </xf>
    <xf numFmtId="0" fontId="13" fillId="2" borderId="37" xfId="0" applyFont="1" applyFill="1" applyBorder="1" applyAlignment="1">
      <alignment horizontal="left" vertical="center" wrapText="1"/>
    </xf>
    <xf numFmtId="0" fontId="13" fillId="2" borderId="79" xfId="0" applyFont="1" applyFill="1" applyBorder="1" applyAlignment="1">
      <alignment horizontal="left" vertical="center" wrapText="1"/>
    </xf>
    <xf numFmtId="0" fontId="13" fillId="2" borderId="63" xfId="0" applyFont="1" applyFill="1" applyBorder="1" applyAlignment="1">
      <alignment horizontal="left" vertical="center" wrapText="1"/>
    </xf>
    <xf numFmtId="0" fontId="41" fillId="2" borderId="65" xfId="0" applyFont="1" applyFill="1" applyBorder="1" applyAlignment="1">
      <alignment horizontal="left" wrapText="1"/>
    </xf>
    <xf numFmtId="0" fontId="41" fillId="2" borderId="66" xfId="0" applyFont="1" applyFill="1" applyBorder="1" applyAlignment="1">
      <alignment horizontal="left" wrapText="1"/>
    </xf>
    <xf numFmtId="0" fontId="41" fillId="2" borderId="67" xfId="0" applyFont="1" applyFill="1" applyBorder="1" applyAlignment="1">
      <alignment horizontal="left" wrapText="1"/>
    </xf>
    <xf numFmtId="0" fontId="23" fillId="2" borderId="28" xfId="0" applyFont="1" applyFill="1" applyBorder="1" applyAlignment="1">
      <alignment horizontal="left" vertical="center" wrapText="1"/>
    </xf>
    <xf numFmtId="0" fontId="23" fillId="2" borderId="76" xfId="0" applyFont="1" applyFill="1" applyBorder="1" applyAlignment="1">
      <alignment horizontal="left" vertical="center" wrapText="1"/>
    </xf>
    <xf numFmtId="0" fontId="23" fillId="2" borderId="61" xfId="0" applyFont="1" applyFill="1" applyBorder="1" applyAlignment="1">
      <alignment horizontal="left" vertical="center" wrapText="1"/>
    </xf>
    <xf numFmtId="0" fontId="10" fillId="2" borderId="28" xfId="0" applyFont="1" applyFill="1" applyBorder="1" applyAlignment="1">
      <alignment horizontal="center" vertical="center" wrapText="1"/>
    </xf>
    <xf numFmtId="0" fontId="10" fillId="2" borderId="29" xfId="0" applyFont="1" applyFill="1" applyBorder="1" applyAlignment="1">
      <alignment horizontal="center" vertical="center" wrapText="1"/>
    </xf>
    <xf numFmtId="0" fontId="7" fillId="2" borderId="29" xfId="0" applyFont="1" applyFill="1" applyBorder="1" applyAlignment="1">
      <alignment horizontal="left" vertical="center" wrapText="1"/>
    </xf>
    <xf numFmtId="0" fontId="7" fillId="2" borderId="0" xfId="0" applyFont="1" applyFill="1" applyAlignment="1">
      <alignment horizontal="left" vertical="center" wrapText="1"/>
    </xf>
    <xf numFmtId="0" fontId="7" fillId="2" borderId="101" xfId="0" applyFont="1" applyFill="1" applyBorder="1" applyAlignment="1">
      <alignment horizontal="left" vertical="center" wrapText="1"/>
    </xf>
    <xf numFmtId="0" fontId="17" fillId="2" borderId="28" xfId="0" applyFont="1" applyFill="1" applyBorder="1" applyAlignment="1">
      <alignment horizontal="left" vertical="center" wrapText="1"/>
    </xf>
    <xf numFmtId="0" fontId="17" fillId="2" borderId="76" xfId="0" applyFont="1" applyFill="1" applyBorder="1" applyAlignment="1">
      <alignment horizontal="left" vertical="center" wrapText="1"/>
    </xf>
    <xf numFmtId="0" fontId="17" fillId="2" borderId="61" xfId="0" applyFont="1" applyFill="1" applyBorder="1" applyAlignment="1">
      <alignment horizontal="left" vertical="center" wrapText="1"/>
    </xf>
    <xf numFmtId="0" fontId="10" fillId="2" borderId="131" xfId="0" applyFont="1" applyFill="1" applyBorder="1" applyAlignment="1">
      <alignment horizontal="center" vertical="center" wrapText="1"/>
    </xf>
    <xf numFmtId="0" fontId="10" fillId="2" borderId="132" xfId="0" applyFont="1" applyFill="1" applyBorder="1" applyAlignment="1">
      <alignment horizontal="center" vertical="center" wrapText="1"/>
    </xf>
    <xf numFmtId="0" fontId="5" fillId="2" borderId="96" xfId="0" applyFont="1" applyFill="1" applyBorder="1" applyAlignment="1">
      <alignment horizontal="center" vertical="center"/>
    </xf>
    <xf numFmtId="0" fontId="5" fillId="2" borderId="61" xfId="0" applyFont="1" applyFill="1" applyBorder="1" applyAlignment="1">
      <alignment horizontal="center" vertical="center"/>
    </xf>
    <xf numFmtId="0" fontId="1" fillId="2" borderId="77" xfId="0" applyFont="1" applyFill="1" applyBorder="1" applyAlignment="1">
      <alignment horizontal="left" vertical="top" wrapText="1"/>
    </xf>
    <xf numFmtId="0" fontId="1" fillId="2" borderId="33" xfId="0" applyFont="1" applyFill="1" applyBorder="1" applyAlignment="1">
      <alignment horizontal="left" vertical="top" wrapText="1"/>
    </xf>
    <xf numFmtId="0" fontId="1" fillId="2" borderId="78" xfId="0" applyFont="1" applyFill="1" applyBorder="1" applyAlignment="1">
      <alignment horizontal="left" vertical="top" wrapText="1"/>
    </xf>
    <xf numFmtId="0" fontId="5" fillId="2" borderId="96" xfId="0" applyFont="1" applyFill="1" applyBorder="1" applyAlignment="1">
      <alignment horizontal="center" vertical="center" wrapText="1"/>
    </xf>
    <xf numFmtId="0" fontId="5" fillId="2" borderId="76" xfId="0" applyFont="1" applyFill="1" applyBorder="1" applyAlignment="1">
      <alignment horizontal="center" vertical="center" wrapText="1"/>
    </xf>
    <xf numFmtId="0" fontId="5" fillId="2" borderId="97" xfId="0" applyFont="1" applyFill="1" applyBorder="1" applyAlignment="1">
      <alignment horizontal="center" vertical="center" wrapText="1"/>
    </xf>
    <xf numFmtId="0" fontId="10" fillId="2" borderId="38" xfId="0" applyFont="1" applyFill="1" applyBorder="1" applyAlignment="1">
      <alignment horizontal="center" vertical="center" wrapText="1"/>
    </xf>
    <xf numFmtId="0" fontId="10" fillId="2" borderId="39" xfId="0" applyFont="1" applyFill="1" applyBorder="1" applyAlignment="1">
      <alignment horizontal="center" vertical="center" wrapText="1"/>
    </xf>
    <xf numFmtId="0" fontId="9" fillId="2" borderId="96" xfId="0" applyFont="1" applyFill="1" applyBorder="1" applyAlignment="1">
      <alignment horizontal="center" vertical="center"/>
    </xf>
    <xf numFmtId="0" fontId="9" fillId="2" borderId="97" xfId="0" applyFont="1" applyFill="1" applyBorder="1" applyAlignment="1">
      <alignment horizontal="center" vertical="center"/>
    </xf>
    <xf numFmtId="0" fontId="10" fillId="2" borderId="35" xfId="0" applyFont="1" applyFill="1" applyBorder="1" applyAlignment="1">
      <alignment horizontal="center" vertical="center" wrapText="1"/>
    </xf>
    <xf numFmtId="0" fontId="7" fillId="2" borderId="29" xfId="0" applyFont="1" applyFill="1" applyBorder="1" applyAlignment="1">
      <alignment horizontal="left" wrapText="1"/>
    </xf>
    <xf numFmtId="0" fontId="7" fillId="2" borderId="0" xfId="0" applyFont="1" applyFill="1" applyAlignment="1">
      <alignment horizontal="left" wrapText="1"/>
    </xf>
    <xf numFmtId="0" fontId="7" fillId="2" borderId="101" xfId="0" applyFont="1" applyFill="1" applyBorder="1" applyAlignment="1">
      <alignment horizontal="left" wrapText="1"/>
    </xf>
    <xf numFmtId="0" fontId="9" fillId="2" borderId="96" xfId="0" applyFont="1" applyFill="1" applyBorder="1" applyAlignment="1">
      <alignment horizontal="center" vertical="center" wrapText="1"/>
    </xf>
    <xf numFmtId="0" fontId="9" fillId="2" borderId="97" xfId="0" applyFont="1" applyFill="1" applyBorder="1" applyAlignment="1">
      <alignment horizontal="center" vertical="center" wrapText="1"/>
    </xf>
    <xf numFmtId="0" fontId="22" fillId="2" borderId="37" xfId="0" applyFont="1" applyFill="1" applyBorder="1" applyAlignment="1">
      <alignment horizontal="left" wrapText="1"/>
    </xf>
    <xf numFmtId="0" fontId="22" fillId="2" borderId="79" xfId="0" applyFont="1" applyFill="1" applyBorder="1" applyAlignment="1">
      <alignment horizontal="left" wrapText="1"/>
    </xf>
    <xf numFmtId="0" fontId="22" fillId="2" borderId="63" xfId="0" applyFont="1" applyFill="1" applyBorder="1" applyAlignment="1">
      <alignment horizontal="left" wrapText="1"/>
    </xf>
    <xf numFmtId="0" fontId="21" fillId="2" borderId="37" xfId="0" applyFont="1" applyFill="1" applyBorder="1" applyAlignment="1">
      <alignment horizontal="left" wrapText="1"/>
    </xf>
    <xf numFmtId="0" fontId="21" fillId="2" borderId="79" xfId="0" applyFont="1" applyFill="1" applyBorder="1" applyAlignment="1">
      <alignment horizontal="left" wrapText="1"/>
    </xf>
    <xf numFmtId="0" fontId="21" fillId="2" borderId="63" xfId="0" applyFont="1" applyFill="1" applyBorder="1" applyAlignment="1">
      <alignment horizontal="left" wrapText="1"/>
    </xf>
    <xf numFmtId="0" fontId="23" fillId="2" borderId="28" xfId="0" applyFont="1" applyFill="1" applyBorder="1" applyAlignment="1">
      <alignment horizontal="left" wrapText="1"/>
    </xf>
    <xf numFmtId="0" fontId="23" fillId="2" borderId="76" xfId="0" applyFont="1" applyFill="1" applyBorder="1" applyAlignment="1">
      <alignment horizontal="left" wrapText="1"/>
    </xf>
    <xf numFmtId="0" fontId="23" fillId="2" borderId="61" xfId="0" applyFont="1" applyFill="1" applyBorder="1" applyAlignment="1">
      <alignment horizontal="left" wrapText="1"/>
    </xf>
    <xf numFmtId="0" fontId="0" fillId="0" borderId="23" xfId="0" applyBorder="1" applyAlignment="1">
      <alignment horizontal="center"/>
    </xf>
    <xf numFmtId="0" fontId="0" fillId="0" borderId="22" xfId="0" applyBorder="1" applyAlignment="1">
      <alignment horizontal="center"/>
    </xf>
    <xf numFmtId="0" fontId="9" fillId="2" borderId="21" xfId="0" applyFont="1" applyFill="1" applyBorder="1" applyAlignment="1">
      <alignment horizontal="center"/>
    </xf>
    <xf numFmtId="0" fontId="16" fillId="2" borderId="21" xfId="0" applyFont="1" applyFill="1" applyBorder="1" applyAlignment="1">
      <alignment horizontal="center"/>
    </xf>
    <xf numFmtId="0" fontId="0" fillId="0" borderId="26" xfId="0" applyBorder="1" applyAlignment="1">
      <alignment horizontal="center"/>
    </xf>
    <xf numFmtId="0" fontId="0" fillId="0" borderId="24" xfId="0" applyBorder="1" applyAlignment="1">
      <alignment horizontal="center"/>
    </xf>
    <xf numFmtId="0" fontId="0" fillId="0" borderId="0" xfId="0" applyAlignment="1">
      <alignment horizontal="center"/>
    </xf>
    <xf numFmtId="0" fontId="0" fillId="0" borderId="25" xfId="0" applyBorder="1" applyAlignment="1">
      <alignment horizontal="center"/>
    </xf>
    <xf numFmtId="0" fontId="5" fillId="2" borderId="13" xfId="0" applyFont="1" applyFill="1" applyBorder="1" applyAlignment="1">
      <alignment horizontal="left" vertical="top" wrapText="1"/>
    </xf>
    <xf numFmtId="0" fontId="5" fillId="2" borderId="43" xfId="0" applyFont="1" applyFill="1" applyBorder="1" applyAlignment="1">
      <alignment horizontal="left" vertical="top" wrapText="1"/>
    </xf>
    <xf numFmtId="0" fontId="0" fillId="0" borderId="0" xfId="0"/>
    <xf numFmtId="0" fontId="24" fillId="14" borderId="88" xfId="0" applyFont="1" applyFill="1" applyBorder="1" applyAlignment="1" applyProtection="1">
      <alignment vertical="center" wrapText="1"/>
      <protection locked="0"/>
    </xf>
    <xf numFmtId="0" fontId="24" fillId="15" borderId="93" xfId="0" applyFont="1" applyFill="1" applyBorder="1" applyAlignment="1">
      <alignment horizontal="center" vertical="center" wrapText="1"/>
    </xf>
    <xf numFmtId="0" fontId="24" fillId="15" borderId="78" xfId="0" applyFont="1" applyFill="1" applyBorder="1" applyAlignment="1">
      <alignment horizontal="center" vertical="center" wrapText="1"/>
    </xf>
    <xf numFmtId="0" fontId="24" fillId="0" borderId="22" xfId="0" applyFont="1" applyBorder="1" applyAlignment="1" applyProtection="1">
      <alignment horizontal="center"/>
      <protection locked="0"/>
    </xf>
    <xf numFmtId="0" fontId="24" fillId="16" borderId="22" xfId="0" applyFont="1" applyFill="1" applyBorder="1" applyAlignment="1">
      <alignment horizontal="center"/>
    </xf>
    <xf numFmtId="0" fontId="24" fillId="17" borderId="22" xfId="0" applyFont="1" applyFill="1" applyBorder="1" applyAlignment="1">
      <alignment horizontal="center"/>
    </xf>
    <xf numFmtId="10" fontId="24" fillId="17" borderId="134" xfId="0" applyNumberFormat="1" applyFont="1" applyFill="1" applyBorder="1" applyAlignment="1">
      <alignment horizontal="center"/>
    </xf>
    <xf numFmtId="0" fontId="24" fillId="14" borderId="93" xfId="0" applyFont="1" applyFill="1" applyBorder="1" applyAlignment="1" applyProtection="1">
      <alignment vertical="center" wrapText="1"/>
      <protection locked="0"/>
    </xf>
    <xf numFmtId="0" fontId="24" fillId="14" borderId="23" xfId="0" applyFont="1" applyFill="1" applyBorder="1" applyAlignment="1" applyProtection="1">
      <alignment vertical="center" wrapText="1"/>
      <protection locked="0"/>
    </xf>
    <xf numFmtId="0" fontId="24" fillId="15" borderId="105" xfId="0" applyFont="1" applyFill="1" applyBorder="1" applyAlignment="1">
      <alignment horizontal="center" vertical="center" wrapText="1"/>
    </xf>
  </cellXfs>
  <cellStyles count="3">
    <cellStyle name="Heading 2" xfId="1" builtinId="17"/>
    <cellStyle name="Hyperlink" xfId="2" builtinId="8"/>
    <cellStyle name="Normal" xfId="0" builtinId="0"/>
  </cellStyles>
  <dxfs count="76">
    <dxf>
      <font>
        <color theme="1" tint="0.249977111117893"/>
      </font>
    </dxf>
    <dxf>
      <font>
        <color theme="1" tint="0.249977111117893"/>
      </font>
    </dxf>
    <dxf>
      <font>
        <color theme="2" tint="-0.499984740745262"/>
      </font>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ill>
        <patternFill>
          <bgColor theme="1"/>
        </patternFill>
      </fill>
    </dxf>
    <dxf>
      <font>
        <color theme="1"/>
      </font>
      <fill>
        <patternFill>
          <bgColor theme="1"/>
        </patternFill>
      </fill>
    </dxf>
    <dxf>
      <font>
        <color theme="1"/>
      </font>
      <fill>
        <patternFill>
          <bgColor theme="1"/>
        </patternFill>
      </fill>
    </dxf>
    <dxf>
      <font>
        <color theme="1"/>
      </font>
      <fill>
        <patternFill>
          <bgColor theme="1"/>
        </patternFill>
      </fill>
    </dxf>
    <dxf>
      <font>
        <color theme="1"/>
      </font>
      <fill>
        <patternFill>
          <bgColor theme="1"/>
        </patternFill>
      </fill>
    </dxf>
    <dxf>
      <font>
        <color theme="5"/>
      </font>
      <fill>
        <patternFill patternType="solid">
          <bgColor theme="5" tint="0.59999389629810485"/>
        </patternFill>
      </fill>
    </dxf>
    <dxf>
      <font>
        <color rgb="FF689C00"/>
      </font>
      <fill>
        <patternFill patternType="solid">
          <bgColor rgb="FFEFFFC7"/>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theme="2" tint="-0.749992370372631"/>
      </font>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689C00"/>
      </font>
      <fill>
        <patternFill patternType="solid">
          <bgColor rgb="FFEFFFC7"/>
        </patternFill>
      </fill>
    </dxf>
    <dxf>
      <font>
        <color theme="5"/>
      </font>
      <fill>
        <patternFill patternType="solid">
          <bgColor theme="5" tint="0.59999389629810485"/>
        </patternFill>
      </fill>
    </dxf>
    <dxf>
      <font>
        <color theme="1"/>
      </font>
      <fill>
        <patternFill>
          <bgColor theme="1"/>
        </patternFill>
      </fill>
    </dxf>
  </dxfs>
  <tableStyles count="1" defaultTableStyle="TableStyleMedium2" defaultPivotStyle="PivotStyleLight16">
    <tableStyle name="Table Style 1" pivot="0" count="0" xr9:uid="{C9537E38-40C7-458B-9FFF-042D28547418}"/>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5" Type="http://schemas.openxmlformats.org/officeDocument/2006/relationships/customXml" Target="../customXml/item4.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Bright, Peter" id="{68D124D6-D6D0-4E4E-804F-C8AD74A27857}" userId="S::Peter.Bright@bolton.gov.uk::aa0e526e-411d-42e4-b361-13c00438870c" providerId="AD"/>
  <person displayName="Alice Bishop" id="{0051855C-BCFA-4DB9-B3D2-269FE5E2DE2D}" userId="S::alice.bishop@communities.gov.uk::a5ffb310-24b4-4ef7-98b6-7fe5d59c196e"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8D06C0E-CCB3-43F8-9A8B-D14874CB0B21}" name="Ref_table" displayName="Ref_table" ref="A2:E998" totalsRowShown="0">
  <autoFilter ref="A2:E998" xr:uid="{3CA565D4-641B-4616-910B-5BBF592F13DD}"/>
  <tableColumns count="5">
    <tableColumn id="1" xr3:uid="{D2E2B36F-9F3E-4654-A304-2F350485E128}" name="Local Authority"/>
    <tableColumn id="2" xr3:uid="{5FE67DC7-9AA9-49A7-9E1C-0A90052A2DFA}" name="Reference"/>
    <tableColumn id="3" xr3:uid="{813B8307-D6B8-4BE3-AE6A-F7922F587EE0}" name="Project name"/>
    <tableColumn id="4" xr3:uid="{1489B636-BBEA-42AE-88DC-55DF8D9AC84A}" name="Status"/>
    <tableColumn id="5" xr3:uid="{6CC06852-8222-4379-8CFE-5FEDBEFD3E44}" name="Full nam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0795176-9458-4071-BF98-A913F6FC4CC5}" name="tbl_Bespoke_Outputs" displayName="tbl_Bespoke_Outputs" ref="D4:G159" totalsRowShown="0">
  <autoFilter ref="D4:G159" xr:uid="{70795176-9458-4071-BF98-A913F6FC4CC5}"/>
  <tableColumns count="4">
    <tableColumn id="1" xr3:uid="{C8D63C17-B341-4EEE-AE4F-C7472F756104}" name="Local Authority"/>
    <tableColumn id="2" xr3:uid="{FE97FAC3-FB16-4128-BCE1-5A55B070F365}" name="Output"/>
    <tableColumn id="3" xr3:uid="{6230F367-6ACE-4182-94B6-6BF68A2CEE23}" name="UoM"/>
    <tableColumn id="4" xr3:uid="{CCC1375A-517C-41CB-9CC1-7F774F790314}" name="Intervention them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BDB784E-E4FD-4BCC-AF86-AFFB5865CAEC}" name="tbl_Bespoke_Outcomes" displayName="tbl_Bespoke_Outcomes" ref="D4:G51" totalsRowShown="0">
  <autoFilter ref="D4:G51" xr:uid="{2BDB784E-E4FD-4BCC-AF86-AFFB5865CAEC}"/>
  <sortState xmlns:xlrd2="http://schemas.microsoft.com/office/spreadsheetml/2017/richdata2" ref="D5:E50">
    <sortCondition ref="D4:D50"/>
  </sortState>
  <tableColumns count="4">
    <tableColumn id="1" xr3:uid="{A3E0075F-098C-4280-81EE-414FBCC132E5}" name="Local Authority"/>
    <tableColumn id="2" xr3:uid="{8F8679DE-0B45-4937-97A3-570FB8DC08F1}" name="Outcome"/>
    <tableColumn id="3" xr3:uid="{E9E15A36-2D38-49B4-8738-14938FC6469A}" name="UoM"/>
    <tableColumn id="4" xr3:uid="{E04C497C-9CB7-436A-B4D3-B7E5B9DAA610}" name="Intervention theme"/>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20" dT="2024-04-08T14:29:24.79" personId="{68D124D6-D6D0-4E4E-804F-C8AD74A27857}" id="{FA9BE97A-F3E4-42E3-A088-154534C495DB}">
    <text>tbc</text>
  </threadedComment>
</ThreadedComments>
</file>

<file path=xl/threadedComments/threadedComment2.xml><?xml version="1.0" encoding="utf-8"?>
<ThreadedComments xmlns="http://schemas.microsoft.com/office/spreadsheetml/2018/threadedcomments" xmlns:x="http://schemas.openxmlformats.org/spreadsheetml/2006/main">
  <threadedComment ref="B2" dT="2023-11-30T12:33:55.50" personId="{0051855C-BCFA-4DB9-B3D2-269FE5E2DE2D}" id="{EAEA9C61-0F6B-43F8-BDDF-F1B7C4BEEDFC}">
    <text>The order of questions in this sheet feels off. In Mural we ask for the committed and forecast spend first, then follow with uncommitted, underspend, credible plan and changes.</text>
  </threadedComment>
  <threadedComment ref="B2" dT="2023-11-30T12:34:23.39" personId="{0051855C-BCFA-4DB9-B3D2-269FE5E2DE2D}" id="{01247232-643C-47CA-A7B1-A5F9CE7FFA95}" parentId="{EAEA9C61-0F6B-43F8-BDDF-F1B7C4BEEDFC}">
    <text>Does it matter to the user what order they fill these out in? Or do some topics / data points logically follow on from others?</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6.bin"/><Relationship Id="rId4" Type="http://schemas.microsoft.com/office/2017/10/relationships/threadedComment" Target="../threadedComments/threadedComment1.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B4C27-FAAC-44F9-969C-E84BA58211E3}">
  <sheetPr>
    <pageSetUpPr fitToPage="1"/>
  </sheetPr>
  <dimension ref="A1:B3"/>
  <sheetViews>
    <sheetView zoomScale="156" workbookViewId="0">
      <selection activeCell="A2" sqref="A2"/>
    </sheetView>
  </sheetViews>
  <sheetFormatPr baseColWidth="10" defaultColWidth="8.83203125" defaultRowHeight="15" x14ac:dyDescent="0.2"/>
  <cols>
    <col min="1" max="1" width="14.83203125" bestFit="1" customWidth="1"/>
    <col min="2" max="2" width="10.5" bestFit="1" customWidth="1"/>
  </cols>
  <sheetData>
    <row r="1" spans="1:2" x14ac:dyDescent="0.2">
      <c r="A1" s="22" t="s">
        <v>0</v>
      </c>
      <c r="B1" s="23" t="s">
        <v>1</v>
      </c>
    </row>
    <row r="2" spans="1:2" x14ac:dyDescent="0.2">
      <c r="A2" s="14">
        <v>3</v>
      </c>
      <c r="B2" t="s">
        <v>2</v>
      </c>
    </row>
    <row r="3" spans="1:2" x14ac:dyDescent="0.2">
      <c r="A3" s="1"/>
    </row>
  </sheetData>
  <sheetProtection algorithmName="SHA-512" hashValue="/Xh/edBCx0RJeDbs6wHMButDJgZh+7SOMH1BdpyFS3O/6a7z8Y3pL8A13vcxWyeke5OCCR2WclJJMiUVnL4UXA==" saltValue="UhpHfhlKW+E2KuK327aDHw==" spinCount="100000" sheet="1" objects="1" scenarios="1" selectLockedCells="1" selectUnlockedCells="1"/>
  <pageMargins left="0.7" right="0.7" top="0.75" bottom="0.75" header="0.3" footer="0.3"/>
  <pageSetup paperSize="9" orientation="landscape" r:id="rId1"/>
  <headerFooter>
    <oddHeader>&amp;C&amp;"Calibri"&amp;10&amp;K000000 OFFICIAL&amp;1#_x000D_</oddHeader>
    <oddFooter>&amp;C_x000D_&amp;1#&amp;"Calibri"&amp;10&amp;K000000 OFFICIAL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6B80DA-C696-4068-864B-B6E9B959CE2E}">
  <sheetPr>
    <pageSetUpPr fitToPage="1"/>
  </sheetPr>
  <dimension ref="B2:I42"/>
  <sheetViews>
    <sheetView showGridLines="0" topLeftCell="B15" zoomScaleNormal="100" workbookViewId="0">
      <selection activeCell="B5" sqref="B5:C5"/>
    </sheetView>
  </sheetViews>
  <sheetFormatPr baseColWidth="10" defaultColWidth="8.83203125" defaultRowHeight="15" x14ac:dyDescent="0.2"/>
  <cols>
    <col min="1" max="1" width="9"/>
    <col min="2" max="2" width="20.5" customWidth="1"/>
    <col min="3" max="3" width="66.33203125" customWidth="1"/>
    <col min="4" max="4" width="9"/>
    <col min="5" max="5" width="27.6640625" hidden="1" customWidth="1"/>
    <col min="6" max="7" width="9"/>
    <col min="8" max="8" width="36.33203125" customWidth="1"/>
    <col min="9" max="9" width="23.6640625" customWidth="1"/>
    <col min="10" max="16383" width="9"/>
    <col min="16384" max="16384" width="9.1640625" bestFit="1" customWidth="1"/>
  </cols>
  <sheetData>
    <row r="2" spans="2:9" ht="24" x14ac:dyDescent="0.2">
      <c r="B2" s="237" t="s">
        <v>3</v>
      </c>
      <c r="C2" s="238"/>
    </row>
    <row r="3" spans="2:9" ht="16" x14ac:dyDescent="0.2">
      <c r="B3" s="152" t="s">
        <v>4</v>
      </c>
      <c r="C3" s="3"/>
      <c r="H3" s="1"/>
    </row>
    <row r="4" spans="2:9" ht="19" x14ac:dyDescent="0.2">
      <c r="B4" s="233" t="s">
        <v>5</v>
      </c>
      <c r="C4" s="234"/>
    </row>
    <row r="5" spans="2:9" ht="15.75" customHeight="1" x14ac:dyDescent="0.2">
      <c r="B5" s="235" t="s">
        <v>6</v>
      </c>
      <c r="C5" s="236"/>
      <c r="G5" s="153"/>
    </row>
    <row r="6" spans="2:9" ht="16" x14ac:dyDescent="0.2">
      <c r="B6" s="152" t="s">
        <v>7</v>
      </c>
      <c r="C6" s="3"/>
    </row>
    <row r="7" spans="2:9" ht="24" x14ac:dyDescent="0.2">
      <c r="B7" s="237" t="s">
        <v>8</v>
      </c>
      <c r="C7" s="238"/>
      <c r="I7" s="91"/>
    </row>
    <row r="8" spans="2:9" x14ac:dyDescent="0.2">
      <c r="I8" s="91"/>
    </row>
    <row r="9" spans="2:9" s="3" customFormat="1" ht="19" x14ac:dyDescent="0.2">
      <c r="B9" s="233" t="s">
        <v>9</v>
      </c>
      <c r="C9" s="234"/>
    </row>
    <row r="10" spans="2:9" ht="15.75" customHeight="1" x14ac:dyDescent="0.2">
      <c r="B10" s="239" t="s">
        <v>10</v>
      </c>
      <c r="C10" s="240"/>
    </row>
    <row r="11" spans="2:9" ht="15.75" customHeight="1" x14ac:dyDescent="0.2">
      <c r="B11" s="154"/>
      <c r="C11" s="155"/>
    </row>
    <row r="12" spans="2:9" s="3" customFormat="1" ht="19" x14ac:dyDescent="0.2">
      <c r="B12" s="233" t="s">
        <v>11</v>
      </c>
      <c r="C12" s="234"/>
    </row>
    <row r="13" spans="2:9" ht="31.5" customHeight="1" x14ac:dyDescent="0.2">
      <c r="B13" s="231" t="s">
        <v>12</v>
      </c>
      <c r="C13" s="232"/>
    </row>
    <row r="14" spans="2:9" ht="16" x14ac:dyDescent="0.2">
      <c r="B14" s="154"/>
      <c r="C14" s="155"/>
    </row>
    <row r="15" spans="2:9" ht="19" x14ac:dyDescent="0.2">
      <c r="B15" s="233" t="s">
        <v>13</v>
      </c>
      <c r="C15" s="234"/>
    </row>
    <row r="16" spans="2:9" x14ac:dyDescent="0.2">
      <c r="B16" s="231" t="s">
        <v>14</v>
      </c>
      <c r="C16" s="232"/>
    </row>
    <row r="17" spans="2:3" ht="16" x14ac:dyDescent="0.2">
      <c r="B17" s="154"/>
      <c r="C17" s="155"/>
    </row>
    <row r="18" spans="2:3" ht="19" x14ac:dyDescent="0.2">
      <c r="B18" s="233" t="s">
        <v>15</v>
      </c>
      <c r="C18" s="234"/>
    </row>
    <row r="19" spans="2:3" x14ac:dyDescent="0.2">
      <c r="B19" s="231" t="s">
        <v>16</v>
      </c>
      <c r="C19" s="232"/>
    </row>
    <row r="20" spans="2:3" ht="16" x14ac:dyDescent="0.2">
      <c r="B20" s="154"/>
      <c r="C20" s="155"/>
    </row>
    <row r="21" spans="2:3" s="3" customFormat="1" ht="19" x14ac:dyDescent="0.2">
      <c r="B21" s="233" t="s">
        <v>17</v>
      </c>
      <c r="C21" s="234"/>
    </row>
    <row r="22" spans="2:3" ht="15" customHeight="1" x14ac:dyDescent="0.2">
      <c r="B22" s="231" t="s">
        <v>18</v>
      </c>
      <c r="C22" s="232"/>
    </row>
    <row r="23" spans="2:3" ht="16" x14ac:dyDescent="0.2">
      <c r="B23" s="154"/>
      <c r="C23" s="155"/>
    </row>
    <row r="24" spans="2:3" s="3" customFormat="1" ht="19" x14ac:dyDescent="0.2">
      <c r="B24" s="233" t="s">
        <v>19</v>
      </c>
      <c r="C24" s="234"/>
    </row>
    <row r="25" spans="2:3" ht="32.25" customHeight="1" x14ac:dyDescent="0.2">
      <c r="B25" s="231" t="s">
        <v>20</v>
      </c>
      <c r="C25" s="232"/>
    </row>
    <row r="26" spans="2:3" ht="16" x14ac:dyDescent="0.2">
      <c r="B26" s="154"/>
      <c r="C26" s="155"/>
    </row>
    <row r="27" spans="2:3" s="3" customFormat="1" ht="19" x14ac:dyDescent="0.2">
      <c r="B27" s="233" t="s">
        <v>21</v>
      </c>
      <c r="C27" s="234"/>
    </row>
    <row r="28" spans="2:3" x14ac:dyDescent="0.2">
      <c r="B28" s="231" t="s">
        <v>22</v>
      </c>
      <c r="C28" s="232"/>
    </row>
    <row r="29" spans="2:3" ht="16" x14ac:dyDescent="0.2">
      <c r="B29" s="154"/>
      <c r="C29" s="155"/>
    </row>
    <row r="30" spans="2:3" s="3" customFormat="1" ht="19" x14ac:dyDescent="0.2">
      <c r="B30" s="233" t="s">
        <v>23</v>
      </c>
      <c r="C30" s="234"/>
    </row>
    <row r="31" spans="2:3" ht="16.5" customHeight="1" x14ac:dyDescent="0.2">
      <c r="B31" s="231" t="s">
        <v>24</v>
      </c>
      <c r="C31" s="232"/>
    </row>
    <row r="34" spans="3:5" ht="14.75" customHeight="1" x14ac:dyDescent="0.2"/>
    <row r="35" spans="3:5" ht="14.75" customHeight="1" x14ac:dyDescent="0.2"/>
    <row r="36" spans="3:5" ht="14.75" customHeight="1" x14ac:dyDescent="0.2"/>
    <row r="37" spans="3:5" ht="14.75" customHeight="1" x14ac:dyDescent="0.2">
      <c r="D37" s="156"/>
      <c r="E37" s="156" t="s">
        <v>25</v>
      </c>
    </row>
    <row r="38" spans="3:5" ht="14.75" customHeight="1" x14ac:dyDescent="0.2">
      <c r="D38" s="14"/>
      <c r="E38" s="14" t="s">
        <v>26</v>
      </c>
    </row>
    <row r="39" spans="3:5" x14ac:dyDescent="0.2">
      <c r="C39" s="14"/>
      <c r="D39" s="14"/>
      <c r="E39" s="14" t="s">
        <v>27</v>
      </c>
    </row>
    <row r="40" spans="3:5" x14ac:dyDescent="0.2">
      <c r="C40" s="14"/>
      <c r="D40" s="14"/>
      <c r="E40" s="14" t="s">
        <v>28</v>
      </c>
    </row>
    <row r="41" spans="3:5" x14ac:dyDescent="0.2">
      <c r="C41" s="14"/>
      <c r="D41" s="14"/>
      <c r="E41" s="14" t="s">
        <v>29</v>
      </c>
    </row>
    <row r="42" spans="3:5" x14ac:dyDescent="0.2">
      <c r="C42" s="14"/>
      <c r="D42" s="14"/>
      <c r="E42" s="14" t="s">
        <v>30</v>
      </c>
    </row>
  </sheetData>
  <sheetProtection algorithmName="SHA-512" hashValue="k+ej+c/2NaZcovec+4PTCVT6URREaCrEuEll1YQYjMQdmEavwnNkE5uK36VpoDAnQtizMyMRM0ObJPbY7C/YTg==" saltValue="LgVvaBFkQEzKNs302B02NA==" spinCount="100000" sheet="1" objects="1" scenarios="1" selectLockedCells="1"/>
  <mergeCells count="20">
    <mergeCell ref="B4:C4"/>
    <mergeCell ref="B5:C5"/>
    <mergeCell ref="B2:C2"/>
    <mergeCell ref="B30:C30"/>
    <mergeCell ref="B10:C10"/>
    <mergeCell ref="B13:C13"/>
    <mergeCell ref="B22:C22"/>
    <mergeCell ref="B7:C7"/>
    <mergeCell ref="B9:C9"/>
    <mergeCell ref="B12:C12"/>
    <mergeCell ref="B31:C31"/>
    <mergeCell ref="B28:C28"/>
    <mergeCell ref="B27:C27"/>
    <mergeCell ref="B15:C15"/>
    <mergeCell ref="B16:C16"/>
    <mergeCell ref="B18:C18"/>
    <mergeCell ref="B19:C19"/>
    <mergeCell ref="B24:C24"/>
    <mergeCell ref="B25:C25"/>
    <mergeCell ref="B21:C21"/>
  </mergeCells>
  <phoneticPr fontId="6" type="noConversion"/>
  <dataValidations count="1">
    <dataValidation type="list" allowBlank="1" showInputMessage="1" showErrorMessage="1" sqref="C41" xr:uid="{09E5D581-B492-492E-ACC7-1E274387C631}">
      <formula1>$E$38:$E$42</formula1>
    </dataValidation>
  </dataValidations>
  <pageMargins left="0.7" right="0.7" top="0.75" bottom="0.75" header="0.3" footer="0.3"/>
  <pageSetup paperSize="9" orientation="landscape" r:id="rId1"/>
  <headerFooter>
    <oddHeader>&amp;C&amp;"Calibri"&amp;10&amp;K000000 OFFICIAL&amp;1#_x000D_</oddHeader>
    <oddFooter>&amp;C_x000D_&amp;1#&amp;"Calibri"&amp;10&amp;K000000 OFFICIAL</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errorTitle="Report period is pre-selected" xr:uid="{42C73D2C-6A54-46FC-BC74-152A341317FF}">
          <x14:formula1>
            <xm:f>'Dropdown Values'!$A$7:$A$20</xm:f>
          </x14:formula1>
          <xm:sqref>B5:C5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0314A-5D02-4D52-AE4D-9BAF592AB275}">
  <sheetPr>
    <pageSetUpPr fitToPage="1"/>
  </sheetPr>
  <dimension ref="A1:P67"/>
  <sheetViews>
    <sheetView showGridLines="0" zoomScale="105" zoomScaleNormal="100" workbookViewId="0">
      <selection activeCell="B25" sqref="B25"/>
    </sheetView>
  </sheetViews>
  <sheetFormatPr baseColWidth="10" defaultColWidth="9.1640625" defaultRowHeight="15" customHeight="1" x14ac:dyDescent="0.2"/>
  <cols>
    <col min="1" max="1" width="9.1640625" style="10"/>
    <col min="2" max="2" width="78.5" style="10" customWidth="1"/>
    <col min="3" max="3" width="8.5" style="10" customWidth="1"/>
    <col min="4" max="5" width="8.5" style="10" hidden="1" customWidth="1"/>
    <col min="6" max="15" width="8.5" style="10" customWidth="1"/>
    <col min="16" max="16384" width="9.1640625" style="10"/>
  </cols>
  <sheetData>
    <row r="1" spans="1:16" ht="15" customHeight="1" x14ac:dyDescent="0.2">
      <c r="A1" s="3"/>
      <c r="B1" s="3"/>
      <c r="C1" s="3"/>
      <c r="D1" s="3"/>
      <c r="E1" s="3"/>
      <c r="F1" s="3"/>
      <c r="G1" s="3"/>
      <c r="H1" s="3"/>
      <c r="I1" s="3"/>
      <c r="J1" s="3"/>
      <c r="K1" s="3"/>
      <c r="L1" s="3"/>
      <c r="M1" s="3"/>
      <c r="N1" s="3"/>
      <c r="O1" s="3"/>
      <c r="P1" s="3"/>
    </row>
    <row r="2" spans="1:16" ht="25" x14ac:dyDescent="0.2">
      <c r="A2" s="3"/>
      <c r="B2" s="114" t="s">
        <v>9</v>
      </c>
      <c r="C2" s="3"/>
      <c r="D2" s="3"/>
      <c r="E2" s="3"/>
      <c r="F2" s="3"/>
      <c r="G2" s="3"/>
      <c r="H2" s="3"/>
      <c r="I2" s="3"/>
      <c r="J2" s="3"/>
      <c r="K2" s="3"/>
      <c r="L2" s="3"/>
      <c r="M2" s="3"/>
      <c r="N2" s="3"/>
      <c r="O2" s="3"/>
      <c r="P2" s="3"/>
    </row>
    <row r="3" spans="1:16" ht="16" x14ac:dyDescent="0.2">
      <c r="A3" s="3"/>
      <c r="B3" s="48" t="s">
        <v>31</v>
      </c>
      <c r="C3" s="3"/>
      <c r="D3" s="3"/>
      <c r="E3" s="3"/>
      <c r="F3" s="3"/>
      <c r="G3" s="3"/>
      <c r="H3" s="3"/>
      <c r="I3" s="3"/>
      <c r="J3" s="3"/>
      <c r="K3" s="3"/>
      <c r="L3" s="3"/>
      <c r="M3" s="3"/>
      <c r="N3" s="3"/>
      <c r="O3" s="3"/>
      <c r="P3" s="3"/>
    </row>
    <row r="4" spans="1:16" ht="19" x14ac:dyDescent="0.25">
      <c r="A4" s="3"/>
      <c r="B4" s="32" t="s">
        <v>32</v>
      </c>
      <c r="C4" s="3"/>
      <c r="D4" s="3"/>
      <c r="E4" s="3"/>
      <c r="F4" s="3"/>
      <c r="G4" s="3"/>
      <c r="H4" s="3"/>
      <c r="I4" s="3"/>
      <c r="J4" s="3"/>
      <c r="K4" s="3"/>
      <c r="L4" s="3"/>
      <c r="M4" s="3"/>
      <c r="N4" s="3"/>
      <c r="O4" s="3"/>
      <c r="P4" s="3"/>
    </row>
    <row r="5" spans="1:16" ht="16" x14ac:dyDescent="0.2">
      <c r="A5" s="3"/>
      <c r="B5" s="33" t="s">
        <v>33</v>
      </c>
      <c r="C5" s="3"/>
      <c r="D5" s="3"/>
      <c r="E5" s="3"/>
      <c r="F5" s="3"/>
      <c r="G5" s="3"/>
      <c r="H5" s="3"/>
      <c r="I5" s="3"/>
      <c r="J5" s="3"/>
      <c r="K5" s="3"/>
      <c r="L5" s="3"/>
      <c r="M5" s="3"/>
      <c r="N5" s="3"/>
      <c r="O5" s="3"/>
      <c r="P5" s="3"/>
    </row>
    <row r="6" spans="1:16" ht="16" x14ac:dyDescent="0.2">
      <c r="A6" s="3"/>
      <c r="B6" s="157" t="s">
        <v>34</v>
      </c>
      <c r="C6" s="3"/>
      <c r="D6" s="3"/>
      <c r="E6" s="3"/>
      <c r="F6" s="3"/>
      <c r="G6" s="3"/>
      <c r="H6" s="3"/>
      <c r="I6" s="3"/>
      <c r="J6" s="3"/>
      <c r="K6" s="3"/>
      <c r="L6" s="3"/>
      <c r="M6" s="3"/>
      <c r="N6" s="3"/>
      <c r="O6" s="3"/>
      <c r="P6" s="3"/>
    </row>
    <row r="7" spans="1:16" ht="8.25" customHeight="1" x14ac:dyDescent="0.2">
      <c r="A7" s="3"/>
      <c r="B7" s="48" t="s">
        <v>35</v>
      </c>
      <c r="C7" s="3"/>
      <c r="D7" s="3"/>
      <c r="E7" s="3"/>
      <c r="F7" s="3"/>
      <c r="G7" s="3"/>
      <c r="H7" s="3"/>
      <c r="I7" s="3"/>
      <c r="J7" s="3"/>
      <c r="K7" s="3"/>
      <c r="L7" s="3"/>
      <c r="M7" s="3"/>
      <c r="N7" s="3"/>
      <c r="O7" s="3"/>
      <c r="P7" s="3"/>
    </row>
    <row r="8" spans="1:16" ht="8.25" customHeight="1" thickBot="1" x14ac:dyDescent="0.25">
      <c r="A8" s="3"/>
      <c r="B8" s="48" t="s">
        <v>36</v>
      </c>
      <c r="C8" s="3"/>
      <c r="D8" s="3"/>
      <c r="E8" s="3"/>
      <c r="F8" s="3"/>
      <c r="G8" s="3"/>
      <c r="H8" s="3"/>
      <c r="I8" s="3"/>
      <c r="J8" s="3"/>
      <c r="K8" s="3"/>
      <c r="L8" s="3"/>
      <c r="M8" s="3"/>
      <c r="N8" s="3"/>
      <c r="O8" s="3"/>
      <c r="P8" s="3"/>
    </row>
    <row r="9" spans="1:16" ht="19" x14ac:dyDescent="0.25">
      <c r="A9" s="3"/>
      <c r="B9" s="32" t="s">
        <v>37</v>
      </c>
      <c r="C9" s="3"/>
      <c r="D9" s="3"/>
      <c r="E9" s="3"/>
      <c r="F9" s="3"/>
      <c r="G9" s="3"/>
      <c r="H9" s="3"/>
      <c r="I9" s="3"/>
      <c r="J9" s="3"/>
      <c r="K9" s="3"/>
      <c r="L9" s="3"/>
      <c r="M9" s="3"/>
      <c r="N9" s="3"/>
      <c r="O9" s="3"/>
      <c r="P9" s="3"/>
    </row>
    <row r="10" spans="1:16" ht="16" x14ac:dyDescent="0.2">
      <c r="A10" s="3"/>
      <c r="B10" s="33" t="s">
        <v>38</v>
      </c>
      <c r="C10" s="3"/>
      <c r="D10" s="3"/>
      <c r="E10" s="3"/>
      <c r="F10" s="3"/>
      <c r="G10" s="3"/>
      <c r="H10" s="3"/>
      <c r="I10" s="3"/>
      <c r="J10" s="3"/>
      <c r="K10" s="3"/>
      <c r="L10" s="3"/>
      <c r="M10" s="3"/>
      <c r="N10" s="3"/>
      <c r="O10" s="3"/>
      <c r="P10" s="3"/>
    </row>
    <row r="11" spans="1:16" ht="17" thickBot="1" x14ac:dyDescent="0.25">
      <c r="A11" s="3"/>
      <c r="B11" s="157" t="s">
        <v>39</v>
      </c>
      <c r="C11" s="3"/>
      <c r="D11" s="3"/>
      <c r="E11" s="3"/>
      <c r="F11" s="3"/>
      <c r="G11" s="3"/>
      <c r="H11" s="3"/>
      <c r="I11" s="3"/>
      <c r="J11" s="3"/>
      <c r="K11" s="3"/>
      <c r="L11" s="3"/>
      <c r="M11" s="3"/>
      <c r="N11" s="3"/>
      <c r="O11" s="3"/>
      <c r="P11" s="3"/>
    </row>
    <row r="12" spans="1:16" ht="8.25" customHeight="1" x14ac:dyDescent="0.2">
      <c r="A12" s="3"/>
      <c r="B12" s="48" t="s">
        <v>40</v>
      </c>
      <c r="C12" s="3"/>
      <c r="D12" s="3"/>
      <c r="E12" s="3"/>
      <c r="F12" s="3"/>
      <c r="G12" s="3"/>
      <c r="H12" s="3"/>
      <c r="I12" s="3"/>
      <c r="J12" s="3"/>
      <c r="K12" s="3"/>
      <c r="L12" s="3"/>
      <c r="M12" s="3"/>
      <c r="N12" s="3"/>
      <c r="O12" s="3"/>
      <c r="P12" s="3"/>
    </row>
    <row r="13" spans="1:16" ht="8.25" customHeight="1" thickBot="1" x14ac:dyDescent="0.25">
      <c r="A13" s="3"/>
      <c r="B13" s="48" t="s">
        <v>41</v>
      </c>
      <c r="C13" s="3"/>
      <c r="D13" s="3"/>
      <c r="E13" s="3"/>
      <c r="F13" s="3"/>
      <c r="G13" s="3"/>
      <c r="H13" s="3"/>
      <c r="I13" s="3"/>
      <c r="J13" s="3"/>
      <c r="K13" s="3"/>
      <c r="L13" s="3"/>
      <c r="M13" s="3"/>
      <c r="N13" s="3"/>
      <c r="O13" s="3"/>
      <c r="P13" s="3"/>
    </row>
    <row r="14" spans="1:16" ht="19" x14ac:dyDescent="0.25">
      <c r="A14" s="3"/>
      <c r="B14" s="32" t="s">
        <v>42</v>
      </c>
      <c r="C14" s="3"/>
      <c r="D14" s="3"/>
      <c r="E14" s="3"/>
      <c r="F14" s="3"/>
      <c r="G14" s="3"/>
      <c r="H14" s="3"/>
      <c r="I14" s="3"/>
      <c r="J14" s="3"/>
      <c r="K14" s="3"/>
      <c r="L14" s="3"/>
      <c r="M14" s="3"/>
      <c r="N14" s="3"/>
      <c r="O14" s="3"/>
      <c r="P14" s="3"/>
    </row>
    <row r="15" spans="1:16" ht="32" x14ac:dyDescent="0.2">
      <c r="A15" s="3"/>
      <c r="B15" s="33" t="s">
        <v>43</v>
      </c>
      <c r="C15" s="3"/>
      <c r="D15" s="3"/>
      <c r="E15" s="3"/>
      <c r="F15" s="3"/>
      <c r="G15" s="3"/>
      <c r="H15" s="3"/>
      <c r="I15" s="3"/>
      <c r="J15" s="3"/>
      <c r="K15" s="3"/>
      <c r="L15" s="3"/>
      <c r="M15" s="3"/>
      <c r="N15" s="3"/>
      <c r="O15" s="3"/>
      <c r="P15" s="3"/>
    </row>
    <row r="16" spans="1:16" ht="16" x14ac:dyDescent="0.2">
      <c r="A16" s="3"/>
      <c r="B16" s="158" t="s">
        <v>44</v>
      </c>
      <c r="C16" s="3"/>
      <c r="D16" s="3"/>
      <c r="E16" s="3"/>
      <c r="F16" s="3"/>
      <c r="G16" s="3"/>
      <c r="H16" s="3"/>
      <c r="I16" s="3"/>
      <c r="J16" s="3"/>
      <c r="K16" s="3"/>
      <c r="L16" s="3"/>
      <c r="M16" s="3"/>
      <c r="N16" s="3"/>
      <c r="O16" s="3"/>
      <c r="P16" s="3"/>
    </row>
    <row r="17" spans="1:16" ht="8.25" customHeight="1" x14ac:dyDescent="0.2">
      <c r="A17" s="3"/>
      <c r="B17" s="48" t="s">
        <v>45</v>
      </c>
      <c r="C17" s="3"/>
      <c r="D17" s="11"/>
      <c r="E17" s="11"/>
      <c r="F17" s="3"/>
      <c r="G17" s="3"/>
      <c r="H17" s="3"/>
      <c r="I17" s="3"/>
      <c r="J17" s="3"/>
      <c r="K17" s="3"/>
      <c r="L17" s="3"/>
      <c r="M17" s="3"/>
      <c r="N17" s="3"/>
      <c r="O17" s="3"/>
      <c r="P17" s="3"/>
    </row>
    <row r="18" spans="1:16" ht="8.25" customHeight="1" x14ac:dyDescent="0.2">
      <c r="A18" s="3"/>
      <c r="B18" s="48" t="s">
        <v>46</v>
      </c>
      <c r="C18" s="3"/>
      <c r="D18" s="11"/>
      <c r="E18" s="11"/>
      <c r="F18" s="3"/>
      <c r="G18" s="3"/>
      <c r="H18" s="3"/>
      <c r="I18" s="3"/>
      <c r="J18" s="3"/>
      <c r="K18" s="3"/>
      <c r="L18" s="3"/>
      <c r="M18" s="3"/>
      <c r="N18" s="3"/>
      <c r="O18" s="3"/>
      <c r="P18" s="3"/>
    </row>
    <row r="19" spans="1:16" ht="18" customHeight="1" x14ac:dyDescent="0.25">
      <c r="A19" s="3"/>
      <c r="B19" s="34" t="s">
        <v>47</v>
      </c>
      <c r="C19" s="3"/>
      <c r="D19" s="3" t="s">
        <v>48</v>
      </c>
      <c r="E19" s="11" t="s">
        <v>49</v>
      </c>
      <c r="F19" s="3"/>
      <c r="G19" s="3"/>
      <c r="H19" s="3"/>
      <c r="I19" s="3"/>
      <c r="J19" s="3"/>
      <c r="K19" s="3"/>
      <c r="L19" s="3"/>
      <c r="M19" s="3"/>
      <c r="N19" s="3"/>
      <c r="O19" s="3"/>
      <c r="P19" s="3"/>
    </row>
    <row r="20" spans="1:16" ht="18" customHeight="1" x14ac:dyDescent="0.2">
      <c r="A20" s="3"/>
      <c r="B20" s="159" t="s">
        <v>50</v>
      </c>
      <c r="C20" s="3"/>
      <c r="D20" s="3"/>
      <c r="E20" s="11"/>
      <c r="F20" s="3"/>
      <c r="G20" s="3"/>
      <c r="H20" s="3"/>
      <c r="I20" s="3"/>
      <c r="J20" s="3"/>
      <c r="K20" s="3"/>
      <c r="L20" s="3"/>
      <c r="M20" s="3"/>
      <c r="N20" s="3"/>
      <c r="O20" s="3"/>
      <c r="P20" s="3"/>
    </row>
    <row r="21" spans="1:16" ht="16" x14ac:dyDescent="0.2">
      <c r="A21" s="3"/>
      <c r="B21" s="48" t="s">
        <v>51</v>
      </c>
      <c r="C21" s="3"/>
      <c r="D21" s="3"/>
      <c r="E21" s="11"/>
      <c r="F21" s="3"/>
      <c r="G21" s="3"/>
      <c r="H21" s="3"/>
      <c r="I21" s="3"/>
      <c r="J21" s="3"/>
      <c r="K21" s="3"/>
      <c r="L21" s="3"/>
      <c r="M21" s="3"/>
      <c r="N21" s="3"/>
      <c r="O21" s="3"/>
      <c r="P21" s="3"/>
    </row>
    <row r="22" spans="1:16" ht="23.25" customHeight="1" x14ac:dyDescent="0.25">
      <c r="A22" s="3"/>
      <c r="B22" s="77" t="s">
        <v>52</v>
      </c>
      <c r="C22" s="3"/>
      <c r="D22" s="3"/>
      <c r="E22" s="11"/>
      <c r="F22" s="3"/>
      <c r="G22" s="3"/>
      <c r="H22" s="3"/>
      <c r="I22" s="3"/>
      <c r="J22" s="3"/>
      <c r="K22" s="3"/>
      <c r="L22" s="3"/>
      <c r="M22" s="3"/>
      <c r="N22" s="3"/>
      <c r="O22" s="3"/>
      <c r="P22" s="3"/>
    </row>
    <row r="23" spans="1:16" ht="16" x14ac:dyDescent="0.2">
      <c r="A23" s="3"/>
      <c r="B23" s="48" t="s">
        <v>53</v>
      </c>
      <c r="C23" s="3"/>
      <c r="D23" s="3"/>
      <c r="E23" s="11"/>
      <c r="F23" s="3"/>
      <c r="G23" s="3"/>
      <c r="H23" s="3"/>
      <c r="I23" s="3"/>
      <c r="J23" s="3"/>
      <c r="K23" s="3"/>
      <c r="L23" s="3"/>
      <c r="M23" s="3"/>
      <c r="N23" s="3"/>
      <c r="O23" s="3"/>
      <c r="P23" s="3"/>
    </row>
    <row r="24" spans="1:16" ht="20" x14ac:dyDescent="0.25">
      <c r="A24" s="3"/>
      <c r="B24" s="34" t="s">
        <v>54</v>
      </c>
      <c r="C24" s="3"/>
      <c r="D24" s="3"/>
      <c r="E24" s="11"/>
      <c r="F24" s="3"/>
      <c r="G24" s="3"/>
      <c r="H24" s="3"/>
      <c r="I24" s="3"/>
      <c r="J24" s="3"/>
      <c r="K24" s="3"/>
      <c r="L24" s="3"/>
      <c r="M24" s="3"/>
      <c r="N24" s="3"/>
      <c r="O24" s="3"/>
      <c r="P24" s="3"/>
    </row>
    <row r="25" spans="1:16" ht="18" customHeight="1" x14ac:dyDescent="0.2">
      <c r="A25" s="3"/>
      <c r="B25" s="159" t="s">
        <v>55</v>
      </c>
      <c r="C25" s="3"/>
      <c r="D25" s="3"/>
      <c r="E25" s="11"/>
      <c r="F25" s="3"/>
      <c r="G25" s="3"/>
      <c r="H25" s="3"/>
      <c r="I25" s="3"/>
      <c r="J25" s="3"/>
      <c r="K25" s="3"/>
      <c r="L25" s="3"/>
      <c r="M25" s="3"/>
      <c r="N25" s="3"/>
      <c r="O25" s="3"/>
      <c r="P25" s="3"/>
    </row>
    <row r="26" spans="1:16" ht="8.25" customHeight="1" x14ac:dyDescent="0.2">
      <c r="A26" s="3"/>
      <c r="B26" s="48" t="s">
        <v>56</v>
      </c>
      <c r="C26" s="3"/>
      <c r="D26" s="3"/>
      <c r="E26" s="11"/>
      <c r="F26" s="3"/>
      <c r="G26" s="3"/>
      <c r="H26" s="3"/>
      <c r="I26" s="3"/>
      <c r="J26" s="3"/>
      <c r="K26" s="3"/>
      <c r="L26" s="3"/>
      <c r="M26" s="3"/>
      <c r="N26" s="3"/>
      <c r="O26" s="3"/>
      <c r="P26" s="3"/>
    </row>
    <row r="27" spans="1:16" ht="8.25" customHeight="1" x14ac:dyDescent="0.2">
      <c r="A27" s="3"/>
      <c r="B27" s="48" t="s">
        <v>57</v>
      </c>
      <c r="C27" s="3"/>
      <c r="D27" s="3"/>
      <c r="E27" s="11"/>
      <c r="F27" s="3"/>
      <c r="G27" s="3"/>
      <c r="H27" s="3"/>
      <c r="I27" s="3"/>
      <c r="J27" s="3"/>
      <c r="K27" s="3"/>
      <c r="L27" s="3"/>
      <c r="M27" s="3"/>
      <c r="N27" s="3"/>
      <c r="O27" s="3"/>
      <c r="P27" s="3"/>
    </row>
    <row r="28" spans="1:16" ht="19" x14ac:dyDescent="0.25">
      <c r="A28" s="3"/>
      <c r="B28" s="76" t="s">
        <v>58</v>
      </c>
      <c r="C28" s="3"/>
      <c r="D28" s="3" t="s">
        <v>59</v>
      </c>
      <c r="E28" s="11" t="s">
        <v>60</v>
      </c>
      <c r="F28" s="3"/>
      <c r="G28" s="3"/>
      <c r="H28" s="3"/>
      <c r="I28" s="3"/>
      <c r="J28" s="3"/>
      <c r="K28" s="3"/>
      <c r="L28" s="3"/>
      <c r="M28" s="3"/>
      <c r="N28" s="3"/>
      <c r="O28" s="3"/>
      <c r="P28" s="3"/>
    </row>
    <row r="29" spans="1:16" ht="18" customHeight="1" x14ac:dyDescent="0.2">
      <c r="A29" s="3"/>
      <c r="B29" s="160" t="s">
        <v>1154</v>
      </c>
      <c r="C29" s="3"/>
      <c r="D29" s="3"/>
      <c r="E29" s="11"/>
      <c r="F29" s="3"/>
      <c r="G29" s="3"/>
      <c r="H29" s="3"/>
      <c r="I29" s="3"/>
      <c r="J29" s="3"/>
      <c r="K29" s="3"/>
      <c r="L29" s="3"/>
      <c r="M29" s="3"/>
      <c r="N29" s="3"/>
      <c r="O29" s="3"/>
      <c r="P29" s="3"/>
    </row>
    <row r="30" spans="1:16" ht="8.25" customHeight="1" x14ac:dyDescent="0.2">
      <c r="A30" s="3"/>
      <c r="B30" s="48" t="s">
        <v>61</v>
      </c>
      <c r="C30" s="3"/>
      <c r="D30" s="3"/>
      <c r="E30" s="11"/>
      <c r="F30" s="3"/>
      <c r="G30" s="3"/>
      <c r="H30" s="3"/>
      <c r="I30" s="3"/>
      <c r="J30" s="3"/>
      <c r="K30" s="3"/>
      <c r="L30" s="3"/>
      <c r="M30" s="3"/>
      <c r="N30" s="3"/>
      <c r="O30" s="3"/>
      <c r="P30" s="3"/>
    </row>
    <row r="31" spans="1:16" ht="8.25" customHeight="1" x14ac:dyDescent="0.2">
      <c r="A31" s="3"/>
      <c r="B31" s="48" t="s">
        <v>62</v>
      </c>
      <c r="C31" s="3"/>
      <c r="D31" s="3"/>
      <c r="E31" s="11"/>
      <c r="F31" s="3"/>
      <c r="G31" s="3"/>
      <c r="H31" s="3"/>
      <c r="I31" s="3"/>
      <c r="J31" s="3"/>
      <c r="K31" s="3"/>
      <c r="L31" s="3"/>
      <c r="M31" s="3"/>
      <c r="N31" s="3"/>
      <c r="O31" s="3"/>
      <c r="P31" s="3"/>
    </row>
    <row r="32" spans="1:16" ht="19" x14ac:dyDescent="0.25">
      <c r="A32" s="3"/>
      <c r="B32" s="82" t="s">
        <v>63</v>
      </c>
      <c r="C32" s="3"/>
      <c r="D32" s="3" t="s">
        <v>64</v>
      </c>
      <c r="E32" s="11" t="s">
        <v>65</v>
      </c>
      <c r="F32" s="3"/>
      <c r="G32" s="3"/>
      <c r="H32" s="3"/>
      <c r="I32" s="3"/>
      <c r="J32" s="3"/>
      <c r="K32" s="3"/>
      <c r="L32" s="3"/>
      <c r="M32" s="3"/>
      <c r="N32" s="3"/>
      <c r="O32" s="3"/>
      <c r="P32" s="3"/>
    </row>
    <row r="33" spans="1:16" ht="16" x14ac:dyDescent="0.2">
      <c r="A33" s="3"/>
      <c r="B33" s="83" t="s">
        <v>66</v>
      </c>
      <c r="C33" s="3"/>
      <c r="D33" s="3"/>
      <c r="E33" s="11"/>
      <c r="F33" s="3"/>
      <c r="G33" s="3"/>
      <c r="H33" s="3"/>
      <c r="I33" s="3"/>
      <c r="J33" s="3"/>
      <c r="K33" s="3"/>
      <c r="L33" s="3"/>
      <c r="M33" s="3"/>
      <c r="N33" s="3"/>
      <c r="O33" s="3"/>
      <c r="P33" s="3"/>
    </row>
    <row r="34" spans="1:16" ht="18" customHeight="1" x14ac:dyDescent="0.2">
      <c r="A34" s="3"/>
      <c r="B34" s="161" t="s">
        <v>1155</v>
      </c>
      <c r="C34" s="3"/>
      <c r="D34" s="3"/>
      <c r="E34" s="11"/>
      <c r="F34" s="3"/>
      <c r="G34" s="3"/>
      <c r="H34" s="3"/>
      <c r="I34" s="3"/>
      <c r="J34" s="3"/>
      <c r="K34" s="3"/>
      <c r="L34" s="3"/>
      <c r="M34" s="3"/>
      <c r="N34" s="3"/>
      <c r="O34" s="3"/>
      <c r="P34" s="3"/>
    </row>
    <row r="35" spans="1:16" ht="16" x14ac:dyDescent="0.2">
      <c r="A35" s="3"/>
      <c r="B35" s="48" t="s">
        <v>67</v>
      </c>
      <c r="C35" s="3"/>
      <c r="D35" s="3"/>
      <c r="E35" s="11" t="s">
        <v>68</v>
      </c>
      <c r="F35" s="3"/>
      <c r="G35" s="3"/>
      <c r="H35" s="3"/>
      <c r="I35" s="3"/>
      <c r="J35" s="3"/>
      <c r="K35" s="3"/>
      <c r="L35" s="3"/>
      <c r="M35" s="3"/>
      <c r="N35" s="3"/>
      <c r="O35" s="3"/>
      <c r="P35" s="3"/>
    </row>
    <row r="36" spans="1:16" ht="15" customHeight="1" x14ac:dyDescent="0.2">
      <c r="A36" s="3"/>
      <c r="B36" s="3"/>
      <c r="C36" s="3"/>
      <c r="D36" s="3"/>
      <c r="E36" s="11" t="s">
        <v>69</v>
      </c>
      <c r="F36" s="3"/>
      <c r="G36" s="3"/>
      <c r="H36" s="3"/>
      <c r="I36" s="3"/>
      <c r="J36" s="3"/>
      <c r="K36" s="3"/>
      <c r="L36" s="3"/>
      <c r="M36" s="3"/>
      <c r="N36" s="3"/>
      <c r="O36" s="3"/>
      <c r="P36" s="3"/>
    </row>
    <row r="37" spans="1:16" ht="15" customHeight="1" x14ac:dyDescent="0.2">
      <c r="A37" s="3"/>
      <c r="B37" s="3"/>
      <c r="C37" s="3"/>
      <c r="D37" s="3"/>
      <c r="E37" s="11" t="s">
        <v>70</v>
      </c>
      <c r="F37" s="3"/>
      <c r="G37" s="3"/>
      <c r="H37" s="3"/>
      <c r="I37" s="3"/>
      <c r="J37" s="3"/>
      <c r="K37" s="3"/>
      <c r="L37" s="3"/>
      <c r="M37" s="3"/>
      <c r="N37" s="3"/>
      <c r="O37" s="3"/>
      <c r="P37" s="3"/>
    </row>
    <row r="38" spans="1:16" ht="15" customHeight="1" x14ac:dyDescent="0.2">
      <c r="A38" s="3"/>
      <c r="B38" s="3"/>
      <c r="C38" s="3"/>
      <c r="D38" s="3"/>
      <c r="E38" s="11" t="s">
        <v>71</v>
      </c>
      <c r="F38" s="3"/>
      <c r="G38" s="3"/>
      <c r="H38" s="3"/>
      <c r="I38" s="3"/>
      <c r="J38" s="3"/>
      <c r="K38" s="3"/>
      <c r="L38" s="3"/>
      <c r="M38" s="3"/>
      <c r="N38" s="3"/>
      <c r="O38" s="3"/>
      <c r="P38" s="3"/>
    </row>
    <row r="39" spans="1:16" ht="15" customHeight="1" x14ac:dyDescent="0.2">
      <c r="A39" s="3"/>
      <c r="B39" s="3"/>
      <c r="C39" s="3"/>
      <c r="D39" s="3"/>
      <c r="E39" s="11" t="s">
        <v>72</v>
      </c>
      <c r="F39" s="3"/>
      <c r="G39" s="3"/>
      <c r="H39" s="3"/>
      <c r="I39" s="3"/>
      <c r="J39" s="3"/>
      <c r="K39" s="3"/>
      <c r="L39" s="3"/>
      <c r="M39" s="3"/>
      <c r="N39" s="3"/>
      <c r="O39" s="3"/>
      <c r="P39" s="3"/>
    </row>
    <row r="40" spans="1:16" ht="15" customHeight="1" x14ac:dyDescent="0.2">
      <c r="A40" s="3"/>
      <c r="B40" s="3"/>
      <c r="C40" s="3"/>
      <c r="D40" s="3"/>
      <c r="E40" s="11" t="s">
        <v>73</v>
      </c>
      <c r="F40" s="3"/>
      <c r="G40" s="3"/>
      <c r="H40" s="3"/>
      <c r="I40" s="3"/>
      <c r="J40" s="3"/>
      <c r="K40" s="3"/>
      <c r="L40" s="3"/>
      <c r="M40" s="3"/>
      <c r="N40" s="3"/>
      <c r="O40" s="3"/>
      <c r="P40" s="3"/>
    </row>
    <row r="41" spans="1:16" ht="15" customHeight="1" x14ac:dyDescent="0.2">
      <c r="A41" s="3"/>
      <c r="B41" s="3"/>
      <c r="C41" s="3"/>
      <c r="D41" s="3"/>
      <c r="E41" s="11" t="s">
        <v>74</v>
      </c>
      <c r="F41" s="3"/>
      <c r="G41" s="3"/>
      <c r="H41" s="3"/>
      <c r="I41" s="3"/>
      <c r="J41" s="3"/>
      <c r="K41" s="3"/>
      <c r="L41" s="3"/>
      <c r="M41" s="3"/>
      <c r="N41" s="3"/>
      <c r="O41" s="3"/>
      <c r="P41" s="3"/>
    </row>
    <row r="42" spans="1:16" ht="16" x14ac:dyDescent="0.2">
      <c r="A42" s="3"/>
      <c r="B42" s="3"/>
      <c r="C42" s="3"/>
      <c r="D42" s="3"/>
      <c r="E42" s="11" t="s">
        <v>75</v>
      </c>
      <c r="F42" s="3"/>
      <c r="G42" s="3"/>
      <c r="H42" s="3"/>
      <c r="I42" s="3"/>
      <c r="J42" s="3"/>
      <c r="K42" s="3"/>
      <c r="L42" s="3"/>
      <c r="M42" s="3"/>
      <c r="N42" s="3"/>
      <c r="O42" s="3"/>
      <c r="P42" s="3"/>
    </row>
    <row r="43" spans="1:16" ht="15" customHeight="1" x14ac:dyDescent="0.2">
      <c r="A43" s="3"/>
      <c r="B43" s="3"/>
      <c r="C43" s="3"/>
      <c r="D43" s="3"/>
      <c r="E43" s="11" t="s">
        <v>76</v>
      </c>
      <c r="F43" s="3"/>
      <c r="G43" s="3"/>
      <c r="H43" s="3"/>
      <c r="I43" s="3"/>
      <c r="J43" s="3"/>
      <c r="K43" s="3"/>
      <c r="L43" s="3"/>
      <c r="M43" s="3"/>
      <c r="N43" s="3"/>
      <c r="O43" s="3"/>
      <c r="P43" s="3"/>
    </row>
    <row r="44" spans="1:16" ht="15" customHeight="1" x14ac:dyDescent="0.2">
      <c r="A44" s="3"/>
      <c r="B44" s="3"/>
      <c r="C44" s="3"/>
      <c r="D44" s="3"/>
      <c r="E44" s="11" t="s">
        <v>77</v>
      </c>
      <c r="F44" s="3"/>
      <c r="G44" s="3"/>
      <c r="H44" s="3"/>
      <c r="I44" s="3"/>
      <c r="J44" s="3"/>
      <c r="K44" s="3"/>
      <c r="L44" s="3"/>
      <c r="M44" s="3"/>
      <c r="N44" s="3"/>
      <c r="O44" s="3"/>
      <c r="P44" s="3"/>
    </row>
    <row r="45" spans="1:16" ht="15" customHeight="1" x14ac:dyDescent="0.2">
      <c r="A45" s="3"/>
      <c r="B45" s="3"/>
      <c r="C45" s="3"/>
      <c r="D45" s="3"/>
      <c r="E45" s="11" t="s">
        <v>78</v>
      </c>
      <c r="F45" s="3"/>
      <c r="G45" s="3"/>
      <c r="H45" s="3"/>
      <c r="I45" s="3"/>
      <c r="J45" s="3"/>
      <c r="K45" s="3"/>
      <c r="L45" s="3"/>
      <c r="M45" s="3"/>
      <c r="N45" s="3"/>
      <c r="O45" s="3"/>
      <c r="P45" s="3"/>
    </row>
    <row r="46" spans="1:16" ht="15" customHeight="1" x14ac:dyDescent="0.2">
      <c r="A46" s="3"/>
      <c r="B46" s="3"/>
      <c r="C46" s="3"/>
      <c r="D46" s="3"/>
      <c r="E46" s="11" t="s">
        <v>79</v>
      </c>
      <c r="F46" s="3"/>
      <c r="G46" s="3"/>
      <c r="H46" s="3"/>
      <c r="I46" s="3"/>
      <c r="J46" s="3"/>
      <c r="K46" s="3"/>
      <c r="L46" s="3"/>
      <c r="M46" s="3"/>
      <c r="N46" s="3"/>
      <c r="O46" s="3"/>
      <c r="P46" s="3"/>
    </row>
    <row r="47" spans="1:16" ht="15" customHeight="1" x14ac:dyDescent="0.2">
      <c r="A47" s="3"/>
      <c r="B47" s="3"/>
      <c r="C47" s="3"/>
      <c r="D47" s="3"/>
      <c r="E47" s="11" t="s">
        <v>80</v>
      </c>
      <c r="F47" s="3"/>
      <c r="G47" s="3"/>
      <c r="H47" s="3"/>
      <c r="I47" s="3"/>
      <c r="J47" s="3"/>
      <c r="K47" s="3"/>
      <c r="L47" s="3"/>
      <c r="M47" s="3"/>
      <c r="N47" s="3"/>
      <c r="O47" s="3"/>
      <c r="P47" s="3"/>
    </row>
    <row r="54" spans="1:16" ht="15" customHeight="1" x14ac:dyDescent="0.2">
      <c r="A54" s="3"/>
      <c r="B54" s="3"/>
      <c r="C54" s="3"/>
      <c r="D54" s="3"/>
      <c r="E54" s="3"/>
      <c r="F54" s="3"/>
      <c r="G54" s="3"/>
      <c r="H54" s="3"/>
      <c r="I54" s="3"/>
      <c r="J54" s="3"/>
      <c r="K54" s="3"/>
      <c r="L54" s="3"/>
      <c r="M54" s="3"/>
      <c r="N54" s="3"/>
      <c r="O54" s="3"/>
      <c r="P54" s="3"/>
    </row>
    <row r="55" spans="1:16" ht="15" customHeight="1" x14ac:dyDescent="0.2">
      <c r="A55" s="3"/>
      <c r="B55" s="3"/>
      <c r="C55" s="3"/>
      <c r="D55" s="3"/>
      <c r="E55" s="3"/>
      <c r="F55" s="3"/>
      <c r="G55" s="3"/>
      <c r="H55" s="3"/>
      <c r="I55" s="3"/>
      <c r="J55" s="3"/>
      <c r="K55" s="3"/>
      <c r="L55" s="3"/>
      <c r="M55" s="3"/>
      <c r="N55" s="3"/>
      <c r="O55" s="3"/>
      <c r="P55" s="3"/>
    </row>
    <row r="56" spans="1:16" ht="15" customHeight="1" x14ac:dyDescent="0.2">
      <c r="A56" s="3"/>
      <c r="B56" s="3"/>
      <c r="C56" s="3"/>
      <c r="D56" s="3"/>
      <c r="E56" s="3"/>
      <c r="F56" s="3"/>
      <c r="G56" s="3"/>
      <c r="H56" s="3"/>
      <c r="I56" s="3"/>
      <c r="J56" s="3"/>
      <c r="K56" s="3"/>
      <c r="L56" s="3"/>
      <c r="M56" s="3"/>
      <c r="N56" s="3"/>
      <c r="O56" s="3"/>
      <c r="P56" s="3"/>
    </row>
    <row r="57" spans="1:16" ht="15" customHeight="1" x14ac:dyDescent="0.2">
      <c r="A57" s="3"/>
      <c r="B57" s="3"/>
      <c r="C57" s="3"/>
      <c r="D57" s="3"/>
      <c r="E57" s="3"/>
      <c r="F57" s="3"/>
      <c r="G57" s="3"/>
      <c r="H57" s="3"/>
      <c r="I57" s="3"/>
      <c r="J57" s="3"/>
      <c r="K57" s="3"/>
      <c r="L57" s="3"/>
      <c r="M57" s="3"/>
      <c r="N57" s="3"/>
      <c r="O57" s="3"/>
      <c r="P57" s="3"/>
    </row>
    <row r="58" spans="1:16" ht="15" customHeight="1" x14ac:dyDescent="0.2">
      <c r="A58" s="3"/>
      <c r="B58" s="3"/>
      <c r="C58" s="3"/>
      <c r="D58" s="3"/>
      <c r="E58" s="3"/>
      <c r="F58" s="3"/>
      <c r="G58" s="3"/>
      <c r="H58" s="3"/>
      <c r="I58" s="3"/>
      <c r="J58" s="3"/>
      <c r="K58" s="3"/>
      <c r="L58" s="3"/>
      <c r="M58" s="3"/>
      <c r="N58" s="3"/>
      <c r="O58" s="3"/>
      <c r="P58" s="3"/>
    </row>
    <row r="67" spans="1:16" ht="16" x14ac:dyDescent="0.2">
      <c r="A67" s="3"/>
      <c r="B67" s="3"/>
      <c r="C67" s="3"/>
      <c r="D67" s="3"/>
      <c r="E67" s="3"/>
      <c r="F67" s="3"/>
      <c r="G67" s="3"/>
      <c r="H67" s="3"/>
      <c r="I67" s="3"/>
      <c r="J67" s="3"/>
      <c r="K67" s="3"/>
      <c r="L67" s="3"/>
      <c r="M67" s="3"/>
      <c r="N67" s="3"/>
      <c r="O67" s="3"/>
      <c r="P67" s="3"/>
    </row>
  </sheetData>
  <sheetProtection algorithmName="SHA-512" hashValue="v8UZ5GgpeJ0Ycsm26Dm8cWIuyFICPKJHNGTvNDiYviGQkwwUQnH2hM8Q+OdJXmB91NKzX92AHeLc6kgcv75JPg==" saltValue="mfon5JG+CVWYibFdaB6RpA==" spinCount="100000" sheet="1" objects="1" scenarios="1" selectLockedCells="1"/>
  <phoneticPr fontId="6" type="noConversion"/>
  <dataValidations count="1">
    <dataValidation type="list" allowBlank="1" showInputMessage="1" showErrorMessage="1" sqref="D17:D18" xr:uid="{B1CA60FD-AC66-4AF6-9554-F5168013E6B9}">
      <formula1>$D$17:$D$32</formula1>
    </dataValidation>
  </dataValidations>
  <pageMargins left="0.7" right="0.7" top="0.75" bottom="0.75" header="0.3" footer="0.3"/>
  <pageSetup paperSize="9" orientation="landscape" r:id="rId1"/>
  <headerFooter>
    <oddHeader>&amp;C&amp;"Calibri"&amp;10&amp;K000000 OFFICIAL&amp;1#_x000D_</oddHeader>
    <oddFooter>&amp;C_x000D_&amp;1#&amp;"Calibri"&amp;10&amp;K000000 OFFICIAL</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r:uid="{810144A5-C2C7-4D52-8C51-62BBB25868A0}">
          <x14:formula1>
            <xm:f>'Dropdown Values'!$A$24:$A$34</xm:f>
          </x14:formula1>
          <xm:sqref>B20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4BD355-10BC-479A-BD93-7EE4514AFDF8}">
  <dimension ref="A2:M85"/>
  <sheetViews>
    <sheetView showGridLines="0" topLeftCell="A60" zoomScale="117" zoomScaleNormal="80" workbookViewId="0">
      <selection activeCell="B68" sqref="B68:F68"/>
    </sheetView>
  </sheetViews>
  <sheetFormatPr baseColWidth="10" defaultColWidth="9.1640625" defaultRowHeight="15" customHeight="1" x14ac:dyDescent="0.2"/>
  <cols>
    <col min="2" max="2" width="64.5" bestFit="1" customWidth="1"/>
    <col min="3" max="4" width="24.83203125" customWidth="1"/>
    <col min="5" max="5" width="26.33203125" customWidth="1"/>
    <col min="6" max="6" width="81" customWidth="1"/>
  </cols>
  <sheetData>
    <row r="2" spans="1:13" s="10" customFormat="1" ht="23.75" customHeight="1" x14ac:dyDescent="0.2">
      <c r="A2" s="3"/>
      <c r="B2" s="237" t="s">
        <v>11</v>
      </c>
      <c r="C2" s="263"/>
      <c r="D2" s="263"/>
      <c r="E2" s="263"/>
      <c r="F2" s="238"/>
      <c r="G2" s="3"/>
      <c r="H2" s="3"/>
      <c r="I2" s="3"/>
      <c r="J2" s="3"/>
      <c r="K2" s="3"/>
      <c r="L2" s="3"/>
      <c r="M2" s="3"/>
    </row>
    <row r="3" spans="1:13" ht="15" customHeight="1" x14ac:dyDescent="0.2">
      <c r="B3" s="49"/>
    </row>
    <row r="4" spans="1:13" ht="18" customHeight="1" x14ac:dyDescent="0.25">
      <c r="B4" s="264" t="s">
        <v>81</v>
      </c>
      <c r="C4" s="265"/>
      <c r="D4" s="265"/>
      <c r="E4" s="265"/>
      <c r="F4" s="266"/>
    </row>
    <row r="5" spans="1:13" ht="15" customHeight="1" x14ac:dyDescent="0.25">
      <c r="B5" s="205" t="s">
        <v>82</v>
      </c>
      <c r="C5" s="206"/>
      <c r="D5" s="207"/>
      <c r="E5" s="207"/>
      <c r="F5" s="208"/>
    </row>
    <row r="6" spans="1:13" ht="14.25" customHeight="1" x14ac:dyDescent="0.25">
      <c r="B6" s="203" t="s">
        <v>83</v>
      </c>
      <c r="C6" s="203" t="s">
        <v>84</v>
      </c>
      <c r="D6" s="203" t="s">
        <v>84</v>
      </c>
      <c r="E6" s="203" t="s">
        <v>84</v>
      </c>
      <c r="F6" s="204"/>
    </row>
    <row r="7" spans="1:13" x14ac:dyDescent="0.2">
      <c r="B7" s="267" t="s">
        <v>85</v>
      </c>
      <c r="C7" s="268"/>
      <c r="D7" s="268"/>
      <c r="E7" s="268" t="s">
        <v>86</v>
      </c>
      <c r="F7" s="269"/>
    </row>
    <row r="8" spans="1:13" x14ac:dyDescent="0.2">
      <c r="B8" s="275" t="s">
        <v>87</v>
      </c>
      <c r="C8" s="276"/>
      <c r="D8" s="277"/>
      <c r="E8" s="278" t="s">
        <v>113</v>
      </c>
      <c r="F8" s="279"/>
    </row>
    <row r="9" spans="1:13" x14ac:dyDescent="0.2">
      <c r="B9" s="270" t="s">
        <v>89</v>
      </c>
      <c r="C9" s="271"/>
      <c r="D9" s="272"/>
      <c r="E9" s="273" t="s">
        <v>373</v>
      </c>
      <c r="F9" s="274"/>
    </row>
    <row r="10" spans="1:13" ht="15" customHeight="1" x14ac:dyDescent="0.2">
      <c r="B10" s="49" t="s">
        <v>90</v>
      </c>
      <c r="F10" s="49" t="s">
        <v>91</v>
      </c>
    </row>
    <row r="11" spans="1:13" ht="19" x14ac:dyDescent="0.25">
      <c r="B11" s="244" t="s">
        <v>92</v>
      </c>
      <c r="C11" s="245"/>
      <c r="D11" s="245"/>
      <c r="E11" s="245"/>
      <c r="F11" s="246"/>
    </row>
    <row r="12" spans="1:13" ht="96.75" customHeight="1" x14ac:dyDescent="0.2">
      <c r="B12" s="241" t="s">
        <v>93</v>
      </c>
      <c r="C12" s="242"/>
      <c r="D12" s="242"/>
      <c r="E12" s="242"/>
      <c r="F12" s="243"/>
    </row>
    <row r="13" spans="1:13" ht="364.25" customHeight="1" x14ac:dyDescent="0.2">
      <c r="B13" s="259" t="s">
        <v>94</v>
      </c>
      <c r="C13" s="260"/>
      <c r="D13" s="260"/>
      <c r="E13" s="260"/>
      <c r="F13" s="261"/>
    </row>
    <row r="14" spans="1:13" ht="15" customHeight="1" x14ac:dyDescent="0.2">
      <c r="B14" s="262" t="s">
        <v>95</v>
      </c>
      <c r="C14" s="262"/>
      <c r="D14" s="189"/>
      <c r="F14" s="49" t="s">
        <v>96</v>
      </c>
    </row>
    <row r="15" spans="1:13" ht="15" customHeight="1" thickBot="1" x14ac:dyDescent="0.25">
      <c r="B15" s="13"/>
      <c r="C15" s="13"/>
      <c r="D15" s="13"/>
    </row>
    <row r="16" spans="1:13" ht="19" x14ac:dyDescent="0.25">
      <c r="B16" s="250" t="s">
        <v>97</v>
      </c>
      <c r="C16" s="251"/>
      <c r="D16" s="251"/>
      <c r="E16" s="251"/>
      <c r="F16" s="252"/>
    </row>
    <row r="17" spans="2:7" ht="16" x14ac:dyDescent="0.2">
      <c r="B17" s="253" t="s">
        <v>98</v>
      </c>
      <c r="C17" s="254"/>
      <c r="D17" s="254"/>
      <c r="E17" s="255"/>
      <c r="F17" s="75" t="s">
        <v>99</v>
      </c>
    </row>
    <row r="18" spans="2:7" ht="48" customHeight="1" thickBot="1" x14ac:dyDescent="0.25">
      <c r="B18" s="247" t="s">
        <v>100</v>
      </c>
      <c r="C18" s="248"/>
      <c r="D18" s="248"/>
      <c r="E18" s="248"/>
      <c r="F18" s="249"/>
    </row>
    <row r="19" spans="2:7" ht="349.25" customHeight="1" thickBot="1" x14ac:dyDescent="0.25">
      <c r="B19" s="256" t="s">
        <v>101</v>
      </c>
      <c r="C19" s="257"/>
      <c r="D19" s="257"/>
      <c r="E19" s="258"/>
      <c r="F19" s="115" t="s">
        <v>102</v>
      </c>
      <c r="G19" s="25"/>
    </row>
    <row r="20" spans="2:7" ht="17.25" customHeight="1" thickBot="1" x14ac:dyDescent="0.25">
      <c r="B20" s="49" t="s">
        <v>103</v>
      </c>
    </row>
    <row r="21" spans="2:7" ht="15" customHeight="1" x14ac:dyDescent="0.2">
      <c r="B21" s="26" t="s">
        <v>104</v>
      </c>
      <c r="C21" s="27" t="s">
        <v>105</v>
      </c>
      <c r="D21" s="27" t="s">
        <v>106</v>
      </c>
      <c r="E21" s="27" t="s">
        <v>107</v>
      </c>
      <c r="F21" s="53" t="s">
        <v>108</v>
      </c>
    </row>
    <row r="22" spans="2:7" ht="15" hidden="1" customHeight="1" x14ac:dyDescent="0.2">
      <c r="B22" s="36" t="str">
        <f>'Dropdown Values'!A3</f>
        <v>Please select an option</v>
      </c>
      <c r="C22" s="54"/>
      <c r="D22" s="55"/>
      <c r="E22" s="55"/>
      <c r="F22" s="28"/>
    </row>
    <row r="23" spans="2:7" ht="48" x14ac:dyDescent="0.2">
      <c r="B23" s="36" t="str" cm="1">
        <f t="array" ref="B23:B31">Project_List</f>
        <v>PF-BOL-001: Wellsprings Innovation Hub</v>
      </c>
      <c r="C23" s="162" t="s">
        <v>109</v>
      </c>
      <c r="D23" s="162" t="s">
        <v>110</v>
      </c>
      <c r="E23" s="163" t="s">
        <v>110</v>
      </c>
      <c r="F23" s="214" t="s">
        <v>111</v>
      </c>
    </row>
    <row r="24" spans="2:7" ht="16" x14ac:dyDescent="0.2">
      <c r="B24" s="36" t="str">
        <v>PF-BOL-002: Bolton Market Upgrades</v>
      </c>
      <c r="C24" s="162" t="s">
        <v>112</v>
      </c>
      <c r="D24" s="162" t="s">
        <v>113</v>
      </c>
      <c r="E24" s="163" t="s">
        <v>113</v>
      </c>
      <c r="F24" s="214" t="s">
        <v>114</v>
      </c>
    </row>
    <row r="25" spans="2:7" ht="16" x14ac:dyDescent="0.2">
      <c r="B25" s="36" t="str">
        <v>PF-BOL-003: Bolton Library &amp; Museum Upgrade</v>
      </c>
      <c r="C25" s="162" t="s">
        <v>112</v>
      </c>
      <c r="D25" s="162" t="s">
        <v>113</v>
      </c>
      <c r="E25" s="163" t="s">
        <v>113</v>
      </c>
      <c r="F25" s="214" t="s">
        <v>115</v>
      </c>
    </row>
    <row r="26" spans="2:7" ht="32" x14ac:dyDescent="0.2">
      <c r="B26" s="36" t="str">
        <v>PF-BOL-004: Public Realm Improvements</v>
      </c>
      <c r="C26" s="162" t="s">
        <v>109</v>
      </c>
      <c r="D26" s="162" t="s">
        <v>110</v>
      </c>
      <c r="E26" s="163" t="s">
        <v>110</v>
      </c>
      <c r="F26" s="214" t="s">
        <v>116</v>
      </c>
    </row>
    <row r="27" spans="2:7" ht="16" x14ac:dyDescent="0.2">
      <c r="B27" s="36" t="str">
        <v>PF-BOL-005: Accelerated Funding £1 million Public Realm Improvements</v>
      </c>
      <c r="C27" s="162" t="s">
        <v>109</v>
      </c>
      <c r="D27" s="162" t="s">
        <v>110</v>
      </c>
      <c r="E27" s="163" t="s">
        <v>110</v>
      </c>
      <c r="F27" s="214" t="s">
        <v>117</v>
      </c>
    </row>
    <row r="28" spans="2:7" ht="32" x14ac:dyDescent="0.2">
      <c r="B28" s="36" t="str">
        <v>PF-BOL-006: Farnworth Market Precinct</v>
      </c>
      <c r="C28" s="162" t="s">
        <v>112</v>
      </c>
      <c r="D28" s="162" t="s">
        <v>113</v>
      </c>
      <c r="E28" s="163" t="s">
        <v>113</v>
      </c>
      <c r="F28" s="214" t="s">
        <v>118</v>
      </c>
    </row>
    <row r="29" spans="2:7" ht="16" x14ac:dyDescent="0.2">
      <c r="B29" s="36" t="str">
        <v>PF-BOL-007: Farnworth Leisure Centre Expansion</v>
      </c>
      <c r="C29" s="162" t="s">
        <v>109</v>
      </c>
      <c r="D29" s="162" t="s">
        <v>110</v>
      </c>
      <c r="E29" s="163" t="s">
        <v>110</v>
      </c>
      <c r="F29" s="214" t="s">
        <v>119</v>
      </c>
    </row>
    <row r="30" spans="2:7" ht="32" x14ac:dyDescent="0.2">
      <c r="B30" s="36" t="str">
        <v>PF-BOL-008: Streets for All - Farnworth</v>
      </c>
      <c r="C30" s="162" t="s">
        <v>112</v>
      </c>
      <c r="D30" s="162" t="s">
        <v>113</v>
      </c>
      <c r="E30" s="163" t="s">
        <v>113</v>
      </c>
      <c r="F30" s="214" t="s">
        <v>120</v>
      </c>
    </row>
    <row r="31" spans="2:7" ht="16" x14ac:dyDescent="0.2">
      <c r="B31" s="36" t="str">
        <v>PF-BOL-009: Bolton College of Medical Science</v>
      </c>
      <c r="C31" s="162" t="s">
        <v>112</v>
      </c>
      <c r="D31" s="162" t="s">
        <v>113</v>
      </c>
      <c r="E31" s="163" t="s">
        <v>113</v>
      </c>
      <c r="F31" s="214" t="s">
        <v>121</v>
      </c>
    </row>
    <row r="32" spans="2:7" x14ac:dyDescent="0.2">
      <c r="B32" s="36"/>
      <c r="C32" s="162" t="s">
        <v>88</v>
      </c>
      <c r="D32" s="162" t="s">
        <v>88</v>
      </c>
      <c r="E32" s="163" t="s">
        <v>88</v>
      </c>
      <c r="F32" s="214"/>
    </row>
    <row r="33" spans="2:6" ht="15" customHeight="1" x14ac:dyDescent="0.2">
      <c r="B33" s="36"/>
      <c r="C33" s="162" t="s">
        <v>88</v>
      </c>
      <c r="D33" s="162" t="s">
        <v>88</v>
      </c>
      <c r="E33" s="163" t="s">
        <v>88</v>
      </c>
      <c r="F33" s="214"/>
    </row>
    <row r="34" spans="2:6" ht="15" customHeight="1" x14ac:dyDescent="0.2">
      <c r="B34" s="36"/>
      <c r="C34" s="162" t="s">
        <v>88</v>
      </c>
      <c r="D34" s="162" t="s">
        <v>88</v>
      </c>
      <c r="E34" s="163" t="s">
        <v>88</v>
      </c>
      <c r="F34" s="214"/>
    </row>
    <row r="35" spans="2:6" ht="15" customHeight="1" x14ac:dyDescent="0.2">
      <c r="B35" s="36"/>
      <c r="C35" s="162" t="s">
        <v>88</v>
      </c>
      <c r="D35" s="162" t="s">
        <v>88</v>
      </c>
      <c r="E35" s="163" t="s">
        <v>88</v>
      </c>
      <c r="F35" s="214"/>
    </row>
    <row r="36" spans="2:6" ht="15" customHeight="1" x14ac:dyDescent="0.2">
      <c r="B36" s="36"/>
      <c r="C36" s="162" t="s">
        <v>88</v>
      </c>
      <c r="D36" s="162" t="s">
        <v>88</v>
      </c>
      <c r="E36" s="163" t="s">
        <v>88</v>
      </c>
      <c r="F36" s="214"/>
    </row>
    <row r="37" spans="2:6" ht="15" customHeight="1" x14ac:dyDescent="0.2">
      <c r="B37" s="36"/>
      <c r="C37" s="162" t="s">
        <v>88</v>
      </c>
      <c r="D37" s="162" t="s">
        <v>88</v>
      </c>
      <c r="E37" s="163" t="s">
        <v>88</v>
      </c>
      <c r="F37" s="214"/>
    </row>
    <row r="38" spans="2:6" ht="15" customHeight="1" x14ac:dyDescent="0.2">
      <c r="B38" s="36"/>
      <c r="C38" s="162" t="s">
        <v>88</v>
      </c>
      <c r="D38" s="162" t="s">
        <v>88</v>
      </c>
      <c r="E38" s="163" t="s">
        <v>88</v>
      </c>
      <c r="F38" s="214"/>
    </row>
    <row r="39" spans="2:6" ht="15" customHeight="1" x14ac:dyDescent="0.2">
      <c r="B39" s="36"/>
      <c r="C39" s="162" t="s">
        <v>88</v>
      </c>
      <c r="D39" s="162" t="s">
        <v>88</v>
      </c>
      <c r="E39" s="163" t="s">
        <v>88</v>
      </c>
      <c r="F39" s="214"/>
    </row>
    <row r="40" spans="2:6" ht="15" customHeight="1" x14ac:dyDescent="0.2">
      <c r="B40" s="36"/>
      <c r="C40" s="162" t="s">
        <v>88</v>
      </c>
      <c r="D40" s="162" t="s">
        <v>88</v>
      </c>
      <c r="E40" s="163" t="s">
        <v>88</v>
      </c>
      <c r="F40" s="214"/>
    </row>
    <row r="41" spans="2:6" ht="15" customHeight="1" x14ac:dyDescent="0.2">
      <c r="B41" s="36"/>
      <c r="C41" s="162" t="s">
        <v>88</v>
      </c>
      <c r="D41" s="162" t="s">
        <v>88</v>
      </c>
      <c r="E41" s="163" t="s">
        <v>88</v>
      </c>
      <c r="F41" s="214"/>
    </row>
    <row r="42" spans="2:6" ht="15" customHeight="1" x14ac:dyDescent="0.2">
      <c r="B42" s="36"/>
      <c r="C42" s="162" t="s">
        <v>88</v>
      </c>
      <c r="D42" s="162" t="s">
        <v>88</v>
      </c>
      <c r="E42" s="163" t="s">
        <v>88</v>
      </c>
      <c r="F42" s="214"/>
    </row>
    <row r="43" spans="2:6" ht="15" customHeight="1" x14ac:dyDescent="0.2">
      <c r="B43" s="36"/>
      <c r="C43" s="162" t="s">
        <v>88</v>
      </c>
      <c r="D43" s="162" t="s">
        <v>88</v>
      </c>
      <c r="E43" s="163" t="s">
        <v>88</v>
      </c>
      <c r="F43" s="214"/>
    </row>
    <row r="44" spans="2:6" ht="15" customHeight="1" x14ac:dyDescent="0.2">
      <c r="B44" s="36"/>
      <c r="C44" s="162" t="s">
        <v>88</v>
      </c>
      <c r="D44" s="162" t="s">
        <v>88</v>
      </c>
      <c r="E44" s="163" t="s">
        <v>88</v>
      </c>
      <c r="F44" s="214"/>
    </row>
    <row r="45" spans="2:6" ht="15" customHeight="1" x14ac:dyDescent="0.2">
      <c r="B45" s="36"/>
      <c r="C45" s="162" t="s">
        <v>88</v>
      </c>
      <c r="D45" s="162" t="s">
        <v>88</v>
      </c>
      <c r="E45" s="163" t="s">
        <v>88</v>
      </c>
      <c r="F45" s="214"/>
    </row>
    <row r="46" spans="2:6" ht="15" customHeight="1" x14ac:dyDescent="0.2">
      <c r="B46" s="36"/>
      <c r="C46" s="162" t="s">
        <v>88</v>
      </c>
      <c r="D46" s="162" t="s">
        <v>88</v>
      </c>
      <c r="E46" s="163" t="s">
        <v>88</v>
      </c>
      <c r="F46" s="214"/>
    </row>
    <row r="47" spans="2:6" ht="15" customHeight="1" x14ac:dyDescent="0.2">
      <c r="B47" s="36"/>
      <c r="C47" s="162" t="s">
        <v>88</v>
      </c>
      <c r="D47" s="162" t="s">
        <v>88</v>
      </c>
      <c r="E47" s="163" t="s">
        <v>88</v>
      </c>
      <c r="F47" s="214"/>
    </row>
    <row r="48" spans="2:6" ht="15" customHeight="1" x14ac:dyDescent="0.2">
      <c r="B48" s="36"/>
      <c r="C48" s="162" t="s">
        <v>88</v>
      </c>
      <c r="D48" s="162" t="s">
        <v>88</v>
      </c>
      <c r="E48" s="163" t="s">
        <v>88</v>
      </c>
      <c r="F48" s="214"/>
    </row>
    <row r="49" spans="2:6" ht="15" customHeight="1" x14ac:dyDescent="0.2">
      <c r="B49" s="36"/>
      <c r="C49" s="162" t="s">
        <v>88</v>
      </c>
      <c r="D49" s="162" t="s">
        <v>88</v>
      </c>
      <c r="E49" s="163" t="s">
        <v>88</v>
      </c>
      <c r="F49" s="214"/>
    </row>
    <row r="50" spans="2:6" ht="15" customHeight="1" x14ac:dyDescent="0.2">
      <c r="B50" s="36"/>
      <c r="C50" s="162" t="s">
        <v>88</v>
      </c>
      <c r="D50" s="162" t="s">
        <v>88</v>
      </c>
      <c r="E50" s="163" t="s">
        <v>88</v>
      </c>
      <c r="F50" s="214"/>
    </row>
    <row r="51" spans="2:6" ht="15" customHeight="1" x14ac:dyDescent="0.2">
      <c r="B51" s="36"/>
      <c r="C51" s="162" t="s">
        <v>88</v>
      </c>
      <c r="D51" s="162" t="s">
        <v>88</v>
      </c>
      <c r="E51" s="163" t="s">
        <v>88</v>
      </c>
      <c r="F51" s="214"/>
    </row>
    <row r="52" spans="2:6" ht="15" customHeight="1" x14ac:dyDescent="0.2">
      <c r="B52" s="36"/>
      <c r="C52" s="162" t="s">
        <v>88</v>
      </c>
      <c r="D52" s="162" t="s">
        <v>88</v>
      </c>
      <c r="E52" s="163" t="s">
        <v>88</v>
      </c>
      <c r="F52" s="214"/>
    </row>
    <row r="53" spans="2:6" ht="15" customHeight="1" x14ac:dyDescent="0.2">
      <c r="B53" s="36"/>
      <c r="C53" s="162" t="s">
        <v>88</v>
      </c>
      <c r="D53" s="162" t="s">
        <v>88</v>
      </c>
      <c r="E53" s="163" t="s">
        <v>88</v>
      </c>
      <c r="F53" s="214"/>
    </row>
    <row r="54" spans="2:6" ht="15" customHeight="1" x14ac:dyDescent="0.2">
      <c r="B54" s="36"/>
      <c r="C54" s="162" t="s">
        <v>88</v>
      </c>
      <c r="D54" s="162" t="s">
        <v>88</v>
      </c>
      <c r="E54" s="163" t="s">
        <v>88</v>
      </c>
      <c r="F54" s="214"/>
    </row>
    <row r="55" spans="2:6" ht="15" customHeight="1" x14ac:dyDescent="0.2">
      <c r="B55" s="36"/>
      <c r="C55" s="162" t="s">
        <v>88</v>
      </c>
      <c r="D55" s="162" t="s">
        <v>88</v>
      </c>
      <c r="E55" s="163" t="s">
        <v>88</v>
      </c>
      <c r="F55" s="214"/>
    </row>
    <row r="56" spans="2:6" ht="15" customHeight="1" x14ac:dyDescent="0.2">
      <c r="B56" s="36"/>
      <c r="C56" s="162" t="s">
        <v>88</v>
      </c>
      <c r="D56" s="162" t="s">
        <v>88</v>
      </c>
      <c r="E56" s="163" t="s">
        <v>88</v>
      </c>
      <c r="F56" s="214"/>
    </row>
    <row r="57" spans="2:6" ht="16" thickBot="1" x14ac:dyDescent="0.25">
      <c r="B57" s="56"/>
      <c r="C57" s="162" t="s">
        <v>88</v>
      </c>
      <c r="D57" s="162" t="s">
        <v>88</v>
      </c>
      <c r="E57" s="163" t="s">
        <v>88</v>
      </c>
      <c r="F57" s="215"/>
    </row>
    <row r="58" spans="2:6" ht="8.25" customHeight="1" x14ac:dyDescent="0.2">
      <c r="F58" s="49" t="s">
        <v>122</v>
      </c>
    </row>
    <row r="59" spans="2:6" ht="8.25" customHeight="1" thickBot="1" x14ac:dyDescent="0.25">
      <c r="B59" s="49" t="s">
        <v>123</v>
      </c>
    </row>
    <row r="60" spans="2:6" ht="18" customHeight="1" x14ac:dyDescent="0.25">
      <c r="B60" s="244" t="s">
        <v>124</v>
      </c>
      <c r="C60" s="245"/>
      <c r="D60" s="245"/>
      <c r="E60" s="245"/>
      <c r="F60" s="246"/>
    </row>
    <row r="61" spans="2:6" ht="97.5" customHeight="1" x14ac:dyDescent="0.2">
      <c r="B61" s="241" t="s">
        <v>125</v>
      </c>
      <c r="C61" s="242"/>
      <c r="D61" s="242"/>
      <c r="E61" s="242"/>
      <c r="F61" s="243"/>
    </row>
    <row r="62" spans="2:6" ht="240" customHeight="1" thickBot="1" x14ac:dyDescent="0.25">
      <c r="B62" s="259" t="s">
        <v>1159</v>
      </c>
      <c r="C62" s="260"/>
      <c r="D62" s="260"/>
      <c r="E62" s="260"/>
      <c r="F62" s="261"/>
    </row>
    <row r="63" spans="2:6" ht="15" customHeight="1" x14ac:dyDescent="0.2">
      <c r="B63" s="262" t="s">
        <v>95</v>
      </c>
      <c r="C63" s="262"/>
      <c r="D63" s="189"/>
      <c r="F63" s="49" t="s">
        <v>126</v>
      </c>
    </row>
    <row r="64" spans="2:6" ht="8.25" customHeight="1" x14ac:dyDescent="0.2"/>
    <row r="65" spans="2:6" ht="8.25" customHeight="1" thickBot="1" x14ac:dyDescent="0.25">
      <c r="B65" s="49" t="s">
        <v>127</v>
      </c>
    </row>
    <row r="66" spans="2:6" ht="18" customHeight="1" x14ac:dyDescent="0.25">
      <c r="B66" s="244" t="s">
        <v>128</v>
      </c>
      <c r="C66" s="245"/>
      <c r="D66" s="245"/>
      <c r="E66" s="245"/>
      <c r="F66" s="246"/>
    </row>
    <row r="67" spans="2:6" ht="32.25" customHeight="1" x14ac:dyDescent="0.2">
      <c r="B67" s="280" t="s">
        <v>129</v>
      </c>
      <c r="C67" s="281"/>
      <c r="D67" s="281"/>
      <c r="E67" s="281"/>
      <c r="F67" s="282"/>
    </row>
    <row r="68" spans="2:6" ht="240" customHeight="1" thickBot="1" x14ac:dyDescent="0.25">
      <c r="B68" s="259" t="s">
        <v>1159</v>
      </c>
      <c r="C68" s="260"/>
      <c r="D68" s="260"/>
      <c r="E68" s="260"/>
      <c r="F68" s="261"/>
    </row>
    <row r="69" spans="2:6" ht="15" customHeight="1" x14ac:dyDescent="0.2">
      <c r="B69" s="262" t="s">
        <v>95</v>
      </c>
      <c r="C69" s="262"/>
      <c r="D69" s="189"/>
      <c r="F69" s="49" t="s">
        <v>130</v>
      </c>
    </row>
    <row r="71" spans="2:6" x14ac:dyDescent="0.2">
      <c r="B71" s="2"/>
      <c r="C71" s="2"/>
      <c r="D71" s="2"/>
      <c r="E71" s="2"/>
    </row>
    <row r="72" spans="2:6" x14ac:dyDescent="0.2">
      <c r="B72" s="2"/>
      <c r="C72" s="2"/>
      <c r="D72" s="2"/>
      <c r="E72" s="2"/>
    </row>
    <row r="77" spans="2:6" x14ac:dyDescent="0.2"/>
    <row r="79" spans="2:6" x14ac:dyDescent="0.2"/>
    <row r="80" spans="2:6" x14ac:dyDescent="0.2"/>
    <row r="81" x14ac:dyDescent="0.2"/>
    <row r="82" x14ac:dyDescent="0.2"/>
    <row r="83" x14ac:dyDescent="0.2"/>
    <row r="84" x14ac:dyDescent="0.2"/>
    <row r="85" x14ac:dyDescent="0.2"/>
  </sheetData>
  <sheetProtection selectLockedCells="1"/>
  <mergeCells count="24">
    <mergeCell ref="B69:C69"/>
    <mergeCell ref="B63:C63"/>
    <mergeCell ref="B62:F62"/>
    <mergeCell ref="B66:F66"/>
    <mergeCell ref="B67:F67"/>
    <mergeCell ref="B68:F68"/>
    <mergeCell ref="B13:F13"/>
    <mergeCell ref="B14:C14"/>
    <mergeCell ref="B11:F11"/>
    <mergeCell ref="B2:F2"/>
    <mergeCell ref="B12:F12"/>
    <mergeCell ref="B4:F4"/>
    <mergeCell ref="B7:D7"/>
    <mergeCell ref="E7:F7"/>
    <mergeCell ref="B9:D9"/>
    <mergeCell ref="E9:F9"/>
    <mergeCell ref="B8:D8"/>
    <mergeCell ref="E8:F8"/>
    <mergeCell ref="B61:F61"/>
    <mergeCell ref="B60:F60"/>
    <mergeCell ref="B18:F18"/>
    <mergeCell ref="B16:F16"/>
    <mergeCell ref="B17:E17"/>
    <mergeCell ref="B19:E19"/>
  </mergeCells>
  <conditionalFormatting sqref="B22:F22 B23:E24 B25:F26 B27:E28 B29:F57">
    <cfRule type="expression" dxfId="75" priority="10">
      <formula>$B22=""</formula>
    </cfRule>
  </conditionalFormatting>
  <conditionalFormatting sqref="C22:E57">
    <cfRule type="cellIs" dxfId="74" priority="8" operator="equal">
      <formula>"Amber/Red"</formula>
    </cfRule>
    <cfRule type="cellIs" dxfId="73" priority="9" operator="equal">
      <formula>"Amber/Green"</formula>
    </cfRule>
    <cfRule type="cellIs" dxfId="72" priority="11" operator="equal">
      <formula>"Green"</formula>
    </cfRule>
    <cfRule type="cellIs" dxfId="71" priority="12" operator="equal">
      <formula>"Amber"</formula>
    </cfRule>
    <cfRule type="cellIs" dxfId="70" priority="13" operator="equal">
      <formula>"Red"</formula>
    </cfRule>
    <cfRule type="cellIs" dxfId="69" priority="14" operator="equal">
      <formula>"Select a rating"</formula>
    </cfRule>
  </conditionalFormatting>
  <conditionalFormatting sqref="E8:F9">
    <cfRule type="cellIs" dxfId="68" priority="3" operator="equal">
      <formula>"Red"</formula>
    </cfRule>
    <cfRule type="cellIs" dxfId="67" priority="4" operator="equal">
      <formula>"Amber"</formula>
    </cfRule>
    <cfRule type="cellIs" dxfId="66" priority="5" operator="equal">
      <formula>"Green"</formula>
    </cfRule>
    <cfRule type="cellIs" dxfId="65" priority="6" operator="equal">
      <formula>"Amber/Green"</formula>
    </cfRule>
    <cfRule type="cellIs" dxfId="64" priority="7" operator="equal">
      <formula>"Amber/Red"</formula>
    </cfRule>
  </conditionalFormatting>
  <conditionalFormatting sqref="F23 F28">
    <cfRule type="expression" dxfId="63" priority="104">
      <formula>$B22=""</formula>
    </cfRule>
  </conditionalFormatting>
  <conditionalFormatting sqref="F24">
    <cfRule type="expression" dxfId="62" priority="1">
      <formula>$B24=""</formula>
    </cfRule>
  </conditionalFormatting>
  <conditionalFormatting sqref="F25">
    <cfRule type="expression" dxfId="61" priority="106">
      <formula>$B23=""</formula>
    </cfRule>
  </conditionalFormatting>
  <conditionalFormatting sqref="F27">
    <cfRule type="expression" dxfId="60" priority="2">
      <formula>$B27=""</formula>
    </cfRule>
  </conditionalFormatting>
  <pageMargins left="0.7" right="0.7" top="0.75" bottom="0.75" header="0.3" footer="0.3"/>
  <pageSetup paperSize="9" orientation="landscape" r:id="rId1"/>
  <headerFooter>
    <oddHeader>&amp;C&amp;"Calibri"&amp;10&amp;K000000 OFFICIAL&amp;1#_x000D_</oddHeader>
    <oddFooter>&amp;C_x000D_&amp;1#&amp;"Calibri"&amp;10&amp;K000000 OFFICIAL</oddFooter>
  </headerFooter>
  <extLst>
    <ext xmlns:x14="http://schemas.microsoft.com/office/spreadsheetml/2009/9/main" uri="{CCE6A557-97BC-4b89-ADB6-D9C93CAAB3DF}">
      <x14:dataValidations xmlns:xm="http://schemas.microsoft.com/office/excel/2006/main" count="2">
        <x14:dataValidation type="list" allowBlank="1" showInputMessage="1" showErrorMessage="1" xr:uid="{1D205E69-F9DC-447D-A939-04C2C18838BF}">
          <x14:formula1>
            <xm:f>'Dropdown Values'!$A$47:$A$52</xm:f>
          </x14:formula1>
          <xm:sqref>D23:E57 E8:F9</xm:sqref>
        </x14:dataValidation>
        <x14:dataValidation type="list" allowBlank="1" showInputMessage="1" showErrorMessage="1" xr:uid="{23852C39-C1DE-4345-9BFC-E5A9FA1CA181}">
          <x14:formula1>
            <xm:f>'Dropdown Values'!$A$38:$A$43</xm:f>
          </x14:formula1>
          <xm:sqref>C23:C57</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5F9DF7-B496-4E8B-BEED-1EF5D0391018}">
  <dimension ref="B1:C41"/>
  <sheetViews>
    <sheetView showGridLines="0" topLeftCell="A2" zoomScaleNormal="100" workbookViewId="0">
      <selection activeCell="C6" sqref="C6"/>
    </sheetView>
  </sheetViews>
  <sheetFormatPr baseColWidth="10" defaultColWidth="8.83203125" defaultRowHeight="15" x14ac:dyDescent="0.2"/>
  <cols>
    <col min="2" max="2" width="93.5" customWidth="1"/>
    <col min="3" max="3" width="59.5" customWidth="1"/>
  </cols>
  <sheetData>
    <row r="1" spans="2:3" ht="16" thickBot="1" x14ac:dyDescent="0.25"/>
    <row r="2" spans="2:3" ht="24" x14ac:dyDescent="0.2">
      <c r="B2" s="283" t="s">
        <v>13</v>
      </c>
      <c r="C2" s="284"/>
    </row>
    <row r="3" spans="2:3" x14ac:dyDescent="0.2">
      <c r="B3" s="49" t="s">
        <v>131</v>
      </c>
    </row>
    <row r="4" spans="2:3" ht="17" x14ac:dyDescent="0.2">
      <c r="B4" s="73" t="s">
        <v>104</v>
      </c>
      <c r="C4" s="74" t="s">
        <v>132</v>
      </c>
    </row>
    <row r="5" spans="2:3" ht="32" x14ac:dyDescent="0.2">
      <c r="B5" s="68"/>
      <c r="C5" s="116" t="s">
        <v>133</v>
      </c>
    </row>
    <row r="6" spans="2:3" ht="16" x14ac:dyDescent="0.2">
      <c r="B6" s="69" t="str" cm="1">
        <f t="array" ref="B6:B14">Project_List</f>
        <v>PF-BOL-001: Wellsprings Innovation Hub</v>
      </c>
      <c r="C6" s="223" t="s">
        <v>134</v>
      </c>
    </row>
    <row r="7" spans="2:3" ht="16" x14ac:dyDescent="0.2">
      <c r="B7" s="70" t="str">
        <v>PF-BOL-002: Bolton Market Upgrades</v>
      </c>
      <c r="C7" s="223" t="s">
        <v>135</v>
      </c>
    </row>
    <row r="8" spans="2:3" ht="16" x14ac:dyDescent="0.2">
      <c r="B8" s="69" t="str">
        <v>PF-BOL-003: Bolton Library &amp; Museum Upgrade</v>
      </c>
      <c r="C8" s="223" t="s">
        <v>136</v>
      </c>
    </row>
    <row r="9" spans="2:3" ht="16" x14ac:dyDescent="0.2">
      <c r="B9" s="69" t="str">
        <v>PF-BOL-004: Public Realm Improvements</v>
      </c>
      <c r="C9" s="223" t="s">
        <v>137</v>
      </c>
    </row>
    <row r="10" spans="2:3" ht="16" x14ac:dyDescent="0.2">
      <c r="B10" s="69" t="str">
        <v>PF-BOL-005: Accelerated Funding £1 million Public Realm Improvements</v>
      </c>
      <c r="C10" s="223" t="s">
        <v>137</v>
      </c>
    </row>
    <row r="11" spans="2:3" ht="16" x14ac:dyDescent="0.2">
      <c r="B11" s="69" t="str">
        <v>PF-BOL-006: Farnworth Market Precinct</v>
      </c>
      <c r="C11" s="223" t="s">
        <v>138</v>
      </c>
    </row>
    <row r="12" spans="2:3" ht="16" x14ac:dyDescent="0.2">
      <c r="B12" s="69" t="str">
        <v>PF-BOL-007: Farnworth Leisure Centre Expansion</v>
      </c>
      <c r="C12" s="223" t="s">
        <v>139</v>
      </c>
    </row>
    <row r="13" spans="2:3" ht="32" x14ac:dyDescent="0.2">
      <c r="B13" s="69" t="str">
        <v>PF-BOL-008: Streets for All - Farnworth</v>
      </c>
      <c r="C13" s="223" t="s">
        <v>140</v>
      </c>
    </row>
    <row r="14" spans="2:3" ht="16" x14ac:dyDescent="0.2">
      <c r="B14" s="69" t="str">
        <v>PF-BOL-009: Bolton College of Medical Science</v>
      </c>
      <c r="C14" s="224" t="s">
        <v>141</v>
      </c>
    </row>
    <row r="15" spans="2:3" x14ac:dyDescent="0.2">
      <c r="B15" s="69"/>
      <c r="C15" s="223"/>
    </row>
    <row r="16" spans="2:3" x14ac:dyDescent="0.2">
      <c r="B16" s="69"/>
      <c r="C16" s="223"/>
    </row>
    <row r="17" spans="2:3" x14ac:dyDescent="0.2">
      <c r="B17" s="69"/>
      <c r="C17" s="223"/>
    </row>
    <row r="18" spans="2:3" x14ac:dyDescent="0.2">
      <c r="B18" s="69"/>
      <c r="C18" s="223"/>
    </row>
    <row r="19" spans="2:3" x14ac:dyDescent="0.2">
      <c r="B19" s="69"/>
      <c r="C19" s="223"/>
    </row>
    <row r="20" spans="2:3" x14ac:dyDescent="0.2">
      <c r="B20" s="69"/>
      <c r="C20" s="223"/>
    </row>
    <row r="21" spans="2:3" x14ac:dyDescent="0.2">
      <c r="B21" s="69"/>
      <c r="C21" s="223"/>
    </row>
    <row r="22" spans="2:3" x14ac:dyDescent="0.2">
      <c r="B22" s="69"/>
      <c r="C22" s="223"/>
    </row>
    <row r="23" spans="2:3" x14ac:dyDescent="0.2">
      <c r="B23" s="69"/>
      <c r="C23" s="223"/>
    </row>
    <row r="24" spans="2:3" x14ac:dyDescent="0.2">
      <c r="B24" s="69"/>
      <c r="C24" s="223"/>
    </row>
    <row r="25" spans="2:3" x14ac:dyDescent="0.2">
      <c r="B25" s="69"/>
      <c r="C25" s="223"/>
    </row>
    <row r="26" spans="2:3" x14ac:dyDescent="0.2">
      <c r="B26" s="69"/>
      <c r="C26" s="223"/>
    </row>
    <row r="27" spans="2:3" x14ac:dyDescent="0.2">
      <c r="B27" s="69"/>
      <c r="C27" s="223"/>
    </row>
    <row r="28" spans="2:3" x14ac:dyDescent="0.2">
      <c r="B28" s="69"/>
      <c r="C28" s="223"/>
    </row>
    <row r="29" spans="2:3" x14ac:dyDescent="0.2">
      <c r="B29" s="69"/>
      <c r="C29" s="223"/>
    </row>
    <row r="30" spans="2:3" x14ac:dyDescent="0.2">
      <c r="B30" s="69"/>
      <c r="C30" s="223"/>
    </row>
    <row r="31" spans="2:3" x14ac:dyDescent="0.2">
      <c r="B31" s="69"/>
      <c r="C31" s="223"/>
    </row>
    <row r="32" spans="2:3" x14ac:dyDescent="0.2">
      <c r="B32" s="69"/>
      <c r="C32" s="223"/>
    </row>
    <row r="33" spans="2:3" x14ac:dyDescent="0.2">
      <c r="B33" s="69"/>
      <c r="C33" s="223"/>
    </row>
    <row r="34" spans="2:3" x14ac:dyDescent="0.2">
      <c r="B34" s="69"/>
      <c r="C34" s="223"/>
    </row>
    <row r="35" spans="2:3" ht="16" x14ac:dyDescent="0.2">
      <c r="B35" s="71"/>
      <c r="C35" s="223"/>
    </row>
    <row r="36" spans="2:3" ht="16" x14ac:dyDescent="0.2">
      <c r="B36" s="71"/>
      <c r="C36" s="223"/>
    </row>
    <row r="37" spans="2:3" ht="16" x14ac:dyDescent="0.2">
      <c r="B37" s="71"/>
      <c r="C37" s="223"/>
    </row>
    <row r="38" spans="2:3" ht="16" x14ac:dyDescent="0.2">
      <c r="B38" s="71"/>
      <c r="C38" s="223"/>
    </row>
    <row r="39" spans="2:3" ht="16" x14ac:dyDescent="0.2">
      <c r="B39" s="71"/>
      <c r="C39" s="223"/>
    </row>
    <row r="40" spans="2:3" ht="17" thickBot="1" x14ac:dyDescent="0.25">
      <c r="B40" s="72"/>
      <c r="C40" s="225"/>
    </row>
    <row r="41" spans="2:3" x14ac:dyDescent="0.2">
      <c r="C41" s="49" t="s">
        <v>142</v>
      </c>
    </row>
  </sheetData>
  <sheetProtection selectLockedCells="1"/>
  <mergeCells count="1">
    <mergeCell ref="B2:C2"/>
  </mergeCells>
  <conditionalFormatting sqref="B6:C40">
    <cfRule type="expression" dxfId="59" priority="1">
      <formula>$B6=""</formula>
    </cfRule>
  </conditionalFormatting>
  <pageMargins left="0.7" right="0.7" top="0.75" bottom="0.75" header="0.3" footer="0.3"/>
  <pageSetup paperSize="9" orientation="portrait" r:id="rId1"/>
  <headerFooter>
    <oddHeader>&amp;C&amp;"Calibri"&amp;10&amp;K000000 OFFICIAL&amp;1#_x000D_</oddHeader>
    <oddFooter>&amp;C_x000D_&amp;1#&amp;"Calibri"&amp;10&amp;K000000 OFFICIAL</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D5B1B-461C-4DE2-9E08-BF956850FFFF}">
  <dimension ref="A1:BO174"/>
  <sheetViews>
    <sheetView showGridLines="0" topLeftCell="A15" zoomScale="110" zoomScaleNormal="98" workbookViewId="0">
      <selection activeCell="D21" sqref="D21"/>
    </sheetView>
  </sheetViews>
  <sheetFormatPr baseColWidth="10" defaultColWidth="9.1640625" defaultRowHeight="15" customHeight="1" x14ac:dyDescent="0.2"/>
  <cols>
    <col min="1" max="1" width="9.1640625" style="5" customWidth="1"/>
    <col min="2" max="3" width="43.6640625" style="5" customWidth="1"/>
    <col min="4" max="5" width="31.5" style="5" customWidth="1"/>
    <col min="6" max="6" width="15.6640625" style="5" customWidth="1"/>
    <col min="7" max="7" width="13.33203125" style="5" customWidth="1"/>
    <col min="8" max="28" width="13.1640625" style="5" customWidth="1"/>
    <col min="29" max="29" width="12.5" style="5" customWidth="1"/>
    <col min="30" max="30" width="17.5" style="5" customWidth="1"/>
    <col min="31" max="31" width="9.1640625" style="5"/>
    <col min="32" max="33" width="34.6640625" style="5" customWidth="1"/>
    <col min="34" max="34" width="26" style="5" customWidth="1"/>
    <col min="35" max="50" width="13.1640625" style="5" customWidth="1"/>
    <col min="51" max="51" width="16.33203125" style="5" customWidth="1"/>
    <col min="52" max="55" width="9.1640625" style="5"/>
    <col min="56" max="56" width="20.1640625" style="5" customWidth="1"/>
    <col min="57" max="57" width="14.83203125" style="5" customWidth="1"/>
    <col min="58" max="58" width="37.1640625" style="5" customWidth="1"/>
    <col min="59" max="59" width="34" style="5" customWidth="1"/>
    <col min="60" max="60" width="54.5" style="5" customWidth="1"/>
    <col min="61" max="61" width="42.1640625" style="5" customWidth="1"/>
    <col min="62" max="62" width="26.5" style="5" customWidth="1"/>
    <col min="63" max="63" width="9.5" style="5" customWidth="1"/>
    <col min="64" max="16384" width="9.1640625" style="5"/>
  </cols>
  <sheetData>
    <row r="1" spans="1:67" ht="16" thickBot="1" x14ac:dyDescent="0.25">
      <c r="A1" s="91"/>
      <c r="B1" s="91"/>
      <c r="C1" s="91"/>
      <c r="D1" s="91"/>
      <c r="E1" s="91"/>
      <c r="F1" s="91"/>
      <c r="G1" s="91"/>
      <c r="H1" s="91"/>
      <c r="I1" s="91"/>
      <c r="J1" s="91"/>
      <c r="K1" s="91"/>
      <c r="L1" s="91"/>
      <c r="M1" s="91"/>
      <c r="N1" s="91"/>
      <c r="O1" s="91"/>
      <c r="P1" s="91"/>
      <c r="Q1" s="91"/>
      <c r="R1" s="91"/>
      <c r="S1" s="91"/>
      <c r="T1" s="91"/>
      <c r="U1" s="91"/>
      <c r="V1" s="91"/>
      <c r="W1" s="91"/>
      <c r="X1" s="91"/>
      <c r="Y1" s="91"/>
      <c r="Z1" s="91"/>
      <c r="AA1" s="91"/>
      <c r="AB1" s="91"/>
      <c r="AC1" s="91"/>
      <c r="AD1" s="91"/>
      <c r="AE1" s="91"/>
      <c r="AF1" s="91"/>
      <c r="AG1" s="91"/>
      <c r="AH1" s="91"/>
      <c r="AI1" s="91"/>
      <c r="AJ1" s="91"/>
      <c r="AK1"/>
      <c r="AL1"/>
      <c r="AM1" s="91"/>
      <c r="AN1" s="91"/>
      <c r="AO1" s="91"/>
      <c r="AP1" s="91"/>
      <c r="AQ1" s="91"/>
      <c r="AR1" s="91"/>
      <c r="AS1" s="91"/>
      <c r="AT1" s="91"/>
      <c r="AU1" s="91"/>
      <c r="AV1" s="91"/>
      <c r="AW1" s="91"/>
      <c r="AX1" s="91"/>
      <c r="AY1" s="91"/>
      <c r="AZ1" s="91"/>
      <c r="BA1" s="91"/>
      <c r="BB1" s="91"/>
      <c r="BC1" s="91"/>
      <c r="BD1" s="91"/>
      <c r="BE1" s="91"/>
      <c r="BF1" s="91"/>
      <c r="BG1" s="91"/>
      <c r="BH1" s="91"/>
      <c r="BI1" s="91"/>
      <c r="BJ1" s="91"/>
      <c r="BK1" s="91"/>
      <c r="BL1" s="91"/>
      <c r="BM1" s="91"/>
      <c r="BN1" s="91"/>
      <c r="BO1" s="91"/>
    </row>
    <row r="2" spans="1:67" s="10" customFormat="1" ht="25" thickBot="1" x14ac:dyDescent="0.25">
      <c r="A2" s="3"/>
      <c r="B2" s="237" t="s">
        <v>15</v>
      </c>
      <c r="C2" s="263"/>
      <c r="D2" s="263"/>
      <c r="E2" s="263"/>
      <c r="F2" s="263"/>
      <c r="G2" s="263"/>
      <c r="H2" s="238"/>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row>
    <row r="3" spans="1:67" ht="16" thickBot="1" x14ac:dyDescent="0.25">
      <c r="A3" s="91"/>
      <c r="B3" s="117"/>
      <c r="C3" s="117"/>
      <c r="D3" s="117"/>
      <c r="E3" s="117"/>
      <c r="F3" s="117"/>
      <c r="G3" s="117"/>
      <c r="H3" s="117"/>
      <c r="I3" s="91"/>
      <c r="J3" s="91"/>
      <c r="K3" s="91"/>
      <c r="L3" s="91"/>
      <c r="M3" s="91"/>
      <c r="N3" s="91"/>
      <c r="O3" s="91"/>
      <c r="P3" s="91"/>
      <c r="Q3" s="91"/>
      <c r="R3" s="91"/>
      <c r="S3" s="91"/>
      <c r="T3" s="91"/>
      <c r="U3" s="91"/>
      <c r="V3" s="91"/>
      <c r="W3" s="91"/>
      <c r="X3" s="91"/>
      <c r="Y3" s="91"/>
      <c r="Z3" s="91"/>
      <c r="AA3" s="91"/>
      <c r="AB3" s="91"/>
      <c r="AC3" s="91"/>
      <c r="AD3" s="91"/>
      <c r="AE3" s="91"/>
      <c r="AF3" s="91"/>
      <c r="AG3" s="91"/>
      <c r="AH3" s="91"/>
      <c r="AI3" s="91"/>
      <c r="AJ3" s="91"/>
      <c r="AK3"/>
      <c r="AL3"/>
      <c r="AM3" s="91"/>
      <c r="AN3" s="91"/>
      <c r="AO3" s="91"/>
      <c r="AP3" s="91"/>
      <c r="AQ3" s="91"/>
      <c r="AR3" s="91"/>
      <c r="AS3" s="91"/>
      <c r="AT3" s="91"/>
      <c r="AU3" s="91"/>
      <c r="AV3" s="91"/>
      <c r="AW3" s="91"/>
      <c r="AX3" s="91"/>
      <c r="AY3" s="91"/>
      <c r="AZ3" s="91"/>
      <c r="BA3" s="91"/>
      <c r="BB3" s="91"/>
      <c r="BC3" s="91"/>
      <c r="BD3" s="91"/>
      <c r="BE3" s="91"/>
      <c r="BF3" s="91"/>
      <c r="BG3" s="91"/>
      <c r="BH3" s="91"/>
      <c r="BI3" s="91"/>
      <c r="BJ3" s="91"/>
      <c r="BK3" s="91"/>
      <c r="BL3" s="91"/>
      <c r="BM3" s="91"/>
      <c r="BN3" s="91"/>
      <c r="BO3" s="91"/>
    </row>
    <row r="4" spans="1:67" ht="19" x14ac:dyDescent="0.25">
      <c r="A4" s="91"/>
      <c r="B4" s="321" t="s">
        <v>143</v>
      </c>
      <c r="C4" s="322"/>
      <c r="D4" s="322"/>
      <c r="E4" s="322"/>
      <c r="F4" s="322"/>
      <c r="G4" s="322"/>
      <c r="H4" s="323"/>
      <c r="I4" s="16"/>
      <c r="J4" s="16"/>
      <c r="K4" s="16"/>
      <c r="L4" s="91"/>
      <c r="M4" s="91"/>
      <c r="N4" s="91"/>
      <c r="O4" s="91"/>
      <c r="P4" s="91"/>
      <c r="Q4" s="91"/>
      <c r="R4" s="91"/>
      <c r="S4" s="91"/>
      <c r="T4" s="91"/>
      <c r="U4" s="91"/>
      <c r="V4" s="91"/>
      <c r="W4" s="91"/>
      <c r="X4" s="91"/>
      <c r="Y4" s="91"/>
      <c r="Z4" s="91"/>
      <c r="AA4" s="91"/>
      <c r="AB4" s="91"/>
      <c r="AC4" s="91"/>
      <c r="AD4" s="91"/>
      <c r="AE4" s="91"/>
      <c r="AF4" s="91"/>
      <c r="AG4" s="91"/>
      <c r="AH4" s="91"/>
      <c r="AI4" s="91"/>
      <c r="AJ4" s="91"/>
      <c r="AK4"/>
      <c r="AL4"/>
      <c r="AM4" s="91"/>
      <c r="AN4" s="91"/>
      <c r="AO4" s="91"/>
      <c r="AP4" s="91"/>
      <c r="AQ4" s="91"/>
      <c r="AR4" s="91"/>
      <c r="AS4" s="91"/>
      <c r="AT4" s="91"/>
      <c r="AU4" s="91"/>
      <c r="AV4" s="91"/>
      <c r="AW4" s="91"/>
      <c r="AX4" s="91"/>
      <c r="AY4" s="91"/>
      <c r="AZ4" s="91"/>
      <c r="BA4" s="91"/>
      <c r="BB4" s="91"/>
      <c r="BC4" s="91"/>
      <c r="BD4" s="91"/>
      <c r="BE4" s="91"/>
      <c r="BF4" s="91"/>
      <c r="BG4" s="91"/>
      <c r="BH4" s="91"/>
      <c r="BI4" s="91"/>
      <c r="BJ4" s="91"/>
      <c r="BK4" s="91"/>
      <c r="BL4" s="91"/>
      <c r="BM4" s="91"/>
      <c r="BN4" s="91"/>
      <c r="BO4" s="91"/>
    </row>
    <row r="5" spans="1:67" ht="138.75" customHeight="1" x14ac:dyDescent="0.2">
      <c r="A5" s="91"/>
      <c r="B5" s="324" t="s">
        <v>144</v>
      </c>
      <c r="C5" s="325"/>
      <c r="D5" s="326"/>
      <c r="E5" s="326"/>
      <c r="F5" s="326"/>
      <c r="G5" s="326"/>
      <c r="H5" s="327"/>
      <c r="I5" s="17"/>
      <c r="J5" s="17"/>
      <c r="K5" s="17"/>
      <c r="L5" s="91"/>
      <c r="M5" s="91"/>
      <c r="N5" s="91"/>
      <c r="O5" s="91"/>
      <c r="P5" s="91"/>
      <c r="Q5" s="91"/>
      <c r="R5" s="91"/>
      <c r="S5" s="91"/>
      <c r="T5" s="91"/>
      <c r="U5" s="91"/>
      <c r="V5" s="91"/>
      <c r="W5" s="91"/>
      <c r="X5" s="91"/>
      <c r="Y5" s="91"/>
      <c r="Z5" s="91"/>
      <c r="AA5" s="91"/>
      <c r="AB5" s="91"/>
      <c r="AC5" s="91"/>
      <c r="AD5" s="91"/>
      <c r="AE5" s="91"/>
      <c r="AF5" s="91"/>
      <c r="AG5" s="91"/>
      <c r="AH5" s="91"/>
      <c r="AI5" s="91"/>
      <c r="AJ5" s="91"/>
      <c r="AK5"/>
      <c r="AL5"/>
      <c r="AM5" s="91"/>
      <c r="AN5" s="91"/>
      <c r="AO5" s="91"/>
      <c r="AP5" s="91"/>
      <c r="AQ5" s="91"/>
      <c r="AR5" s="91"/>
      <c r="AS5" s="91"/>
      <c r="AT5" s="91"/>
      <c r="AU5" s="91"/>
      <c r="AV5" s="91"/>
      <c r="AW5" s="91"/>
      <c r="AX5" s="91"/>
      <c r="AY5" s="91"/>
      <c r="AZ5" s="91"/>
      <c r="BA5" s="91"/>
      <c r="BB5" s="91"/>
      <c r="BC5" s="91"/>
      <c r="BD5" s="91"/>
      <c r="BE5" s="91"/>
      <c r="BF5" s="91"/>
      <c r="BG5" s="91"/>
      <c r="BH5" s="91"/>
      <c r="BI5" s="91"/>
      <c r="BJ5" s="91"/>
      <c r="BK5" s="91"/>
      <c r="BL5" s="91"/>
      <c r="BM5" s="91"/>
      <c r="BN5" s="91"/>
      <c r="BO5" s="91"/>
    </row>
    <row r="6" spans="1:67" x14ac:dyDescent="0.2">
      <c r="A6" s="91"/>
      <c r="B6" s="307" t="s">
        <v>145</v>
      </c>
      <c r="C6" s="308"/>
      <c r="D6" s="308"/>
      <c r="E6" s="309"/>
      <c r="F6" s="309"/>
      <c r="G6" s="309"/>
      <c r="H6" s="310"/>
      <c r="I6" s="17"/>
      <c r="J6" s="17"/>
      <c r="K6" s="17"/>
      <c r="L6" s="91"/>
      <c r="M6" s="91"/>
      <c r="N6" s="91"/>
      <c r="O6" s="91"/>
      <c r="P6" s="91"/>
      <c r="Q6" s="91"/>
      <c r="R6" s="91"/>
      <c r="S6" s="91"/>
      <c r="T6" s="91"/>
      <c r="U6" s="91"/>
      <c r="V6" s="91"/>
      <c r="W6" s="91"/>
      <c r="X6" s="91"/>
      <c r="Y6" s="91"/>
      <c r="Z6" s="91"/>
      <c r="AA6" s="91"/>
      <c r="AB6" s="91"/>
      <c r="AC6" s="91"/>
      <c r="AD6" s="91"/>
      <c r="AE6" s="91"/>
      <c r="AF6" s="91"/>
      <c r="AG6" s="91"/>
      <c r="AH6" s="91"/>
      <c r="AI6" s="91"/>
      <c r="AJ6" s="91"/>
      <c r="AK6"/>
      <c r="AL6"/>
      <c r="AM6" s="91"/>
      <c r="AN6" s="91"/>
      <c r="AO6" s="91"/>
      <c r="AP6" s="91"/>
      <c r="AQ6" s="91"/>
      <c r="AR6" s="91"/>
      <c r="AS6" s="91"/>
      <c r="AT6" s="91"/>
      <c r="AU6" s="91"/>
      <c r="AV6" s="91"/>
      <c r="AW6" s="91"/>
      <c r="AX6" s="91"/>
      <c r="AY6" s="91"/>
      <c r="AZ6" s="91"/>
      <c r="BA6" s="91"/>
      <c r="BB6" s="91"/>
      <c r="BC6" s="91"/>
      <c r="BD6" s="91"/>
      <c r="BE6" s="91"/>
      <c r="BF6" s="91"/>
      <c r="BG6" s="91"/>
      <c r="BH6" s="91"/>
      <c r="BI6" s="91"/>
      <c r="BJ6" s="91"/>
      <c r="BK6" s="91"/>
      <c r="BL6" s="91"/>
      <c r="BM6" s="91"/>
      <c r="BN6" s="91"/>
      <c r="BO6" s="91"/>
    </row>
    <row r="7" spans="1:67" ht="16" x14ac:dyDescent="0.2">
      <c r="A7" s="91"/>
      <c r="B7" s="29" t="s">
        <v>146</v>
      </c>
      <c r="C7" s="308" t="s">
        <v>147</v>
      </c>
      <c r="D7" s="308"/>
      <c r="E7" s="309"/>
      <c r="F7" s="309"/>
      <c r="G7" s="309"/>
      <c r="H7" s="310"/>
      <c r="I7" s="17"/>
      <c r="J7" s="17"/>
      <c r="K7" s="17"/>
      <c r="L7" s="91"/>
      <c r="M7" s="91"/>
      <c r="N7" s="91"/>
      <c r="O7" s="91"/>
      <c r="P7" s="91"/>
      <c r="Q7" s="91"/>
      <c r="R7" s="91"/>
      <c r="S7" s="91"/>
      <c r="T7" s="91"/>
      <c r="U7" s="91"/>
      <c r="V7" s="91"/>
      <c r="W7" s="91"/>
      <c r="X7" s="91"/>
      <c r="Y7" s="91"/>
      <c r="Z7" s="91"/>
      <c r="AA7" s="91"/>
      <c r="AB7" s="91"/>
      <c r="AC7" s="91"/>
      <c r="AD7" s="91"/>
      <c r="AE7" s="91"/>
      <c r="AF7" s="91"/>
      <c r="AG7" s="91"/>
      <c r="AH7" s="91"/>
      <c r="AI7" s="91"/>
      <c r="AJ7" s="91"/>
      <c r="AK7"/>
      <c r="AL7"/>
      <c r="AM7" s="91"/>
      <c r="AN7" s="91"/>
      <c r="AO7" s="91"/>
      <c r="AP7" s="91"/>
      <c r="AQ7" s="91"/>
      <c r="AR7" s="91"/>
      <c r="AS7" s="91"/>
      <c r="AT7" s="91"/>
      <c r="AU7" s="91"/>
      <c r="AV7" s="91"/>
      <c r="AW7" s="91"/>
      <c r="AX7" s="91"/>
      <c r="AY7" s="91"/>
      <c r="AZ7" s="91"/>
      <c r="BA7" s="91"/>
      <c r="BB7" s="91"/>
      <c r="BC7" s="91"/>
      <c r="BD7" s="91"/>
      <c r="BE7" s="91"/>
      <c r="BF7" s="91"/>
      <c r="BG7" s="91"/>
      <c r="BH7" s="91"/>
      <c r="BI7" s="91"/>
      <c r="BJ7" s="91"/>
      <c r="BK7" s="91"/>
      <c r="BL7" s="91"/>
      <c r="BM7" s="91"/>
      <c r="BN7" s="91"/>
      <c r="BO7" s="91"/>
    </row>
    <row r="8" spans="1:67" ht="83.25" customHeight="1" x14ac:dyDescent="0.2">
      <c r="A8" s="91"/>
      <c r="B8" s="30" t="s">
        <v>148</v>
      </c>
      <c r="C8" s="311" t="s">
        <v>149</v>
      </c>
      <c r="D8" s="311"/>
      <c r="E8" s="312"/>
      <c r="F8" s="312"/>
      <c r="G8" s="312"/>
      <c r="H8" s="313"/>
      <c r="I8" s="17"/>
      <c r="J8" s="17"/>
      <c r="K8" s="17"/>
      <c r="L8" s="91"/>
      <c r="M8" s="91"/>
      <c r="N8" s="91"/>
      <c r="O8" s="91"/>
      <c r="P8" s="91"/>
      <c r="Q8" s="91"/>
      <c r="R8" s="91"/>
      <c r="S8" s="91"/>
      <c r="T8" s="91"/>
      <c r="U8" s="91"/>
      <c r="V8" s="91"/>
      <c r="W8" s="91"/>
      <c r="X8" s="91"/>
      <c r="Y8" s="91"/>
      <c r="Z8" s="91"/>
      <c r="AA8" s="91"/>
      <c r="AB8" s="91"/>
      <c r="AC8" s="91"/>
      <c r="AD8" s="91"/>
      <c r="AE8" s="91"/>
      <c r="AF8" s="91"/>
      <c r="AG8" s="91"/>
      <c r="AH8" s="91"/>
      <c r="AI8" s="91"/>
      <c r="AJ8" s="91"/>
      <c r="AK8"/>
      <c r="AL8"/>
      <c r="AM8" s="91"/>
      <c r="AN8" s="91"/>
      <c r="AO8" s="91"/>
      <c r="AP8" s="91"/>
      <c r="AQ8" s="91"/>
      <c r="AR8" s="91"/>
      <c r="AS8" s="91"/>
      <c r="AT8" s="91"/>
      <c r="AU8" s="91"/>
      <c r="AV8" s="91"/>
      <c r="AW8" s="91"/>
      <c r="AX8" s="91"/>
      <c r="AY8" s="91"/>
      <c r="AZ8" s="91"/>
      <c r="BA8" s="91"/>
      <c r="BB8" s="91"/>
      <c r="BC8" s="91"/>
      <c r="BD8" s="91"/>
      <c r="BE8" s="91"/>
      <c r="BF8" s="91"/>
      <c r="BG8" s="91"/>
      <c r="BH8" s="91"/>
      <c r="BI8" s="91"/>
      <c r="BJ8" s="91"/>
      <c r="BK8" s="91"/>
      <c r="BL8" s="91"/>
      <c r="BM8" s="91"/>
      <c r="BN8" s="91"/>
      <c r="BO8" s="91"/>
    </row>
    <row r="9" spans="1:67" ht="85.25" customHeight="1" x14ac:dyDescent="0.2">
      <c r="A9" s="91"/>
      <c r="B9" s="30" t="s">
        <v>150</v>
      </c>
      <c r="C9" s="311" t="s">
        <v>151</v>
      </c>
      <c r="D9" s="311"/>
      <c r="E9" s="312"/>
      <c r="F9" s="312"/>
      <c r="G9" s="312"/>
      <c r="H9" s="313"/>
      <c r="I9" s="17"/>
      <c r="J9" s="17"/>
      <c r="K9" s="17"/>
      <c r="L9" s="91"/>
      <c r="M9" s="91"/>
      <c r="N9" s="91"/>
      <c r="O9" s="91"/>
      <c r="P9" s="91"/>
      <c r="Q9" s="91"/>
      <c r="R9" s="91"/>
      <c r="S9" s="91"/>
      <c r="T9" s="91"/>
      <c r="U9" s="91"/>
      <c r="V9" s="91"/>
      <c r="W9" s="91"/>
      <c r="X9" s="91"/>
      <c r="Y9" s="91"/>
      <c r="Z9" s="91"/>
      <c r="AA9" s="91"/>
      <c r="AB9" s="91"/>
      <c r="AC9" s="91"/>
      <c r="AD9" s="91"/>
      <c r="AE9" s="91"/>
      <c r="AF9" s="91"/>
      <c r="AG9" s="91"/>
      <c r="AH9" s="91"/>
      <c r="AI9" s="91"/>
      <c r="AJ9" s="91"/>
      <c r="AK9"/>
      <c r="AL9"/>
      <c r="AM9" s="91"/>
      <c r="AN9" s="91"/>
      <c r="AO9" s="91"/>
      <c r="AP9" s="91"/>
      <c r="AQ9" s="91"/>
      <c r="AR9" s="91"/>
      <c r="AS9" s="91"/>
      <c r="AT9" s="91"/>
      <c r="AU9" s="91"/>
      <c r="AV9" s="91"/>
      <c r="AW9" s="91"/>
      <c r="AX9" s="91"/>
      <c r="AY9" s="91"/>
      <c r="AZ9" s="91"/>
      <c r="BA9" s="91"/>
      <c r="BB9" s="91"/>
      <c r="BC9" s="91"/>
      <c r="BD9" s="91"/>
      <c r="BE9" s="91"/>
      <c r="BF9" s="91"/>
      <c r="BG9" s="91"/>
      <c r="BH9" s="91"/>
      <c r="BI9" s="91"/>
      <c r="BJ9" s="91"/>
      <c r="BK9" s="91"/>
      <c r="BL9" s="91"/>
      <c r="BM9" s="91"/>
      <c r="BN9" s="91"/>
      <c r="BO9" s="91"/>
    </row>
    <row r="10" spans="1:67" ht="79.5" customHeight="1" x14ac:dyDescent="0.2">
      <c r="A10" s="91"/>
      <c r="B10" s="30" t="s">
        <v>152</v>
      </c>
      <c r="C10" s="311" t="s">
        <v>153</v>
      </c>
      <c r="D10" s="311"/>
      <c r="E10" s="312"/>
      <c r="F10" s="312"/>
      <c r="G10" s="312"/>
      <c r="H10" s="313"/>
      <c r="I10" s="17"/>
      <c r="J10" s="17"/>
      <c r="K10" s="17"/>
      <c r="L10" s="91"/>
      <c r="M10" s="91"/>
      <c r="N10" s="91"/>
      <c r="O10" s="91"/>
      <c r="P10" s="91"/>
      <c r="Q10" s="91"/>
      <c r="R10" s="91"/>
      <c r="S10" s="91"/>
      <c r="T10" s="91"/>
      <c r="U10" s="91"/>
      <c r="V10" s="91"/>
      <c r="W10" s="91"/>
      <c r="X10" s="91"/>
      <c r="Y10" s="91"/>
      <c r="Z10" s="91"/>
      <c r="AA10" s="91"/>
      <c r="AB10" s="91"/>
      <c r="AC10" s="91"/>
      <c r="AD10" s="91"/>
      <c r="AE10" s="91"/>
      <c r="AF10" s="91"/>
      <c r="AG10" s="91"/>
      <c r="AH10" s="91"/>
      <c r="AI10" s="91"/>
      <c r="AJ10" s="91"/>
      <c r="AK10"/>
      <c r="AL10"/>
      <c r="AM10" s="91"/>
      <c r="AN10" s="91"/>
      <c r="AO10" s="91"/>
      <c r="AP10" s="91"/>
      <c r="AQ10" s="91"/>
      <c r="AR10" s="91"/>
      <c r="AS10" s="91"/>
      <c r="AT10" s="91"/>
      <c r="AU10" s="91"/>
      <c r="AV10" s="91"/>
      <c r="AW10" s="91"/>
      <c r="AX10" s="91"/>
      <c r="AY10" s="91"/>
      <c r="AZ10" s="91"/>
      <c r="BA10" s="91"/>
      <c r="BB10" s="91"/>
      <c r="BC10" s="91"/>
      <c r="BD10" s="91"/>
      <c r="BE10" s="91"/>
      <c r="BF10" s="91"/>
      <c r="BG10" s="91"/>
      <c r="BH10" s="91"/>
      <c r="BI10" s="91"/>
      <c r="BJ10" s="91"/>
      <c r="BK10" s="91"/>
      <c r="BL10" s="91"/>
      <c r="BM10" s="91"/>
      <c r="BN10" s="91"/>
      <c r="BO10" s="91"/>
    </row>
    <row r="11" spans="1:67" ht="77.25" customHeight="1" x14ac:dyDescent="0.2">
      <c r="A11" s="91"/>
      <c r="B11" s="30" t="s">
        <v>154</v>
      </c>
      <c r="C11" s="311" t="s">
        <v>155</v>
      </c>
      <c r="D11" s="311"/>
      <c r="E11" s="312"/>
      <c r="F11" s="312"/>
      <c r="G11" s="312"/>
      <c r="H11" s="313"/>
      <c r="I11" s="17"/>
      <c r="J11" s="17"/>
      <c r="K11" s="17"/>
      <c r="L11" s="91"/>
      <c r="M11" s="91"/>
      <c r="N11" s="91"/>
      <c r="O11" s="91"/>
      <c r="P11" s="91"/>
      <c r="Q11" s="91"/>
      <c r="R11" s="91"/>
      <c r="S11" s="91"/>
      <c r="T11" s="91"/>
      <c r="U11" s="91"/>
      <c r="V11" s="91"/>
      <c r="W11" s="91"/>
      <c r="X11" s="91"/>
      <c r="Y11" s="91"/>
      <c r="Z11" s="91"/>
      <c r="AA11" s="91"/>
      <c r="AB11" s="91"/>
      <c r="AC11" s="91"/>
      <c r="AD11" s="91"/>
      <c r="AE11" s="91"/>
      <c r="AF11" s="91"/>
      <c r="AG11" s="91"/>
      <c r="AH11" s="91"/>
      <c r="AI11" s="91"/>
      <c r="AJ11" s="91"/>
      <c r="AK11"/>
      <c r="AL11"/>
      <c r="AM11" s="91"/>
      <c r="AN11" s="91"/>
      <c r="AO11" s="91"/>
      <c r="AP11" s="91"/>
      <c r="AQ11" s="91"/>
      <c r="AR11" s="91"/>
      <c r="AS11" s="91"/>
      <c r="AT11" s="91"/>
      <c r="AU11" s="91"/>
      <c r="AV11" s="91"/>
      <c r="AW11" s="91"/>
      <c r="AX11" s="91"/>
      <c r="AY11" s="91"/>
      <c r="AZ11" s="91"/>
      <c r="BA11" s="91"/>
      <c r="BB11" s="91"/>
      <c r="BC11" s="91"/>
      <c r="BD11" s="91"/>
      <c r="BE11" s="91"/>
      <c r="BF11" s="91"/>
      <c r="BG11" s="91"/>
      <c r="BH11" s="91"/>
      <c r="BI11" s="91"/>
      <c r="BJ11" s="91"/>
      <c r="BK11" s="91"/>
      <c r="BL11" s="91"/>
      <c r="BM11" s="91"/>
      <c r="BN11" s="91"/>
      <c r="BO11" s="91"/>
    </row>
    <row r="12" spans="1:67" ht="53.25" customHeight="1" thickBot="1" x14ac:dyDescent="0.25">
      <c r="A12" s="91"/>
      <c r="B12" s="31" t="s">
        <v>156</v>
      </c>
      <c r="C12" s="331" t="s">
        <v>157</v>
      </c>
      <c r="D12" s="331"/>
      <c r="E12" s="332"/>
      <c r="F12" s="332"/>
      <c r="G12" s="332"/>
      <c r="H12" s="333"/>
      <c r="I12" s="17"/>
      <c r="J12" s="17"/>
      <c r="K12" s="17"/>
      <c r="L12" s="91"/>
      <c r="M12" s="91"/>
      <c r="N12" s="91"/>
      <c r="O12" s="91"/>
      <c r="P12" s="91"/>
      <c r="Q12" s="91"/>
      <c r="R12" s="91"/>
      <c r="S12" s="91"/>
      <c r="T12" s="91"/>
      <c r="U12" s="91"/>
      <c r="V12" s="91"/>
      <c r="W12" s="91"/>
      <c r="X12" s="91"/>
      <c r="Y12" s="91"/>
      <c r="Z12" s="91"/>
      <c r="AA12" s="91"/>
      <c r="AB12" s="91"/>
      <c r="AC12" s="91"/>
      <c r="AD12" s="91"/>
      <c r="AE12" s="91"/>
      <c r="AF12" s="91"/>
      <c r="AG12" s="91"/>
      <c r="AH12" s="91"/>
      <c r="AI12" s="91"/>
      <c r="AJ12" s="91"/>
      <c r="AK12"/>
      <c r="AL12"/>
      <c r="AM12" s="91"/>
      <c r="AN12" s="91"/>
      <c r="AO12" s="91"/>
      <c r="AP12" s="91"/>
      <c r="AQ12" s="91"/>
      <c r="AR12" s="91"/>
      <c r="AS12" s="91"/>
      <c r="AT12" s="91"/>
      <c r="AU12" s="91"/>
      <c r="AV12" s="91"/>
      <c r="AW12" s="91"/>
      <c r="AX12" s="91"/>
      <c r="AY12" s="91"/>
      <c r="AZ12" s="91"/>
      <c r="BA12" s="91"/>
      <c r="BB12" s="91"/>
      <c r="BC12" s="91"/>
      <c r="BD12" s="91"/>
      <c r="BE12" s="91"/>
      <c r="BF12" s="91"/>
      <c r="BG12" s="91"/>
      <c r="BH12" s="91"/>
      <c r="BI12" s="91"/>
      <c r="BJ12" s="91"/>
      <c r="BK12" s="91"/>
      <c r="BL12" s="91"/>
      <c r="BM12" s="91"/>
      <c r="BN12" s="91"/>
      <c r="BO12" s="91"/>
    </row>
    <row r="13" spans="1:67" ht="16" thickBot="1" x14ac:dyDescent="0.25">
      <c r="A13" s="91"/>
      <c r="B13" s="91"/>
      <c r="C13" s="91"/>
      <c r="D13" s="91"/>
      <c r="E13" s="91"/>
      <c r="F13" s="91"/>
      <c r="G13" s="91"/>
      <c r="H13" s="91"/>
      <c r="I13" s="91"/>
      <c r="J13" s="91"/>
      <c r="K13" s="91"/>
      <c r="L13" s="91"/>
      <c r="M13" s="91"/>
      <c r="N13" s="91"/>
      <c r="O13" s="91"/>
      <c r="P13" s="91"/>
      <c r="Q13" s="91"/>
      <c r="R13" s="91"/>
      <c r="S13" s="91"/>
      <c r="T13" s="91"/>
      <c r="U13" s="91"/>
      <c r="V13" s="91"/>
      <c r="W13" s="91"/>
      <c r="X13" s="91"/>
      <c r="Y13" s="91"/>
      <c r="Z13" s="91"/>
      <c r="AA13" s="91"/>
      <c r="AB13" s="91"/>
      <c r="AC13" s="91"/>
      <c r="AD13" s="91"/>
      <c r="AE13" s="91"/>
      <c r="AF13" s="91"/>
      <c r="AG13" s="91"/>
      <c r="AH13" s="91"/>
      <c r="AI13" s="91"/>
      <c r="AJ13" s="91"/>
      <c r="AK13"/>
      <c r="AL13"/>
      <c r="AM13" s="91"/>
      <c r="AN13" s="91"/>
      <c r="AO13" s="91"/>
      <c r="AP13" s="91"/>
      <c r="AQ13" s="91"/>
      <c r="AR13" s="91"/>
      <c r="AS13" s="91"/>
      <c r="AT13" s="91"/>
      <c r="AU13" s="91"/>
      <c r="AV13" s="91"/>
      <c r="AW13" s="91"/>
      <c r="AX13" s="91"/>
      <c r="AY13" s="91"/>
      <c r="AZ13" s="91"/>
      <c r="BA13" s="91"/>
      <c r="BB13" s="91"/>
      <c r="BC13" s="91"/>
      <c r="BD13" s="91"/>
      <c r="BE13" s="91"/>
      <c r="BF13" s="91"/>
      <c r="BG13" s="91"/>
      <c r="BH13" s="91"/>
      <c r="BI13" s="91"/>
      <c r="BJ13" s="91"/>
      <c r="BK13" s="91"/>
      <c r="BL13" s="91"/>
      <c r="BM13" s="91"/>
      <c r="BN13" s="91"/>
      <c r="BO13" s="91"/>
    </row>
    <row r="14" spans="1:67" s="84" customFormat="1" ht="23" thickBot="1" x14ac:dyDescent="0.3">
      <c r="B14" s="118" t="s">
        <v>158</v>
      </c>
      <c r="C14" s="87"/>
      <c r="D14" s="87"/>
      <c r="E14" s="87"/>
      <c r="F14" s="87"/>
      <c r="G14" s="87"/>
      <c r="H14" s="87"/>
      <c r="I14" s="87"/>
      <c r="J14" s="87"/>
      <c r="K14" s="87"/>
      <c r="L14" s="87"/>
      <c r="M14" s="87"/>
      <c r="N14" s="87"/>
      <c r="O14" s="87"/>
      <c r="P14" s="87"/>
      <c r="Q14" s="87"/>
      <c r="R14" s="87"/>
      <c r="S14" s="87"/>
      <c r="T14" s="87"/>
      <c r="U14" s="87"/>
      <c r="V14" s="87"/>
      <c r="W14" s="87"/>
      <c r="X14" s="87"/>
      <c r="Y14" s="88"/>
    </row>
    <row r="15" spans="1:67" ht="16" thickBot="1" x14ac:dyDescent="0.25">
      <c r="A15" s="91"/>
      <c r="B15" s="49" t="s">
        <v>159</v>
      </c>
      <c r="C15" s="91"/>
      <c r="D15" s="91"/>
      <c r="E15" s="91"/>
      <c r="F15" s="91"/>
      <c r="G15" s="91"/>
      <c r="H15" s="91"/>
      <c r="I15" s="91"/>
      <c r="J15" s="91"/>
      <c r="K15" s="91"/>
      <c r="L15" s="91"/>
      <c r="M15" s="91"/>
      <c r="N15" s="91"/>
      <c r="O15" s="91"/>
      <c r="P15" s="91"/>
      <c r="Q15" s="91"/>
      <c r="R15" s="91"/>
      <c r="S15" s="91"/>
      <c r="T15" s="91"/>
      <c r="U15" s="91"/>
      <c r="V15" s="91"/>
      <c r="W15" s="91"/>
      <c r="X15" s="91"/>
      <c r="Y15" s="91"/>
      <c r="Z15" s="91"/>
      <c r="AA15" s="91"/>
      <c r="AB15" s="91"/>
      <c r="AC15" s="91"/>
      <c r="AD15" s="91"/>
      <c r="AE15" s="91"/>
      <c r="AF15" s="91"/>
      <c r="AG15" s="91"/>
      <c r="AH15" s="91"/>
      <c r="AI15" s="91"/>
      <c r="AJ15" s="91"/>
      <c r="AK15"/>
      <c r="AL15"/>
      <c r="AM15" s="91"/>
      <c r="AN15" s="91"/>
      <c r="AO15" s="91"/>
      <c r="AP15" s="91"/>
      <c r="AQ15" s="91"/>
      <c r="AR15" s="91"/>
      <c r="AS15" s="91"/>
      <c r="AT15" s="91"/>
      <c r="AU15" s="91"/>
      <c r="AV15" s="91"/>
      <c r="AW15" s="91"/>
      <c r="AX15" s="91"/>
      <c r="AY15" s="91"/>
      <c r="AZ15" s="91"/>
      <c r="BA15" s="91"/>
      <c r="BB15" s="91"/>
      <c r="BC15" s="91"/>
      <c r="BD15" s="91"/>
      <c r="BE15" s="91"/>
      <c r="BF15" s="91"/>
      <c r="BG15" s="91"/>
      <c r="BH15" s="91"/>
      <c r="BI15" s="91"/>
      <c r="BJ15" s="91"/>
      <c r="BK15" s="91"/>
      <c r="BL15" s="91"/>
      <c r="BM15" s="91"/>
      <c r="BN15" s="91"/>
      <c r="BO15" s="91"/>
    </row>
    <row r="16" spans="1:67" ht="35.25" customHeight="1" thickBot="1" x14ac:dyDescent="0.25">
      <c r="A16" s="91"/>
      <c r="B16" s="297" t="s">
        <v>160</v>
      </c>
      <c r="C16" s="299" t="s">
        <v>161</v>
      </c>
      <c r="D16" s="328" t="s">
        <v>162</v>
      </c>
      <c r="E16" s="304" t="s">
        <v>163</v>
      </c>
      <c r="F16" s="317" t="s">
        <v>164</v>
      </c>
      <c r="G16" s="318"/>
      <c r="H16" s="286" t="s">
        <v>165</v>
      </c>
      <c r="I16" s="286"/>
      <c r="J16" s="286"/>
      <c r="K16" s="286"/>
      <c r="L16" s="287"/>
      <c r="M16" s="301" t="s">
        <v>166</v>
      </c>
      <c r="N16" s="302"/>
      <c r="O16" s="302"/>
      <c r="P16" s="302"/>
      <c r="Q16" s="303"/>
      <c r="R16" s="285" t="s">
        <v>167</v>
      </c>
      <c r="S16" s="286"/>
      <c r="T16" s="286"/>
      <c r="U16" s="286"/>
      <c r="V16" s="287"/>
      <c r="W16" s="47" t="s">
        <v>168</v>
      </c>
      <c r="X16" s="290" t="s">
        <v>169</v>
      </c>
      <c r="Y16" s="290" t="s">
        <v>170</v>
      </c>
      <c r="Z16" s="91"/>
      <c r="AA16" s="151"/>
      <c r="AB16" s="151"/>
      <c r="AC16" s="151"/>
      <c r="AD16" s="314"/>
      <c r="AE16" s="314"/>
      <c r="AF16" s="314"/>
      <c r="AG16" s="314"/>
      <c r="AH16" s="314"/>
      <c r="AI16" s="314"/>
      <c r="AJ16" s="314"/>
      <c r="AK16" s="314"/>
      <c r="AL16" s="314"/>
      <c r="AM16" s="314"/>
      <c r="AN16" s="314"/>
      <c r="AO16" s="314"/>
      <c r="AP16" s="314"/>
      <c r="AQ16" s="314"/>
      <c r="AR16" s="314"/>
      <c r="AS16" s="151"/>
      <c r="AT16" s="314"/>
      <c r="AU16" s="91"/>
      <c r="AV16" s="91"/>
      <c r="AW16" s="91"/>
      <c r="AX16" s="91"/>
      <c r="AY16" s="91"/>
      <c r="AZ16" s="91"/>
      <c r="BA16" s="91"/>
      <c r="BB16" s="91"/>
      <c r="BC16" s="91"/>
      <c r="BD16" s="91"/>
      <c r="BE16" s="91"/>
      <c r="BF16" s="91"/>
      <c r="BG16" s="91"/>
      <c r="BH16" s="91"/>
      <c r="BI16" s="91"/>
      <c r="BJ16" s="91"/>
      <c r="BK16" s="91"/>
      <c r="BL16" s="91"/>
      <c r="BM16" s="91"/>
      <c r="BN16" s="91"/>
      <c r="BO16" s="91"/>
    </row>
    <row r="17" spans="1:67" ht="52" thickBot="1" x14ac:dyDescent="0.25">
      <c r="A17" s="91"/>
      <c r="B17" s="298"/>
      <c r="C17" s="300"/>
      <c r="D17" s="329"/>
      <c r="E17" s="305"/>
      <c r="F17" s="139" t="s">
        <v>171</v>
      </c>
      <c r="G17" s="319" t="s">
        <v>172</v>
      </c>
      <c r="H17" s="210" t="s">
        <v>173</v>
      </c>
      <c r="I17" s="67" t="s">
        <v>174</v>
      </c>
      <c r="J17" s="67" t="s">
        <v>175</v>
      </c>
      <c r="K17" s="67" t="s">
        <v>176</v>
      </c>
      <c r="L17" s="292" t="s">
        <v>172</v>
      </c>
      <c r="M17" s="66" t="s">
        <v>173</v>
      </c>
      <c r="N17" s="67" t="s">
        <v>174</v>
      </c>
      <c r="O17" s="67" t="s">
        <v>175</v>
      </c>
      <c r="P17" s="67" t="s">
        <v>176</v>
      </c>
      <c r="Q17" s="294" t="s">
        <v>172</v>
      </c>
      <c r="R17" s="66" t="s">
        <v>173</v>
      </c>
      <c r="S17" s="67" t="s">
        <v>174</v>
      </c>
      <c r="T17" s="67" t="s">
        <v>175</v>
      </c>
      <c r="U17" s="67" t="s">
        <v>176</v>
      </c>
      <c r="V17" s="288" t="s">
        <v>172</v>
      </c>
      <c r="W17" s="295" t="s">
        <v>172</v>
      </c>
      <c r="X17" s="291"/>
      <c r="Y17" s="291"/>
      <c r="Z17" s="91"/>
      <c r="AA17" s="44"/>
      <c r="AB17" s="44"/>
      <c r="AC17" s="44"/>
      <c r="AD17" s="151"/>
      <c r="AE17" s="151"/>
      <c r="AF17" s="151"/>
      <c r="AG17" s="151"/>
      <c r="AH17" s="315"/>
      <c r="AI17" s="151"/>
      <c r="AJ17" s="151"/>
      <c r="AK17" s="151"/>
      <c r="AL17" s="151"/>
      <c r="AM17" s="315"/>
      <c r="AN17" s="151"/>
      <c r="AO17" s="151"/>
      <c r="AP17" s="151"/>
      <c r="AQ17" s="151"/>
      <c r="AR17" s="315"/>
      <c r="AS17" s="315"/>
      <c r="AT17" s="314"/>
      <c r="AU17" s="91"/>
      <c r="AV17" s="91"/>
      <c r="AW17" s="91"/>
      <c r="AX17" s="91"/>
      <c r="AY17"/>
      <c r="AZ17"/>
      <c r="BA17"/>
      <c r="BB17" s="91"/>
      <c r="BC17" s="91"/>
      <c r="BD17" s="91"/>
      <c r="BE17" s="91"/>
      <c r="BF17" s="91"/>
      <c r="BG17" s="91"/>
      <c r="BH17" s="91"/>
      <c r="BI17" s="91"/>
      <c r="BJ17" s="91"/>
      <c r="BK17" s="91"/>
      <c r="BL17" s="91"/>
      <c r="BM17" s="91"/>
      <c r="BN17" s="91"/>
      <c r="BO17" s="91"/>
    </row>
    <row r="18" spans="1:67" ht="17" thickBot="1" x14ac:dyDescent="0.25">
      <c r="A18" s="91"/>
      <c r="B18" s="298"/>
      <c r="C18" s="316"/>
      <c r="D18" s="330"/>
      <c r="E18" s="306"/>
      <c r="F18" s="137" t="s">
        <v>177</v>
      </c>
      <c r="G18" s="320"/>
      <c r="H18" s="209" t="s">
        <v>177</v>
      </c>
      <c r="I18" s="137" t="s">
        <v>177</v>
      </c>
      <c r="J18" s="57" t="s">
        <v>178</v>
      </c>
      <c r="K18" s="58" t="s">
        <v>178</v>
      </c>
      <c r="L18" s="293"/>
      <c r="M18" s="58" t="s">
        <v>178</v>
      </c>
      <c r="N18" s="58" t="s">
        <v>178</v>
      </c>
      <c r="O18" s="58" t="s">
        <v>178</v>
      </c>
      <c r="P18" s="58" t="s">
        <v>178</v>
      </c>
      <c r="Q18" s="293"/>
      <c r="R18" s="58" t="s">
        <v>178</v>
      </c>
      <c r="S18" s="58" t="s">
        <v>178</v>
      </c>
      <c r="T18" s="58" t="s">
        <v>178</v>
      </c>
      <c r="U18" s="58" t="s">
        <v>178</v>
      </c>
      <c r="V18" s="289"/>
      <c r="W18" s="296"/>
      <c r="X18" s="291"/>
      <c r="Y18" s="291"/>
      <c r="Z18" s="91"/>
      <c r="AA18" s="43"/>
      <c r="AB18" s="43"/>
      <c r="AC18" s="43"/>
      <c r="AD18" s="45"/>
      <c r="AE18" s="45"/>
      <c r="AF18" s="45"/>
      <c r="AG18" s="45"/>
      <c r="AH18" s="315"/>
      <c r="AI18" s="45"/>
      <c r="AJ18" s="45"/>
      <c r="AK18" s="45"/>
      <c r="AL18" s="45"/>
      <c r="AM18" s="315"/>
      <c r="AN18" s="45"/>
      <c r="AO18" s="45"/>
      <c r="AP18" s="45"/>
      <c r="AQ18" s="45"/>
      <c r="AR18" s="315"/>
      <c r="AS18" s="315"/>
      <c r="AT18" s="314"/>
      <c r="AU18" s="91"/>
      <c r="AV18" s="91"/>
      <c r="AW18" s="91"/>
      <c r="AX18" s="91"/>
      <c r="AY18"/>
      <c r="AZ18"/>
      <c r="BA18" s="91"/>
      <c r="BB18" s="91"/>
      <c r="BC18" s="91"/>
      <c r="BD18" s="91"/>
      <c r="BE18" s="91"/>
      <c r="BF18" s="91"/>
      <c r="BG18" s="91"/>
      <c r="BH18" s="91"/>
      <c r="BI18" s="91"/>
      <c r="BJ18" s="91"/>
      <c r="BK18" s="91"/>
      <c r="BL18" s="91"/>
      <c r="BM18" s="91"/>
      <c r="BN18" s="91"/>
      <c r="BO18" s="91"/>
    </row>
    <row r="19" spans="1:67" ht="17" thickBot="1" x14ac:dyDescent="0.25">
      <c r="A19" s="91"/>
      <c r="B19" s="164" t="s">
        <v>179</v>
      </c>
      <c r="C19" s="165" t="s">
        <v>180</v>
      </c>
      <c r="D19" s="135" t="str">
        <f>_xlfn.IFNA(VLOOKUP(C19, 'Dropdown Values'!$A$52:$B$86, 2, TRUE), "")</f>
        <v>km  </v>
      </c>
      <c r="E19" s="226">
        <v>0</v>
      </c>
      <c r="F19" s="170">
        <v>0</v>
      </c>
      <c r="G19" s="138">
        <f>SUM(F19)</f>
        <v>0</v>
      </c>
      <c r="H19" s="187">
        <v>0</v>
      </c>
      <c r="I19" s="173">
        <v>0</v>
      </c>
      <c r="J19" s="173">
        <v>0</v>
      </c>
      <c r="K19" s="173">
        <v>0.6</v>
      </c>
      <c r="L19" s="119">
        <f>SUM(H19:K19)</f>
        <v>0.6</v>
      </c>
      <c r="M19" s="173">
        <v>0</v>
      </c>
      <c r="N19" s="173">
        <v>0</v>
      </c>
      <c r="O19" s="173">
        <v>0</v>
      </c>
      <c r="P19" s="173">
        <v>1.5</v>
      </c>
      <c r="Q19" s="119">
        <f>SUM(M19:P19)</f>
        <v>1.5</v>
      </c>
      <c r="R19" s="173">
        <v>0</v>
      </c>
      <c r="S19" s="173">
        <v>0</v>
      </c>
      <c r="T19" s="173">
        <v>0</v>
      </c>
      <c r="U19" s="173">
        <v>0</v>
      </c>
      <c r="V19" s="119">
        <f>SUM(R19:U19)</f>
        <v>0</v>
      </c>
      <c r="W19" s="173">
        <v>0</v>
      </c>
      <c r="X19" s="194">
        <f>SUM(G19,L19,Q19,V19,W19)</f>
        <v>2.1</v>
      </c>
      <c r="Y19" s="197">
        <f>IFERROR((E19-X19)/E19*-1,0)</f>
        <v>0</v>
      </c>
      <c r="Z19" s="91"/>
      <c r="AA19" s="46"/>
      <c r="AB19" s="46"/>
      <c r="AC19" s="35"/>
      <c r="AD19" s="91"/>
      <c r="AE19" s="91"/>
      <c r="AF19"/>
      <c r="AG19"/>
      <c r="AH19" s="91"/>
      <c r="AI19" s="91"/>
      <c r="AJ19" s="91"/>
      <c r="AK19" s="91"/>
      <c r="AL19" s="91"/>
      <c r="AM19" s="91"/>
      <c r="AN19" s="91"/>
      <c r="AO19" s="91"/>
      <c r="AP19" s="91"/>
      <c r="AQ19" s="91"/>
      <c r="AR19" s="91"/>
      <c r="AS19" s="91"/>
      <c r="AT19" s="91"/>
      <c r="AU19" s="91"/>
      <c r="AV19" s="91"/>
      <c r="AW19" s="91"/>
      <c r="AX19" s="91"/>
      <c r="AY19"/>
      <c r="AZ19"/>
      <c r="BA19" s="91"/>
      <c r="BB19" s="91"/>
      <c r="BC19" s="91"/>
      <c r="BD19" s="91"/>
      <c r="BE19" s="91"/>
      <c r="BF19" s="91"/>
      <c r="BG19" s="91"/>
      <c r="BH19" s="91"/>
      <c r="BI19" s="91"/>
      <c r="BJ19" s="91"/>
      <c r="BK19" s="91"/>
      <c r="BL19" s="91"/>
      <c r="BM19" s="91"/>
      <c r="BN19" s="91"/>
      <c r="BO19" s="91"/>
    </row>
    <row r="20" spans="1:67" ht="17" thickBot="1" x14ac:dyDescent="0.25">
      <c r="A20" s="91"/>
      <c r="B20" s="164" t="s">
        <v>179</v>
      </c>
      <c r="C20" s="167" t="s">
        <v>966</v>
      </c>
      <c r="D20" s="135" t="s">
        <v>406</v>
      </c>
      <c r="E20" s="227">
        <v>4.3899999999999997</v>
      </c>
      <c r="F20" s="187">
        <v>2.2200000000000002</v>
      </c>
      <c r="G20" s="120">
        <f t="shared" ref="G20:G46" si="0">SUM(F20)</f>
        <v>2.2200000000000002</v>
      </c>
      <c r="H20" s="187">
        <v>0</v>
      </c>
      <c r="I20" s="188">
        <v>0</v>
      </c>
      <c r="J20" s="188">
        <v>2.17</v>
      </c>
      <c r="K20" s="188">
        <v>0</v>
      </c>
      <c r="L20" s="120">
        <f t="shared" ref="L20:L46" si="1">SUM(H20:K20)</f>
        <v>2.17</v>
      </c>
      <c r="M20" s="188">
        <v>0</v>
      </c>
      <c r="N20" s="188">
        <v>0</v>
      </c>
      <c r="O20" s="188">
        <v>0</v>
      </c>
      <c r="P20" s="188">
        <v>0</v>
      </c>
      <c r="Q20" s="120">
        <f t="shared" ref="Q20:Q46" si="2">SUM(M20:P20)</f>
        <v>0</v>
      </c>
      <c r="R20" s="188">
        <v>0</v>
      </c>
      <c r="S20" s="188">
        <v>0</v>
      </c>
      <c r="T20" s="188">
        <v>0</v>
      </c>
      <c r="U20" s="188">
        <v>0</v>
      </c>
      <c r="V20" s="120">
        <f t="shared" ref="V20:V46" si="3">SUM(R20:U20)</f>
        <v>0</v>
      </c>
      <c r="W20" s="188">
        <v>0</v>
      </c>
      <c r="X20" s="195">
        <f t="shared" ref="X20:X58" si="4">SUM(G20,L20,Q20,V20,W20)</f>
        <v>4.3900000000000006</v>
      </c>
      <c r="Y20" s="198">
        <f>IFERROR((E20-X20)/E20*-1,0)</f>
        <v>2.0231854662873014E-16</v>
      </c>
      <c r="Z20" s="91"/>
      <c r="AA20" s="46"/>
      <c r="AB20" s="46"/>
      <c r="AC20" s="35"/>
      <c r="AD20" s="91"/>
      <c r="AE20" s="91"/>
      <c r="AF20"/>
      <c r="AG20"/>
      <c r="AH20" s="91"/>
      <c r="AI20" s="91"/>
      <c r="AJ20" s="91"/>
      <c r="AK20" s="91"/>
      <c r="AL20" s="91"/>
      <c r="AM20" s="91"/>
      <c r="AN20" s="91"/>
      <c r="AO20" s="91"/>
      <c r="AP20" s="91"/>
      <c r="AQ20" s="91"/>
      <c r="AR20" s="91"/>
      <c r="AS20" s="91"/>
      <c r="AT20" s="91"/>
      <c r="AU20" s="91"/>
      <c r="AV20" s="91"/>
      <c r="AW20" s="91"/>
      <c r="AX20" s="91"/>
      <c r="AY20"/>
      <c r="AZ20"/>
      <c r="BA20" s="91"/>
      <c r="BB20" s="91"/>
      <c r="BC20" s="91"/>
      <c r="BD20" s="91"/>
      <c r="BE20" s="91"/>
      <c r="BF20" s="91"/>
      <c r="BG20" s="91"/>
      <c r="BH20" s="91"/>
      <c r="BI20" s="91"/>
      <c r="BJ20" s="91"/>
      <c r="BK20" s="91"/>
      <c r="BL20" s="91"/>
      <c r="BM20" s="91"/>
      <c r="BN20" s="91"/>
      <c r="BO20" s="91"/>
    </row>
    <row r="21" spans="1:67" ht="16" x14ac:dyDescent="0.2">
      <c r="A21" s="91"/>
      <c r="B21" s="164" t="s">
        <v>179</v>
      </c>
      <c r="C21" s="167" t="s">
        <v>960</v>
      </c>
      <c r="D21" s="135" t="str">
        <f>_xlfn.IFNA(VLOOKUP(C21, 'Dropdown Values'!$A$52:$B$86, 2, TRUE), "")</f>
        <v>n of </v>
      </c>
      <c r="E21" s="227">
        <v>4.3899999999999997</v>
      </c>
      <c r="F21" s="187">
        <v>0</v>
      </c>
      <c r="G21" s="120">
        <f t="shared" si="0"/>
        <v>0</v>
      </c>
      <c r="H21" s="187">
        <v>0</v>
      </c>
      <c r="I21" s="188">
        <v>0</v>
      </c>
      <c r="J21" s="188">
        <v>0</v>
      </c>
      <c r="K21" s="188">
        <v>4.3899999999999997</v>
      </c>
      <c r="L21" s="120">
        <f t="shared" si="1"/>
        <v>4.3899999999999997</v>
      </c>
      <c r="M21" s="188">
        <v>0</v>
      </c>
      <c r="N21" s="188">
        <v>0</v>
      </c>
      <c r="O21" s="188">
        <v>0</v>
      </c>
      <c r="P21" s="188">
        <v>0</v>
      </c>
      <c r="Q21" s="120">
        <f t="shared" si="2"/>
        <v>0</v>
      </c>
      <c r="R21" s="188">
        <v>0</v>
      </c>
      <c r="S21" s="188">
        <v>0</v>
      </c>
      <c r="T21" s="188">
        <v>0</v>
      </c>
      <c r="U21" s="188">
        <v>0</v>
      </c>
      <c r="V21" s="120">
        <f t="shared" si="3"/>
        <v>0</v>
      </c>
      <c r="W21" s="188">
        <v>0</v>
      </c>
      <c r="X21" s="195">
        <f t="shared" si="4"/>
        <v>4.3899999999999997</v>
      </c>
      <c r="Y21" s="198">
        <f t="shared" ref="Y21:Y58" si="5">IFERROR((E21-X21)/E21*-1,0)</f>
        <v>0</v>
      </c>
      <c r="Z21" s="91"/>
      <c r="AA21" s="46"/>
      <c r="AB21" s="46"/>
      <c r="AC21" s="35"/>
      <c r="AD21" s="91"/>
      <c r="AE21" s="91"/>
      <c r="AF21"/>
      <c r="AG21"/>
      <c r="AH21" s="91"/>
      <c r="AI21" s="91"/>
      <c r="AJ21" s="91"/>
      <c r="AK21" s="91"/>
      <c r="AL21" s="91"/>
      <c r="AM21" s="91"/>
      <c r="AN21" s="91"/>
      <c r="AO21" s="91"/>
      <c r="AP21" s="91"/>
      <c r="AQ21" s="91"/>
      <c r="AR21" s="91"/>
      <c r="AS21" s="91"/>
      <c r="AT21" s="91"/>
      <c r="AU21" s="91"/>
      <c r="AV21" s="91"/>
      <c r="AW21" s="91"/>
      <c r="AX21" s="91"/>
      <c r="AY21"/>
      <c r="AZ21"/>
      <c r="BA21" s="91"/>
      <c r="BB21" s="91"/>
      <c r="BC21" s="91"/>
      <c r="BD21" s="91"/>
      <c r="BE21" s="91"/>
      <c r="BF21" s="91"/>
      <c r="BG21" s="91"/>
      <c r="BH21" s="91"/>
      <c r="BI21" s="91"/>
      <c r="BJ21" s="91"/>
      <c r="BK21" s="91"/>
      <c r="BL21" s="91"/>
      <c r="BM21" s="91"/>
      <c r="BN21" s="91"/>
      <c r="BO21" s="91"/>
    </row>
    <row r="22" spans="1:67" ht="16" x14ac:dyDescent="0.2">
      <c r="A22" s="91"/>
      <c r="B22" s="166" t="s">
        <v>88</v>
      </c>
      <c r="C22" s="167"/>
      <c r="D22" s="135" t="str">
        <f>_xlfn.IFNA(VLOOKUP(C22, 'Dropdown Values'!$A$52:$B$86, 2, TRUE), "")</f>
        <v/>
      </c>
      <c r="E22" s="135"/>
      <c r="F22" s="171"/>
      <c r="G22" s="120">
        <f t="shared" si="0"/>
        <v>0</v>
      </c>
      <c r="H22" s="171"/>
      <c r="I22" s="174"/>
      <c r="J22" s="174"/>
      <c r="K22" s="174"/>
      <c r="L22" s="120">
        <f t="shared" si="1"/>
        <v>0</v>
      </c>
      <c r="M22" s="174"/>
      <c r="N22" s="174"/>
      <c r="O22" s="174"/>
      <c r="P22" s="174"/>
      <c r="Q22" s="120">
        <f t="shared" si="2"/>
        <v>0</v>
      </c>
      <c r="R22" s="174"/>
      <c r="S22" s="174"/>
      <c r="T22" s="174"/>
      <c r="U22" s="174"/>
      <c r="V22" s="120">
        <f t="shared" si="3"/>
        <v>0</v>
      </c>
      <c r="W22" s="174"/>
      <c r="X22" s="195">
        <f t="shared" ref="X22:X46" si="6">SUM(G22,L22,Q22,V22,W22)</f>
        <v>0</v>
      </c>
      <c r="Y22" s="198">
        <f t="shared" ref="Y22:Y46" si="7">IFERROR((E22-X22)/E22*-1,0)</f>
        <v>0</v>
      </c>
      <c r="Z22" s="91"/>
      <c r="AA22" s="46"/>
      <c r="AB22" s="46"/>
      <c r="AC22" s="35"/>
      <c r="AD22" s="91"/>
      <c r="AE22" s="91"/>
      <c r="AF22"/>
      <c r="AG22"/>
      <c r="AH22" s="91"/>
      <c r="AI22" s="91"/>
      <c r="AJ22" s="91"/>
      <c r="AK22" s="91"/>
      <c r="AL22" s="91"/>
      <c r="AM22" s="91"/>
      <c r="AN22" s="91"/>
      <c r="AO22" s="91"/>
      <c r="AP22" s="91"/>
      <c r="AQ22" s="91"/>
      <c r="AR22" s="91"/>
      <c r="AS22" s="91"/>
      <c r="AT22" s="91"/>
      <c r="AU22" s="91"/>
      <c r="AV22" s="91"/>
      <c r="AW22" s="91"/>
      <c r="AX22" s="91"/>
      <c r="AY22"/>
      <c r="AZ22"/>
      <c r="BA22" s="91"/>
      <c r="BB22" s="91"/>
      <c r="BC22" s="91"/>
      <c r="BD22" s="91"/>
      <c r="BE22" s="91"/>
      <c r="BF22" s="91"/>
      <c r="BG22" s="91"/>
      <c r="BH22" s="91"/>
      <c r="BI22" s="91"/>
      <c r="BJ22" s="91"/>
      <c r="BK22" s="91"/>
      <c r="BL22" s="91"/>
      <c r="BM22" s="91"/>
      <c r="BN22" s="91"/>
      <c r="BO22" s="91"/>
    </row>
    <row r="23" spans="1:67" ht="16" x14ac:dyDescent="0.2">
      <c r="A23" s="91"/>
      <c r="B23" s="166" t="s">
        <v>88</v>
      </c>
      <c r="C23" s="167"/>
      <c r="D23" s="135" t="str">
        <f>_xlfn.IFNA(VLOOKUP(C23, 'Dropdown Values'!$A$52:$B$86, 2, TRUE), "")</f>
        <v/>
      </c>
      <c r="E23" s="135"/>
      <c r="F23" s="171"/>
      <c r="G23" s="120">
        <f t="shared" si="0"/>
        <v>0</v>
      </c>
      <c r="H23" s="171"/>
      <c r="I23" s="174"/>
      <c r="J23" s="174"/>
      <c r="K23" s="174"/>
      <c r="L23" s="120">
        <f t="shared" si="1"/>
        <v>0</v>
      </c>
      <c r="M23" s="174"/>
      <c r="N23" s="174"/>
      <c r="O23" s="174"/>
      <c r="P23" s="174"/>
      <c r="Q23" s="120">
        <f t="shared" si="2"/>
        <v>0</v>
      </c>
      <c r="R23" s="174"/>
      <c r="S23" s="174"/>
      <c r="T23" s="174"/>
      <c r="U23" s="174"/>
      <c r="V23" s="120">
        <f t="shared" si="3"/>
        <v>0</v>
      </c>
      <c r="W23" s="174"/>
      <c r="X23" s="195">
        <f t="shared" si="6"/>
        <v>0</v>
      </c>
      <c r="Y23" s="198">
        <f t="shared" si="7"/>
        <v>0</v>
      </c>
      <c r="Z23" s="91"/>
      <c r="AA23" s="46"/>
      <c r="AB23" s="46"/>
      <c r="AC23" s="35"/>
      <c r="AD23" s="91"/>
      <c r="AE23" s="91"/>
      <c r="AF23"/>
      <c r="AG23"/>
      <c r="AH23" s="91"/>
      <c r="AI23" s="91"/>
      <c r="AJ23" s="91"/>
      <c r="AK23" s="91"/>
      <c r="AL23" s="91"/>
      <c r="AM23" s="91"/>
      <c r="AN23" s="91"/>
      <c r="AO23" s="91"/>
      <c r="AP23" s="91"/>
      <c r="AQ23" s="91"/>
      <c r="AR23" s="91"/>
      <c r="AS23" s="91"/>
      <c r="AT23" s="91"/>
      <c r="AU23" s="91"/>
      <c r="AV23" s="91"/>
      <c r="AW23" s="91"/>
      <c r="AX23" s="91"/>
      <c r="AY23"/>
      <c r="AZ23"/>
      <c r="BA23" s="91"/>
      <c r="BB23" s="91"/>
      <c r="BC23" s="91"/>
      <c r="BD23" s="91"/>
      <c r="BE23" s="91"/>
      <c r="BF23" s="91"/>
      <c r="BG23" s="91"/>
      <c r="BH23" s="91"/>
      <c r="BI23" s="91"/>
      <c r="BJ23" s="91"/>
      <c r="BK23" s="91"/>
      <c r="BL23" s="91"/>
      <c r="BM23" s="91"/>
      <c r="BN23" s="91"/>
      <c r="BO23" s="91"/>
    </row>
    <row r="24" spans="1:67" ht="16" x14ac:dyDescent="0.2">
      <c r="A24" s="91"/>
      <c r="B24" s="166" t="s">
        <v>88</v>
      </c>
      <c r="C24" s="167"/>
      <c r="D24" s="135" t="str">
        <f>_xlfn.IFNA(VLOOKUP(C24, 'Dropdown Values'!$A$52:$B$86, 2, TRUE), "")</f>
        <v/>
      </c>
      <c r="E24" s="135"/>
      <c r="F24" s="171"/>
      <c r="G24" s="120">
        <f t="shared" si="0"/>
        <v>0</v>
      </c>
      <c r="H24" s="171"/>
      <c r="I24" s="174"/>
      <c r="J24" s="174"/>
      <c r="K24" s="174"/>
      <c r="L24" s="120">
        <f t="shared" si="1"/>
        <v>0</v>
      </c>
      <c r="M24" s="174"/>
      <c r="N24" s="174"/>
      <c r="O24" s="174"/>
      <c r="P24" s="174"/>
      <c r="Q24" s="120">
        <f t="shared" si="2"/>
        <v>0</v>
      </c>
      <c r="R24" s="174"/>
      <c r="S24" s="174"/>
      <c r="T24" s="174"/>
      <c r="U24" s="174"/>
      <c r="V24" s="120">
        <f t="shared" si="3"/>
        <v>0</v>
      </c>
      <c r="W24" s="174"/>
      <c r="X24" s="195">
        <f t="shared" si="6"/>
        <v>0</v>
      </c>
      <c r="Y24" s="198">
        <f t="shared" si="7"/>
        <v>0</v>
      </c>
      <c r="Z24" s="91"/>
      <c r="AA24" s="46"/>
      <c r="AB24" s="46"/>
      <c r="AC24" s="35"/>
      <c r="AD24" s="91"/>
      <c r="AE24" s="91"/>
      <c r="AF24"/>
      <c r="AG24"/>
      <c r="AH24" s="91"/>
      <c r="AI24" s="91"/>
      <c r="AJ24" s="91"/>
      <c r="AK24" s="91"/>
      <c r="AL24" s="91"/>
      <c r="AM24" s="91"/>
      <c r="AN24" s="91"/>
      <c r="AO24" s="91"/>
      <c r="AP24" s="91"/>
      <c r="AQ24" s="91"/>
      <c r="AR24" s="91"/>
      <c r="AS24" s="91"/>
      <c r="AT24" s="91"/>
      <c r="AU24" s="91"/>
      <c r="AV24" s="91"/>
      <c r="AW24" s="91"/>
      <c r="AX24" s="91"/>
      <c r="AY24"/>
      <c r="AZ24"/>
      <c r="BA24" s="91"/>
      <c r="BB24" s="91"/>
      <c r="BC24" s="91"/>
      <c r="BD24" s="91"/>
      <c r="BE24" s="91"/>
      <c r="BF24" s="91"/>
      <c r="BG24" s="91"/>
      <c r="BH24" s="91"/>
      <c r="BI24" s="91"/>
      <c r="BJ24" s="91"/>
      <c r="BK24" s="91"/>
      <c r="BL24" s="91"/>
      <c r="BM24" s="91"/>
      <c r="BN24" s="91"/>
      <c r="BO24" s="91"/>
    </row>
    <row r="25" spans="1:67" ht="16" x14ac:dyDescent="0.2">
      <c r="A25" s="91"/>
      <c r="B25" s="166" t="s">
        <v>88</v>
      </c>
      <c r="C25" s="167"/>
      <c r="D25" s="135" t="str">
        <f>_xlfn.IFNA(VLOOKUP(C25, 'Dropdown Values'!$A$52:$B$86, 2, TRUE), "")</f>
        <v/>
      </c>
      <c r="E25" s="135"/>
      <c r="F25" s="171"/>
      <c r="G25" s="120">
        <f t="shared" si="0"/>
        <v>0</v>
      </c>
      <c r="H25" s="171"/>
      <c r="I25" s="174"/>
      <c r="J25" s="174"/>
      <c r="K25" s="174"/>
      <c r="L25" s="120">
        <f t="shared" si="1"/>
        <v>0</v>
      </c>
      <c r="M25" s="174"/>
      <c r="N25" s="174"/>
      <c r="O25" s="174"/>
      <c r="P25" s="174"/>
      <c r="Q25" s="120">
        <f t="shared" si="2"/>
        <v>0</v>
      </c>
      <c r="R25" s="174"/>
      <c r="S25" s="174"/>
      <c r="T25" s="174"/>
      <c r="U25" s="174"/>
      <c r="V25" s="120">
        <f t="shared" si="3"/>
        <v>0</v>
      </c>
      <c r="W25" s="174"/>
      <c r="X25" s="195">
        <f t="shared" si="6"/>
        <v>0</v>
      </c>
      <c r="Y25" s="198">
        <f t="shared" si="7"/>
        <v>0</v>
      </c>
      <c r="Z25" s="91"/>
      <c r="AA25" s="46"/>
      <c r="AB25" s="46"/>
      <c r="AC25" s="35"/>
      <c r="AD25" s="91"/>
      <c r="AE25" s="91"/>
      <c r="AF25"/>
      <c r="AG25"/>
      <c r="AH25" s="91"/>
      <c r="AI25" s="91"/>
      <c r="AJ25" s="91"/>
      <c r="AK25" s="91"/>
      <c r="AL25" s="91"/>
      <c r="AM25" s="91"/>
      <c r="AN25" s="91"/>
      <c r="AO25" s="91"/>
      <c r="AP25" s="91"/>
      <c r="AQ25" s="91"/>
      <c r="AR25" s="91"/>
      <c r="AS25" s="91"/>
      <c r="AT25" s="91"/>
      <c r="AU25" s="91"/>
      <c r="AV25" s="91"/>
      <c r="AW25" s="91"/>
      <c r="AX25" s="91"/>
      <c r="AY25"/>
      <c r="AZ25"/>
      <c r="BA25" s="91"/>
      <c r="BB25" s="91"/>
      <c r="BC25" s="91"/>
      <c r="BD25" s="91"/>
      <c r="BE25" s="91"/>
      <c r="BF25" s="91"/>
      <c r="BG25" s="91"/>
      <c r="BH25" s="91"/>
      <c r="BI25" s="91"/>
      <c r="BJ25" s="91"/>
      <c r="BK25" s="91"/>
      <c r="BL25" s="91"/>
      <c r="BM25" s="91"/>
      <c r="BN25" s="91"/>
      <c r="BO25" s="91"/>
    </row>
    <row r="26" spans="1:67" ht="16" x14ac:dyDescent="0.2">
      <c r="A26" s="91"/>
      <c r="B26" s="166" t="s">
        <v>88</v>
      </c>
      <c r="C26" s="167"/>
      <c r="D26" s="135" t="str">
        <f>_xlfn.IFNA(VLOOKUP(C26, 'Dropdown Values'!$A$52:$B$86, 2, TRUE), "")</f>
        <v/>
      </c>
      <c r="E26" s="135"/>
      <c r="F26" s="171"/>
      <c r="G26" s="120">
        <f t="shared" si="0"/>
        <v>0</v>
      </c>
      <c r="H26" s="171"/>
      <c r="I26" s="174"/>
      <c r="J26" s="174"/>
      <c r="K26" s="174"/>
      <c r="L26" s="120">
        <f t="shared" si="1"/>
        <v>0</v>
      </c>
      <c r="M26" s="174"/>
      <c r="N26" s="174"/>
      <c r="O26" s="174"/>
      <c r="P26" s="174"/>
      <c r="Q26" s="120">
        <f t="shared" si="2"/>
        <v>0</v>
      </c>
      <c r="R26" s="174"/>
      <c r="S26" s="174"/>
      <c r="T26" s="174"/>
      <c r="U26" s="174"/>
      <c r="V26" s="120">
        <f t="shared" si="3"/>
        <v>0</v>
      </c>
      <c r="W26" s="174"/>
      <c r="X26" s="195">
        <f t="shared" si="6"/>
        <v>0</v>
      </c>
      <c r="Y26" s="198">
        <f t="shared" si="7"/>
        <v>0</v>
      </c>
      <c r="Z26" s="91"/>
      <c r="AA26" s="46"/>
      <c r="AB26" s="46"/>
      <c r="AC26" s="35"/>
      <c r="AD26" s="91"/>
      <c r="AE26" s="91"/>
      <c r="AF26"/>
      <c r="AG26"/>
      <c r="AH26" s="91"/>
      <c r="AI26" s="91"/>
      <c r="AJ26" s="91"/>
      <c r="AK26" s="91"/>
      <c r="AL26" s="91"/>
      <c r="AM26" s="91"/>
      <c r="AN26" s="91"/>
      <c r="AO26" s="91"/>
      <c r="AP26" s="91"/>
      <c r="AQ26" s="91"/>
      <c r="AR26" s="91"/>
      <c r="AS26" s="91"/>
      <c r="AT26" s="91"/>
      <c r="AU26" s="91"/>
      <c r="AV26" s="91"/>
      <c r="AW26" s="91"/>
      <c r="AX26" s="91"/>
      <c r="AY26"/>
      <c r="AZ26"/>
      <c r="BA26" s="91"/>
      <c r="BB26" s="91"/>
      <c r="BC26" s="91"/>
      <c r="BD26" s="91"/>
      <c r="BE26" s="91"/>
      <c r="BF26" s="91"/>
      <c r="BG26" s="91"/>
      <c r="BH26" s="91"/>
      <c r="BI26" s="91"/>
      <c r="BJ26" s="91"/>
      <c r="BK26" s="91"/>
      <c r="BL26" s="91"/>
      <c r="BM26" s="91"/>
      <c r="BN26" s="91"/>
      <c r="BO26" s="91"/>
    </row>
    <row r="27" spans="1:67" ht="16" x14ac:dyDescent="0.2">
      <c r="A27" s="91"/>
      <c r="B27" s="166" t="s">
        <v>88</v>
      </c>
      <c r="C27" s="167"/>
      <c r="D27" s="135" t="str">
        <f>_xlfn.IFNA(VLOOKUP(C27, 'Dropdown Values'!$A$52:$B$86, 2, TRUE), "")</f>
        <v/>
      </c>
      <c r="E27" s="135"/>
      <c r="F27" s="171"/>
      <c r="G27" s="120">
        <f t="shared" si="0"/>
        <v>0</v>
      </c>
      <c r="H27" s="171"/>
      <c r="I27" s="174"/>
      <c r="J27" s="174"/>
      <c r="K27" s="174"/>
      <c r="L27" s="120">
        <f t="shared" si="1"/>
        <v>0</v>
      </c>
      <c r="M27" s="174"/>
      <c r="N27" s="174"/>
      <c r="O27" s="174"/>
      <c r="P27" s="174"/>
      <c r="Q27" s="120">
        <f t="shared" si="2"/>
        <v>0</v>
      </c>
      <c r="R27" s="174"/>
      <c r="S27" s="174"/>
      <c r="T27" s="174"/>
      <c r="U27" s="174"/>
      <c r="V27" s="120">
        <f t="shared" si="3"/>
        <v>0</v>
      </c>
      <c r="W27" s="174"/>
      <c r="X27" s="195">
        <f t="shared" si="6"/>
        <v>0</v>
      </c>
      <c r="Y27" s="198">
        <f t="shared" si="7"/>
        <v>0</v>
      </c>
      <c r="Z27" s="91"/>
      <c r="AA27" s="46"/>
      <c r="AB27" s="46"/>
      <c r="AC27" s="35"/>
      <c r="AD27" s="91"/>
      <c r="AE27" s="91"/>
      <c r="AF27"/>
      <c r="AG27"/>
      <c r="AH27" s="91"/>
      <c r="AI27" s="91"/>
      <c r="AJ27" s="91"/>
      <c r="AK27" s="91"/>
      <c r="AL27" s="91"/>
      <c r="AM27" s="91"/>
      <c r="AN27" s="91"/>
      <c r="AO27" s="91"/>
      <c r="AP27" s="91"/>
      <c r="AQ27" s="91"/>
      <c r="AR27" s="91"/>
      <c r="AS27" s="91"/>
      <c r="AT27" s="91"/>
      <c r="AU27" s="91"/>
      <c r="AV27" s="91"/>
      <c r="AW27" s="91"/>
      <c r="AX27" s="91"/>
      <c r="AY27"/>
      <c r="AZ27"/>
      <c r="BA27" s="91"/>
      <c r="BB27" s="91"/>
      <c r="BC27" s="91"/>
      <c r="BD27" s="91"/>
      <c r="BE27" s="91"/>
      <c r="BF27" s="91"/>
      <c r="BG27" s="91"/>
      <c r="BH27" s="91"/>
      <c r="BI27" s="91"/>
      <c r="BJ27" s="91"/>
      <c r="BK27" s="91"/>
      <c r="BL27" s="91"/>
      <c r="BM27" s="91"/>
      <c r="BN27" s="91"/>
      <c r="BO27" s="91"/>
    </row>
    <row r="28" spans="1:67" ht="16" x14ac:dyDescent="0.2">
      <c r="A28" s="91"/>
      <c r="B28" s="166" t="s">
        <v>88</v>
      </c>
      <c r="C28" s="167"/>
      <c r="D28" s="135" t="str">
        <f>_xlfn.IFNA(VLOOKUP(C28, 'Dropdown Values'!$A$52:$B$86, 2, TRUE), "")</f>
        <v/>
      </c>
      <c r="E28" s="135"/>
      <c r="F28" s="171"/>
      <c r="G28" s="120">
        <f t="shared" si="0"/>
        <v>0</v>
      </c>
      <c r="H28" s="171"/>
      <c r="I28" s="174"/>
      <c r="J28" s="174"/>
      <c r="K28" s="174"/>
      <c r="L28" s="120">
        <f t="shared" si="1"/>
        <v>0</v>
      </c>
      <c r="M28" s="174"/>
      <c r="N28" s="174"/>
      <c r="O28" s="174"/>
      <c r="P28" s="174"/>
      <c r="Q28" s="120">
        <f t="shared" si="2"/>
        <v>0</v>
      </c>
      <c r="R28" s="174"/>
      <c r="S28" s="174"/>
      <c r="T28" s="174"/>
      <c r="U28" s="174"/>
      <c r="V28" s="120">
        <f t="shared" si="3"/>
        <v>0</v>
      </c>
      <c r="W28" s="174"/>
      <c r="X28" s="195">
        <f t="shared" si="6"/>
        <v>0</v>
      </c>
      <c r="Y28" s="198">
        <f t="shared" si="7"/>
        <v>0</v>
      </c>
      <c r="Z28" s="91"/>
      <c r="AA28" s="46"/>
      <c r="AB28" s="46"/>
      <c r="AC28" s="35"/>
      <c r="AD28" s="91"/>
      <c r="AE28" s="91"/>
      <c r="AF28"/>
      <c r="AG28"/>
      <c r="AH28" s="91"/>
      <c r="AI28" s="91"/>
      <c r="AJ28" s="91"/>
      <c r="AK28" s="91"/>
      <c r="AL28" s="91"/>
      <c r="AM28" s="91"/>
      <c r="AN28" s="91"/>
      <c r="AO28" s="91"/>
      <c r="AP28" s="91"/>
      <c r="AQ28" s="91"/>
      <c r="AR28" s="91"/>
      <c r="AS28" s="91"/>
      <c r="AT28" s="91"/>
      <c r="AU28" s="91"/>
      <c r="AV28" s="91"/>
      <c r="AW28" s="91"/>
      <c r="AX28" s="91"/>
      <c r="AY28"/>
      <c r="AZ28"/>
      <c r="BA28" s="91"/>
      <c r="BB28" s="91"/>
      <c r="BC28" s="91"/>
      <c r="BD28" s="91"/>
      <c r="BE28" s="91"/>
      <c r="BF28" s="91"/>
      <c r="BG28" s="91"/>
      <c r="BH28" s="91"/>
      <c r="BI28" s="91"/>
      <c r="BJ28" s="91"/>
      <c r="BK28" s="91"/>
      <c r="BL28" s="91"/>
      <c r="BM28" s="91"/>
      <c r="BN28" s="91"/>
      <c r="BO28" s="91"/>
    </row>
    <row r="29" spans="1:67" ht="16" x14ac:dyDescent="0.2">
      <c r="A29" s="91"/>
      <c r="B29" s="166" t="s">
        <v>88</v>
      </c>
      <c r="C29" s="167"/>
      <c r="D29" s="135" t="str">
        <f>_xlfn.IFNA(VLOOKUP(C29, 'Dropdown Values'!$A$52:$B$86, 2, TRUE), "")</f>
        <v/>
      </c>
      <c r="E29" s="135"/>
      <c r="F29" s="171"/>
      <c r="G29" s="120">
        <f t="shared" si="0"/>
        <v>0</v>
      </c>
      <c r="H29" s="171"/>
      <c r="I29" s="174"/>
      <c r="J29" s="174"/>
      <c r="K29" s="174"/>
      <c r="L29" s="120">
        <f t="shared" si="1"/>
        <v>0</v>
      </c>
      <c r="M29" s="174"/>
      <c r="N29" s="174"/>
      <c r="O29" s="174"/>
      <c r="P29" s="174"/>
      <c r="Q29" s="120">
        <f t="shared" si="2"/>
        <v>0</v>
      </c>
      <c r="R29" s="174"/>
      <c r="S29" s="174"/>
      <c r="T29" s="174"/>
      <c r="U29" s="174"/>
      <c r="V29" s="120">
        <f t="shared" si="3"/>
        <v>0</v>
      </c>
      <c r="W29" s="174"/>
      <c r="X29" s="195">
        <f t="shared" si="6"/>
        <v>0</v>
      </c>
      <c r="Y29" s="198">
        <f t="shared" si="7"/>
        <v>0</v>
      </c>
      <c r="Z29" s="91"/>
      <c r="AA29" s="46"/>
      <c r="AB29" s="46"/>
      <c r="AC29" s="35"/>
      <c r="AD29" s="91"/>
      <c r="AE29" s="91"/>
      <c r="AF29"/>
      <c r="AG29"/>
      <c r="AH29" s="91"/>
      <c r="AI29" s="91"/>
      <c r="AJ29" s="91"/>
      <c r="AK29" s="91"/>
      <c r="AL29" s="91"/>
      <c r="AM29" s="91"/>
      <c r="AN29" s="91"/>
      <c r="AO29" s="91"/>
      <c r="AP29" s="91"/>
      <c r="AQ29" s="91"/>
      <c r="AR29" s="91"/>
      <c r="AS29" s="91"/>
      <c r="AT29" s="91"/>
      <c r="AU29" s="91"/>
      <c r="AV29" s="91"/>
      <c r="AW29" s="91"/>
      <c r="AX29" s="91"/>
      <c r="AY29"/>
      <c r="AZ29"/>
      <c r="BA29" s="91"/>
      <c r="BB29" s="91"/>
      <c r="BC29" s="91"/>
      <c r="BD29" s="91"/>
      <c r="BE29" s="91"/>
      <c r="BF29" s="91"/>
      <c r="BG29" s="91"/>
      <c r="BH29" s="91"/>
      <c r="BI29" s="91"/>
      <c r="BJ29" s="91"/>
      <c r="BK29" s="91"/>
      <c r="BL29" s="91"/>
      <c r="BM29" s="91"/>
      <c r="BN29" s="91"/>
      <c r="BO29" s="91"/>
    </row>
    <row r="30" spans="1:67" ht="16" x14ac:dyDescent="0.2">
      <c r="A30" s="91"/>
      <c r="B30" s="166" t="s">
        <v>88</v>
      </c>
      <c r="C30" s="167"/>
      <c r="D30" s="135" t="str">
        <f>_xlfn.IFNA(VLOOKUP(C30, 'Dropdown Values'!$A$52:$B$86, 2, TRUE), "")</f>
        <v/>
      </c>
      <c r="E30" s="135"/>
      <c r="F30" s="171"/>
      <c r="G30" s="120">
        <f t="shared" si="0"/>
        <v>0</v>
      </c>
      <c r="H30" s="171"/>
      <c r="I30" s="174"/>
      <c r="J30" s="174"/>
      <c r="K30" s="174"/>
      <c r="L30" s="120">
        <f t="shared" si="1"/>
        <v>0</v>
      </c>
      <c r="M30" s="174"/>
      <c r="N30" s="174"/>
      <c r="O30" s="174"/>
      <c r="P30" s="174"/>
      <c r="Q30" s="120">
        <f t="shared" si="2"/>
        <v>0</v>
      </c>
      <c r="R30" s="174"/>
      <c r="S30" s="174"/>
      <c r="T30" s="174"/>
      <c r="U30" s="174"/>
      <c r="V30" s="120">
        <f t="shared" si="3"/>
        <v>0</v>
      </c>
      <c r="W30" s="174"/>
      <c r="X30" s="195">
        <f t="shared" si="6"/>
        <v>0</v>
      </c>
      <c r="Y30" s="198">
        <f t="shared" si="7"/>
        <v>0</v>
      </c>
      <c r="Z30" s="91"/>
      <c r="AA30" s="46"/>
      <c r="AB30" s="46"/>
      <c r="AC30" s="35"/>
      <c r="AD30" s="91"/>
      <c r="AE30" s="91"/>
      <c r="AF30"/>
      <c r="AG30"/>
      <c r="AH30" s="91"/>
      <c r="AI30" s="91"/>
      <c r="AJ30" s="91"/>
      <c r="AK30" s="91"/>
      <c r="AL30" s="91"/>
      <c r="AM30" s="91"/>
      <c r="AN30" s="91"/>
      <c r="AO30" s="91"/>
      <c r="AP30" s="91"/>
      <c r="AQ30" s="91"/>
      <c r="AR30" s="91"/>
      <c r="AS30" s="91"/>
      <c r="AT30" s="91"/>
      <c r="AU30" s="91"/>
      <c r="AV30" s="91"/>
      <c r="AW30" s="91"/>
      <c r="AX30" s="91"/>
      <c r="AY30"/>
      <c r="AZ30"/>
      <c r="BA30" s="91"/>
      <c r="BB30" s="91"/>
      <c r="BC30" s="91"/>
      <c r="BD30" s="91"/>
      <c r="BE30" s="91"/>
      <c r="BF30" s="91"/>
      <c r="BG30" s="91"/>
      <c r="BH30" s="91"/>
      <c r="BI30" s="91"/>
      <c r="BJ30" s="91"/>
      <c r="BK30" s="91"/>
      <c r="BL30" s="91"/>
      <c r="BM30" s="91"/>
      <c r="BN30" s="91"/>
      <c r="BO30" s="91"/>
    </row>
    <row r="31" spans="1:67" ht="16" x14ac:dyDescent="0.2">
      <c r="A31" s="91"/>
      <c r="B31" s="166" t="s">
        <v>88</v>
      </c>
      <c r="C31" s="167"/>
      <c r="D31" s="135" t="str">
        <f>_xlfn.IFNA(VLOOKUP(C31, 'Dropdown Values'!$A$52:$B$86, 2, TRUE), "")</f>
        <v/>
      </c>
      <c r="E31" s="135"/>
      <c r="F31" s="171"/>
      <c r="G31" s="120">
        <f t="shared" si="0"/>
        <v>0</v>
      </c>
      <c r="H31" s="171"/>
      <c r="I31" s="174"/>
      <c r="J31" s="174"/>
      <c r="K31" s="174"/>
      <c r="L31" s="120">
        <f t="shared" si="1"/>
        <v>0</v>
      </c>
      <c r="M31" s="174"/>
      <c r="N31" s="174"/>
      <c r="O31" s="174"/>
      <c r="P31" s="174"/>
      <c r="Q31" s="120">
        <f t="shared" si="2"/>
        <v>0</v>
      </c>
      <c r="R31" s="174"/>
      <c r="S31" s="174"/>
      <c r="T31" s="174"/>
      <c r="U31" s="174"/>
      <c r="V31" s="120">
        <f t="shared" si="3"/>
        <v>0</v>
      </c>
      <c r="W31" s="174"/>
      <c r="X31" s="195">
        <f t="shared" si="6"/>
        <v>0</v>
      </c>
      <c r="Y31" s="198">
        <f t="shared" si="7"/>
        <v>0</v>
      </c>
      <c r="Z31" s="91"/>
      <c r="AA31" s="46"/>
      <c r="AB31" s="46"/>
      <c r="AC31" s="35"/>
      <c r="AD31" s="91"/>
      <c r="AE31" s="91"/>
      <c r="AF31"/>
      <c r="AG31"/>
      <c r="AH31" s="91"/>
      <c r="AI31" s="91"/>
      <c r="AJ31" s="91"/>
      <c r="AK31" s="91"/>
      <c r="AL31" s="91"/>
      <c r="AM31" s="91"/>
      <c r="AN31" s="91"/>
      <c r="AO31" s="91"/>
      <c r="AP31" s="91"/>
      <c r="AQ31" s="91"/>
      <c r="AR31" s="91"/>
      <c r="AS31" s="91"/>
      <c r="AT31" s="91"/>
      <c r="AU31" s="91"/>
      <c r="AV31" s="91"/>
      <c r="AW31" s="91"/>
      <c r="AX31" s="91"/>
      <c r="AY31"/>
      <c r="AZ31"/>
      <c r="BA31" s="91"/>
      <c r="BB31" s="91"/>
      <c r="BC31" s="91"/>
      <c r="BD31" s="91"/>
      <c r="BE31" s="91"/>
      <c r="BF31" s="91"/>
      <c r="BG31" s="91"/>
      <c r="BH31" s="91"/>
      <c r="BI31" s="91"/>
      <c r="BJ31" s="91"/>
      <c r="BK31" s="91"/>
      <c r="BL31" s="91"/>
      <c r="BM31" s="91"/>
      <c r="BN31" s="91"/>
      <c r="BO31" s="91"/>
    </row>
    <row r="32" spans="1:67" ht="16" x14ac:dyDescent="0.2">
      <c r="A32" s="91"/>
      <c r="B32" s="166" t="s">
        <v>88</v>
      </c>
      <c r="C32" s="167"/>
      <c r="D32" s="135" t="str">
        <f>_xlfn.IFNA(VLOOKUP(C32, 'Dropdown Values'!$A$52:$B$86, 2, TRUE), "")</f>
        <v/>
      </c>
      <c r="E32" s="135"/>
      <c r="F32" s="171"/>
      <c r="G32" s="120">
        <f t="shared" si="0"/>
        <v>0</v>
      </c>
      <c r="H32" s="171"/>
      <c r="I32" s="174"/>
      <c r="J32" s="174"/>
      <c r="K32" s="174"/>
      <c r="L32" s="120">
        <f t="shared" si="1"/>
        <v>0</v>
      </c>
      <c r="M32" s="174"/>
      <c r="N32" s="174"/>
      <c r="O32" s="174"/>
      <c r="P32" s="174"/>
      <c r="Q32" s="120">
        <f t="shared" si="2"/>
        <v>0</v>
      </c>
      <c r="R32" s="174"/>
      <c r="S32" s="174"/>
      <c r="T32" s="174"/>
      <c r="U32" s="174"/>
      <c r="V32" s="120">
        <f t="shared" si="3"/>
        <v>0</v>
      </c>
      <c r="W32" s="174"/>
      <c r="X32" s="195">
        <f t="shared" si="6"/>
        <v>0</v>
      </c>
      <c r="Y32" s="198">
        <f t="shared" si="7"/>
        <v>0</v>
      </c>
      <c r="Z32" s="91"/>
      <c r="AA32" s="46"/>
      <c r="AB32" s="46"/>
      <c r="AC32" s="35"/>
      <c r="AD32" s="91"/>
      <c r="AE32" s="91"/>
      <c r="AF32"/>
      <c r="AG32"/>
      <c r="AH32" s="91"/>
      <c r="AI32" s="91"/>
      <c r="AJ32" s="91"/>
      <c r="AK32" s="91"/>
      <c r="AL32" s="91"/>
      <c r="AM32" s="91"/>
      <c r="AN32" s="91"/>
      <c r="AO32" s="91"/>
      <c r="AP32" s="91"/>
      <c r="AQ32" s="91"/>
      <c r="AR32" s="91"/>
      <c r="AS32" s="91"/>
      <c r="AT32" s="91"/>
      <c r="AU32" s="91"/>
      <c r="AV32" s="91"/>
      <c r="AW32" s="91"/>
      <c r="AX32" s="91"/>
      <c r="AY32"/>
      <c r="AZ32"/>
      <c r="BA32" s="91"/>
      <c r="BB32" s="91"/>
      <c r="BC32" s="91"/>
      <c r="BD32" s="91"/>
      <c r="BE32" s="91"/>
      <c r="BF32" s="91"/>
      <c r="BG32" s="91"/>
      <c r="BH32" s="91"/>
      <c r="BI32" s="91"/>
      <c r="BJ32" s="91"/>
      <c r="BK32" s="91"/>
      <c r="BL32" s="91"/>
      <c r="BM32" s="91"/>
      <c r="BN32" s="91"/>
      <c r="BO32" s="91"/>
    </row>
    <row r="33" spans="1:67" ht="16" x14ac:dyDescent="0.2">
      <c r="A33" s="91"/>
      <c r="B33" s="166" t="s">
        <v>88</v>
      </c>
      <c r="C33" s="167"/>
      <c r="D33" s="135" t="str">
        <f>_xlfn.IFNA(VLOOKUP(C33, 'Dropdown Values'!$A$52:$B$86, 2, TRUE), "")</f>
        <v/>
      </c>
      <c r="E33" s="135"/>
      <c r="F33" s="171"/>
      <c r="G33" s="120">
        <f t="shared" si="0"/>
        <v>0</v>
      </c>
      <c r="H33" s="171"/>
      <c r="I33" s="174"/>
      <c r="J33" s="174"/>
      <c r="K33" s="174"/>
      <c r="L33" s="120">
        <f t="shared" si="1"/>
        <v>0</v>
      </c>
      <c r="M33" s="174"/>
      <c r="N33" s="174"/>
      <c r="O33" s="174"/>
      <c r="P33" s="174"/>
      <c r="Q33" s="120">
        <f t="shared" si="2"/>
        <v>0</v>
      </c>
      <c r="R33" s="174"/>
      <c r="S33" s="174"/>
      <c r="T33" s="174"/>
      <c r="U33" s="174"/>
      <c r="V33" s="120">
        <f t="shared" si="3"/>
        <v>0</v>
      </c>
      <c r="W33" s="174"/>
      <c r="X33" s="195">
        <f t="shared" si="6"/>
        <v>0</v>
      </c>
      <c r="Y33" s="198">
        <f t="shared" si="7"/>
        <v>0</v>
      </c>
      <c r="Z33" s="91"/>
      <c r="AA33" s="46"/>
      <c r="AB33" s="46"/>
      <c r="AC33" s="35"/>
      <c r="AD33" s="91"/>
      <c r="AE33" s="91"/>
      <c r="AF33"/>
      <c r="AG33"/>
      <c r="AH33" s="91"/>
      <c r="AI33" s="91"/>
      <c r="AJ33" s="91"/>
      <c r="AK33" s="91"/>
      <c r="AL33" s="91"/>
      <c r="AM33" s="91"/>
      <c r="AN33" s="91"/>
      <c r="AO33" s="91"/>
      <c r="AP33" s="91"/>
      <c r="AQ33" s="91"/>
      <c r="AR33" s="91"/>
      <c r="AS33" s="91"/>
      <c r="AT33" s="91"/>
      <c r="AU33" s="91"/>
      <c r="AV33" s="91"/>
      <c r="AW33" s="91"/>
      <c r="AX33" s="91"/>
      <c r="AY33"/>
      <c r="AZ33"/>
      <c r="BA33" s="91"/>
      <c r="BB33" s="91"/>
      <c r="BC33" s="91"/>
      <c r="BD33" s="91"/>
      <c r="BE33" s="91"/>
      <c r="BF33" s="91"/>
      <c r="BG33" s="91"/>
      <c r="BH33" s="91"/>
      <c r="BI33" s="91"/>
      <c r="BJ33" s="91"/>
      <c r="BK33" s="91"/>
      <c r="BL33" s="91"/>
      <c r="BM33" s="91"/>
      <c r="BN33" s="91"/>
      <c r="BO33" s="91"/>
    </row>
    <row r="34" spans="1:67" ht="16" x14ac:dyDescent="0.2">
      <c r="A34" s="91"/>
      <c r="B34" s="166" t="s">
        <v>88</v>
      </c>
      <c r="C34" s="167"/>
      <c r="D34" s="135" t="str">
        <f>_xlfn.IFNA(VLOOKUP(C34, 'Dropdown Values'!$A$52:$B$86, 2, TRUE), "")</f>
        <v/>
      </c>
      <c r="E34" s="135"/>
      <c r="F34" s="171"/>
      <c r="G34" s="120">
        <f t="shared" si="0"/>
        <v>0</v>
      </c>
      <c r="H34" s="171"/>
      <c r="I34" s="174"/>
      <c r="J34" s="174"/>
      <c r="K34" s="174"/>
      <c r="L34" s="120">
        <f t="shared" si="1"/>
        <v>0</v>
      </c>
      <c r="M34" s="174"/>
      <c r="N34" s="174"/>
      <c r="O34" s="174"/>
      <c r="P34" s="174"/>
      <c r="Q34" s="120">
        <f t="shared" si="2"/>
        <v>0</v>
      </c>
      <c r="R34" s="174"/>
      <c r="S34" s="174"/>
      <c r="T34" s="174"/>
      <c r="U34" s="174"/>
      <c r="V34" s="120">
        <f t="shared" si="3"/>
        <v>0</v>
      </c>
      <c r="W34" s="174"/>
      <c r="X34" s="195">
        <f t="shared" si="6"/>
        <v>0</v>
      </c>
      <c r="Y34" s="198">
        <f t="shared" si="7"/>
        <v>0</v>
      </c>
      <c r="Z34" s="91"/>
      <c r="AA34" s="46"/>
      <c r="AB34" s="46"/>
      <c r="AC34" s="35"/>
      <c r="AD34" s="91"/>
      <c r="AE34" s="91"/>
      <c r="AF34"/>
      <c r="AG34"/>
      <c r="AH34" s="91"/>
      <c r="AI34" s="91"/>
      <c r="AJ34" s="91"/>
      <c r="AK34" s="91"/>
      <c r="AL34" s="91"/>
      <c r="AM34" s="91"/>
      <c r="AN34" s="91"/>
      <c r="AO34" s="91"/>
      <c r="AP34" s="91"/>
      <c r="AQ34" s="91"/>
      <c r="AR34" s="91"/>
      <c r="AS34" s="91"/>
      <c r="AT34" s="91"/>
      <c r="AU34" s="91"/>
      <c r="AV34" s="91"/>
      <c r="AW34" s="91"/>
      <c r="AX34" s="91"/>
      <c r="AY34"/>
      <c r="AZ34"/>
      <c r="BA34" s="91"/>
      <c r="BB34" s="91"/>
      <c r="BC34" s="91"/>
      <c r="BD34" s="91"/>
      <c r="BE34" s="91"/>
      <c r="BF34" s="91"/>
      <c r="BG34" s="91"/>
      <c r="BH34" s="91"/>
      <c r="BI34" s="91"/>
      <c r="BJ34" s="91"/>
      <c r="BK34" s="91"/>
      <c r="BL34" s="91"/>
      <c r="BM34" s="91"/>
      <c r="BN34" s="91"/>
      <c r="BO34" s="91"/>
    </row>
    <row r="35" spans="1:67" ht="16" x14ac:dyDescent="0.2">
      <c r="A35" s="91"/>
      <c r="B35" s="166" t="s">
        <v>88</v>
      </c>
      <c r="C35" s="167"/>
      <c r="D35" s="135" t="str">
        <f>_xlfn.IFNA(VLOOKUP(C35, 'Dropdown Values'!$A$52:$B$86, 2, TRUE), "")</f>
        <v/>
      </c>
      <c r="E35" s="135"/>
      <c r="F35" s="171"/>
      <c r="G35" s="120">
        <f t="shared" si="0"/>
        <v>0</v>
      </c>
      <c r="H35" s="171"/>
      <c r="I35" s="174"/>
      <c r="J35" s="174"/>
      <c r="K35" s="174"/>
      <c r="L35" s="120">
        <f t="shared" si="1"/>
        <v>0</v>
      </c>
      <c r="M35" s="174"/>
      <c r="N35" s="174"/>
      <c r="O35" s="174"/>
      <c r="P35" s="174"/>
      <c r="Q35" s="120">
        <f t="shared" si="2"/>
        <v>0</v>
      </c>
      <c r="R35" s="174"/>
      <c r="S35" s="174"/>
      <c r="T35" s="174"/>
      <c r="U35" s="174"/>
      <c r="V35" s="120">
        <f t="shared" si="3"/>
        <v>0</v>
      </c>
      <c r="W35" s="174"/>
      <c r="X35" s="195">
        <f t="shared" si="6"/>
        <v>0</v>
      </c>
      <c r="Y35" s="198">
        <f t="shared" si="7"/>
        <v>0</v>
      </c>
      <c r="Z35" s="91"/>
      <c r="AA35" s="46"/>
      <c r="AB35" s="46"/>
      <c r="AC35" s="35"/>
      <c r="AD35" s="91"/>
      <c r="AE35" s="91"/>
      <c r="AF35"/>
      <c r="AG35"/>
      <c r="AH35" s="91"/>
      <c r="AI35" s="91"/>
      <c r="AJ35" s="91"/>
      <c r="AK35" s="91"/>
      <c r="AL35" s="91"/>
      <c r="AM35" s="91"/>
      <c r="AN35" s="91"/>
      <c r="AO35" s="91"/>
      <c r="AP35" s="91"/>
      <c r="AQ35" s="91"/>
      <c r="AR35" s="91"/>
      <c r="AS35" s="91"/>
      <c r="AT35" s="91"/>
      <c r="AU35" s="91"/>
      <c r="AV35" s="91"/>
      <c r="AW35" s="91"/>
      <c r="AX35" s="91"/>
      <c r="AY35"/>
      <c r="AZ35"/>
      <c r="BA35" s="91"/>
      <c r="BB35" s="91"/>
      <c r="BC35" s="91"/>
      <c r="BD35" s="91"/>
      <c r="BE35" s="91"/>
      <c r="BF35" s="91"/>
      <c r="BG35" s="91"/>
      <c r="BH35" s="91"/>
      <c r="BI35" s="91"/>
      <c r="BJ35" s="91"/>
      <c r="BK35" s="91"/>
      <c r="BL35" s="91"/>
      <c r="BM35" s="91"/>
      <c r="BN35" s="91"/>
      <c r="BO35" s="91"/>
    </row>
    <row r="36" spans="1:67" ht="16" x14ac:dyDescent="0.2">
      <c r="A36" s="91"/>
      <c r="B36" s="166" t="s">
        <v>88</v>
      </c>
      <c r="C36" s="167"/>
      <c r="D36" s="135" t="str">
        <f>_xlfn.IFNA(VLOOKUP(C36, 'Dropdown Values'!$A$52:$B$86, 2, TRUE), "")</f>
        <v/>
      </c>
      <c r="E36" s="135"/>
      <c r="F36" s="171"/>
      <c r="G36" s="120">
        <f t="shared" si="0"/>
        <v>0</v>
      </c>
      <c r="H36" s="171"/>
      <c r="I36" s="174"/>
      <c r="J36" s="174"/>
      <c r="K36" s="174"/>
      <c r="L36" s="120">
        <f t="shared" si="1"/>
        <v>0</v>
      </c>
      <c r="M36" s="174"/>
      <c r="N36" s="174"/>
      <c r="O36" s="174"/>
      <c r="P36" s="174"/>
      <c r="Q36" s="120">
        <f t="shared" si="2"/>
        <v>0</v>
      </c>
      <c r="R36" s="174"/>
      <c r="S36" s="174"/>
      <c r="T36" s="174"/>
      <c r="U36" s="174"/>
      <c r="V36" s="120">
        <f t="shared" si="3"/>
        <v>0</v>
      </c>
      <c r="W36" s="174"/>
      <c r="X36" s="195">
        <f t="shared" si="6"/>
        <v>0</v>
      </c>
      <c r="Y36" s="198">
        <f t="shared" si="7"/>
        <v>0</v>
      </c>
      <c r="Z36" s="91"/>
      <c r="AA36" s="46"/>
      <c r="AB36" s="46"/>
      <c r="AC36" s="35"/>
      <c r="AD36" s="91"/>
      <c r="AE36" s="91"/>
      <c r="AF36"/>
      <c r="AG36"/>
      <c r="AH36" s="91"/>
      <c r="AI36" s="91"/>
      <c r="AJ36" s="91"/>
      <c r="AK36" s="91"/>
      <c r="AL36" s="91"/>
      <c r="AM36" s="91"/>
      <c r="AN36" s="91"/>
      <c r="AO36" s="91"/>
      <c r="AP36" s="91"/>
      <c r="AQ36" s="91"/>
      <c r="AR36" s="91"/>
      <c r="AS36" s="91"/>
      <c r="AT36" s="91"/>
      <c r="AU36" s="91"/>
      <c r="AV36" s="91"/>
      <c r="AW36" s="91"/>
      <c r="AX36" s="91"/>
      <c r="AY36"/>
      <c r="AZ36"/>
      <c r="BA36" s="91"/>
      <c r="BB36" s="91"/>
      <c r="BC36" s="91"/>
      <c r="BD36" s="91"/>
      <c r="BE36" s="91"/>
      <c r="BF36" s="91"/>
      <c r="BG36" s="91"/>
      <c r="BH36" s="91"/>
      <c r="BI36" s="91"/>
      <c r="BJ36" s="91"/>
      <c r="BK36" s="91"/>
      <c r="BL36" s="91"/>
      <c r="BM36" s="91"/>
      <c r="BN36" s="91"/>
      <c r="BO36" s="91"/>
    </row>
    <row r="37" spans="1:67" ht="16" x14ac:dyDescent="0.2">
      <c r="A37" s="91"/>
      <c r="B37" s="166" t="s">
        <v>88</v>
      </c>
      <c r="C37" s="167"/>
      <c r="D37" s="135" t="str">
        <f>_xlfn.IFNA(VLOOKUP(C37, 'Dropdown Values'!$A$52:$B$86, 2, TRUE), "")</f>
        <v/>
      </c>
      <c r="E37" s="135"/>
      <c r="F37" s="171"/>
      <c r="G37" s="120">
        <f t="shared" si="0"/>
        <v>0</v>
      </c>
      <c r="H37" s="171"/>
      <c r="I37" s="174"/>
      <c r="J37" s="174"/>
      <c r="K37" s="174"/>
      <c r="L37" s="120">
        <f t="shared" si="1"/>
        <v>0</v>
      </c>
      <c r="M37" s="174"/>
      <c r="N37" s="174"/>
      <c r="O37" s="174"/>
      <c r="P37" s="174"/>
      <c r="Q37" s="120">
        <f t="shared" si="2"/>
        <v>0</v>
      </c>
      <c r="R37" s="174"/>
      <c r="S37" s="174"/>
      <c r="T37" s="174"/>
      <c r="U37" s="174"/>
      <c r="V37" s="120">
        <f t="shared" si="3"/>
        <v>0</v>
      </c>
      <c r="W37" s="174"/>
      <c r="X37" s="195">
        <f t="shared" si="6"/>
        <v>0</v>
      </c>
      <c r="Y37" s="198">
        <f t="shared" si="7"/>
        <v>0</v>
      </c>
      <c r="Z37" s="91"/>
      <c r="AA37" s="46"/>
      <c r="AB37" s="46"/>
      <c r="AC37" s="35"/>
      <c r="AD37" s="91"/>
      <c r="AE37" s="91"/>
      <c r="AF37"/>
      <c r="AG37"/>
      <c r="AH37" s="91"/>
      <c r="AI37" s="91"/>
      <c r="AJ37" s="91"/>
      <c r="AK37" s="91"/>
      <c r="AL37" s="91"/>
      <c r="AM37" s="91"/>
      <c r="AN37" s="91"/>
      <c r="AO37" s="91"/>
      <c r="AP37" s="91"/>
      <c r="AQ37" s="91"/>
      <c r="AR37" s="91"/>
      <c r="AS37" s="91"/>
      <c r="AT37" s="91"/>
      <c r="AU37" s="91"/>
      <c r="AV37" s="91"/>
      <c r="AW37" s="91"/>
      <c r="AX37" s="91"/>
      <c r="AY37"/>
      <c r="AZ37"/>
      <c r="BA37" s="91"/>
      <c r="BB37" s="91"/>
      <c r="BC37" s="91"/>
      <c r="BD37" s="91"/>
      <c r="BE37" s="91"/>
      <c r="BF37" s="91"/>
      <c r="BG37" s="91"/>
      <c r="BH37" s="91"/>
      <c r="BI37" s="91"/>
      <c r="BJ37" s="91"/>
      <c r="BK37" s="91"/>
      <c r="BL37" s="91"/>
      <c r="BM37" s="91"/>
      <c r="BN37" s="91"/>
      <c r="BO37" s="91"/>
    </row>
    <row r="38" spans="1:67" ht="16" x14ac:dyDescent="0.2">
      <c r="A38" s="91"/>
      <c r="B38" s="166" t="s">
        <v>88</v>
      </c>
      <c r="C38" s="167"/>
      <c r="D38" s="135" t="str">
        <f>_xlfn.IFNA(VLOOKUP(C38, 'Dropdown Values'!$A$52:$B$86, 2, TRUE), "")</f>
        <v/>
      </c>
      <c r="E38" s="135"/>
      <c r="F38" s="171"/>
      <c r="G38" s="120">
        <f t="shared" si="0"/>
        <v>0</v>
      </c>
      <c r="H38" s="171"/>
      <c r="I38" s="174"/>
      <c r="J38" s="174"/>
      <c r="K38" s="174"/>
      <c r="L38" s="120">
        <f t="shared" si="1"/>
        <v>0</v>
      </c>
      <c r="M38" s="174"/>
      <c r="N38" s="174"/>
      <c r="O38" s="174"/>
      <c r="P38" s="174"/>
      <c r="Q38" s="120">
        <f t="shared" si="2"/>
        <v>0</v>
      </c>
      <c r="R38" s="174"/>
      <c r="S38" s="174"/>
      <c r="T38" s="174"/>
      <c r="U38" s="174"/>
      <c r="V38" s="120">
        <f t="shared" si="3"/>
        <v>0</v>
      </c>
      <c r="W38" s="174"/>
      <c r="X38" s="195">
        <f t="shared" si="6"/>
        <v>0</v>
      </c>
      <c r="Y38" s="198">
        <f t="shared" si="7"/>
        <v>0</v>
      </c>
      <c r="Z38" s="91"/>
      <c r="AA38" s="46"/>
      <c r="AB38" s="46"/>
      <c r="AC38" s="35"/>
      <c r="AD38" s="91"/>
      <c r="AE38" s="91"/>
      <c r="AF38"/>
      <c r="AG38"/>
      <c r="AH38" s="91"/>
      <c r="AI38" s="91"/>
      <c r="AJ38" s="91"/>
      <c r="AK38" s="91"/>
      <c r="AL38" s="91"/>
      <c r="AM38" s="91"/>
      <c r="AN38" s="91"/>
      <c r="AO38" s="91"/>
      <c r="AP38" s="91"/>
      <c r="AQ38" s="91"/>
      <c r="AR38" s="91"/>
      <c r="AS38" s="91"/>
      <c r="AT38" s="91"/>
      <c r="AU38" s="91"/>
      <c r="AV38" s="91"/>
      <c r="AW38" s="91"/>
      <c r="AX38" s="91"/>
      <c r="AY38"/>
      <c r="AZ38"/>
      <c r="BA38" s="91"/>
      <c r="BB38" s="91"/>
      <c r="BC38" s="91"/>
      <c r="BD38" s="91"/>
      <c r="BE38" s="91"/>
      <c r="BF38" s="91"/>
      <c r="BG38" s="91"/>
      <c r="BH38" s="91"/>
      <c r="BI38" s="91"/>
      <c r="BJ38" s="91"/>
      <c r="BK38" s="91"/>
      <c r="BL38" s="91"/>
      <c r="BM38" s="91"/>
      <c r="BN38" s="91"/>
      <c r="BO38" s="91"/>
    </row>
    <row r="39" spans="1:67" ht="16" x14ac:dyDescent="0.2">
      <c r="A39" s="91"/>
      <c r="B39" s="166" t="s">
        <v>88</v>
      </c>
      <c r="C39" s="167"/>
      <c r="D39" s="135" t="str">
        <f>_xlfn.IFNA(VLOOKUP(C39, 'Dropdown Values'!$A$52:$B$86, 2, TRUE), "")</f>
        <v/>
      </c>
      <c r="E39" s="135"/>
      <c r="F39" s="171"/>
      <c r="G39" s="120">
        <f t="shared" si="0"/>
        <v>0</v>
      </c>
      <c r="H39" s="171"/>
      <c r="I39" s="174"/>
      <c r="J39" s="174"/>
      <c r="K39" s="174"/>
      <c r="L39" s="120">
        <f t="shared" si="1"/>
        <v>0</v>
      </c>
      <c r="M39" s="174"/>
      <c r="N39" s="174"/>
      <c r="O39" s="174"/>
      <c r="P39" s="174"/>
      <c r="Q39" s="120">
        <f t="shared" si="2"/>
        <v>0</v>
      </c>
      <c r="R39" s="174"/>
      <c r="S39" s="174"/>
      <c r="T39" s="174"/>
      <c r="U39" s="174"/>
      <c r="V39" s="120">
        <f t="shared" si="3"/>
        <v>0</v>
      </c>
      <c r="W39" s="174"/>
      <c r="X39" s="195">
        <f t="shared" si="6"/>
        <v>0</v>
      </c>
      <c r="Y39" s="198">
        <f t="shared" si="7"/>
        <v>0</v>
      </c>
      <c r="Z39" s="91"/>
      <c r="AA39" s="46"/>
      <c r="AB39" s="46"/>
      <c r="AC39" s="35"/>
      <c r="AD39" s="91"/>
      <c r="AE39" s="91"/>
      <c r="AF39"/>
      <c r="AG39"/>
      <c r="AH39" s="91"/>
      <c r="AI39" s="91"/>
      <c r="AJ39" s="91"/>
      <c r="AK39" s="91"/>
      <c r="AL39" s="91"/>
      <c r="AM39" s="91"/>
      <c r="AN39" s="91"/>
      <c r="AO39" s="91"/>
      <c r="AP39" s="91"/>
      <c r="AQ39" s="91"/>
      <c r="AR39" s="91"/>
      <c r="AS39" s="91"/>
      <c r="AT39" s="91"/>
      <c r="AU39" s="91"/>
      <c r="AV39" s="91"/>
      <c r="AW39" s="91"/>
      <c r="AX39" s="91"/>
      <c r="AY39"/>
      <c r="AZ39"/>
      <c r="BA39" s="91"/>
      <c r="BB39" s="91"/>
      <c r="BC39" s="91"/>
      <c r="BD39" s="91"/>
      <c r="BE39" s="91"/>
      <c r="BF39" s="91"/>
      <c r="BG39" s="91"/>
      <c r="BH39" s="91"/>
      <c r="BI39" s="91"/>
      <c r="BJ39" s="91"/>
      <c r="BK39" s="91"/>
      <c r="BL39" s="91"/>
      <c r="BM39" s="91"/>
      <c r="BN39" s="91"/>
      <c r="BO39" s="91"/>
    </row>
    <row r="40" spans="1:67" ht="16" x14ac:dyDescent="0.2">
      <c r="A40" s="91"/>
      <c r="B40" s="166" t="s">
        <v>88</v>
      </c>
      <c r="C40" s="167"/>
      <c r="D40" s="135" t="str">
        <f>_xlfn.IFNA(VLOOKUP(C40, 'Dropdown Values'!$A$52:$B$86, 2, TRUE), "")</f>
        <v/>
      </c>
      <c r="E40" s="135"/>
      <c r="F40" s="171"/>
      <c r="G40" s="120">
        <f t="shared" si="0"/>
        <v>0</v>
      </c>
      <c r="H40" s="171"/>
      <c r="I40" s="174"/>
      <c r="J40" s="174"/>
      <c r="K40" s="174"/>
      <c r="L40" s="120">
        <f t="shared" si="1"/>
        <v>0</v>
      </c>
      <c r="M40" s="174"/>
      <c r="N40" s="174"/>
      <c r="O40" s="174"/>
      <c r="P40" s="174"/>
      <c r="Q40" s="120">
        <f t="shared" si="2"/>
        <v>0</v>
      </c>
      <c r="R40" s="174"/>
      <c r="S40" s="174"/>
      <c r="T40" s="174"/>
      <c r="U40" s="174"/>
      <c r="V40" s="120">
        <f t="shared" si="3"/>
        <v>0</v>
      </c>
      <c r="W40" s="174"/>
      <c r="X40" s="195">
        <f t="shared" si="6"/>
        <v>0</v>
      </c>
      <c r="Y40" s="198">
        <f t="shared" si="7"/>
        <v>0</v>
      </c>
      <c r="Z40" s="91"/>
      <c r="AA40" s="46"/>
      <c r="AB40" s="46"/>
      <c r="AC40" s="35"/>
      <c r="AD40" s="91"/>
      <c r="AE40" s="91"/>
      <c r="AF40"/>
      <c r="AG40"/>
      <c r="AH40" s="91"/>
      <c r="AI40" s="91"/>
      <c r="AJ40" s="91"/>
      <c r="AK40" s="91"/>
      <c r="AL40" s="91"/>
      <c r="AM40" s="91"/>
      <c r="AN40" s="91"/>
      <c r="AO40" s="91"/>
      <c r="AP40" s="91"/>
      <c r="AQ40" s="91"/>
      <c r="AR40" s="91"/>
      <c r="AS40" s="91"/>
      <c r="AT40" s="91"/>
      <c r="AU40" s="91"/>
      <c r="AV40" s="91"/>
      <c r="AW40" s="91"/>
      <c r="AX40" s="91"/>
      <c r="AY40"/>
      <c r="AZ40"/>
      <c r="BA40" s="91"/>
      <c r="BB40" s="91"/>
      <c r="BC40" s="91"/>
      <c r="BD40" s="91"/>
      <c r="BE40" s="91"/>
      <c r="BF40" s="91"/>
      <c r="BG40" s="91"/>
      <c r="BH40" s="91"/>
      <c r="BI40" s="91"/>
      <c r="BJ40" s="91"/>
      <c r="BK40" s="91"/>
      <c r="BL40" s="91"/>
      <c r="BM40" s="91"/>
      <c r="BN40" s="91"/>
      <c r="BO40" s="91"/>
    </row>
    <row r="41" spans="1:67" ht="16" x14ac:dyDescent="0.2">
      <c r="A41" s="91"/>
      <c r="B41" s="166" t="s">
        <v>88</v>
      </c>
      <c r="C41" s="167"/>
      <c r="D41" s="135" t="str">
        <f>_xlfn.IFNA(VLOOKUP(C41, 'Dropdown Values'!$A$52:$B$86, 2, TRUE), "")</f>
        <v/>
      </c>
      <c r="E41" s="135"/>
      <c r="F41" s="171"/>
      <c r="G41" s="120">
        <f t="shared" si="0"/>
        <v>0</v>
      </c>
      <c r="H41" s="171"/>
      <c r="I41" s="174"/>
      <c r="J41" s="174"/>
      <c r="K41" s="174"/>
      <c r="L41" s="120">
        <f t="shared" si="1"/>
        <v>0</v>
      </c>
      <c r="M41" s="174"/>
      <c r="N41" s="174"/>
      <c r="O41" s="174"/>
      <c r="P41" s="174"/>
      <c r="Q41" s="120">
        <f t="shared" si="2"/>
        <v>0</v>
      </c>
      <c r="R41" s="174"/>
      <c r="S41" s="174"/>
      <c r="T41" s="174"/>
      <c r="U41" s="174"/>
      <c r="V41" s="120">
        <f t="shared" si="3"/>
        <v>0</v>
      </c>
      <c r="W41" s="174"/>
      <c r="X41" s="195">
        <f t="shared" si="6"/>
        <v>0</v>
      </c>
      <c r="Y41" s="198">
        <f t="shared" si="7"/>
        <v>0</v>
      </c>
      <c r="Z41" s="91"/>
      <c r="AA41" s="46"/>
      <c r="AB41" s="46"/>
      <c r="AC41" s="35"/>
      <c r="AD41" s="91"/>
      <c r="AE41" s="91"/>
      <c r="AF41"/>
      <c r="AG41"/>
      <c r="AH41" s="91"/>
      <c r="AI41" s="91"/>
      <c r="AJ41" s="91"/>
      <c r="AK41" s="91"/>
      <c r="AL41" s="91"/>
      <c r="AM41" s="91"/>
      <c r="AN41" s="91"/>
      <c r="AO41" s="91"/>
      <c r="AP41" s="91"/>
      <c r="AQ41" s="91"/>
      <c r="AR41" s="91"/>
      <c r="AS41" s="91"/>
      <c r="AT41" s="91"/>
      <c r="AU41" s="91"/>
      <c r="AV41" s="91"/>
      <c r="AW41" s="91"/>
      <c r="AX41" s="91"/>
      <c r="AY41"/>
      <c r="AZ41"/>
      <c r="BA41" s="91"/>
      <c r="BB41" s="91"/>
      <c r="BC41" s="91"/>
      <c r="BD41" s="91"/>
      <c r="BE41" s="91"/>
      <c r="BF41" s="91"/>
      <c r="BG41" s="91"/>
      <c r="BH41" s="91"/>
      <c r="BI41" s="91"/>
      <c r="BJ41" s="91"/>
      <c r="BK41" s="91"/>
      <c r="BL41" s="91"/>
      <c r="BM41" s="91"/>
      <c r="BN41" s="91"/>
      <c r="BO41" s="91"/>
    </row>
    <row r="42" spans="1:67" ht="16" x14ac:dyDescent="0.2">
      <c r="A42" s="91"/>
      <c r="B42" s="166" t="s">
        <v>88</v>
      </c>
      <c r="C42" s="167"/>
      <c r="D42" s="135" t="str">
        <f>_xlfn.IFNA(VLOOKUP(C42, 'Dropdown Values'!$A$52:$B$86, 2, TRUE), "")</f>
        <v/>
      </c>
      <c r="E42" s="135"/>
      <c r="F42" s="171"/>
      <c r="G42" s="120">
        <f t="shared" si="0"/>
        <v>0</v>
      </c>
      <c r="H42" s="171"/>
      <c r="I42" s="174"/>
      <c r="J42" s="174"/>
      <c r="K42" s="174"/>
      <c r="L42" s="120">
        <f t="shared" si="1"/>
        <v>0</v>
      </c>
      <c r="M42" s="174"/>
      <c r="N42" s="174"/>
      <c r="O42" s="174"/>
      <c r="P42" s="174"/>
      <c r="Q42" s="120">
        <f t="shared" si="2"/>
        <v>0</v>
      </c>
      <c r="R42" s="174"/>
      <c r="S42" s="174"/>
      <c r="T42" s="174"/>
      <c r="U42" s="174"/>
      <c r="V42" s="120">
        <f t="shared" si="3"/>
        <v>0</v>
      </c>
      <c r="W42" s="174"/>
      <c r="X42" s="195">
        <f t="shared" si="6"/>
        <v>0</v>
      </c>
      <c r="Y42" s="198">
        <f t="shared" si="7"/>
        <v>0</v>
      </c>
      <c r="Z42" s="91"/>
      <c r="AA42" s="46"/>
      <c r="AB42" s="46"/>
      <c r="AC42" s="35"/>
      <c r="AD42" s="91"/>
      <c r="AE42" s="91"/>
      <c r="AF42"/>
      <c r="AG42"/>
      <c r="AH42" s="91"/>
      <c r="AI42" s="91"/>
      <c r="AJ42" s="91"/>
      <c r="AK42" s="91"/>
      <c r="AL42" s="91"/>
      <c r="AM42" s="91"/>
      <c r="AN42" s="91"/>
      <c r="AO42" s="91"/>
      <c r="AP42" s="91"/>
      <c r="AQ42" s="91"/>
      <c r="AR42" s="91"/>
      <c r="AS42" s="91"/>
      <c r="AT42" s="91"/>
      <c r="AU42" s="91"/>
      <c r="AV42" s="91"/>
      <c r="AW42" s="91"/>
      <c r="AX42" s="91"/>
      <c r="AY42"/>
      <c r="AZ42"/>
      <c r="BA42" s="91"/>
      <c r="BB42" s="91"/>
      <c r="BC42" s="91"/>
      <c r="BD42" s="91"/>
      <c r="BE42" s="91"/>
      <c r="BF42" s="91"/>
      <c r="BG42" s="91"/>
      <c r="BH42" s="91"/>
      <c r="BI42" s="91"/>
      <c r="BJ42" s="91"/>
      <c r="BK42" s="91"/>
      <c r="BL42" s="91"/>
      <c r="BM42" s="91"/>
      <c r="BN42" s="91"/>
      <c r="BO42" s="91"/>
    </row>
    <row r="43" spans="1:67" ht="16" x14ac:dyDescent="0.2">
      <c r="A43" s="91"/>
      <c r="B43" s="166" t="s">
        <v>88</v>
      </c>
      <c r="C43" s="167"/>
      <c r="D43" s="135" t="str">
        <f>_xlfn.IFNA(VLOOKUP(C43, 'Dropdown Values'!$A$52:$B$86, 2, TRUE), "")</f>
        <v/>
      </c>
      <c r="E43" s="135"/>
      <c r="F43" s="171"/>
      <c r="G43" s="120">
        <f t="shared" si="0"/>
        <v>0</v>
      </c>
      <c r="H43" s="171"/>
      <c r="I43" s="174"/>
      <c r="J43" s="174"/>
      <c r="K43" s="174"/>
      <c r="L43" s="120">
        <f t="shared" si="1"/>
        <v>0</v>
      </c>
      <c r="M43" s="174"/>
      <c r="N43" s="174"/>
      <c r="O43" s="174"/>
      <c r="P43" s="174"/>
      <c r="Q43" s="120">
        <f t="shared" si="2"/>
        <v>0</v>
      </c>
      <c r="R43" s="174"/>
      <c r="S43" s="174"/>
      <c r="T43" s="174"/>
      <c r="U43" s="174"/>
      <c r="V43" s="120">
        <f t="shared" si="3"/>
        <v>0</v>
      </c>
      <c r="W43" s="174"/>
      <c r="X43" s="195">
        <f t="shared" si="6"/>
        <v>0</v>
      </c>
      <c r="Y43" s="198">
        <f t="shared" si="7"/>
        <v>0</v>
      </c>
      <c r="Z43" s="91"/>
      <c r="AA43" s="46"/>
      <c r="AB43" s="46"/>
      <c r="AC43" s="35"/>
      <c r="AD43" s="91"/>
      <c r="AE43" s="91"/>
      <c r="AF43"/>
      <c r="AG43"/>
      <c r="AH43" s="91"/>
      <c r="AI43" s="91"/>
      <c r="AJ43" s="91"/>
      <c r="AK43" s="91"/>
      <c r="AL43" s="91"/>
      <c r="AM43" s="91"/>
      <c r="AN43" s="91"/>
      <c r="AO43" s="91"/>
      <c r="AP43" s="91"/>
      <c r="AQ43" s="91"/>
      <c r="AR43" s="91"/>
      <c r="AS43" s="91"/>
      <c r="AT43" s="91"/>
      <c r="AU43" s="91"/>
      <c r="AV43" s="91"/>
      <c r="AW43" s="91"/>
      <c r="AX43" s="91"/>
      <c r="AY43"/>
      <c r="AZ43"/>
      <c r="BA43" s="91"/>
      <c r="BB43" s="91"/>
      <c r="BC43" s="91"/>
      <c r="BD43" s="91"/>
      <c r="BE43" s="91"/>
      <c r="BF43" s="91"/>
      <c r="BG43" s="91"/>
      <c r="BH43" s="91"/>
      <c r="BI43" s="91"/>
      <c r="BJ43" s="91"/>
      <c r="BK43" s="91"/>
      <c r="BL43" s="91"/>
      <c r="BM43" s="91"/>
      <c r="BN43" s="91"/>
      <c r="BO43" s="91"/>
    </row>
    <row r="44" spans="1:67" ht="16" x14ac:dyDescent="0.2">
      <c r="A44" s="91"/>
      <c r="B44" s="166" t="s">
        <v>88</v>
      </c>
      <c r="C44" s="167"/>
      <c r="D44" s="135" t="str">
        <f>_xlfn.IFNA(VLOOKUP(C44, 'Dropdown Values'!$A$52:$B$86, 2, TRUE), "")</f>
        <v/>
      </c>
      <c r="E44" s="135"/>
      <c r="F44" s="171"/>
      <c r="G44" s="120">
        <f t="shared" si="0"/>
        <v>0</v>
      </c>
      <c r="H44" s="171"/>
      <c r="I44" s="174"/>
      <c r="J44" s="174"/>
      <c r="K44" s="174"/>
      <c r="L44" s="120">
        <f t="shared" si="1"/>
        <v>0</v>
      </c>
      <c r="M44" s="174"/>
      <c r="N44" s="174"/>
      <c r="O44" s="174"/>
      <c r="P44" s="174"/>
      <c r="Q44" s="120">
        <f t="shared" si="2"/>
        <v>0</v>
      </c>
      <c r="R44" s="174"/>
      <c r="S44" s="174"/>
      <c r="T44" s="174"/>
      <c r="U44" s="174"/>
      <c r="V44" s="120">
        <f t="shared" si="3"/>
        <v>0</v>
      </c>
      <c r="W44" s="174"/>
      <c r="X44" s="195">
        <f t="shared" si="6"/>
        <v>0</v>
      </c>
      <c r="Y44" s="198">
        <f t="shared" si="7"/>
        <v>0</v>
      </c>
      <c r="Z44" s="91"/>
      <c r="AA44" s="46"/>
      <c r="AB44" s="46"/>
      <c r="AC44" s="35"/>
      <c r="AD44" s="91"/>
      <c r="AE44" s="91"/>
      <c r="AF44"/>
      <c r="AG44"/>
      <c r="AH44" s="91"/>
      <c r="AI44" s="91"/>
      <c r="AJ44" s="91"/>
      <c r="AK44" s="91"/>
      <c r="AL44" s="91"/>
      <c r="AM44" s="91"/>
      <c r="AN44" s="91"/>
      <c r="AO44" s="91"/>
      <c r="AP44" s="91"/>
      <c r="AQ44" s="91"/>
      <c r="AR44" s="91"/>
      <c r="AS44" s="91"/>
      <c r="AT44" s="91"/>
      <c r="AU44" s="91"/>
      <c r="AV44" s="91"/>
      <c r="AW44" s="91"/>
      <c r="AX44" s="91"/>
      <c r="AY44"/>
      <c r="AZ44"/>
      <c r="BA44" s="91"/>
      <c r="BB44" s="91"/>
      <c r="BC44" s="91"/>
      <c r="BD44" s="91"/>
      <c r="BE44" s="91"/>
      <c r="BF44" s="91"/>
      <c r="BG44" s="91"/>
      <c r="BH44" s="91"/>
      <c r="BI44" s="91"/>
      <c r="BJ44" s="91"/>
      <c r="BK44" s="91"/>
      <c r="BL44" s="91"/>
      <c r="BM44" s="91"/>
      <c r="BN44" s="91"/>
      <c r="BO44" s="91"/>
    </row>
    <row r="45" spans="1:67" ht="16" x14ac:dyDescent="0.2">
      <c r="A45" s="91"/>
      <c r="B45" s="166" t="s">
        <v>88</v>
      </c>
      <c r="C45" s="167"/>
      <c r="D45" s="135" t="str">
        <f>_xlfn.IFNA(VLOOKUP(C45, 'Dropdown Values'!$A$52:$B$86, 2, TRUE), "")</f>
        <v/>
      </c>
      <c r="E45" s="135"/>
      <c r="F45" s="171"/>
      <c r="G45" s="120">
        <f t="shared" si="0"/>
        <v>0</v>
      </c>
      <c r="H45" s="171"/>
      <c r="I45" s="174"/>
      <c r="J45" s="174"/>
      <c r="K45" s="174"/>
      <c r="L45" s="120">
        <f t="shared" si="1"/>
        <v>0</v>
      </c>
      <c r="M45" s="174"/>
      <c r="N45" s="174"/>
      <c r="O45" s="174"/>
      <c r="P45" s="174"/>
      <c r="Q45" s="120">
        <f t="shared" si="2"/>
        <v>0</v>
      </c>
      <c r="R45" s="174"/>
      <c r="S45" s="174"/>
      <c r="T45" s="174"/>
      <c r="U45" s="174"/>
      <c r="V45" s="120">
        <f t="shared" si="3"/>
        <v>0</v>
      </c>
      <c r="W45" s="174"/>
      <c r="X45" s="195">
        <f t="shared" si="6"/>
        <v>0</v>
      </c>
      <c r="Y45" s="198">
        <f t="shared" si="7"/>
        <v>0</v>
      </c>
      <c r="Z45" s="91"/>
      <c r="AA45" s="46"/>
      <c r="AB45" s="46"/>
      <c r="AC45" s="35"/>
      <c r="AD45" s="91"/>
      <c r="AE45" s="91"/>
      <c r="AF45"/>
      <c r="AG45"/>
      <c r="AH45" s="91"/>
      <c r="AI45" s="91"/>
      <c r="AJ45" s="91"/>
      <c r="AK45" s="91"/>
      <c r="AL45" s="91"/>
      <c r="AM45" s="91"/>
      <c r="AN45" s="91"/>
      <c r="AO45" s="91"/>
      <c r="AP45" s="91"/>
      <c r="AQ45" s="91"/>
      <c r="AR45" s="91"/>
      <c r="AS45" s="91"/>
      <c r="AT45" s="91"/>
      <c r="AU45" s="91"/>
      <c r="AV45" s="91"/>
      <c r="AW45" s="91"/>
      <c r="AX45" s="91"/>
      <c r="AY45"/>
      <c r="AZ45"/>
      <c r="BA45" s="91"/>
      <c r="BB45" s="91"/>
      <c r="BC45" s="91"/>
      <c r="BD45" s="91"/>
      <c r="BE45" s="91"/>
      <c r="BF45" s="91"/>
      <c r="BG45" s="91"/>
      <c r="BH45" s="91"/>
      <c r="BI45" s="91"/>
      <c r="BJ45" s="91"/>
      <c r="BK45" s="91"/>
      <c r="BL45" s="91"/>
      <c r="BM45" s="91"/>
      <c r="BN45" s="91"/>
      <c r="BO45" s="91"/>
    </row>
    <row r="46" spans="1:67" ht="16" x14ac:dyDescent="0.2">
      <c r="A46" s="91"/>
      <c r="B46" s="166" t="s">
        <v>88</v>
      </c>
      <c r="C46" s="167"/>
      <c r="D46" s="135" t="str">
        <f>_xlfn.IFNA(VLOOKUP(C46, 'Dropdown Values'!$A$52:$B$86, 2, TRUE), "")</f>
        <v/>
      </c>
      <c r="E46" s="135"/>
      <c r="F46" s="171"/>
      <c r="G46" s="120">
        <f t="shared" si="0"/>
        <v>0</v>
      </c>
      <c r="H46" s="171"/>
      <c r="I46" s="174"/>
      <c r="J46" s="174"/>
      <c r="K46" s="174"/>
      <c r="L46" s="120">
        <f t="shared" si="1"/>
        <v>0</v>
      </c>
      <c r="M46" s="174"/>
      <c r="N46" s="174"/>
      <c r="O46" s="174"/>
      <c r="P46" s="174"/>
      <c r="Q46" s="120">
        <f t="shared" si="2"/>
        <v>0</v>
      </c>
      <c r="R46" s="174"/>
      <c r="S46" s="174"/>
      <c r="T46" s="174"/>
      <c r="U46" s="174"/>
      <c r="V46" s="120">
        <f t="shared" si="3"/>
        <v>0</v>
      </c>
      <c r="W46" s="174"/>
      <c r="X46" s="195">
        <f t="shared" si="6"/>
        <v>0</v>
      </c>
      <c r="Y46" s="198">
        <f t="shared" si="7"/>
        <v>0</v>
      </c>
      <c r="Z46" s="91"/>
      <c r="AA46" s="46"/>
      <c r="AB46" s="46"/>
      <c r="AC46" s="35"/>
      <c r="AD46" s="91"/>
      <c r="AE46" s="91"/>
      <c r="AF46"/>
      <c r="AG46"/>
      <c r="AH46" s="91"/>
      <c r="AI46" s="91"/>
      <c r="AJ46" s="91"/>
      <c r="AK46" s="91"/>
      <c r="AL46" s="91"/>
      <c r="AM46" s="91"/>
      <c r="AN46" s="91"/>
      <c r="AO46" s="91"/>
      <c r="AP46" s="91"/>
      <c r="AQ46" s="91"/>
      <c r="AR46" s="91"/>
      <c r="AS46" s="91"/>
      <c r="AT46" s="91"/>
      <c r="AU46" s="91"/>
      <c r="AV46" s="91"/>
      <c r="AW46" s="91"/>
      <c r="AX46" s="91"/>
      <c r="AY46"/>
      <c r="AZ46"/>
      <c r="BA46" s="91"/>
      <c r="BB46" s="91"/>
      <c r="BC46" s="91"/>
      <c r="BD46" s="91"/>
      <c r="BE46" s="91"/>
      <c r="BF46" s="91"/>
      <c r="BG46" s="91"/>
      <c r="BH46" s="91"/>
      <c r="BI46" s="91"/>
      <c r="BJ46" s="91"/>
      <c r="BK46" s="91"/>
      <c r="BL46" s="91"/>
      <c r="BM46" s="91"/>
      <c r="BN46" s="91"/>
      <c r="BO46" s="91"/>
    </row>
    <row r="47" spans="1:67" ht="16" x14ac:dyDescent="0.2">
      <c r="A47" s="91"/>
      <c r="B47" s="443" t="s">
        <v>88</v>
      </c>
      <c r="C47" s="444"/>
      <c r="D47" s="445"/>
      <c r="E47" s="438"/>
      <c r="F47" s="439"/>
      <c r="G47" s="440">
        <v>0</v>
      </c>
      <c r="H47" s="439"/>
      <c r="I47" s="439"/>
      <c r="J47" s="439"/>
      <c r="K47" s="439"/>
      <c r="L47" s="440">
        <v>0</v>
      </c>
      <c r="M47" s="439"/>
      <c r="N47" s="439"/>
      <c r="O47" s="439"/>
      <c r="P47" s="439"/>
      <c r="Q47" s="440">
        <v>0</v>
      </c>
      <c r="R47" s="439"/>
      <c r="S47" s="439"/>
      <c r="T47" s="439"/>
      <c r="U47" s="439"/>
      <c r="V47" s="440">
        <v>0</v>
      </c>
      <c r="W47" s="439"/>
      <c r="X47" s="441">
        <v>0</v>
      </c>
      <c r="Y47" s="442">
        <v>0</v>
      </c>
      <c r="Z47" s="91"/>
      <c r="AA47" s="46"/>
      <c r="AB47" s="46"/>
      <c r="AC47" s="35"/>
      <c r="AD47" s="91"/>
      <c r="AE47" s="91"/>
      <c r="AF47"/>
      <c r="AG47"/>
      <c r="AH47" s="91"/>
      <c r="AI47" s="91"/>
      <c r="AJ47" s="91"/>
      <c r="AK47" s="91"/>
      <c r="AL47" s="91"/>
      <c r="AM47" s="91"/>
      <c r="AN47" s="91"/>
      <c r="AO47" s="91"/>
      <c r="AP47" s="91"/>
      <c r="AQ47" s="91"/>
      <c r="AR47" s="91"/>
      <c r="AS47" s="91"/>
      <c r="AT47" s="91"/>
      <c r="AU47" s="91"/>
      <c r="AV47" s="91"/>
      <c r="AW47" s="91"/>
      <c r="AX47" s="91"/>
      <c r="AY47"/>
      <c r="AZ47"/>
      <c r="BA47" s="91"/>
      <c r="BB47" s="91"/>
      <c r="BC47" s="91"/>
      <c r="BD47" s="91"/>
      <c r="BE47" s="91"/>
      <c r="BF47" s="91"/>
      <c r="BG47" s="91"/>
      <c r="BH47" s="91"/>
      <c r="BI47" s="91"/>
      <c r="BJ47" s="91"/>
      <c r="BK47" s="91"/>
      <c r="BL47" s="91"/>
      <c r="BM47" s="91"/>
      <c r="BN47" s="91"/>
      <c r="BO47" s="91"/>
    </row>
    <row r="48" spans="1:67" ht="16" x14ac:dyDescent="0.2">
      <c r="A48" s="91"/>
      <c r="B48" s="443" t="s">
        <v>88</v>
      </c>
      <c r="C48" s="444"/>
      <c r="D48" s="445"/>
      <c r="E48" s="438"/>
      <c r="F48" s="439"/>
      <c r="G48" s="440">
        <v>0</v>
      </c>
      <c r="H48" s="439"/>
      <c r="I48" s="439"/>
      <c r="J48" s="439"/>
      <c r="K48" s="439"/>
      <c r="L48" s="440">
        <v>0</v>
      </c>
      <c r="M48" s="439"/>
      <c r="N48" s="439"/>
      <c r="O48" s="439"/>
      <c r="P48" s="439"/>
      <c r="Q48" s="440">
        <v>0</v>
      </c>
      <c r="R48" s="439"/>
      <c r="S48" s="439"/>
      <c r="T48" s="439"/>
      <c r="U48" s="439"/>
      <c r="V48" s="440">
        <v>0</v>
      </c>
      <c r="W48" s="439"/>
      <c r="X48" s="441">
        <v>0</v>
      </c>
      <c r="Y48" s="442">
        <v>0</v>
      </c>
      <c r="Z48" s="91"/>
      <c r="AA48" s="46"/>
      <c r="AB48" s="46"/>
      <c r="AC48" s="35"/>
      <c r="AD48" s="91"/>
      <c r="AE48" s="91"/>
      <c r="AF48"/>
      <c r="AG48"/>
      <c r="AH48" s="91"/>
      <c r="AI48" s="91"/>
      <c r="AJ48" s="91"/>
      <c r="AK48" s="91"/>
      <c r="AL48" s="91"/>
      <c r="AM48" s="91"/>
      <c r="AN48" s="91"/>
      <c r="AO48" s="91"/>
      <c r="AP48" s="91"/>
      <c r="AQ48" s="91"/>
      <c r="AR48" s="91"/>
      <c r="AS48" s="91"/>
      <c r="AT48" s="91"/>
      <c r="AU48" s="91"/>
      <c r="AV48" s="91"/>
      <c r="AW48" s="91"/>
      <c r="AX48" s="91"/>
      <c r="AY48"/>
      <c r="AZ48"/>
      <c r="BA48" s="91"/>
      <c r="BB48" s="91"/>
      <c r="BC48" s="91"/>
      <c r="BD48" s="91"/>
      <c r="BE48" s="91"/>
      <c r="BF48" s="91"/>
      <c r="BG48" s="91"/>
      <c r="BH48" s="91"/>
      <c r="BI48" s="91"/>
      <c r="BJ48" s="91"/>
      <c r="BK48" s="91"/>
      <c r="BL48" s="91"/>
      <c r="BM48" s="91"/>
      <c r="BN48" s="91"/>
      <c r="BO48" s="91"/>
    </row>
    <row r="49" spans="1:67" ht="16" x14ac:dyDescent="0.2">
      <c r="A49" s="91"/>
      <c r="B49" s="443" t="s">
        <v>88</v>
      </c>
      <c r="C49" s="444"/>
      <c r="D49" s="445"/>
      <c r="E49" s="438"/>
      <c r="F49" s="439"/>
      <c r="G49" s="440">
        <v>0</v>
      </c>
      <c r="H49" s="439"/>
      <c r="I49" s="439"/>
      <c r="J49" s="439"/>
      <c r="K49" s="439"/>
      <c r="L49" s="440">
        <v>0</v>
      </c>
      <c r="M49" s="439"/>
      <c r="N49" s="439"/>
      <c r="O49" s="439"/>
      <c r="P49" s="439"/>
      <c r="Q49" s="440">
        <v>0</v>
      </c>
      <c r="R49" s="439"/>
      <c r="S49" s="439"/>
      <c r="T49" s="439"/>
      <c r="U49" s="439"/>
      <c r="V49" s="440">
        <v>0</v>
      </c>
      <c r="W49" s="439"/>
      <c r="X49" s="441">
        <v>0</v>
      </c>
      <c r="Y49" s="442">
        <v>0</v>
      </c>
      <c r="Z49" s="91"/>
      <c r="AA49" s="46"/>
      <c r="AB49" s="46"/>
      <c r="AC49" s="35"/>
      <c r="AD49" s="91"/>
      <c r="AE49" s="91"/>
      <c r="AF49"/>
      <c r="AG49"/>
      <c r="AH49" s="91"/>
      <c r="AI49" s="91"/>
      <c r="AJ49" s="91"/>
      <c r="AK49" s="91"/>
      <c r="AL49" s="91"/>
      <c r="AM49" s="91"/>
      <c r="AN49" s="91"/>
      <c r="AO49" s="91"/>
      <c r="AP49" s="91"/>
      <c r="AQ49" s="91"/>
      <c r="AR49" s="91"/>
      <c r="AS49" s="91"/>
      <c r="AT49" s="91"/>
      <c r="AU49" s="91"/>
      <c r="AV49" s="91"/>
      <c r="AW49" s="91"/>
      <c r="AX49" s="91"/>
      <c r="AY49"/>
      <c r="AZ49"/>
      <c r="BA49" s="91"/>
      <c r="BB49" s="91"/>
      <c r="BC49" s="91"/>
      <c r="BD49" s="91"/>
      <c r="BE49" s="91"/>
      <c r="BF49" s="91"/>
      <c r="BG49" s="91"/>
      <c r="BH49" s="91"/>
      <c r="BI49" s="91"/>
      <c r="BJ49" s="91"/>
      <c r="BK49" s="91"/>
      <c r="BL49" s="91"/>
      <c r="BM49" s="91"/>
      <c r="BN49" s="91"/>
      <c r="BO49" s="91"/>
    </row>
    <row r="50" spans="1:67" ht="16" x14ac:dyDescent="0.2">
      <c r="A50" s="91"/>
      <c r="B50" s="443" t="s">
        <v>88</v>
      </c>
      <c r="C50" s="444"/>
      <c r="D50" s="445"/>
      <c r="E50" s="438"/>
      <c r="F50" s="439"/>
      <c r="G50" s="440">
        <v>0</v>
      </c>
      <c r="H50" s="439"/>
      <c r="I50" s="439"/>
      <c r="J50" s="439"/>
      <c r="K50" s="439"/>
      <c r="L50" s="440">
        <v>0</v>
      </c>
      <c r="M50" s="439"/>
      <c r="N50" s="439"/>
      <c r="O50" s="439"/>
      <c r="P50" s="439"/>
      <c r="Q50" s="440">
        <v>0</v>
      </c>
      <c r="R50" s="439"/>
      <c r="S50" s="439"/>
      <c r="T50" s="439"/>
      <c r="U50" s="439"/>
      <c r="V50" s="440">
        <v>0</v>
      </c>
      <c r="W50" s="439"/>
      <c r="X50" s="441">
        <v>0</v>
      </c>
      <c r="Y50" s="442">
        <v>0</v>
      </c>
      <c r="Z50" s="91"/>
      <c r="AA50" s="46"/>
      <c r="AB50" s="46"/>
      <c r="AC50" s="35"/>
      <c r="AD50" s="91"/>
      <c r="AE50" s="91"/>
      <c r="AF50"/>
      <c r="AG50"/>
      <c r="AH50" s="91"/>
      <c r="AI50" s="91"/>
      <c r="AJ50" s="91"/>
      <c r="AK50" s="91"/>
      <c r="AL50" s="91"/>
      <c r="AM50" s="91"/>
      <c r="AN50" s="91"/>
      <c r="AO50" s="91"/>
      <c r="AP50" s="91"/>
      <c r="AQ50" s="91"/>
      <c r="AR50" s="91"/>
      <c r="AS50" s="91"/>
      <c r="AT50" s="91"/>
      <c r="AU50" s="91"/>
      <c r="AV50" s="91"/>
      <c r="AW50" s="91"/>
      <c r="AX50" s="91"/>
      <c r="AY50"/>
      <c r="AZ50"/>
      <c r="BA50" s="91"/>
      <c r="BB50" s="91"/>
      <c r="BC50" s="91"/>
      <c r="BD50" s="91"/>
      <c r="BE50" s="91"/>
      <c r="BF50" s="91"/>
      <c r="BG50" s="91"/>
      <c r="BH50" s="91"/>
      <c r="BI50" s="91"/>
      <c r="BJ50" s="91"/>
      <c r="BK50" s="91"/>
      <c r="BL50" s="91"/>
      <c r="BM50" s="91"/>
      <c r="BN50" s="91"/>
      <c r="BO50" s="91"/>
    </row>
    <row r="51" spans="1:67" ht="16" x14ac:dyDescent="0.2">
      <c r="A51" s="91"/>
      <c r="B51" s="443" t="s">
        <v>88</v>
      </c>
      <c r="C51" s="444"/>
      <c r="D51" s="445"/>
      <c r="E51" s="438"/>
      <c r="F51" s="439"/>
      <c r="G51" s="440">
        <v>0</v>
      </c>
      <c r="H51" s="439"/>
      <c r="I51" s="439"/>
      <c r="J51" s="439"/>
      <c r="K51" s="439"/>
      <c r="L51" s="440">
        <v>0</v>
      </c>
      <c r="M51" s="439"/>
      <c r="N51" s="439"/>
      <c r="O51" s="439"/>
      <c r="P51" s="439"/>
      <c r="Q51" s="440">
        <v>0</v>
      </c>
      <c r="R51" s="439"/>
      <c r="S51" s="439"/>
      <c r="T51" s="439"/>
      <c r="U51" s="439"/>
      <c r="V51" s="440">
        <v>0</v>
      </c>
      <c r="W51" s="439"/>
      <c r="X51" s="441">
        <v>0</v>
      </c>
      <c r="Y51" s="442">
        <v>0</v>
      </c>
      <c r="Z51" s="91"/>
      <c r="AA51" s="46"/>
      <c r="AB51" s="46"/>
      <c r="AC51" s="35"/>
      <c r="AD51" s="91"/>
      <c r="AE51" s="91"/>
      <c r="AF51"/>
      <c r="AG51"/>
      <c r="AH51" s="91"/>
      <c r="AI51" s="91"/>
      <c r="AJ51" s="91"/>
      <c r="AK51" s="91"/>
      <c r="AL51" s="91"/>
      <c r="AM51" s="91"/>
      <c r="AN51" s="91"/>
      <c r="AO51" s="91"/>
      <c r="AP51" s="91"/>
      <c r="AQ51" s="91"/>
      <c r="AR51" s="91"/>
      <c r="AS51" s="91"/>
      <c r="AT51" s="91"/>
      <c r="AU51" s="91"/>
      <c r="AV51" s="91"/>
      <c r="AW51" s="91"/>
      <c r="AX51" s="91"/>
      <c r="AY51"/>
      <c r="AZ51"/>
      <c r="BA51" s="91"/>
      <c r="BB51" s="91"/>
      <c r="BC51" s="91"/>
      <c r="BD51" s="91"/>
      <c r="BE51" s="91"/>
      <c r="BF51" s="91"/>
      <c r="BG51" s="91"/>
      <c r="BH51" s="91"/>
      <c r="BI51" s="91"/>
      <c r="BJ51" s="91"/>
      <c r="BK51" s="91"/>
      <c r="BL51" s="91"/>
      <c r="BM51" s="91"/>
      <c r="BN51" s="91"/>
      <c r="BO51" s="91"/>
    </row>
    <row r="52" spans="1:67" ht="16" x14ac:dyDescent="0.2">
      <c r="A52" s="91"/>
      <c r="B52" s="443" t="s">
        <v>88</v>
      </c>
      <c r="C52" s="444"/>
      <c r="D52" s="445"/>
      <c r="E52" s="438"/>
      <c r="F52" s="439"/>
      <c r="G52" s="440">
        <v>0</v>
      </c>
      <c r="H52" s="439"/>
      <c r="I52" s="439"/>
      <c r="J52" s="439"/>
      <c r="K52" s="439"/>
      <c r="L52" s="440">
        <v>0</v>
      </c>
      <c r="M52" s="439"/>
      <c r="N52" s="439"/>
      <c r="O52" s="439"/>
      <c r="P52" s="439"/>
      <c r="Q52" s="440">
        <v>0</v>
      </c>
      <c r="R52" s="439"/>
      <c r="S52" s="439"/>
      <c r="T52" s="439"/>
      <c r="U52" s="439"/>
      <c r="V52" s="440">
        <v>0</v>
      </c>
      <c r="W52" s="439"/>
      <c r="X52" s="441">
        <v>0</v>
      </c>
      <c r="Y52" s="442">
        <v>0</v>
      </c>
      <c r="Z52" s="91"/>
      <c r="AA52" s="46"/>
      <c r="AB52" s="46"/>
      <c r="AC52" s="35"/>
      <c r="AD52" s="91"/>
      <c r="AE52" s="91"/>
      <c r="AF52"/>
      <c r="AG52"/>
      <c r="AH52" s="91"/>
      <c r="AI52" s="91"/>
      <c r="AJ52" s="91"/>
      <c r="AK52" s="91"/>
      <c r="AL52" s="91"/>
      <c r="AM52" s="91"/>
      <c r="AN52" s="91"/>
      <c r="AO52" s="91"/>
      <c r="AP52" s="91"/>
      <c r="AQ52" s="91"/>
      <c r="AR52" s="91"/>
      <c r="AS52" s="91"/>
      <c r="AT52" s="91"/>
      <c r="AU52" s="91"/>
      <c r="AV52" s="91"/>
      <c r="AW52" s="91"/>
      <c r="AX52" s="91"/>
      <c r="AY52"/>
      <c r="AZ52"/>
      <c r="BA52" s="91"/>
      <c r="BB52" s="91"/>
      <c r="BC52" s="91"/>
      <c r="BD52" s="91"/>
      <c r="BE52" s="91"/>
      <c r="BF52" s="91"/>
      <c r="BG52" s="91"/>
      <c r="BH52" s="91"/>
      <c r="BI52" s="91"/>
      <c r="BJ52" s="91"/>
      <c r="BK52" s="91"/>
      <c r="BL52" s="91"/>
      <c r="BM52" s="91"/>
      <c r="BN52" s="91"/>
      <c r="BO52" s="91"/>
    </row>
    <row r="53" spans="1:67" ht="16" x14ac:dyDescent="0.2">
      <c r="A53" s="91"/>
      <c r="B53" s="166" t="s">
        <v>88</v>
      </c>
      <c r="C53" s="167"/>
      <c r="D53" s="135" t="str">
        <f>_xlfn.IFNA(VLOOKUP(C53, 'Dropdown Values'!$A$52:$B$86, 2, TRUE), "")</f>
        <v/>
      </c>
      <c r="E53" s="135"/>
      <c r="F53" s="171"/>
      <c r="G53" s="120">
        <f t="shared" ref="G38:G58" si="8">SUM(F53)</f>
        <v>0</v>
      </c>
      <c r="H53" s="171"/>
      <c r="I53" s="174"/>
      <c r="J53" s="174"/>
      <c r="K53" s="174"/>
      <c r="L53" s="120">
        <f t="shared" ref="L41:L58" si="9">SUM(H53:K53)</f>
        <v>0</v>
      </c>
      <c r="M53" s="174"/>
      <c r="N53" s="174"/>
      <c r="O53" s="174"/>
      <c r="P53" s="174"/>
      <c r="Q53" s="120">
        <f t="shared" ref="Q41:Q58" si="10">SUM(M53:P53)</f>
        <v>0</v>
      </c>
      <c r="R53" s="174"/>
      <c r="S53" s="174"/>
      <c r="T53" s="174"/>
      <c r="U53" s="174"/>
      <c r="V53" s="120">
        <f t="shared" ref="V41:V58" si="11">SUM(R53:U53)</f>
        <v>0</v>
      </c>
      <c r="W53" s="174"/>
      <c r="X53" s="195">
        <f t="shared" si="4"/>
        <v>0</v>
      </c>
      <c r="Y53" s="198">
        <f t="shared" si="5"/>
        <v>0</v>
      </c>
      <c r="Z53" s="91"/>
      <c r="AA53" s="46"/>
      <c r="AB53" s="46"/>
      <c r="AC53" s="35"/>
      <c r="AD53" s="91"/>
      <c r="AE53" s="91"/>
      <c r="AF53"/>
      <c r="AG53"/>
      <c r="AH53" s="91"/>
      <c r="AI53" s="91"/>
      <c r="AJ53" s="91"/>
      <c r="AK53" s="91"/>
      <c r="AL53" s="91"/>
      <c r="AM53" s="91"/>
      <c r="AN53" s="91"/>
      <c r="AO53" s="91"/>
      <c r="AP53" s="91"/>
      <c r="AQ53" s="91"/>
      <c r="AR53" s="91"/>
      <c r="AS53" s="91"/>
      <c r="AT53" s="91"/>
      <c r="AU53" s="91"/>
      <c r="AV53" s="91"/>
      <c r="AW53" s="91"/>
      <c r="AX53" s="91"/>
      <c r="AY53"/>
      <c r="AZ53"/>
      <c r="BA53" s="91"/>
      <c r="BB53" s="91"/>
      <c r="BC53" s="91"/>
      <c r="BD53" s="91"/>
      <c r="BE53" s="91"/>
      <c r="BF53" s="91"/>
      <c r="BG53" s="91"/>
      <c r="BH53" s="91"/>
      <c r="BI53" s="91"/>
      <c r="BJ53" s="91"/>
      <c r="BK53" s="91"/>
      <c r="BL53" s="91"/>
      <c r="BM53" s="91"/>
      <c r="BN53" s="91"/>
      <c r="BO53" s="91"/>
    </row>
    <row r="54" spans="1:67" ht="16" x14ac:dyDescent="0.2">
      <c r="A54" s="91"/>
      <c r="B54" s="166" t="s">
        <v>88</v>
      </c>
      <c r="C54" s="167"/>
      <c r="D54" s="135" t="str">
        <f>_xlfn.IFNA(VLOOKUP(C54, 'Dropdown Values'!$A$52:$B$86, 2, TRUE), "")</f>
        <v/>
      </c>
      <c r="E54" s="135"/>
      <c r="F54" s="171"/>
      <c r="G54" s="120">
        <f t="shared" si="8"/>
        <v>0</v>
      </c>
      <c r="H54" s="171"/>
      <c r="I54" s="174"/>
      <c r="J54" s="174"/>
      <c r="K54" s="174"/>
      <c r="L54" s="120">
        <f t="shared" si="9"/>
        <v>0</v>
      </c>
      <c r="M54" s="174"/>
      <c r="N54" s="174"/>
      <c r="O54" s="174"/>
      <c r="P54" s="174"/>
      <c r="Q54" s="120">
        <f t="shared" si="10"/>
        <v>0</v>
      </c>
      <c r="R54" s="174"/>
      <c r="S54" s="174"/>
      <c r="T54" s="174"/>
      <c r="U54" s="174"/>
      <c r="V54" s="120">
        <f t="shared" si="11"/>
        <v>0</v>
      </c>
      <c r="W54" s="174"/>
      <c r="X54" s="195">
        <f t="shared" si="4"/>
        <v>0</v>
      </c>
      <c r="Y54" s="198">
        <f t="shared" si="5"/>
        <v>0</v>
      </c>
      <c r="Z54" s="91"/>
      <c r="AA54" s="46"/>
      <c r="AB54" s="46"/>
      <c r="AC54" s="35"/>
      <c r="AD54" s="91"/>
      <c r="AE54" s="91"/>
      <c r="AF54"/>
      <c r="AG54"/>
      <c r="AH54" s="91"/>
      <c r="AI54" s="91"/>
      <c r="AJ54" s="91"/>
      <c r="AK54" s="91"/>
      <c r="AL54" s="91"/>
      <c r="AM54" s="91"/>
      <c r="AN54" s="91"/>
      <c r="AO54" s="91"/>
      <c r="AP54" s="91"/>
      <c r="AQ54" s="91"/>
      <c r="AR54" s="91"/>
      <c r="AS54" s="91"/>
      <c r="AT54" s="91"/>
      <c r="AU54" s="91"/>
      <c r="AV54" s="91"/>
      <c r="AW54" s="91"/>
      <c r="AX54" s="91"/>
      <c r="AY54"/>
      <c r="AZ54"/>
      <c r="BA54" s="91"/>
      <c r="BB54" s="91"/>
      <c r="BC54" s="91"/>
      <c r="BD54" s="91"/>
      <c r="BE54" s="91"/>
      <c r="BF54" s="91"/>
      <c r="BG54" s="91"/>
      <c r="BH54" s="91"/>
      <c r="BI54" s="91"/>
      <c r="BJ54" s="91"/>
      <c r="BK54" s="91"/>
      <c r="BL54" s="91"/>
      <c r="BM54" s="91"/>
      <c r="BN54" s="91"/>
      <c r="BO54" s="91"/>
    </row>
    <row r="55" spans="1:67" ht="16" x14ac:dyDescent="0.2">
      <c r="A55" s="91"/>
      <c r="B55" s="166" t="s">
        <v>88</v>
      </c>
      <c r="C55" s="167"/>
      <c r="D55" s="135" t="str">
        <f>_xlfn.IFNA(VLOOKUP(C55, 'Dropdown Values'!$A$52:$B$86, 2, TRUE), "")</f>
        <v/>
      </c>
      <c r="E55" s="135"/>
      <c r="F55" s="171"/>
      <c r="G55" s="120">
        <f t="shared" si="8"/>
        <v>0</v>
      </c>
      <c r="H55" s="171"/>
      <c r="I55" s="174"/>
      <c r="J55" s="174"/>
      <c r="K55" s="174"/>
      <c r="L55" s="120">
        <f t="shared" si="9"/>
        <v>0</v>
      </c>
      <c r="M55" s="174"/>
      <c r="N55" s="174"/>
      <c r="O55" s="174"/>
      <c r="P55" s="174"/>
      <c r="Q55" s="120">
        <f t="shared" si="10"/>
        <v>0</v>
      </c>
      <c r="R55" s="174"/>
      <c r="S55" s="174"/>
      <c r="T55" s="174"/>
      <c r="U55" s="174"/>
      <c r="V55" s="120">
        <f t="shared" si="11"/>
        <v>0</v>
      </c>
      <c r="W55" s="174"/>
      <c r="X55" s="195">
        <f t="shared" si="4"/>
        <v>0</v>
      </c>
      <c r="Y55" s="198">
        <f t="shared" si="5"/>
        <v>0</v>
      </c>
      <c r="Z55" s="91"/>
      <c r="AA55" s="46"/>
      <c r="AB55" s="46"/>
      <c r="AC55" s="35"/>
      <c r="AD55" s="91"/>
      <c r="AE55" s="91"/>
      <c r="AF55"/>
      <c r="AG55"/>
      <c r="AH55" s="91"/>
      <c r="AI55" s="91"/>
      <c r="AJ55" s="91"/>
      <c r="AK55" s="91"/>
      <c r="AL55" s="91"/>
      <c r="AM55" s="91"/>
      <c r="AN55" s="91"/>
      <c r="AO55" s="91"/>
      <c r="AP55" s="91"/>
      <c r="AQ55" s="91"/>
      <c r="AR55" s="91"/>
      <c r="AS55" s="91"/>
      <c r="AT55" s="91"/>
      <c r="AU55" s="91"/>
      <c r="AV55" s="91"/>
      <c r="AW55" s="91"/>
      <c r="AX55" s="91"/>
      <c r="AY55"/>
      <c r="AZ55"/>
      <c r="BA55" s="91"/>
      <c r="BB55" s="91"/>
      <c r="BC55" s="91"/>
      <c r="BD55" s="91"/>
      <c r="BE55" s="91"/>
      <c r="BF55" s="91"/>
      <c r="BG55" s="91"/>
      <c r="BH55" s="91"/>
      <c r="BI55" s="91"/>
      <c r="BJ55" s="91"/>
      <c r="BK55" s="91"/>
      <c r="BL55" s="91"/>
      <c r="BM55" s="91"/>
      <c r="BN55" s="91"/>
      <c r="BO55" s="91"/>
    </row>
    <row r="56" spans="1:67" ht="16" x14ac:dyDescent="0.2">
      <c r="A56" s="91"/>
      <c r="B56" s="166" t="s">
        <v>88</v>
      </c>
      <c r="C56" s="167"/>
      <c r="D56" s="135" t="str">
        <f>_xlfn.IFNA(VLOOKUP(C56, 'Dropdown Values'!$A$52:$B$86, 2, TRUE), "")</f>
        <v/>
      </c>
      <c r="E56" s="135"/>
      <c r="F56" s="171"/>
      <c r="G56" s="120">
        <f t="shared" si="8"/>
        <v>0</v>
      </c>
      <c r="H56" s="171"/>
      <c r="I56" s="174"/>
      <c r="J56" s="174"/>
      <c r="K56" s="174"/>
      <c r="L56" s="120">
        <f t="shared" si="9"/>
        <v>0</v>
      </c>
      <c r="M56" s="174"/>
      <c r="N56" s="174"/>
      <c r="O56" s="174"/>
      <c r="P56" s="174"/>
      <c r="Q56" s="120">
        <f t="shared" si="10"/>
        <v>0</v>
      </c>
      <c r="R56" s="174"/>
      <c r="S56" s="174"/>
      <c r="T56" s="174"/>
      <c r="U56" s="174"/>
      <c r="V56" s="120">
        <f t="shared" si="11"/>
        <v>0</v>
      </c>
      <c r="W56" s="174"/>
      <c r="X56" s="195">
        <f t="shared" si="4"/>
        <v>0</v>
      </c>
      <c r="Y56" s="198">
        <f t="shared" si="5"/>
        <v>0</v>
      </c>
      <c r="Z56" s="91"/>
      <c r="AA56" s="46"/>
      <c r="AB56" s="46"/>
      <c r="AC56" s="35"/>
      <c r="AD56" s="91"/>
      <c r="AE56" s="91"/>
      <c r="AF56"/>
      <c r="AG56"/>
      <c r="AH56" s="91"/>
      <c r="AI56" s="91"/>
      <c r="AJ56" s="91"/>
      <c r="AK56" s="91"/>
      <c r="AL56" s="91"/>
      <c r="AM56" s="91"/>
      <c r="AN56" s="91"/>
      <c r="AO56" s="91"/>
      <c r="AP56" s="91"/>
      <c r="AQ56" s="91"/>
      <c r="AR56" s="91"/>
      <c r="AS56" s="91"/>
      <c r="AT56" s="91"/>
      <c r="AU56" s="91"/>
      <c r="AV56" s="91"/>
      <c r="AW56" s="91"/>
      <c r="AX56" s="91"/>
      <c r="AY56"/>
      <c r="AZ56"/>
      <c r="BA56" s="91"/>
      <c r="BB56" s="91"/>
      <c r="BC56" s="91"/>
      <c r="BD56" s="91"/>
      <c r="BE56" s="91"/>
      <c r="BF56" s="91"/>
      <c r="BG56" s="91"/>
      <c r="BH56" s="91"/>
      <c r="BI56" s="91"/>
      <c r="BJ56" s="91"/>
      <c r="BK56" s="91"/>
      <c r="BL56" s="91"/>
      <c r="BM56" s="91"/>
      <c r="BN56" s="91"/>
      <c r="BO56" s="91"/>
    </row>
    <row r="57" spans="1:67" ht="16" x14ac:dyDescent="0.2">
      <c r="A57" s="91"/>
      <c r="B57" s="166" t="s">
        <v>88</v>
      </c>
      <c r="C57" s="167"/>
      <c r="D57" s="135" t="str">
        <f>_xlfn.IFNA(VLOOKUP(C57, 'Dropdown Values'!$A$52:$B$86, 2, TRUE), "")</f>
        <v/>
      </c>
      <c r="E57" s="135"/>
      <c r="F57" s="171"/>
      <c r="G57" s="120">
        <f t="shared" si="8"/>
        <v>0</v>
      </c>
      <c r="H57" s="171"/>
      <c r="I57" s="174"/>
      <c r="J57" s="174"/>
      <c r="K57" s="174"/>
      <c r="L57" s="120">
        <f t="shared" si="9"/>
        <v>0</v>
      </c>
      <c r="M57" s="174"/>
      <c r="N57" s="174"/>
      <c r="O57" s="174"/>
      <c r="P57" s="174"/>
      <c r="Q57" s="120">
        <f t="shared" si="10"/>
        <v>0</v>
      </c>
      <c r="R57" s="174"/>
      <c r="S57" s="174"/>
      <c r="T57" s="174"/>
      <c r="U57" s="174"/>
      <c r="V57" s="120">
        <f t="shared" si="11"/>
        <v>0</v>
      </c>
      <c r="W57" s="174"/>
      <c r="X57" s="195">
        <f t="shared" si="4"/>
        <v>0</v>
      </c>
      <c r="Y57" s="198">
        <f t="shared" si="5"/>
        <v>0</v>
      </c>
      <c r="Z57" s="91"/>
      <c r="AA57" s="46"/>
      <c r="AB57" s="46"/>
      <c r="AC57" s="35"/>
      <c r="AD57" s="91"/>
      <c r="AE57" s="91"/>
      <c r="AF57"/>
      <c r="AG57"/>
      <c r="AH57" s="91"/>
      <c r="AI57" s="91"/>
      <c r="AJ57" s="91"/>
      <c r="AK57" s="91"/>
      <c r="AL57" s="91"/>
      <c r="AM57" s="91"/>
      <c r="AN57" s="91"/>
      <c r="AO57" s="91"/>
      <c r="AP57" s="91"/>
      <c r="AQ57" s="91"/>
      <c r="AR57" s="91"/>
      <c r="AS57" s="91"/>
      <c r="AT57" s="91"/>
      <c r="AU57" s="91"/>
      <c r="AV57" s="91"/>
      <c r="AW57" s="91"/>
      <c r="AX57" s="91"/>
      <c r="AY57" s="91"/>
      <c r="AZ57" s="91"/>
      <c r="BA57" s="91"/>
      <c r="BB57" s="91"/>
      <c r="BC57" s="91"/>
      <c r="BD57" s="91"/>
      <c r="BE57" s="91"/>
      <c r="BF57" s="91"/>
      <c r="BG57" s="91"/>
      <c r="BH57" s="91"/>
      <c r="BI57" s="91"/>
      <c r="BJ57" s="91"/>
      <c r="BK57" s="91"/>
      <c r="BL57" s="91"/>
      <c r="BM57" s="91"/>
      <c r="BN57" s="91"/>
      <c r="BO57" s="91"/>
    </row>
    <row r="58" spans="1:67" ht="17" thickBot="1" x14ac:dyDescent="0.25">
      <c r="A58" s="91"/>
      <c r="B58" s="168" t="s">
        <v>88</v>
      </c>
      <c r="C58" s="169"/>
      <c r="D58" s="135" t="str">
        <f>_xlfn.IFNA(VLOOKUP(C58, 'Dropdown Values'!$A$52:$B$86, 2, TRUE), "")</f>
        <v/>
      </c>
      <c r="E58" s="61"/>
      <c r="F58" s="172"/>
      <c r="G58" s="121">
        <f t="shared" si="8"/>
        <v>0</v>
      </c>
      <c r="H58" s="172"/>
      <c r="I58" s="175"/>
      <c r="J58" s="175"/>
      <c r="K58" s="175"/>
      <c r="L58" s="121">
        <f t="shared" si="9"/>
        <v>0</v>
      </c>
      <c r="M58" s="175"/>
      <c r="N58" s="175"/>
      <c r="O58" s="175"/>
      <c r="P58" s="175"/>
      <c r="Q58" s="121">
        <f t="shared" si="10"/>
        <v>0</v>
      </c>
      <c r="R58" s="175"/>
      <c r="S58" s="175"/>
      <c r="T58" s="175"/>
      <c r="U58" s="175"/>
      <c r="V58" s="121">
        <f t="shared" si="11"/>
        <v>0</v>
      </c>
      <c r="W58" s="175"/>
      <c r="X58" s="196">
        <f t="shared" si="4"/>
        <v>0</v>
      </c>
      <c r="Y58" s="199">
        <f t="shared" si="5"/>
        <v>0</v>
      </c>
      <c r="Z58" s="91"/>
      <c r="AA58" s="46"/>
      <c r="AB58" s="46"/>
      <c r="AC58" s="35"/>
      <c r="AD58" s="91"/>
      <c r="AE58" s="91"/>
      <c r="AF58"/>
      <c r="AG58"/>
      <c r="AH58" s="91"/>
      <c r="AI58" s="91"/>
      <c r="AJ58" s="91"/>
      <c r="AK58" s="91"/>
      <c r="AL58" s="91"/>
      <c r="AM58" s="91"/>
      <c r="AN58" s="91"/>
      <c r="AO58" s="91"/>
      <c r="AP58" s="91"/>
      <c r="AQ58" s="91"/>
      <c r="AR58" s="91"/>
      <c r="AS58" s="91"/>
      <c r="AT58" s="91"/>
      <c r="AU58" s="91"/>
      <c r="AV58" s="91"/>
      <c r="AW58" s="91"/>
      <c r="AX58" s="91"/>
      <c r="AY58" s="91"/>
      <c r="AZ58" s="91"/>
      <c r="BA58" s="91"/>
      <c r="BB58" s="91"/>
      <c r="BC58" s="91"/>
      <c r="BD58" s="91"/>
      <c r="BE58" s="91"/>
      <c r="BF58" s="91"/>
      <c r="BG58" s="91"/>
      <c r="BH58" s="91"/>
      <c r="BI58" s="91"/>
      <c r="BJ58" s="91"/>
      <c r="BK58" s="91"/>
      <c r="BL58" s="91"/>
      <c r="BM58" s="91"/>
      <c r="BN58" s="91"/>
      <c r="BO58" s="91"/>
    </row>
    <row r="59" spans="1:67" ht="43.5" customHeight="1" thickBot="1" x14ac:dyDescent="0.25">
      <c r="A59" s="91"/>
      <c r="B59" s="91"/>
      <c r="C59" s="91"/>
      <c r="D59" s="91"/>
      <c r="E59" s="91"/>
      <c r="F59" s="91"/>
      <c r="G59" s="91"/>
      <c r="H59" s="91"/>
      <c r="I59" s="91"/>
      <c r="J59" s="91"/>
      <c r="K59" s="91"/>
      <c r="L59" s="91"/>
      <c r="M59" s="91"/>
      <c r="N59" s="91"/>
      <c r="O59" s="91"/>
      <c r="P59" s="91"/>
      <c r="Q59" s="91"/>
      <c r="R59" s="91"/>
      <c r="S59" s="91"/>
      <c r="T59" s="91"/>
      <c r="U59" s="91"/>
      <c r="V59" s="91"/>
      <c r="W59" s="91"/>
      <c r="X59" s="49"/>
      <c r="Y59" s="49" t="s">
        <v>189</v>
      </c>
      <c r="Z59" s="91"/>
      <c r="AA59" s="91"/>
      <c r="AB59" s="91"/>
      <c r="AC59" s="91"/>
      <c r="AD59" s="91"/>
      <c r="AE59" s="91"/>
      <c r="AF59" s="91"/>
      <c r="AG59" s="91"/>
      <c r="AH59" s="91"/>
      <c r="AI59" s="91"/>
      <c r="AJ59" s="91"/>
      <c r="AK59"/>
      <c r="AL59"/>
      <c r="AM59" s="91"/>
      <c r="AN59" s="91"/>
      <c r="AO59" s="91"/>
      <c r="AP59" s="91"/>
      <c r="AQ59" s="91"/>
      <c r="AR59" s="91"/>
      <c r="AS59" s="91"/>
      <c r="AT59" s="91"/>
      <c r="AU59" s="91"/>
      <c r="AV59" s="91"/>
      <c r="AW59" s="91"/>
      <c r="AX59" s="91"/>
      <c r="AY59" s="91"/>
      <c r="AZ59" s="91"/>
      <c r="BA59" s="91"/>
      <c r="BB59" s="91"/>
      <c r="BC59" s="91"/>
      <c r="BD59" s="91"/>
      <c r="BE59" s="91"/>
      <c r="BF59" s="91"/>
      <c r="BG59" s="91"/>
      <c r="BH59" s="122"/>
      <c r="BI59" s="122"/>
      <c r="BJ59" s="122"/>
      <c r="BK59" s="38" t="s">
        <v>190</v>
      </c>
      <c r="BL59" s="91"/>
      <c r="BM59" s="91"/>
      <c r="BN59" s="91"/>
      <c r="BO59" s="91"/>
    </row>
    <row r="60" spans="1:67" s="84" customFormat="1" ht="23" thickBot="1" x14ac:dyDescent="0.3">
      <c r="B60" s="118" t="s">
        <v>191</v>
      </c>
      <c r="C60" s="87"/>
      <c r="D60" s="87"/>
      <c r="E60" s="87"/>
      <c r="F60" s="87"/>
      <c r="G60" s="87"/>
      <c r="H60" s="87"/>
      <c r="I60" s="87"/>
      <c r="J60" s="87"/>
      <c r="K60" s="87"/>
      <c r="L60" s="87"/>
      <c r="M60" s="87"/>
      <c r="N60" s="87"/>
      <c r="O60" s="87"/>
      <c r="P60" s="87"/>
      <c r="Q60" s="87"/>
      <c r="R60" s="87"/>
      <c r="S60" s="87"/>
      <c r="T60" s="87"/>
      <c r="U60" s="87"/>
      <c r="V60" s="87"/>
      <c r="W60" s="87"/>
      <c r="X60" s="87"/>
      <c r="Y60" s="88"/>
      <c r="AI60" s="123"/>
      <c r="AJ60" s="123"/>
      <c r="AK60" s="123"/>
      <c r="AL60" s="123"/>
      <c r="AM60" s="123"/>
      <c r="AN60" s="123"/>
      <c r="AO60" s="123"/>
      <c r="AP60" s="123"/>
      <c r="AQ60" s="123"/>
      <c r="AR60" s="123"/>
      <c r="AS60" s="123"/>
      <c r="AT60" s="123"/>
      <c r="AU60" s="123"/>
      <c r="AV60" s="123"/>
      <c r="AW60" s="123"/>
      <c r="AX60" s="123"/>
      <c r="AY60" s="123"/>
      <c r="BH60" s="85"/>
      <c r="BI60" s="85"/>
      <c r="BJ60" s="85"/>
      <c r="BK60" s="89"/>
    </row>
    <row r="61" spans="1:67" ht="15" customHeight="1" thickBot="1" x14ac:dyDescent="0.25">
      <c r="A61" s="91"/>
      <c r="B61" s="49" t="s">
        <v>192</v>
      </c>
      <c r="C61" s="91"/>
      <c r="D61" s="91"/>
      <c r="E61" s="91"/>
      <c r="F61" s="91"/>
      <c r="G61" s="91"/>
      <c r="H61" s="91"/>
      <c r="I61" s="91"/>
      <c r="J61" s="91"/>
      <c r="K61" s="91"/>
      <c r="L61" s="91"/>
      <c r="M61" s="91"/>
      <c r="N61" s="91"/>
      <c r="O61" s="91"/>
      <c r="P61" s="91"/>
      <c r="Q61" s="91"/>
      <c r="R61" s="91"/>
      <c r="S61" s="91"/>
      <c r="T61" s="91"/>
      <c r="U61" s="91"/>
      <c r="V61" s="91"/>
      <c r="W61" s="91"/>
      <c r="X61" s="91"/>
      <c r="Y61" s="91"/>
      <c r="Z61" s="91"/>
      <c r="AA61" s="91"/>
      <c r="AB61" s="91"/>
      <c r="AC61" s="91"/>
      <c r="AD61" s="91"/>
      <c r="AE61" s="91"/>
      <c r="AF61" s="91"/>
      <c r="AG61" s="91"/>
      <c r="AH61" s="91"/>
      <c r="AI61" s="91"/>
      <c r="AJ61" s="91"/>
      <c r="AK61"/>
      <c r="AL61"/>
      <c r="AM61" s="91"/>
      <c r="AN61" s="91"/>
      <c r="AO61" s="91"/>
      <c r="AP61" s="91"/>
      <c r="AQ61" s="91"/>
      <c r="AR61" s="91"/>
      <c r="AS61" s="91"/>
      <c r="AT61" s="91"/>
      <c r="AU61" s="91"/>
      <c r="AV61" s="91"/>
      <c r="AW61" s="91"/>
      <c r="AX61" s="91"/>
      <c r="AY61" s="91"/>
      <c r="AZ61" s="91"/>
      <c r="BA61" s="91"/>
      <c r="BB61" s="91"/>
      <c r="BC61" s="91"/>
      <c r="BD61" s="91"/>
      <c r="BE61" s="91"/>
      <c r="BF61" s="91"/>
      <c r="BG61" s="91"/>
      <c r="BH61" s="122"/>
      <c r="BI61" s="122"/>
      <c r="BJ61" s="122"/>
      <c r="BK61" s="38"/>
      <c r="BL61" s="91"/>
      <c r="BM61" s="91"/>
      <c r="BN61" s="91"/>
      <c r="BO61" s="91"/>
    </row>
    <row r="62" spans="1:67" ht="34.5" customHeight="1" thickBot="1" x14ac:dyDescent="0.25">
      <c r="A62" s="91"/>
      <c r="B62" s="297" t="s">
        <v>160</v>
      </c>
      <c r="C62" s="297" t="s">
        <v>161</v>
      </c>
      <c r="D62" s="299" t="s">
        <v>162</v>
      </c>
      <c r="E62" s="304" t="s">
        <v>163</v>
      </c>
      <c r="F62" s="301" t="s">
        <v>164</v>
      </c>
      <c r="G62" s="302"/>
      <c r="H62" s="301" t="s">
        <v>165</v>
      </c>
      <c r="I62" s="302"/>
      <c r="J62" s="302"/>
      <c r="K62" s="302"/>
      <c r="L62" s="303"/>
      <c r="M62" s="301" t="s">
        <v>166</v>
      </c>
      <c r="N62" s="302"/>
      <c r="O62" s="302"/>
      <c r="P62" s="302"/>
      <c r="Q62" s="303"/>
      <c r="R62" s="285" t="s">
        <v>167</v>
      </c>
      <c r="S62" s="286"/>
      <c r="T62" s="286"/>
      <c r="U62" s="286"/>
      <c r="V62" s="287"/>
      <c r="W62" s="47" t="s">
        <v>168</v>
      </c>
      <c r="X62" s="290" t="s">
        <v>169</v>
      </c>
      <c r="Y62" s="290" t="s">
        <v>170</v>
      </c>
      <c r="Z62" s="91"/>
      <c r="AA62" s="91"/>
      <c r="AB62" s="91"/>
      <c r="AC62" s="91"/>
      <c r="AD62" s="91"/>
      <c r="AE62" s="91"/>
      <c r="AF62" s="91"/>
      <c r="AG62" s="91"/>
      <c r="AH62" s="91"/>
      <c r="AI62" s="314"/>
      <c r="AJ62" s="314"/>
      <c r="AK62" s="314"/>
      <c r="AL62" s="314"/>
      <c r="AM62" s="314"/>
      <c r="AN62" s="314"/>
      <c r="AO62" s="314"/>
      <c r="AP62" s="314"/>
      <c r="AQ62" s="314"/>
      <c r="AR62" s="314"/>
      <c r="AS62" s="151"/>
      <c r="AT62" s="314"/>
      <c r="AU62" s="91"/>
      <c r="AV62" s="91"/>
      <c r="AW62" s="91"/>
      <c r="AX62" s="91"/>
      <c r="AY62" s="91"/>
      <c r="AZ62" s="91"/>
      <c r="BA62"/>
      <c r="BB62" s="91"/>
      <c r="BC62" s="91"/>
      <c r="BD62" s="91"/>
      <c r="BE62" s="91"/>
      <c r="BF62" s="91"/>
      <c r="BG62" s="91"/>
      <c r="BH62" s="91"/>
      <c r="BI62" s="91"/>
      <c r="BJ62" s="91"/>
      <c r="BK62" s="91"/>
      <c r="BL62" s="91"/>
      <c r="BM62" s="91"/>
      <c r="BN62" s="91"/>
      <c r="BO62" s="91"/>
    </row>
    <row r="63" spans="1:67" ht="52" thickBot="1" x14ac:dyDescent="0.25">
      <c r="A63" s="91"/>
      <c r="B63" s="298"/>
      <c r="C63" s="298"/>
      <c r="D63" s="300"/>
      <c r="E63" s="305"/>
      <c r="F63" s="66" t="s">
        <v>171</v>
      </c>
      <c r="G63" s="292" t="s">
        <v>172</v>
      </c>
      <c r="H63" s="211" t="s">
        <v>173</v>
      </c>
      <c r="I63" s="67" t="s">
        <v>174</v>
      </c>
      <c r="J63" s="67" t="s">
        <v>175</v>
      </c>
      <c r="K63" s="67" t="s">
        <v>176</v>
      </c>
      <c r="L63" s="292" t="s">
        <v>172</v>
      </c>
      <c r="M63" s="66" t="s">
        <v>173</v>
      </c>
      <c r="N63" s="67" t="s">
        <v>174</v>
      </c>
      <c r="O63" s="67" t="s">
        <v>175</v>
      </c>
      <c r="P63" s="67" t="s">
        <v>176</v>
      </c>
      <c r="Q63" s="294" t="s">
        <v>172</v>
      </c>
      <c r="R63" s="66" t="s">
        <v>173</v>
      </c>
      <c r="S63" s="67" t="s">
        <v>174</v>
      </c>
      <c r="T63" s="67" t="s">
        <v>175</v>
      </c>
      <c r="U63" s="67" t="s">
        <v>176</v>
      </c>
      <c r="V63" s="288" t="s">
        <v>172</v>
      </c>
      <c r="W63" s="295" t="s">
        <v>172</v>
      </c>
      <c r="X63" s="291"/>
      <c r="Y63" s="291"/>
      <c r="Z63" s="91"/>
      <c r="AA63" s="44"/>
      <c r="AB63" s="44"/>
      <c r="AC63" s="44"/>
      <c r="AD63" s="151"/>
      <c r="AE63" s="151"/>
      <c r="AF63" s="151"/>
      <c r="AG63" s="151"/>
      <c r="AH63" s="315"/>
      <c r="AI63" s="151"/>
      <c r="AJ63" s="151"/>
      <c r="AK63" s="151"/>
      <c r="AL63" s="151"/>
      <c r="AM63" s="315"/>
      <c r="AN63" s="151"/>
      <c r="AO63" s="151"/>
      <c r="AP63" s="151"/>
      <c r="AQ63" s="151"/>
      <c r="AR63" s="315"/>
      <c r="AS63" s="315"/>
      <c r="AT63" s="314"/>
      <c r="AU63" s="91"/>
      <c r="AV63" s="91"/>
      <c r="AW63" s="91"/>
      <c r="AX63" s="91"/>
      <c r="AY63" s="91"/>
      <c r="AZ63" s="91"/>
      <c r="BA63" s="42"/>
      <c r="BB63" s="91"/>
      <c r="BC63" s="91"/>
      <c r="BD63" s="91"/>
      <c r="BE63" s="91"/>
      <c r="BF63" s="91"/>
      <c r="BG63" s="91"/>
      <c r="BH63" s="91"/>
      <c r="BI63" s="91"/>
      <c r="BJ63" s="91"/>
      <c r="BK63" s="91"/>
      <c r="BL63" s="91"/>
      <c r="BM63" s="91"/>
      <c r="BN63" s="91"/>
      <c r="BO63" s="91"/>
    </row>
    <row r="64" spans="1:67" ht="16.25" customHeight="1" thickBot="1" x14ac:dyDescent="0.25">
      <c r="A64" s="91"/>
      <c r="B64" s="298"/>
      <c r="C64" s="298"/>
      <c r="D64" s="298"/>
      <c r="E64" s="306"/>
      <c r="F64" s="57" t="s">
        <v>177</v>
      </c>
      <c r="G64" s="296"/>
      <c r="H64" s="209" t="s">
        <v>177</v>
      </c>
      <c r="I64" s="137" t="s">
        <v>177</v>
      </c>
      <c r="J64" s="57" t="s">
        <v>178</v>
      </c>
      <c r="K64" s="58" t="s">
        <v>178</v>
      </c>
      <c r="L64" s="293"/>
      <c r="M64" s="58" t="s">
        <v>178</v>
      </c>
      <c r="N64" s="58" t="s">
        <v>178</v>
      </c>
      <c r="O64" s="58" t="s">
        <v>178</v>
      </c>
      <c r="P64" s="58" t="s">
        <v>178</v>
      </c>
      <c r="Q64" s="293"/>
      <c r="R64" s="58" t="s">
        <v>178</v>
      </c>
      <c r="S64" s="58" t="s">
        <v>178</v>
      </c>
      <c r="T64" s="58" t="s">
        <v>178</v>
      </c>
      <c r="U64" s="58" t="s">
        <v>178</v>
      </c>
      <c r="V64" s="289"/>
      <c r="W64" s="296"/>
      <c r="X64" s="291"/>
      <c r="Y64" s="291"/>
      <c r="Z64" s="91"/>
      <c r="AA64" s="43"/>
      <c r="AB64" s="43"/>
      <c r="AC64" s="43"/>
      <c r="AD64" s="45"/>
      <c r="AE64" s="45"/>
      <c r="AF64" s="45"/>
      <c r="AG64" s="45"/>
      <c r="AH64" s="315"/>
      <c r="AI64" s="45"/>
      <c r="AJ64" s="45"/>
      <c r="AK64" s="45"/>
      <c r="AL64" s="45"/>
      <c r="AM64" s="315"/>
      <c r="AN64" s="45"/>
      <c r="AO64" s="45"/>
      <c r="AP64" s="45"/>
      <c r="AQ64" s="45"/>
      <c r="AR64" s="315"/>
      <c r="AS64" s="315"/>
      <c r="AT64" s="314"/>
      <c r="AU64" s="91"/>
      <c r="AV64" s="91"/>
      <c r="AW64" s="91"/>
      <c r="AX64" s="91"/>
      <c r="AY64" s="91"/>
      <c r="AZ64" s="91"/>
      <c r="BA64" s="42"/>
      <c r="BB64" s="91"/>
      <c r="BC64" s="91"/>
      <c r="BD64" s="91"/>
      <c r="BE64" s="91"/>
      <c r="BF64" s="91"/>
      <c r="BG64" s="91"/>
      <c r="BH64" s="91"/>
      <c r="BI64" s="91"/>
      <c r="BJ64" s="91"/>
      <c r="BK64" s="91"/>
      <c r="BL64" s="91"/>
      <c r="BM64" s="91"/>
      <c r="BN64" s="91"/>
      <c r="BO64" s="91"/>
    </row>
    <row r="65" spans="1:67" ht="16" x14ac:dyDescent="0.2">
      <c r="A65" s="91"/>
      <c r="B65" s="165" t="s">
        <v>193</v>
      </c>
      <c r="C65" s="165" t="s">
        <v>194</v>
      </c>
      <c r="D65" s="59" t="str">
        <f>_xlfn.IFNA(VLOOKUP(C65, Filtered_Bespoke_Outputs, 2, FALSE), "")</f>
        <v>sqm </v>
      </c>
      <c r="E65" s="228">
        <v>370</v>
      </c>
      <c r="F65" s="170">
        <v>0</v>
      </c>
      <c r="G65" s="119">
        <f>SUM(F65)</f>
        <v>0</v>
      </c>
      <c r="H65" s="212">
        <v>0</v>
      </c>
      <c r="I65" s="173">
        <v>0</v>
      </c>
      <c r="J65" s="173">
        <v>0</v>
      </c>
      <c r="K65" s="173">
        <v>370</v>
      </c>
      <c r="L65" s="119">
        <f>SUM(H65:K65)</f>
        <v>370</v>
      </c>
      <c r="M65" s="173">
        <v>0</v>
      </c>
      <c r="N65" s="173">
        <v>0</v>
      </c>
      <c r="O65" s="173">
        <v>0</v>
      </c>
      <c r="P65" s="173">
        <v>0</v>
      </c>
      <c r="Q65" s="119">
        <f>SUM(M65:P65)</f>
        <v>0</v>
      </c>
      <c r="R65" s="173">
        <v>0</v>
      </c>
      <c r="S65" s="173">
        <v>0</v>
      </c>
      <c r="T65" s="173">
        <v>0</v>
      </c>
      <c r="U65" s="173">
        <v>0</v>
      </c>
      <c r="V65" s="119">
        <f>SUM(R65:U65)</f>
        <v>0</v>
      </c>
      <c r="W65" s="173">
        <v>0</v>
      </c>
      <c r="X65" s="213">
        <f>SUM(G65,L65,Q65,V65,W65)</f>
        <v>370</v>
      </c>
      <c r="Y65" s="193">
        <f>IFERROR((E65-X65)/E65*-1,0)</f>
        <v>0</v>
      </c>
      <c r="Z65" s="91"/>
      <c r="AA65" s="46"/>
      <c r="AB65" s="46"/>
      <c r="AC65" s="35"/>
      <c r="AD65" s="91"/>
      <c r="AE65" s="91"/>
      <c r="AF65"/>
      <c r="AG65"/>
      <c r="AH65" s="91"/>
      <c r="AI65" s="91"/>
      <c r="AJ65" s="91"/>
      <c r="AK65" s="91"/>
      <c r="AL65" s="91"/>
      <c r="AM65" s="91"/>
      <c r="AN65" s="91"/>
      <c r="AO65" s="91"/>
      <c r="AP65" s="91"/>
      <c r="AQ65" s="91"/>
      <c r="AR65" s="91"/>
      <c r="AS65" s="91"/>
      <c r="AT65" s="91"/>
      <c r="AU65" s="91"/>
      <c r="AV65" s="91"/>
      <c r="AW65" s="91"/>
      <c r="AX65" s="91"/>
      <c r="AY65" s="91"/>
      <c r="AZ65" s="91"/>
      <c r="BA65" s="42"/>
      <c r="BB65" s="91"/>
      <c r="BC65" s="91"/>
      <c r="BD65" s="91"/>
      <c r="BE65" s="91"/>
      <c r="BF65" s="91"/>
      <c r="BG65" s="91"/>
      <c r="BH65" s="91"/>
      <c r="BI65" s="91"/>
      <c r="BJ65" s="91"/>
      <c r="BK65" s="91"/>
      <c r="BL65" s="91"/>
      <c r="BM65" s="91"/>
      <c r="BN65" s="91"/>
      <c r="BO65" s="91"/>
    </row>
    <row r="66" spans="1:67" ht="32" x14ac:dyDescent="0.2">
      <c r="A66" s="91"/>
      <c r="B66" s="167" t="s">
        <v>193</v>
      </c>
      <c r="C66" s="167" t="s">
        <v>195</v>
      </c>
      <c r="D66" s="60" t="str">
        <f>_xlfn.IFNA(VLOOKUP(C66, Filtered_Bespoke_Outputs, 2, FALSE), "")</f>
        <v>n of </v>
      </c>
      <c r="E66" s="228">
        <v>557</v>
      </c>
      <c r="F66" s="171">
        <v>557</v>
      </c>
      <c r="G66" s="120">
        <f t="shared" ref="G66:G104" si="12">SUM(F66)</f>
        <v>557</v>
      </c>
      <c r="H66" s="176">
        <v>0</v>
      </c>
      <c r="I66" s="174">
        <v>0</v>
      </c>
      <c r="J66" s="174">
        <v>0</v>
      </c>
      <c r="K66" s="174">
        <v>0</v>
      </c>
      <c r="L66" s="120">
        <f>SUM(H66:K66)</f>
        <v>0</v>
      </c>
      <c r="M66" s="174">
        <v>0</v>
      </c>
      <c r="N66" s="174">
        <v>0</v>
      </c>
      <c r="O66" s="174">
        <v>0</v>
      </c>
      <c r="P66" s="174">
        <v>0</v>
      </c>
      <c r="Q66" s="120">
        <f>SUM(M66:P66)</f>
        <v>0</v>
      </c>
      <c r="R66" s="174">
        <v>0</v>
      </c>
      <c r="S66" s="174">
        <v>0</v>
      </c>
      <c r="T66" s="174">
        <v>0</v>
      </c>
      <c r="U66" s="174">
        <v>0</v>
      </c>
      <c r="V66" s="120">
        <f>SUM(R66:U66)</f>
        <v>0</v>
      </c>
      <c r="W66" s="174">
        <v>0</v>
      </c>
      <c r="X66" s="195">
        <f>SUM(G66,L66,Q66,V66,W66)</f>
        <v>557</v>
      </c>
      <c r="Y66" s="198">
        <f>IFERROR((E66-X66)/E66*-1,0)</f>
        <v>0</v>
      </c>
      <c r="Z66" s="91"/>
      <c r="AA66" s="46"/>
      <c r="AB66" s="46"/>
      <c r="AC66" s="35"/>
      <c r="AD66" s="91"/>
      <c r="AE66" s="91"/>
      <c r="AF66"/>
      <c r="AG66"/>
      <c r="AH66" s="91"/>
      <c r="AI66" s="91"/>
      <c r="AJ66" s="91"/>
      <c r="AK66" s="91"/>
      <c r="AL66" s="91"/>
      <c r="AM66" s="91"/>
      <c r="AN66" s="91"/>
      <c r="AO66" s="91"/>
      <c r="AP66" s="91"/>
      <c r="AQ66" s="91"/>
      <c r="AR66" s="91"/>
      <c r="AS66" s="91"/>
      <c r="AT66" s="91"/>
      <c r="AU66" s="91"/>
      <c r="AV66" s="91"/>
      <c r="AW66" s="91"/>
      <c r="AX66" s="91"/>
      <c r="AY66" s="91"/>
      <c r="AZ66" s="91"/>
      <c r="BA66"/>
      <c r="BB66" s="91"/>
      <c r="BC66" s="91"/>
      <c r="BD66" s="91"/>
      <c r="BE66" s="91"/>
      <c r="BF66" s="91"/>
      <c r="BG66" s="91"/>
      <c r="BH66" s="91"/>
      <c r="BI66" s="91"/>
      <c r="BJ66" s="91"/>
      <c r="BK66" s="91"/>
      <c r="BL66" s="91"/>
      <c r="BM66" s="91"/>
      <c r="BN66" s="91"/>
      <c r="BO66" s="91"/>
    </row>
    <row r="67" spans="1:67" ht="16" x14ac:dyDescent="0.2">
      <c r="A67" s="91"/>
      <c r="B67" s="167" t="s">
        <v>193</v>
      </c>
      <c r="C67" s="167" t="s">
        <v>196</v>
      </c>
      <c r="D67" s="60" t="str">
        <f>_xlfn.IFNA(VLOOKUP(C67, Filtered_Bespoke_Outputs, 2, FALSE), "")</f>
        <v>sqm </v>
      </c>
      <c r="E67" s="228">
        <v>7279</v>
      </c>
      <c r="F67" s="171">
        <v>450</v>
      </c>
      <c r="G67" s="120">
        <f t="shared" si="12"/>
        <v>450</v>
      </c>
      <c r="H67" s="171">
        <v>200</v>
      </c>
      <c r="I67" s="174">
        <v>0</v>
      </c>
      <c r="J67" s="174">
        <v>0</v>
      </c>
      <c r="K67" s="174">
        <v>1516</v>
      </c>
      <c r="L67" s="120">
        <f>SUM(H67:K67)</f>
        <v>1716</v>
      </c>
      <c r="M67" s="174">
        <v>0</v>
      </c>
      <c r="N67" s="174">
        <v>0</v>
      </c>
      <c r="O67" s="174">
        <v>0</v>
      </c>
      <c r="P67" s="174">
        <v>3704</v>
      </c>
      <c r="Q67" s="120">
        <f>SUM(M67:P67)</f>
        <v>3704</v>
      </c>
      <c r="R67" s="174">
        <v>0</v>
      </c>
      <c r="S67" s="174">
        <v>0</v>
      </c>
      <c r="T67" s="174">
        <v>0</v>
      </c>
      <c r="U67" s="174">
        <v>0</v>
      </c>
      <c r="V67" s="120">
        <f t="shared" ref="V67:V104" si="13">SUM(R67:U67)</f>
        <v>0</v>
      </c>
      <c r="W67" s="174">
        <v>0</v>
      </c>
      <c r="X67" s="195">
        <f t="shared" ref="X67:X104" si="14">SUM(G67,L67,Q67,V67,W67)</f>
        <v>5870</v>
      </c>
      <c r="Y67" s="198">
        <f t="shared" ref="Y67:Y104" si="15">IFERROR((E67-X67)/E67*-1,0)</f>
        <v>-0.19357054540458854</v>
      </c>
      <c r="Z67" s="91"/>
      <c r="AA67" s="46"/>
      <c r="AB67" s="46"/>
      <c r="AC67" s="35"/>
      <c r="AD67" s="91"/>
      <c r="AE67" s="91"/>
      <c r="AF67"/>
      <c r="AG67"/>
      <c r="AH67" s="91"/>
      <c r="AI67" s="91"/>
      <c r="AJ67" s="91"/>
      <c r="AK67" s="91"/>
      <c r="AL67" s="91"/>
      <c r="AM67" s="91"/>
      <c r="AN67" s="91"/>
      <c r="AO67" s="91"/>
      <c r="AP67" s="91"/>
      <c r="AQ67" s="91"/>
      <c r="AR67" s="91"/>
      <c r="AS67" s="91"/>
      <c r="AT67" s="91"/>
      <c r="AU67" s="91"/>
      <c r="AV67" s="91"/>
      <c r="AW67" s="91"/>
      <c r="AX67" s="91"/>
      <c r="AY67" s="91"/>
      <c r="AZ67" s="91"/>
      <c r="BA67"/>
      <c r="BB67" s="91"/>
      <c r="BC67" s="91"/>
      <c r="BD67" s="91"/>
      <c r="BE67" s="91"/>
      <c r="BF67" s="91"/>
      <c r="BG67" s="91"/>
      <c r="BH67" s="91"/>
      <c r="BI67" s="91"/>
      <c r="BJ67" s="91"/>
      <c r="BK67" s="91"/>
      <c r="BL67" s="91"/>
      <c r="BM67" s="91"/>
      <c r="BN67" s="91"/>
      <c r="BO67" s="91"/>
    </row>
    <row r="68" spans="1:67" ht="16" x14ac:dyDescent="0.2">
      <c r="A68" s="91"/>
      <c r="B68" s="167" t="s">
        <v>193</v>
      </c>
      <c r="C68" s="167" t="s">
        <v>197</v>
      </c>
      <c r="D68" s="60" t="str">
        <f>_xlfn.IFNA(VLOOKUP(C68, Filtered_Bespoke_Outputs, 2, FALSE), "")</f>
        <v>%</v>
      </c>
      <c r="E68" s="228">
        <v>10</v>
      </c>
      <c r="F68" s="171">
        <v>0</v>
      </c>
      <c r="G68" s="120">
        <f t="shared" si="12"/>
        <v>0</v>
      </c>
      <c r="H68" s="171">
        <v>0</v>
      </c>
      <c r="I68" s="174">
        <v>0</v>
      </c>
      <c r="J68" s="174">
        <v>0</v>
      </c>
      <c r="K68" s="174">
        <v>10</v>
      </c>
      <c r="L68" s="120">
        <f>SUM(H68:K68)</f>
        <v>10</v>
      </c>
      <c r="M68" s="174">
        <v>0</v>
      </c>
      <c r="N68" s="174">
        <v>0</v>
      </c>
      <c r="O68" s="174">
        <v>0</v>
      </c>
      <c r="P68" s="174">
        <v>0</v>
      </c>
      <c r="Q68" s="120">
        <f>SUM(M68:P68)</f>
        <v>0</v>
      </c>
      <c r="R68" s="174">
        <v>0</v>
      </c>
      <c r="S68" s="174">
        <v>0</v>
      </c>
      <c r="T68" s="174">
        <v>0</v>
      </c>
      <c r="U68" s="174">
        <v>0</v>
      </c>
      <c r="V68" s="120">
        <f t="shared" si="13"/>
        <v>0</v>
      </c>
      <c r="W68" s="174">
        <v>0</v>
      </c>
      <c r="X68" s="195">
        <f t="shared" si="14"/>
        <v>10</v>
      </c>
      <c r="Y68" s="198">
        <f t="shared" si="15"/>
        <v>0</v>
      </c>
      <c r="Z68" s="91"/>
      <c r="AA68" s="46"/>
      <c r="AB68" s="46"/>
      <c r="AC68" s="35"/>
      <c r="AD68" s="91"/>
      <c r="AE68" s="91"/>
      <c r="AF68"/>
      <c r="AG68"/>
      <c r="AH68" s="91"/>
      <c r="AI68" s="91"/>
      <c r="AJ68" s="91"/>
      <c r="AK68" s="91"/>
      <c r="AL68" s="91"/>
      <c r="AM68" s="91"/>
      <c r="AN68" s="91"/>
      <c r="AO68" s="91"/>
      <c r="AP68" s="91"/>
      <c r="AQ68" s="91"/>
      <c r="AR68" s="91"/>
      <c r="AS68" s="91"/>
      <c r="AT68" s="91"/>
      <c r="AU68" s="91"/>
      <c r="AV68" s="91"/>
      <c r="AW68" s="91"/>
      <c r="AX68" s="91"/>
      <c r="AY68" s="91"/>
      <c r="AZ68" s="91"/>
      <c r="BA68" s="91"/>
      <c r="BB68" s="91"/>
      <c r="BC68" s="91"/>
      <c r="BD68" s="91"/>
      <c r="BE68" s="91"/>
      <c r="BF68" s="91"/>
      <c r="BG68" s="91"/>
      <c r="BH68" s="91"/>
      <c r="BI68" s="91"/>
      <c r="BJ68" s="91"/>
      <c r="BK68" s="91"/>
      <c r="BL68" s="91"/>
      <c r="BM68" s="91"/>
      <c r="BN68" s="91"/>
      <c r="BO68" s="91"/>
    </row>
    <row r="69" spans="1:67" ht="16" x14ac:dyDescent="0.2">
      <c r="A69" s="91"/>
      <c r="B69" s="167" t="s">
        <v>193</v>
      </c>
      <c r="C69" s="167" t="s">
        <v>198</v>
      </c>
      <c r="D69" s="60" t="str">
        <f>_xlfn.IFNA(VLOOKUP(C69, Filtered_Bespoke_Outputs, 2, FALSE), "")</f>
        <v>%</v>
      </c>
      <c r="E69" s="228">
        <v>10</v>
      </c>
      <c r="F69" s="171">
        <v>0</v>
      </c>
      <c r="G69" s="120">
        <f t="shared" si="12"/>
        <v>0</v>
      </c>
      <c r="H69" s="171">
        <v>0</v>
      </c>
      <c r="I69" s="174">
        <v>0</v>
      </c>
      <c r="J69" s="174">
        <v>0</v>
      </c>
      <c r="K69" s="174">
        <v>10</v>
      </c>
      <c r="L69" s="120">
        <f t="shared" ref="L69:L77" si="16">SUM(H69:K69)</f>
        <v>10</v>
      </c>
      <c r="M69" s="174">
        <v>0</v>
      </c>
      <c r="N69" s="174">
        <v>0</v>
      </c>
      <c r="O69" s="174">
        <v>0</v>
      </c>
      <c r="P69" s="174">
        <v>0</v>
      </c>
      <c r="Q69" s="120">
        <f t="shared" ref="Q69:Q77" si="17">SUM(M69:P69)</f>
        <v>0</v>
      </c>
      <c r="R69" s="174">
        <v>0</v>
      </c>
      <c r="S69" s="174">
        <v>0</v>
      </c>
      <c r="T69" s="174">
        <v>0</v>
      </c>
      <c r="U69" s="174">
        <v>0</v>
      </c>
      <c r="V69" s="120">
        <f t="shared" si="13"/>
        <v>0</v>
      </c>
      <c r="W69" s="174">
        <v>0</v>
      </c>
      <c r="X69" s="195">
        <f t="shared" si="14"/>
        <v>10</v>
      </c>
      <c r="Y69" s="198">
        <f t="shared" si="15"/>
        <v>0</v>
      </c>
      <c r="Z69" s="91"/>
      <c r="AA69" s="46"/>
      <c r="AB69" s="46"/>
      <c r="AC69" s="35"/>
      <c r="AD69" s="91"/>
      <c r="AE69" s="91"/>
      <c r="AF69"/>
      <c r="AG69"/>
      <c r="AH69" s="91"/>
      <c r="AI69" s="91"/>
      <c r="AJ69" s="91"/>
      <c r="AK69" s="91"/>
      <c r="AL69" s="91"/>
      <c r="AM69" s="91"/>
      <c r="AN69" s="91"/>
      <c r="AO69" s="91"/>
      <c r="AP69" s="91"/>
      <c r="AQ69" s="91"/>
      <c r="AR69" s="91"/>
      <c r="AS69" s="91"/>
      <c r="AT69" s="91"/>
      <c r="AU69" s="91"/>
      <c r="AV69" s="91"/>
      <c r="AW69" s="91"/>
      <c r="AX69" s="91"/>
      <c r="AY69" s="91"/>
      <c r="AZ69" s="91"/>
      <c r="BA69" s="91"/>
      <c r="BB69" s="91"/>
      <c r="BC69" s="91"/>
      <c r="BD69" s="91"/>
      <c r="BE69" s="91"/>
      <c r="BF69" s="91"/>
      <c r="BG69" s="91"/>
      <c r="BH69" s="91"/>
      <c r="BI69" s="91"/>
      <c r="BJ69" s="91"/>
      <c r="BK69" s="91"/>
      <c r="BL69" s="91"/>
      <c r="BM69" s="91"/>
      <c r="BN69" s="91"/>
      <c r="BO69" s="91"/>
    </row>
    <row r="70" spans="1:67" ht="16" x14ac:dyDescent="0.2">
      <c r="A70" s="91"/>
      <c r="B70" s="167" t="s">
        <v>193</v>
      </c>
      <c r="C70" s="167" t="s">
        <v>199</v>
      </c>
      <c r="D70" s="60" t="str">
        <f>_xlfn.IFNA(VLOOKUP(C70, Filtered_Bespoke_Outputs, 2, FALSE), "")</f>
        <v>%</v>
      </c>
      <c r="E70" s="228">
        <v>40</v>
      </c>
      <c r="F70" s="171">
        <v>0</v>
      </c>
      <c r="G70" s="120">
        <f t="shared" si="12"/>
        <v>0</v>
      </c>
      <c r="H70" s="171">
        <v>0</v>
      </c>
      <c r="I70" s="174">
        <v>0</v>
      </c>
      <c r="J70" s="174">
        <v>0</v>
      </c>
      <c r="K70" s="174">
        <v>40</v>
      </c>
      <c r="L70" s="120">
        <f t="shared" si="16"/>
        <v>40</v>
      </c>
      <c r="M70" s="174">
        <v>0</v>
      </c>
      <c r="N70" s="174">
        <v>0</v>
      </c>
      <c r="O70" s="174">
        <v>0</v>
      </c>
      <c r="P70" s="174">
        <v>0</v>
      </c>
      <c r="Q70" s="120">
        <f t="shared" si="17"/>
        <v>0</v>
      </c>
      <c r="R70" s="174">
        <v>0</v>
      </c>
      <c r="S70" s="174">
        <v>0</v>
      </c>
      <c r="T70" s="174">
        <v>0</v>
      </c>
      <c r="U70" s="174">
        <v>0</v>
      </c>
      <c r="V70" s="120">
        <f t="shared" si="13"/>
        <v>0</v>
      </c>
      <c r="W70" s="174">
        <v>0</v>
      </c>
      <c r="X70" s="195">
        <f t="shared" si="14"/>
        <v>40</v>
      </c>
      <c r="Y70" s="198">
        <f t="shared" si="15"/>
        <v>0</v>
      </c>
      <c r="Z70" s="91"/>
      <c r="AA70" s="46"/>
      <c r="AB70" s="46"/>
      <c r="AC70" s="35"/>
      <c r="AD70" s="91"/>
      <c r="AE70" s="91"/>
      <c r="AF70"/>
      <c r="AG70"/>
      <c r="AH70" s="91"/>
      <c r="AI70" s="91"/>
      <c r="AJ70" s="91"/>
      <c r="AK70" s="91"/>
      <c r="AL70" s="91"/>
      <c r="AM70" s="91"/>
      <c r="AN70" s="91"/>
      <c r="AO70" s="91"/>
      <c r="AP70" s="91"/>
      <c r="AQ70" s="91"/>
      <c r="AR70" s="91"/>
      <c r="AS70" s="91"/>
      <c r="AT70" s="91"/>
      <c r="AU70" s="91"/>
      <c r="AV70" s="91"/>
      <c r="AW70" s="91"/>
      <c r="AX70" s="91"/>
      <c r="AY70" s="91"/>
      <c r="AZ70" s="91"/>
      <c r="BA70" s="91"/>
      <c r="BB70" s="91"/>
      <c r="BC70" s="91"/>
      <c r="BD70" s="91"/>
      <c r="BE70" s="91"/>
      <c r="BF70" s="91"/>
      <c r="BG70" s="91"/>
      <c r="BH70" s="91"/>
      <c r="BI70" s="91"/>
      <c r="BJ70" s="91"/>
      <c r="BK70" s="91"/>
      <c r="BL70" s="91"/>
      <c r="BM70" s="91"/>
      <c r="BN70" s="91"/>
      <c r="BO70" s="91"/>
    </row>
    <row r="71" spans="1:67" ht="16" x14ac:dyDescent="0.2">
      <c r="A71" s="91"/>
      <c r="B71" s="436" t="s">
        <v>88</v>
      </c>
      <c r="C71" s="436" t="s">
        <v>88</v>
      </c>
      <c r="D71" s="437"/>
      <c r="E71" s="438"/>
      <c r="F71" s="439"/>
      <c r="G71" s="440">
        <v>0</v>
      </c>
      <c r="H71" s="439"/>
      <c r="I71" s="439"/>
      <c r="J71" s="439"/>
      <c r="K71" s="439"/>
      <c r="L71" s="440">
        <v>0</v>
      </c>
      <c r="M71" s="439"/>
      <c r="N71" s="439"/>
      <c r="O71" s="439"/>
      <c r="P71" s="439"/>
      <c r="Q71" s="440">
        <v>0</v>
      </c>
      <c r="R71" s="439"/>
      <c r="S71" s="439"/>
      <c r="T71" s="439"/>
      <c r="U71" s="439"/>
      <c r="V71" s="440">
        <v>0</v>
      </c>
      <c r="W71" s="439"/>
      <c r="X71" s="441">
        <v>0</v>
      </c>
      <c r="Y71" s="442">
        <v>0</v>
      </c>
      <c r="Z71" s="91"/>
      <c r="AA71" s="46"/>
      <c r="AB71" s="46"/>
      <c r="AC71" s="35"/>
      <c r="AD71" s="91"/>
      <c r="AE71" s="91"/>
      <c r="AF71"/>
      <c r="AG71"/>
      <c r="AH71" s="91"/>
      <c r="AI71" s="91"/>
      <c r="AJ71" s="91"/>
      <c r="AK71" s="91"/>
      <c r="AL71" s="91"/>
      <c r="AM71" s="91"/>
      <c r="AN71" s="91"/>
      <c r="AO71" s="91"/>
      <c r="AP71" s="91"/>
      <c r="AQ71" s="91"/>
      <c r="AR71" s="91"/>
      <c r="AS71" s="91"/>
      <c r="AT71" s="91"/>
      <c r="AU71" s="91"/>
      <c r="AV71" s="91"/>
      <c r="AW71" s="91"/>
      <c r="AX71" s="91"/>
      <c r="AY71" s="91"/>
      <c r="AZ71" s="91"/>
      <c r="BA71" s="91"/>
      <c r="BB71" s="91"/>
      <c r="BC71" s="91"/>
      <c r="BD71" s="91"/>
      <c r="BE71" s="91"/>
      <c r="BF71" s="91"/>
      <c r="BG71" s="91"/>
      <c r="BH71" s="91"/>
      <c r="BI71" s="91"/>
      <c r="BJ71" s="91"/>
      <c r="BK71" s="91"/>
      <c r="BL71" s="91"/>
      <c r="BM71" s="91"/>
      <c r="BN71" s="91"/>
      <c r="BO71" s="91"/>
    </row>
    <row r="72" spans="1:67" ht="16" x14ac:dyDescent="0.2">
      <c r="A72" s="91"/>
      <c r="B72" s="436" t="s">
        <v>88</v>
      </c>
      <c r="C72" s="436" t="s">
        <v>88</v>
      </c>
      <c r="D72" s="437"/>
      <c r="E72" s="438"/>
      <c r="F72" s="439"/>
      <c r="G72" s="440">
        <v>0</v>
      </c>
      <c r="H72" s="439"/>
      <c r="I72" s="439"/>
      <c r="J72" s="439"/>
      <c r="K72" s="439"/>
      <c r="L72" s="440">
        <v>0</v>
      </c>
      <c r="M72" s="439"/>
      <c r="N72" s="439"/>
      <c r="O72" s="439"/>
      <c r="P72" s="439"/>
      <c r="Q72" s="440">
        <v>0</v>
      </c>
      <c r="R72" s="439"/>
      <c r="S72" s="439"/>
      <c r="T72" s="439"/>
      <c r="U72" s="439"/>
      <c r="V72" s="440">
        <v>0</v>
      </c>
      <c r="W72" s="439"/>
      <c r="X72" s="441">
        <v>0</v>
      </c>
      <c r="Y72" s="442">
        <v>0</v>
      </c>
      <c r="Z72" s="91"/>
      <c r="AA72" s="46"/>
      <c r="AB72" s="46"/>
      <c r="AC72" s="35"/>
      <c r="AD72" s="91"/>
      <c r="AE72" s="91"/>
      <c r="AF72"/>
      <c r="AG72"/>
      <c r="AH72" s="91"/>
      <c r="AI72" s="91"/>
      <c r="AJ72" s="91"/>
      <c r="AK72" s="91"/>
      <c r="AL72" s="91"/>
      <c r="AM72" s="91"/>
      <c r="AN72" s="91"/>
      <c r="AO72" s="91"/>
      <c r="AP72" s="91"/>
      <c r="AQ72" s="91"/>
      <c r="AR72" s="91"/>
      <c r="AS72" s="91"/>
      <c r="AT72" s="91"/>
      <c r="AU72" s="91"/>
      <c r="AV72" s="91"/>
      <c r="AW72" s="91"/>
      <c r="AX72" s="91"/>
      <c r="AY72" s="91"/>
      <c r="AZ72" s="91"/>
      <c r="BA72" s="91"/>
      <c r="BB72" s="91"/>
      <c r="BC72" s="91"/>
      <c r="BD72" s="91"/>
      <c r="BE72" s="91"/>
      <c r="BF72" s="91"/>
      <c r="BG72" s="91"/>
      <c r="BH72" s="91"/>
      <c r="BI72" s="91"/>
      <c r="BJ72" s="91"/>
      <c r="BK72" s="91"/>
      <c r="BL72" s="91"/>
      <c r="BM72" s="91"/>
      <c r="BN72" s="91"/>
      <c r="BO72" s="91"/>
    </row>
    <row r="73" spans="1:67" ht="16" x14ac:dyDescent="0.2">
      <c r="A73" s="91"/>
      <c r="B73" s="436" t="s">
        <v>88</v>
      </c>
      <c r="C73" s="436" t="s">
        <v>88</v>
      </c>
      <c r="D73" s="437"/>
      <c r="E73" s="438"/>
      <c r="F73" s="439"/>
      <c r="G73" s="440">
        <v>0</v>
      </c>
      <c r="H73" s="439"/>
      <c r="I73" s="439"/>
      <c r="J73" s="439"/>
      <c r="K73" s="439"/>
      <c r="L73" s="440">
        <v>0</v>
      </c>
      <c r="M73" s="439"/>
      <c r="N73" s="439"/>
      <c r="O73" s="439"/>
      <c r="P73" s="439"/>
      <c r="Q73" s="440">
        <v>0</v>
      </c>
      <c r="R73" s="439"/>
      <c r="S73" s="439"/>
      <c r="T73" s="439"/>
      <c r="U73" s="439"/>
      <c r="V73" s="440">
        <v>0</v>
      </c>
      <c r="W73" s="439"/>
      <c r="X73" s="441">
        <v>0</v>
      </c>
      <c r="Y73" s="442">
        <v>0</v>
      </c>
      <c r="Z73" s="91"/>
      <c r="AA73" s="46"/>
      <c r="AB73" s="46"/>
      <c r="AC73" s="35"/>
      <c r="AD73" s="91"/>
      <c r="AE73" s="91"/>
      <c r="AF73"/>
      <c r="AG73"/>
      <c r="AH73" s="91"/>
      <c r="AI73" s="91"/>
      <c r="AJ73" s="91"/>
      <c r="AK73" s="91"/>
      <c r="AL73" s="91"/>
      <c r="AM73" s="91"/>
      <c r="AN73" s="91"/>
      <c r="AO73" s="91"/>
      <c r="AP73" s="91"/>
      <c r="AQ73" s="91"/>
      <c r="AR73" s="91"/>
      <c r="AS73" s="91"/>
      <c r="AT73" s="91"/>
      <c r="AU73" s="91"/>
      <c r="AV73" s="91"/>
      <c r="AW73" s="91"/>
      <c r="AX73" s="91"/>
      <c r="AY73" s="91"/>
      <c r="AZ73" s="91"/>
      <c r="BA73" s="91"/>
      <c r="BB73" s="91"/>
      <c r="BC73" s="91"/>
      <c r="BD73" s="91"/>
      <c r="BE73" s="91"/>
      <c r="BF73" s="91"/>
      <c r="BG73" s="91"/>
      <c r="BH73" s="91"/>
      <c r="BI73" s="91"/>
      <c r="BJ73" s="91"/>
      <c r="BK73" s="91"/>
      <c r="BL73" s="91"/>
      <c r="BM73" s="91"/>
      <c r="BN73" s="91"/>
      <c r="BO73" s="91"/>
    </row>
    <row r="74" spans="1:67" ht="16" x14ac:dyDescent="0.2">
      <c r="A74" s="91"/>
      <c r="B74" s="436" t="s">
        <v>88</v>
      </c>
      <c r="C74" s="436" t="s">
        <v>88</v>
      </c>
      <c r="D74" s="437"/>
      <c r="E74" s="438"/>
      <c r="F74" s="439"/>
      <c r="G74" s="440">
        <v>0</v>
      </c>
      <c r="H74" s="439"/>
      <c r="I74" s="439"/>
      <c r="J74" s="439"/>
      <c r="K74" s="439"/>
      <c r="L74" s="440">
        <v>0</v>
      </c>
      <c r="M74" s="439"/>
      <c r="N74" s="439"/>
      <c r="O74" s="439"/>
      <c r="P74" s="439"/>
      <c r="Q74" s="440">
        <v>0</v>
      </c>
      <c r="R74" s="439"/>
      <c r="S74" s="439"/>
      <c r="T74" s="439"/>
      <c r="U74" s="439"/>
      <c r="V74" s="440">
        <v>0</v>
      </c>
      <c r="W74" s="439"/>
      <c r="X74" s="441">
        <v>0</v>
      </c>
      <c r="Y74" s="442">
        <v>0</v>
      </c>
      <c r="Z74" s="91"/>
      <c r="AA74" s="46"/>
      <c r="AB74" s="46"/>
      <c r="AC74" s="35"/>
      <c r="AD74" s="91"/>
      <c r="AE74" s="91"/>
      <c r="AF74"/>
      <c r="AG74"/>
      <c r="AH74" s="91"/>
      <c r="AI74" s="91"/>
      <c r="AJ74" s="91"/>
      <c r="AK74" s="91"/>
      <c r="AL74" s="91"/>
      <c r="AM74" s="91"/>
      <c r="AN74" s="91"/>
      <c r="AO74" s="91"/>
      <c r="AP74" s="91"/>
      <c r="AQ74" s="91"/>
      <c r="AR74" s="91"/>
      <c r="AS74" s="91"/>
      <c r="AT74" s="91"/>
      <c r="AU74" s="91"/>
      <c r="AV74" s="91"/>
      <c r="AW74" s="91"/>
      <c r="AX74" s="91"/>
      <c r="AY74" s="91"/>
      <c r="AZ74" s="91"/>
      <c r="BA74" s="91"/>
      <c r="BB74" s="91"/>
      <c r="BC74" s="91"/>
      <c r="BD74" s="91"/>
      <c r="BE74" s="91"/>
      <c r="BF74" s="91"/>
      <c r="BG74" s="91"/>
      <c r="BH74" s="91"/>
      <c r="BI74" s="91"/>
      <c r="BJ74" s="91"/>
      <c r="BK74" s="91"/>
      <c r="BL74" s="91"/>
      <c r="BM74" s="91"/>
      <c r="BN74" s="91"/>
      <c r="BO74" s="91"/>
    </row>
    <row r="75" spans="1:67" ht="16" x14ac:dyDescent="0.2">
      <c r="A75" s="91"/>
      <c r="B75" s="436" t="s">
        <v>88</v>
      </c>
      <c r="C75" s="436" t="s">
        <v>88</v>
      </c>
      <c r="D75" s="437"/>
      <c r="E75" s="438"/>
      <c r="F75" s="439"/>
      <c r="G75" s="440">
        <v>0</v>
      </c>
      <c r="H75" s="439"/>
      <c r="I75" s="439"/>
      <c r="J75" s="439"/>
      <c r="K75" s="439"/>
      <c r="L75" s="440">
        <v>0</v>
      </c>
      <c r="M75" s="439"/>
      <c r="N75" s="439"/>
      <c r="O75" s="439"/>
      <c r="P75" s="439"/>
      <c r="Q75" s="440">
        <v>0</v>
      </c>
      <c r="R75" s="439"/>
      <c r="S75" s="439"/>
      <c r="T75" s="439"/>
      <c r="U75" s="439"/>
      <c r="V75" s="440">
        <v>0</v>
      </c>
      <c r="W75" s="439"/>
      <c r="X75" s="441">
        <v>0</v>
      </c>
      <c r="Y75" s="442">
        <v>0</v>
      </c>
      <c r="Z75" s="91"/>
      <c r="AA75" s="46"/>
      <c r="AB75" s="46"/>
      <c r="AC75" s="35"/>
      <c r="AD75" s="91"/>
      <c r="AE75" s="91"/>
      <c r="AF75"/>
      <c r="AG75"/>
      <c r="AH75" s="91"/>
      <c r="AI75" s="91"/>
      <c r="AJ75" s="91"/>
      <c r="AK75" s="91"/>
      <c r="AL75" s="91"/>
      <c r="AM75" s="91"/>
      <c r="AN75" s="91"/>
      <c r="AO75" s="91"/>
      <c r="AP75" s="91"/>
      <c r="AQ75" s="91"/>
      <c r="AR75" s="91"/>
      <c r="AS75" s="91"/>
      <c r="AT75" s="91"/>
      <c r="AU75" s="91"/>
      <c r="AV75" s="91"/>
      <c r="AW75" s="91"/>
      <c r="AX75" s="91"/>
      <c r="AY75" s="91"/>
      <c r="AZ75" s="91"/>
      <c r="BA75" s="91"/>
      <c r="BB75" s="91"/>
      <c r="BC75" s="91"/>
      <c r="BD75" s="91"/>
      <c r="BE75" s="91"/>
      <c r="BF75" s="91"/>
      <c r="BG75" s="91"/>
      <c r="BH75" s="91"/>
      <c r="BI75" s="91"/>
      <c r="BJ75" s="91"/>
      <c r="BK75" s="91"/>
      <c r="BL75" s="91"/>
      <c r="BM75" s="91"/>
      <c r="BN75" s="91"/>
      <c r="BO75" s="91"/>
    </row>
    <row r="76" spans="1:67" ht="16" x14ac:dyDescent="0.2">
      <c r="A76" s="91"/>
      <c r="B76" s="436" t="s">
        <v>88</v>
      </c>
      <c r="C76" s="436" t="s">
        <v>88</v>
      </c>
      <c r="D76" s="437"/>
      <c r="E76" s="438"/>
      <c r="F76" s="439"/>
      <c r="G76" s="440">
        <v>0</v>
      </c>
      <c r="H76" s="439"/>
      <c r="I76" s="439"/>
      <c r="J76" s="439"/>
      <c r="K76" s="439"/>
      <c r="L76" s="440">
        <v>0</v>
      </c>
      <c r="M76" s="439"/>
      <c r="N76" s="439"/>
      <c r="O76" s="439"/>
      <c r="P76" s="439"/>
      <c r="Q76" s="440">
        <v>0</v>
      </c>
      <c r="R76" s="439"/>
      <c r="S76" s="439"/>
      <c r="T76" s="439"/>
      <c r="U76" s="439"/>
      <c r="V76" s="440">
        <v>0</v>
      </c>
      <c r="W76" s="439"/>
      <c r="X76" s="441">
        <v>0</v>
      </c>
      <c r="Y76" s="442">
        <v>0</v>
      </c>
      <c r="Z76" s="91"/>
      <c r="AA76" s="46"/>
      <c r="AB76" s="46"/>
      <c r="AC76" s="35"/>
      <c r="AD76" s="91"/>
      <c r="AE76" s="91"/>
      <c r="AF76"/>
      <c r="AG76"/>
      <c r="AH76" s="91"/>
      <c r="AI76" s="91"/>
      <c r="AJ76" s="91"/>
      <c r="AK76" s="91"/>
      <c r="AL76" s="91"/>
      <c r="AM76" s="91"/>
      <c r="AN76" s="91"/>
      <c r="AO76" s="91"/>
      <c r="AP76" s="91"/>
      <c r="AQ76" s="91"/>
      <c r="AR76" s="91"/>
      <c r="AS76" s="91"/>
      <c r="AT76" s="91"/>
      <c r="AU76" s="91"/>
      <c r="AV76" s="91"/>
      <c r="AW76" s="91"/>
      <c r="AX76" s="91"/>
      <c r="AY76" s="91"/>
      <c r="AZ76" s="91"/>
      <c r="BA76" s="91"/>
      <c r="BB76" s="91"/>
      <c r="BC76" s="91"/>
      <c r="BD76" s="91"/>
      <c r="BE76" s="91"/>
      <c r="BF76" s="91"/>
      <c r="BG76" s="91"/>
      <c r="BH76" s="91"/>
      <c r="BI76" s="91"/>
      <c r="BJ76" s="91"/>
      <c r="BK76" s="91"/>
      <c r="BL76" s="91"/>
      <c r="BM76" s="91"/>
      <c r="BN76" s="91"/>
      <c r="BO76" s="91"/>
    </row>
    <row r="77" spans="1:67" ht="16" x14ac:dyDescent="0.2">
      <c r="A77" s="91"/>
      <c r="B77" s="436" t="s">
        <v>88</v>
      </c>
      <c r="C77" s="436" t="s">
        <v>88</v>
      </c>
      <c r="D77" s="437"/>
      <c r="E77" s="438"/>
      <c r="F77" s="439"/>
      <c r="G77" s="440">
        <v>0</v>
      </c>
      <c r="H77" s="439"/>
      <c r="I77" s="439"/>
      <c r="J77" s="439"/>
      <c r="K77" s="439"/>
      <c r="L77" s="440">
        <v>0</v>
      </c>
      <c r="M77" s="439"/>
      <c r="N77" s="439"/>
      <c r="O77" s="439"/>
      <c r="P77" s="439"/>
      <c r="Q77" s="440">
        <v>0</v>
      </c>
      <c r="R77" s="439"/>
      <c r="S77" s="439"/>
      <c r="T77" s="439"/>
      <c r="U77" s="439"/>
      <c r="V77" s="440">
        <v>0</v>
      </c>
      <c r="W77" s="439"/>
      <c r="X77" s="441">
        <v>0</v>
      </c>
      <c r="Y77" s="442">
        <v>0</v>
      </c>
      <c r="Z77" s="91"/>
      <c r="AA77" s="46"/>
      <c r="AB77" s="46"/>
      <c r="AC77" s="35"/>
      <c r="AD77" s="91"/>
      <c r="AE77" s="91"/>
      <c r="AF77"/>
      <c r="AG77"/>
      <c r="AH77" s="91"/>
      <c r="AI77" s="91"/>
      <c r="AJ77" s="91"/>
      <c r="AK77" s="91"/>
      <c r="AL77" s="91"/>
      <c r="AM77" s="91"/>
      <c r="AN77" s="91"/>
      <c r="AO77" s="91"/>
      <c r="AP77" s="91"/>
      <c r="AQ77" s="91"/>
      <c r="AR77" s="91"/>
      <c r="AS77" s="91"/>
      <c r="AT77" s="91"/>
      <c r="AU77" s="91"/>
      <c r="AV77" s="91"/>
      <c r="AW77" s="91"/>
      <c r="AX77" s="91"/>
      <c r="AY77" s="91"/>
      <c r="AZ77" s="91"/>
      <c r="BA77" s="91"/>
      <c r="BB77" s="91"/>
      <c r="BC77" s="91"/>
      <c r="BD77" s="91"/>
      <c r="BE77" s="91"/>
      <c r="BF77" s="91"/>
      <c r="BG77" s="91"/>
      <c r="BH77" s="91"/>
      <c r="BI77" s="91"/>
      <c r="BJ77" s="91"/>
      <c r="BK77" s="91"/>
      <c r="BL77" s="91"/>
      <c r="BM77" s="91"/>
      <c r="BN77" s="91"/>
      <c r="BO77" s="91"/>
    </row>
    <row r="78" spans="1:67" ht="16" x14ac:dyDescent="0.2">
      <c r="A78" s="91"/>
      <c r="B78" s="436" t="s">
        <v>88</v>
      </c>
      <c r="C78" s="436" t="s">
        <v>88</v>
      </c>
      <c r="D78" s="437"/>
      <c r="E78" s="438"/>
      <c r="F78" s="439"/>
      <c r="G78" s="440">
        <v>0</v>
      </c>
      <c r="H78" s="439"/>
      <c r="I78" s="439"/>
      <c r="J78" s="439"/>
      <c r="K78" s="439"/>
      <c r="L78" s="440">
        <v>0</v>
      </c>
      <c r="M78" s="439"/>
      <c r="N78" s="439"/>
      <c r="O78" s="439"/>
      <c r="P78" s="439"/>
      <c r="Q78" s="440">
        <v>0</v>
      </c>
      <c r="R78" s="439"/>
      <c r="S78" s="439"/>
      <c r="T78" s="439"/>
      <c r="U78" s="439"/>
      <c r="V78" s="440">
        <v>0</v>
      </c>
      <c r="W78" s="439"/>
      <c r="X78" s="441">
        <v>0</v>
      </c>
      <c r="Y78" s="442">
        <v>0</v>
      </c>
      <c r="Z78" s="91"/>
      <c r="AA78" s="91"/>
      <c r="AB78" s="91"/>
      <c r="AC78" s="91"/>
      <c r="AD78" s="91"/>
      <c r="AE78" s="91"/>
      <c r="AF78"/>
      <c r="AG78"/>
      <c r="AH78" s="91"/>
      <c r="AI78" s="91"/>
      <c r="AJ78" s="91"/>
      <c r="AK78" s="91"/>
      <c r="AL78" s="91"/>
      <c r="AM78" s="91"/>
      <c r="AN78" s="91"/>
      <c r="AO78" s="91"/>
      <c r="AP78" s="91"/>
      <c r="AQ78" s="91"/>
      <c r="AR78" s="91"/>
      <c r="AS78" s="91"/>
      <c r="AT78" s="91"/>
      <c r="AU78" s="91"/>
      <c r="AV78" s="91"/>
      <c r="AW78" s="91"/>
      <c r="AX78" s="91"/>
      <c r="AY78" s="91"/>
      <c r="AZ78" s="91"/>
      <c r="BA78" s="91"/>
      <c r="BB78" s="91"/>
      <c r="BC78" s="91"/>
      <c r="BD78" s="91"/>
      <c r="BE78" s="91"/>
      <c r="BF78" s="91"/>
      <c r="BG78" s="91"/>
      <c r="BH78" s="91"/>
      <c r="BI78" s="91"/>
      <c r="BJ78" s="91"/>
      <c r="BK78" s="91"/>
      <c r="BL78" s="91"/>
      <c r="BM78" s="91"/>
      <c r="BN78" s="91"/>
      <c r="BO78" s="91"/>
    </row>
    <row r="79" spans="1:67" ht="16" x14ac:dyDescent="0.2">
      <c r="A79" s="91"/>
      <c r="B79" s="436" t="s">
        <v>88</v>
      </c>
      <c r="C79" s="436" t="s">
        <v>88</v>
      </c>
      <c r="D79" s="437"/>
      <c r="E79" s="438"/>
      <c r="F79" s="439"/>
      <c r="G79" s="440">
        <v>0</v>
      </c>
      <c r="H79" s="439"/>
      <c r="I79" s="439"/>
      <c r="J79" s="439"/>
      <c r="K79" s="439"/>
      <c r="L79" s="440">
        <v>0</v>
      </c>
      <c r="M79" s="439"/>
      <c r="N79" s="439"/>
      <c r="O79" s="439"/>
      <c r="P79" s="439"/>
      <c r="Q79" s="440">
        <v>0</v>
      </c>
      <c r="R79" s="439"/>
      <c r="S79" s="439"/>
      <c r="T79" s="439"/>
      <c r="U79" s="439"/>
      <c r="V79" s="440">
        <v>0</v>
      </c>
      <c r="W79" s="439"/>
      <c r="X79" s="441">
        <v>0</v>
      </c>
      <c r="Y79" s="442">
        <v>0</v>
      </c>
      <c r="Z79" s="91"/>
      <c r="AA79" s="91"/>
      <c r="AB79" s="91"/>
      <c r="AC79" s="91"/>
      <c r="AD79" s="91"/>
      <c r="AE79" s="91"/>
      <c r="AF79"/>
      <c r="AG79"/>
      <c r="AH79" s="91"/>
      <c r="AI79" s="91"/>
      <c r="AJ79" s="91"/>
      <c r="AK79" s="91"/>
      <c r="AL79" s="91"/>
      <c r="AM79" s="91"/>
      <c r="AN79" s="91"/>
      <c r="AO79" s="91"/>
      <c r="AP79" s="91"/>
      <c r="AQ79" s="91"/>
      <c r="AR79" s="91"/>
      <c r="AS79" s="91"/>
      <c r="AT79" s="91"/>
      <c r="AU79" s="91"/>
      <c r="AV79" s="91"/>
      <c r="AW79" s="91"/>
      <c r="AX79" s="91"/>
      <c r="AY79" s="91"/>
      <c r="AZ79" s="91"/>
      <c r="BA79" s="91"/>
      <c r="BB79" s="91"/>
      <c r="BC79" s="91"/>
      <c r="BD79" s="91"/>
      <c r="BE79" s="91"/>
      <c r="BF79" s="91"/>
      <c r="BG79" s="91"/>
      <c r="BH79" s="91"/>
      <c r="BI79" s="91"/>
      <c r="BJ79" s="91"/>
      <c r="BK79" s="91"/>
      <c r="BL79" s="91"/>
      <c r="BM79" s="91"/>
      <c r="BN79" s="91"/>
      <c r="BO79" s="91"/>
    </row>
    <row r="80" spans="1:67" ht="16" x14ac:dyDescent="0.2">
      <c r="A80" s="91"/>
      <c r="B80" s="436" t="s">
        <v>88</v>
      </c>
      <c r="C80" s="436" t="s">
        <v>88</v>
      </c>
      <c r="D80" s="437"/>
      <c r="E80" s="438"/>
      <c r="F80" s="439"/>
      <c r="G80" s="440">
        <v>0</v>
      </c>
      <c r="H80" s="439"/>
      <c r="I80" s="439"/>
      <c r="J80" s="439"/>
      <c r="K80" s="439"/>
      <c r="L80" s="440">
        <v>0</v>
      </c>
      <c r="M80" s="439"/>
      <c r="N80" s="439"/>
      <c r="O80" s="439"/>
      <c r="P80" s="439"/>
      <c r="Q80" s="440">
        <v>0</v>
      </c>
      <c r="R80" s="439"/>
      <c r="S80" s="439"/>
      <c r="T80" s="439"/>
      <c r="U80" s="439"/>
      <c r="V80" s="440">
        <v>0</v>
      </c>
      <c r="W80" s="439"/>
      <c r="X80" s="441">
        <v>0</v>
      </c>
      <c r="Y80" s="442">
        <v>0</v>
      </c>
      <c r="Z80" s="91"/>
      <c r="AA80" s="91"/>
      <c r="AB80" s="91"/>
      <c r="AC80" s="91"/>
      <c r="AD80" s="91"/>
      <c r="AE80" s="91"/>
      <c r="AF80"/>
      <c r="AG80"/>
      <c r="AH80" s="91"/>
      <c r="AI80" s="91"/>
      <c r="AJ80" s="91"/>
      <c r="AK80" s="91"/>
      <c r="AL80" s="91"/>
      <c r="AM80" s="91"/>
      <c r="AN80" s="91"/>
      <c r="AO80" s="91"/>
      <c r="AP80" s="91"/>
      <c r="AQ80" s="91"/>
      <c r="AR80" s="91"/>
      <c r="AS80" s="91"/>
      <c r="AT80" s="91"/>
      <c r="AU80" s="91"/>
      <c r="AV80" s="91"/>
      <c r="AW80" s="91"/>
      <c r="AX80" s="91"/>
      <c r="AY80" s="91"/>
      <c r="AZ80" s="91"/>
      <c r="BA80" s="91"/>
      <c r="BB80" s="91"/>
      <c r="BC80" s="91"/>
      <c r="BD80" s="91"/>
      <c r="BE80" s="91"/>
      <c r="BF80" s="91"/>
      <c r="BG80" s="91"/>
      <c r="BH80" s="91"/>
      <c r="BI80" s="91"/>
      <c r="BJ80" s="91"/>
      <c r="BK80" s="91"/>
      <c r="BL80" s="91"/>
      <c r="BM80" s="91"/>
      <c r="BN80" s="91"/>
      <c r="BO80" s="91"/>
    </row>
    <row r="81" spans="1:67" ht="16" x14ac:dyDescent="0.2">
      <c r="A81" s="91"/>
      <c r="B81" s="436" t="s">
        <v>88</v>
      </c>
      <c r="C81" s="436" t="s">
        <v>88</v>
      </c>
      <c r="D81" s="437"/>
      <c r="E81" s="438"/>
      <c r="F81" s="439"/>
      <c r="G81" s="440">
        <v>0</v>
      </c>
      <c r="H81" s="439"/>
      <c r="I81" s="439"/>
      <c r="J81" s="439"/>
      <c r="K81" s="439"/>
      <c r="L81" s="440">
        <v>0</v>
      </c>
      <c r="M81" s="439"/>
      <c r="N81" s="439"/>
      <c r="O81" s="439"/>
      <c r="P81" s="439"/>
      <c r="Q81" s="440">
        <v>0</v>
      </c>
      <c r="R81" s="439"/>
      <c r="S81" s="439"/>
      <c r="T81" s="439"/>
      <c r="U81" s="439"/>
      <c r="V81" s="440">
        <v>0</v>
      </c>
      <c r="W81" s="439"/>
      <c r="X81" s="441">
        <v>0</v>
      </c>
      <c r="Y81" s="442">
        <v>0</v>
      </c>
      <c r="Z81" s="91"/>
      <c r="AA81" s="91"/>
      <c r="AB81" s="91"/>
      <c r="AC81" s="91"/>
      <c r="AD81" s="91"/>
      <c r="AE81" s="91"/>
      <c r="AF81"/>
      <c r="AG81"/>
      <c r="AH81" s="91"/>
      <c r="AI81" s="91"/>
      <c r="AJ81" s="91"/>
      <c r="AK81" s="91"/>
      <c r="AL81" s="91"/>
      <c r="AM81" s="91"/>
      <c r="AN81" s="91"/>
      <c r="AO81" s="91"/>
      <c r="AP81" s="91"/>
      <c r="AQ81" s="91"/>
      <c r="AR81" s="91"/>
      <c r="AS81" s="91"/>
      <c r="AT81" s="91"/>
      <c r="AU81" s="91"/>
      <c r="AV81" s="91"/>
      <c r="AW81" s="91"/>
      <c r="AX81" s="91"/>
      <c r="AY81" s="91"/>
      <c r="AZ81" s="91"/>
      <c r="BA81" s="91"/>
      <c r="BB81" s="91"/>
      <c r="BC81" s="91"/>
      <c r="BD81" s="91"/>
      <c r="BE81" s="91"/>
      <c r="BF81" s="91"/>
      <c r="BG81" s="91"/>
      <c r="BH81" s="91"/>
      <c r="BI81" s="91"/>
      <c r="BJ81" s="91"/>
      <c r="BK81" s="91"/>
      <c r="BL81" s="91"/>
      <c r="BM81" s="91"/>
      <c r="BN81" s="91"/>
      <c r="BO81" s="91"/>
    </row>
    <row r="82" spans="1:67" ht="16" x14ac:dyDescent="0.2">
      <c r="A82" s="91"/>
      <c r="B82" s="436" t="s">
        <v>88</v>
      </c>
      <c r="C82" s="436" t="s">
        <v>88</v>
      </c>
      <c r="D82" s="437"/>
      <c r="E82" s="438"/>
      <c r="F82" s="439"/>
      <c r="G82" s="440">
        <v>0</v>
      </c>
      <c r="H82" s="439"/>
      <c r="I82" s="439"/>
      <c r="J82" s="439"/>
      <c r="K82" s="439"/>
      <c r="L82" s="440">
        <v>0</v>
      </c>
      <c r="M82" s="439"/>
      <c r="N82" s="439"/>
      <c r="O82" s="439"/>
      <c r="P82" s="439"/>
      <c r="Q82" s="440">
        <v>0</v>
      </c>
      <c r="R82" s="439"/>
      <c r="S82" s="439"/>
      <c r="T82" s="439"/>
      <c r="U82" s="439"/>
      <c r="V82" s="440">
        <v>0</v>
      </c>
      <c r="W82" s="439"/>
      <c r="X82" s="441">
        <v>0</v>
      </c>
      <c r="Y82" s="442">
        <v>0</v>
      </c>
      <c r="Z82" s="91"/>
      <c r="AA82" s="91"/>
      <c r="AB82" s="91"/>
      <c r="AC82" s="91"/>
      <c r="AD82" s="91"/>
      <c r="AE82" s="91"/>
      <c r="AF82"/>
      <c r="AG82"/>
      <c r="AH82" s="91"/>
      <c r="AI82" s="91"/>
      <c r="AJ82" s="91"/>
      <c r="AK82" s="91"/>
      <c r="AL82" s="91"/>
      <c r="AM82" s="91"/>
      <c r="AN82" s="91"/>
      <c r="AO82" s="91"/>
      <c r="AP82" s="91"/>
      <c r="AQ82" s="91"/>
      <c r="AR82" s="91"/>
      <c r="AS82" s="91"/>
      <c r="AT82" s="91"/>
      <c r="AU82" s="91"/>
      <c r="AV82" s="91"/>
      <c r="AW82" s="91"/>
      <c r="AX82" s="91"/>
      <c r="AY82" s="91"/>
      <c r="AZ82" s="91"/>
      <c r="BA82" s="91"/>
      <c r="BB82" s="91"/>
      <c r="BC82" s="91"/>
      <c r="BD82" s="91"/>
      <c r="BE82" s="91"/>
      <c r="BF82" s="91"/>
      <c r="BG82" s="91"/>
      <c r="BH82" s="91"/>
      <c r="BI82" s="91"/>
      <c r="BJ82" s="91"/>
      <c r="BK82" s="91"/>
      <c r="BL82" s="91"/>
      <c r="BM82" s="91"/>
      <c r="BN82" s="91"/>
      <c r="BO82" s="91"/>
    </row>
    <row r="83" spans="1:67" ht="16" x14ac:dyDescent="0.2">
      <c r="A83" s="91"/>
      <c r="B83" s="436" t="s">
        <v>88</v>
      </c>
      <c r="C83" s="436" t="s">
        <v>88</v>
      </c>
      <c r="D83" s="437"/>
      <c r="E83" s="438"/>
      <c r="F83" s="439"/>
      <c r="G83" s="440">
        <v>0</v>
      </c>
      <c r="H83" s="439"/>
      <c r="I83" s="439"/>
      <c r="J83" s="439"/>
      <c r="K83" s="439"/>
      <c r="L83" s="440">
        <v>0</v>
      </c>
      <c r="M83" s="439"/>
      <c r="N83" s="439"/>
      <c r="O83" s="439"/>
      <c r="P83" s="439"/>
      <c r="Q83" s="440">
        <v>0</v>
      </c>
      <c r="R83" s="439"/>
      <c r="S83" s="439"/>
      <c r="T83" s="439"/>
      <c r="U83" s="439"/>
      <c r="V83" s="440">
        <v>0</v>
      </c>
      <c r="W83" s="439"/>
      <c r="X83" s="441">
        <v>0</v>
      </c>
      <c r="Y83" s="442">
        <v>0</v>
      </c>
      <c r="Z83" s="91"/>
      <c r="AA83" s="91"/>
      <c r="AB83" s="91"/>
      <c r="AC83" s="91"/>
      <c r="AD83" s="91"/>
      <c r="AE83" s="91"/>
      <c r="AF83"/>
      <c r="AG83"/>
      <c r="AH83" s="91"/>
      <c r="AI83" s="91"/>
      <c r="AJ83" s="91"/>
      <c r="AK83" s="91"/>
      <c r="AL83" s="91"/>
      <c r="AM83" s="91"/>
      <c r="AN83" s="91"/>
      <c r="AO83" s="91"/>
      <c r="AP83" s="91"/>
      <c r="AQ83" s="91"/>
      <c r="AR83" s="91"/>
      <c r="AS83" s="91"/>
      <c r="AT83" s="91"/>
      <c r="AU83" s="91"/>
      <c r="AV83" s="91"/>
      <c r="AW83" s="91"/>
      <c r="AX83" s="91"/>
      <c r="AY83" s="91"/>
      <c r="AZ83" s="91"/>
      <c r="BA83" s="91"/>
      <c r="BB83" s="91"/>
      <c r="BC83" s="91"/>
      <c r="BD83" s="91"/>
      <c r="BE83" s="91"/>
      <c r="BF83" s="91"/>
      <c r="BG83" s="91"/>
      <c r="BH83" s="91"/>
      <c r="BI83" s="91"/>
      <c r="BJ83" s="91"/>
      <c r="BK83" s="91"/>
      <c r="BL83" s="91"/>
      <c r="BM83" s="91"/>
      <c r="BN83" s="91"/>
      <c r="BO83" s="91"/>
    </row>
    <row r="84" spans="1:67" ht="16" x14ac:dyDescent="0.2">
      <c r="A84" s="91"/>
      <c r="B84" s="436" t="s">
        <v>88</v>
      </c>
      <c r="C84" s="436" t="s">
        <v>88</v>
      </c>
      <c r="D84" s="437"/>
      <c r="E84" s="438"/>
      <c r="F84" s="439"/>
      <c r="G84" s="440">
        <v>0</v>
      </c>
      <c r="H84" s="439"/>
      <c r="I84" s="439"/>
      <c r="J84" s="439"/>
      <c r="K84" s="439"/>
      <c r="L84" s="440">
        <v>0</v>
      </c>
      <c r="M84" s="439"/>
      <c r="N84" s="439"/>
      <c r="O84" s="439"/>
      <c r="P84" s="439"/>
      <c r="Q84" s="440">
        <v>0</v>
      </c>
      <c r="R84" s="439"/>
      <c r="S84" s="439"/>
      <c r="T84" s="439"/>
      <c r="U84" s="439"/>
      <c r="V84" s="440">
        <v>0</v>
      </c>
      <c r="W84" s="439"/>
      <c r="X84" s="441">
        <v>0</v>
      </c>
      <c r="Y84" s="442">
        <v>0</v>
      </c>
      <c r="Z84" s="91"/>
      <c r="AA84" s="91"/>
      <c r="AB84" s="91"/>
      <c r="AC84" s="91"/>
      <c r="AD84" s="91"/>
      <c r="AE84" s="91"/>
      <c r="AF84"/>
      <c r="AG84"/>
      <c r="AH84" s="91"/>
      <c r="AI84" s="91"/>
      <c r="AJ84" s="91"/>
      <c r="AK84" s="91"/>
      <c r="AL84" s="91"/>
      <c r="AM84" s="91"/>
      <c r="AN84" s="91"/>
      <c r="AO84" s="91"/>
      <c r="AP84" s="91"/>
      <c r="AQ84" s="91"/>
      <c r="AR84" s="91"/>
      <c r="AS84" s="91"/>
      <c r="AT84" s="91"/>
      <c r="AU84" s="91"/>
      <c r="AV84" s="91"/>
      <c r="AW84" s="91"/>
      <c r="AX84" s="91"/>
      <c r="AY84" s="91"/>
      <c r="AZ84" s="91"/>
      <c r="BA84" s="91"/>
      <c r="BB84" s="91"/>
      <c r="BC84" s="91"/>
      <c r="BD84" s="91"/>
      <c r="BE84" s="91"/>
      <c r="BF84" s="91"/>
      <c r="BG84" s="91"/>
      <c r="BH84" s="91"/>
      <c r="BI84" s="91"/>
      <c r="BJ84" s="91"/>
      <c r="BK84" s="91"/>
      <c r="BL84" s="91"/>
      <c r="BM84" s="91"/>
      <c r="BN84" s="91"/>
      <c r="BO84" s="91"/>
    </row>
    <row r="85" spans="1:67" ht="16" x14ac:dyDescent="0.2">
      <c r="A85" s="91"/>
      <c r="B85" s="436" t="s">
        <v>88</v>
      </c>
      <c r="C85" s="436" t="s">
        <v>88</v>
      </c>
      <c r="D85" s="437"/>
      <c r="E85" s="438"/>
      <c r="F85" s="439"/>
      <c r="G85" s="440">
        <v>0</v>
      </c>
      <c r="H85" s="439"/>
      <c r="I85" s="439"/>
      <c r="J85" s="439"/>
      <c r="K85" s="439"/>
      <c r="L85" s="440">
        <v>0</v>
      </c>
      <c r="M85" s="439"/>
      <c r="N85" s="439"/>
      <c r="O85" s="439"/>
      <c r="P85" s="439"/>
      <c r="Q85" s="440">
        <v>0</v>
      </c>
      <c r="R85" s="439"/>
      <c r="S85" s="439"/>
      <c r="T85" s="439"/>
      <c r="U85" s="439"/>
      <c r="V85" s="440">
        <v>0</v>
      </c>
      <c r="W85" s="439"/>
      <c r="X85" s="441">
        <v>0</v>
      </c>
      <c r="Y85" s="442">
        <v>0</v>
      </c>
      <c r="Z85" s="91"/>
      <c r="AA85" s="91"/>
      <c r="AB85" s="91"/>
      <c r="AC85" s="91"/>
      <c r="AD85" s="91"/>
      <c r="AE85" s="91"/>
      <c r="AF85"/>
      <c r="AG85"/>
      <c r="AH85" s="91"/>
      <c r="AI85" s="91"/>
      <c r="AJ85" s="91"/>
      <c r="AK85" s="91"/>
      <c r="AL85" s="91"/>
      <c r="AM85" s="91"/>
      <c r="AN85" s="91"/>
      <c r="AO85" s="91"/>
      <c r="AP85" s="91"/>
      <c r="AQ85" s="91"/>
      <c r="AR85" s="91"/>
      <c r="AS85" s="91"/>
      <c r="AT85" s="91"/>
      <c r="AU85" s="91"/>
      <c r="AV85" s="91"/>
      <c r="AW85" s="91"/>
      <c r="AX85" s="91"/>
      <c r="AY85" s="91"/>
      <c r="AZ85" s="91"/>
      <c r="BA85" s="91"/>
      <c r="BB85" s="91"/>
      <c r="BC85" s="91"/>
      <c r="BD85" s="91"/>
      <c r="BE85" s="91"/>
      <c r="BF85" s="91"/>
      <c r="BG85" s="91"/>
      <c r="BH85" s="91"/>
      <c r="BI85" s="91"/>
      <c r="BJ85" s="91"/>
      <c r="BK85" s="91"/>
      <c r="BL85" s="91"/>
      <c r="BM85" s="91"/>
      <c r="BN85" s="91"/>
      <c r="BO85" s="91"/>
    </row>
    <row r="86" spans="1:67" ht="16" x14ac:dyDescent="0.2">
      <c r="A86" s="91"/>
      <c r="B86" s="436" t="s">
        <v>88</v>
      </c>
      <c r="C86" s="436" t="s">
        <v>88</v>
      </c>
      <c r="D86" s="437"/>
      <c r="E86" s="438"/>
      <c r="F86" s="439"/>
      <c r="G86" s="440">
        <v>0</v>
      </c>
      <c r="H86" s="439"/>
      <c r="I86" s="439"/>
      <c r="J86" s="439"/>
      <c r="K86" s="439"/>
      <c r="L86" s="440">
        <v>0</v>
      </c>
      <c r="M86" s="439"/>
      <c r="N86" s="439"/>
      <c r="O86" s="439"/>
      <c r="P86" s="439"/>
      <c r="Q86" s="440">
        <v>0</v>
      </c>
      <c r="R86" s="439"/>
      <c r="S86" s="439"/>
      <c r="T86" s="439"/>
      <c r="U86" s="439"/>
      <c r="V86" s="440">
        <v>0</v>
      </c>
      <c r="W86" s="439"/>
      <c r="X86" s="441">
        <v>0</v>
      </c>
      <c r="Y86" s="442">
        <v>0</v>
      </c>
      <c r="Z86" s="91"/>
      <c r="AA86" s="91"/>
      <c r="AB86" s="91"/>
      <c r="AC86" s="91"/>
      <c r="AD86" s="91"/>
      <c r="AE86" s="91"/>
      <c r="AF86"/>
      <c r="AG86"/>
      <c r="AH86" s="91"/>
      <c r="AI86" s="91"/>
      <c r="AJ86" s="91"/>
      <c r="AK86" s="91"/>
      <c r="AL86" s="91"/>
      <c r="AM86" s="91"/>
      <c r="AN86" s="91"/>
      <c r="AO86" s="91"/>
      <c r="AP86" s="91"/>
      <c r="AQ86" s="91"/>
      <c r="AR86" s="91"/>
      <c r="AS86" s="91"/>
      <c r="AT86" s="91"/>
      <c r="AU86" s="91"/>
      <c r="AV86" s="91"/>
      <c r="AW86" s="91"/>
      <c r="AX86" s="91"/>
      <c r="AY86" s="91"/>
      <c r="AZ86" s="91"/>
      <c r="BA86" s="91"/>
      <c r="BB86" s="91"/>
      <c r="BC86" s="91"/>
      <c r="BD86" s="91"/>
      <c r="BE86" s="91"/>
      <c r="BF86" s="91"/>
      <c r="BG86" s="91"/>
      <c r="BH86" s="91"/>
      <c r="BI86" s="91"/>
      <c r="BJ86" s="91"/>
      <c r="BK86" s="91"/>
      <c r="BL86" s="91"/>
      <c r="BM86" s="91"/>
      <c r="BN86" s="91"/>
      <c r="BO86" s="91"/>
    </row>
    <row r="87" spans="1:67" ht="16" x14ac:dyDescent="0.2">
      <c r="A87" s="91"/>
      <c r="B87" s="436" t="s">
        <v>88</v>
      </c>
      <c r="C87" s="436" t="s">
        <v>88</v>
      </c>
      <c r="D87" s="437"/>
      <c r="E87" s="438"/>
      <c r="F87" s="439"/>
      <c r="G87" s="440">
        <v>0</v>
      </c>
      <c r="H87" s="439"/>
      <c r="I87" s="439"/>
      <c r="J87" s="439"/>
      <c r="K87" s="439"/>
      <c r="L87" s="440">
        <v>0</v>
      </c>
      <c r="M87" s="439"/>
      <c r="N87" s="439"/>
      <c r="O87" s="439"/>
      <c r="P87" s="439"/>
      <c r="Q87" s="440">
        <v>0</v>
      </c>
      <c r="R87" s="439"/>
      <c r="S87" s="439"/>
      <c r="T87" s="439"/>
      <c r="U87" s="439"/>
      <c r="V87" s="440">
        <v>0</v>
      </c>
      <c r="W87" s="439"/>
      <c r="X87" s="441">
        <v>0</v>
      </c>
      <c r="Y87" s="442">
        <v>0</v>
      </c>
      <c r="Z87" s="91"/>
      <c r="AA87" s="91"/>
      <c r="AB87" s="91"/>
      <c r="AC87" s="91"/>
      <c r="AD87" s="91"/>
      <c r="AE87" s="91"/>
      <c r="AF87"/>
      <c r="AG87"/>
      <c r="AH87" s="91"/>
      <c r="AI87" s="91"/>
      <c r="AJ87" s="91"/>
      <c r="AK87" s="91"/>
      <c r="AL87" s="91"/>
      <c r="AM87" s="91"/>
      <c r="AN87" s="91"/>
      <c r="AO87" s="91"/>
      <c r="AP87" s="91"/>
      <c r="AQ87" s="91"/>
      <c r="AR87" s="91"/>
      <c r="AS87" s="91"/>
      <c r="AT87" s="91"/>
      <c r="AU87" s="91"/>
      <c r="AV87" s="91"/>
      <c r="AW87" s="91"/>
      <c r="AX87" s="91"/>
      <c r="AY87" s="91"/>
      <c r="AZ87" s="91"/>
      <c r="BA87" s="91"/>
      <c r="BB87" s="91"/>
      <c r="BC87" s="91"/>
      <c r="BD87" s="91"/>
      <c r="BE87" s="91"/>
      <c r="BF87" s="91"/>
      <c r="BG87" s="91"/>
      <c r="BH87" s="91"/>
      <c r="BI87" s="91"/>
      <c r="BJ87" s="91"/>
      <c r="BK87" s="91"/>
      <c r="BL87" s="91"/>
      <c r="BM87" s="91"/>
      <c r="BN87" s="91"/>
      <c r="BO87" s="91"/>
    </row>
    <row r="88" spans="1:67" ht="16" x14ac:dyDescent="0.2">
      <c r="A88" s="91"/>
      <c r="B88" s="436" t="s">
        <v>88</v>
      </c>
      <c r="C88" s="436" t="s">
        <v>88</v>
      </c>
      <c r="D88" s="437"/>
      <c r="E88" s="438"/>
      <c r="F88" s="439"/>
      <c r="G88" s="440">
        <v>0</v>
      </c>
      <c r="H88" s="439"/>
      <c r="I88" s="439"/>
      <c r="J88" s="439"/>
      <c r="K88" s="439"/>
      <c r="L88" s="440">
        <v>0</v>
      </c>
      <c r="M88" s="439"/>
      <c r="N88" s="439"/>
      <c r="O88" s="439"/>
      <c r="P88" s="439"/>
      <c r="Q88" s="440">
        <v>0</v>
      </c>
      <c r="R88" s="439"/>
      <c r="S88" s="439"/>
      <c r="T88" s="439"/>
      <c r="U88" s="439"/>
      <c r="V88" s="440">
        <v>0</v>
      </c>
      <c r="W88" s="439"/>
      <c r="X88" s="441">
        <v>0</v>
      </c>
      <c r="Y88" s="442">
        <v>0</v>
      </c>
      <c r="Z88" s="91"/>
      <c r="AA88" s="91"/>
      <c r="AB88" s="91"/>
      <c r="AC88" s="91"/>
      <c r="AD88" s="91"/>
      <c r="AE88" s="91"/>
      <c r="AF88"/>
      <c r="AG88"/>
      <c r="AH88" s="91"/>
      <c r="AI88" s="91"/>
      <c r="AJ88" s="91"/>
      <c r="AK88" s="91"/>
      <c r="AL88" s="91"/>
      <c r="AM88" s="91"/>
      <c r="AN88" s="91"/>
      <c r="AO88" s="91"/>
      <c r="AP88" s="91"/>
      <c r="AQ88" s="91"/>
      <c r="AR88" s="91"/>
      <c r="AS88" s="91"/>
      <c r="AT88" s="91"/>
      <c r="AU88" s="91"/>
      <c r="AV88" s="91"/>
      <c r="AW88" s="91"/>
      <c r="AX88" s="91"/>
      <c r="AY88" s="91"/>
      <c r="AZ88" s="91"/>
      <c r="BA88" s="91"/>
      <c r="BB88" s="91"/>
      <c r="BC88" s="91"/>
      <c r="BD88" s="91"/>
      <c r="BE88" s="91"/>
      <c r="BF88" s="91"/>
      <c r="BG88" s="91"/>
      <c r="BH88" s="91"/>
      <c r="BI88" s="91"/>
      <c r="BJ88" s="91"/>
      <c r="BK88" s="91"/>
      <c r="BL88" s="91"/>
      <c r="BM88" s="91"/>
      <c r="BN88" s="91"/>
      <c r="BO88" s="91"/>
    </row>
    <row r="89" spans="1:67" ht="16" x14ac:dyDescent="0.2">
      <c r="A89" s="91"/>
      <c r="B89" s="436" t="s">
        <v>88</v>
      </c>
      <c r="C89" s="436" t="s">
        <v>88</v>
      </c>
      <c r="D89" s="437"/>
      <c r="E89" s="438"/>
      <c r="F89" s="439"/>
      <c r="G89" s="440">
        <v>0</v>
      </c>
      <c r="H89" s="439"/>
      <c r="I89" s="439"/>
      <c r="J89" s="439"/>
      <c r="K89" s="439"/>
      <c r="L89" s="440">
        <v>0</v>
      </c>
      <c r="M89" s="439"/>
      <c r="N89" s="439"/>
      <c r="O89" s="439"/>
      <c r="P89" s="439"/>
      <c r="Q89" s="440">
        <v>0</v>
      </c>
      <c r="R89" s="439"/>
      <c r="S89" s="439"/>
      <c r="T89" s="439"/>
      <c r="U89" s="439"/>
      <c r="V89" s="440">
        <v>0</v>
      </c>
      <c r="W89" s="439"/>
      <c r="X89" s="441">
        <v>0</v>
      </c>
      <c r="Y89" s="442">
        <v>0</v>
      </c>
      <c r="Z89" s="91"/>
      <c r="AA89" s="91"/>
      <c r="AB89" s="91"/>
      <c r="AC89" s="91"/>
      <c r="AD89" s="91"/>
      <c r="AE89" s="91"/>
      <c r="AF89"/>
      <c r="AG89"/>
      <c r="AH89" s="91"/>
      <c r="AI89" s="91"/>
      <c r="AJ89" s="91"/>
      <c r="AK89" s="91"/>
      <c r="AL89" s="91"/>
      <c r="AM89" s="91"/>
      <c r="AN89" s="91"/>
      <c r="AO89" s="91"/>
      <c r="AP89" s="91"/>
      <c r="AQ89" s="91"/>
      <c r="AR89" s="91"/>
      <c r="AS89" s="91"/>
      <c r="AT89" s="91"/>
      <c r="AU89" s="91"/>
      <c r="AV89" s="91"/>
      <c r="AW89" s="91"/>
      <c r="AX89" s="91"/>
      <c r="AY89" s="91"/>
      <c r="AZ89" s="91"/>
      <c r="BA89" s="91"/>
      <c r="BB89" s="91"/>
      <c r="BC89" s="91"/>
      <c r="BD89" s="91"/>
      <c r="BE89" s="91"/>
      <c r="BF89" s="91"/>
      <c r="BG89" s="91"/>
      <c r="BH89" s="91"/>
      <c r="BI89" s="91"/>
      <c r="BJ89" s="91"/>
      <c r="BK89" s="91"/>
      <c r="BL89" s="91"/>
      <c r="BM89" s="91"/>
      <c r="BN89" s="91"/>
      <c r="BO89" s="91"/>
    </row>
    <row r="90" spans="1:67" ht="16" x14ac:dyDescent="0.2">
      <c r="A90" s="91"/>
      <c r="B90" s="436" t="s">
        <v>88</v>
      </c>
      <c r="C90" s="436" t="s">
        <v>88</v>
      </c>
      <c r="D90" s="437"/>
      <c r="E90" s="438"/>
      <c r="F90" s="439"/>
      <c r="G90" s="440">
        <v>0</v>
      </c>
      <c r="H90" s="439"/>
      <c r="I90" s="439"/>
      <c r="J90" s="439"/>
      <c r="K90" s="439"/>
      <c r="L90" s="440">
        <v>0</v>
      </c>
      <c r="M90" s="439"/>
      <c r="N90" s="439"/>
      <c r="O90" s="439"/>
      <c r="P90" s="439"/>
      <c r="Q90" s="440">
        <v>0</v>
      </c>
      <c r="R90" s="439"/>
      <c r="S90" s="439"/>
      <c r="T90" s="439"/>
      <c r="U90" s="439"/>
      <c r="V90" s="440">
        <v>0</v>
      </c>
      <c r="W90" s="439"/>
      <c r="X90" s="441">
        <v>0</v>
      </c>
      <c r="Y90" s="442">
        <v>0</v>
      </c>
      <c r="Z90" s="91"/>
      <c r="AA90" s="91"/>
      <c r="AB90" s="91"/>
      <c r="AC90" s="91"/>
      <c r="AD90" s="91"/>
      <c r="AE90" s="91"/>
      <c r="AF90"/>
      <c r="AG90"/>
      <c r="AH90" s="91"/>
      <c r="AI90" s="91"/>
      <c r="AJ90" s="91"/>
      <c r="AK90" s="91"/>
      <c r="AL90" s="91"/>
      <c r="AM90" s="91"/>
      <c r="AN90" s="91"/>
      <c r="AO90" s="91"/>
      <c r="AP90" s="91"/>
      <c r="AQ90" s="91"/>
      <c r="AR90" s="91"/>
      <c r="AS90" s="91"/>
      <c r="AT90" s="91"/>
      <c r="AU90" s="91"/>
      <c r="AV90" s="91"/>
      <c r="AW90" s="91"/>
      <c r="AX90" s="91"/>
      <c r="AY90" s="91"/>
      <c r="AZ90" s="91"/>
      <c r="BA90" s="91"/>
      <c r="BB90" s="91"/>
      <c r="BC90" s="91"/>
      <c r="BD90" s="91"/>
      <c r="BE90" s="91"/>
      <c r="BF90" s="91"/>
      <c r="BG90" s="91"/>
      <c r="BH90" s="91"/>
      <c r="BI90" s="91"/>
      <c r="BJ90" s="91"/>
      <c r="BK90" s="91"/>
      <c r="BL90" s="91"/>
      <c r="BM90" s="91"/>
      <c r="BN90" s="91"/>
      <c r="BO90" s="91"/>
    </row>
    <row r="91" spans="1:67" ht="16" x14ac:dyDescent="0.2">
      <c r="A91" s="91"/>
      <c r="B91" s="436" t="s">
        <v>88</v>
      </c>
      <c r="C91" s="436" t="s">
        <v>88</v>
      </c>
      <c r="D91" s="437"/>
      <c r="E91" s="438"/>
      <c r="F91" s="439"/>
      <c r="G91" s="440">
        <v>0</v>
      </c>
      <c r="H91" s="439"/>
      <c r="I91" s="439"/>
      <c r="J91" s="439"/>
      <c r="K91" s="439"/>
      <c r="L91" s="440">
        <v>0</v>
      </c>
      <c r="M91" s="439"/>
      <c r="N91" s="439"/>
      <c r="O91" s="439"/>
      <c r="P91" s="439"/>
      <c r="Q91" s="440">
        <v>0</v>
      </c>
      <c r="R91" s="439"/>
      <c r="S91" s="439"/>
      <c r="T91" s="439"/>
      <c r="U91" s="439"/>
      <c r="V91" s="440">
        <v>0</v>
      </c>
      <c r="W91" s="439"/>
      <c r="X91" s="441">
        <v>0</v>
      </c>
      <c r="Y91" s="442">
        <v>0</v>
      </c>
      <c r="Z91" s="91"/>
      <c r="AA91" s="91"/>
      <c r="AB91" s="91"/>
      <c r="AC91" s="91"/>
      <c r="AD91" s="91"/>
      <c r="AE91" s="91"/>
      <c r="AF91"/>
      <c r="AG91"/>
      <c r="AH91" s="91"/>
      <c r="AI91" s="91"/>
      <c r="AJ91" s="91"/>
      <c r="AK91" s="91"/>
      <c r="AL91" s="91"/>
      <c r="AM91" s="91"/>
      <c r="AN91" s="91"/>
      <c r="AO91" s="91"/>
      <c r="AP91" s="91"/>
      <c r="AQ91" s="91"/>
      <c r="AR91" s="91"/>
      <c r="AS91" s="91"/>
      <c r="AT91" s="91"/>
      <c r="AU91" s="91"/>
      <c r="AV91" s="91"/>
      <c r="AW91" s="91"/>
      <c r="AX91" s="91"/>
      <c r="AY91" s="91"/>
      <c r="AZ91" s="91"/>
      <c r="BA91" s="91"/>
      <c r="BB91" s="91"/>
      <c r="BC91" s="91"/>
      <c r="BD91" s="91"/>
      <c r="BE91" s="91"/>
      <c r="BF91" s="91"/>
      <c r="BG91" s="91"/>
      <c r="BH91" s="91"/>
      <c r="BI91" s="91"/>
      <c r="BJ91" s="91"/>
      <c r="BK91" s="91"/>
      <c r="BL91" s="91"/>
      <c r="BM91" s="91"/>
      <c r="BN91" s="91"/>
      <c r="BO91" s="91"/>
    </row>
    <row r="92" spans="1:67" ht="16" x14ac:dyDescent="0.2">
      <c r="A92" s="91"/>
      <c r="B92" s="436" t="s">
        <v>88</v>
      </c>
      <c r="C92" s="436" t="s">
        <v>88</v>
      </c>
      <c r="D92" s="437"/>
      <c r="E92" s="438"/>
      <c r="F92" s="439"/>
      <c r="G92" s="440">
        <v>0</v>
      </c>
      <c r="H92" s="439"/>
      <c r="I92" s="439"/>
      <c r="J92" s="439"/>
      <c r="K92" s="439"/>
      <c r="L92" s="440">
        <v>0</v>
      </c>
      <c r="M92" s="439"/>
      <c r="N92" s="439"/>
      <c r="O92" s="439"/>
      <c r="P92" s="439"/>
      <c r="Q92" s="440">
        <v>0</v>
      </c>
      <c r="R92" s="439"/>
      <c r="S92" s="439"/>
      <c r="T92" s="439"/>
      <c r="U92" s="439"/>
      <c r="V92" s="440">
        <v>0</v>
      </c>
      <c r="W92" s="439"/>
      <c r="X92" s="441">
        <v>0</v>
      </c>
      <c r="Y92" s="442">
        <v>0</v>
      </c>
      <c r="Z92" s="91"/>
      <c r="AA92" s="91"/>
      <c r="AB92" s="91"/>
      <c r="AC92" s="91"/>
      <c r="AD92" s="91"/>
      <c r="AE92" s="91"/>
      <c r="AF92"/>
      <c r="AG92"/>
      <c r="AH92" s="91"/>
      <c r="AI92" s="91"/>
      <c r="AJ92" s="91"/>
      <c r="AK92" s="91"/>
      <c r="AL92" s="91"/>
      <c r="AM92" s="91"/>
      <c r="AN92" s="91"/>
      <c r="AO92" s="91"/>
      <c r="AP92" s="91"/>
      <c r="AQ92" s="91"/>
      <c r="AR92" s="91"/>
      <c r="AS92" s="91"/>
      <c r="AT92" s="91"/>
      <c r="AU92" s="91"/>
      <c r="AV92" s="91"/>
      <c r="AW92" s="91"/>
      <c r="AX92" s="91"/>
      <c r="AY92" s="91"/>
      <c r="AZ92" s="91"/>
      <c r="BA92" s="91"/>
      <c r="BB92" s="91"/>
      <c r="BC92" s="91"/>
      <c r="BD92" s="91"/>
      <c r="BE92" s="91"/>
      <c r="BF92" s="91"/>
      <c r="BG92" s="91"/>
      <c r="BH92" s="91"/>
      <c r="BI92" s="91"/>
      <c r="BJ92" s="91"/>
      <c r="BK92" s="91"/>
      <c r="BL92" s="91"/>
      <c r="BM92" s="91"/>
      <c r="BN92" s="91"/>
      <c r="BO92" s="91"/>
    </row>
    <row r="93" spans="1:67" ht="16" x14ac:dyDescent="0.2">
      <c r="A93" s="91"/>
      <c r="B93" s="436" t="s">
        <v>88</v>
      </c>
      <c r="C93" s="436" t="s">
        <v>88</v>
      </c>
      <c r="D93" s="437"/>
      <c r="E93" s="438"/>
      <c r="F93" s="439"/>
      <c r="G93" s="440">
        <v>0</v>
      </c>
      <c r="H93" s="439"/>
      <c r="I93" s="439"/>
      <c r="J93" s="439"/>
      <c r="K93" s="439"/>
      <c r="L93" s="440">
        <v>0</v>
      </c>
      <c r="M93" s="439"/>
      <c r="N93" s="439"/>
      <c r="O93" s="439"/>
      <c r="P93" s="439"/>
      <c r="Q93" s="440">
        <v>0</v>
      </c>
      <c r="R93" s="439"/>
      <c r="S93" s="439"/>
      <c r="T93" s="439"/>
      <c r="U93" s="439"/>
      <c r="V93" s="440">
        <v>0</v>
      </c>
      <c r="W93" s="439"/>
      <c r="X93" s="441">
        <v>0</v>
      </c>
      <c r="Y93" s="442">
        <v>0</v>
      </c>
      <c r="Z93" s="91"/>
      <c r="AA93" s="91"/>
      <c r="AB93" s="91"/>
      <c r="AC93" s="91"/>
      <c r="AD93" s="91"/>
      <c r="AE93" s="91"/>
      <c r="AF93"/>
      <c r="AG93"/>
      <c r="AH93" s="91"/>
      <c r="AI93" s="91"/>
      <c r="AJ93" s="91"/>
      <c r="AK93" s="91"/>
      <c r="AL93" s="91"/>
      <c r="AM93" s="91"/>
      <c r="AN93" s="91"/>
      <c r="AO93" s="91"/>
      <c r="AP93" s="91"/>
      <c r="AQ93" s="91"/>
      <c r="AR93" s="91"/>
      <c r="AS93" s="91"/>
      <c r="AT93" s="91"/>
      <c r="AU93" s="91"/>
      <c r="AV93" s="91"/>
      <c r="AW93" s="91"/>
      <c r="AX93" s="91"/>
      <c r="AY93" s="91"/>
      <c r="AZ93" s="91"/>
      <c r="BA93" s="91"/>
      <c r="BB93" s="91"/>
      <c r="BC93" s="91"/>
      <c r="BD93" s="91"/>
      <c r="BE93" s="91"/>
      <c r="BF93" s="91"/>
      <c r="BG93" s="91"/>
      <c r="BH93" s="91"/>
      <c r="BI93" s="91"/>
      <c r="BJ93" s="91"/>
      <c r="BK93" s="91"/>
      <c r="BL93" s="91"/>
      <c r="BM93" s="91"/>
      <c r="BN93" s="91"/>
      <c r="BO93" s="91"/>
    </row>
    <row r="94" spans="1:67" ht="16" x14ac:dyDescent="0.2">
      <c r="A94" s="91"/>
      <c r="B94" s="436" t="s">
        <v>88</v>
      </c>
      <c r="C94" s="436" t="s">
        <v>88</v>
      </c>
      <c r="D94" s="437"/>
      <c r="E94" s="438"/>
      <c r="F94" s="439"/>
      <c r="G94" s="440">
        <v>0</v>
      </c>
      <c r="H94" s="439"/>
      <c r="I94" s="439"/>
      <c r="J94" s="439"/>
      <c r="K94" s="439"/>
      <c r="L94" s="440">
        <v>0</v>
      </c>
      <c r="M94" s="439"/>
      <c r="N94" s="439"/>
      <c r="O94" s="439"/>
      <c r="P94" s="439"/>
      <c r="Q94" s="440">
        <v>0</v>
      </c>
      <c r="R94" s="439"/>
      <c r="S94" s="439"/>
      <c r="T94" s="439"/>
      <c r="U94" s="439"/>
      <c r="V94" s="440">
        <v>0</v>
      </c>
      <c r="W94" s="439"/>
      <c r="X94" s="441">
        <v>0</v>
      </c>
      <c r="Y94" s="442">
        <v>0</v>
      </c>
      <c r="Z94" s="91"/>
      <c r="AA94" s="91"/>
      <c r="AB94" s="91"/>
      <c r="AC94" s="91"/>
      <c r="AD94" s="91"/>
      <c r="AE94" s="91"/>
      <c r="AF94"/>
      <c r="AG94"/>
      <c r="AH94" s="91"/>
      <c r="AI94" s="91"/>
      <c r="AJ94" s="91"/>
      <c r="AK94" s="91"/>
      <c r="AL94" s="91"/>
      <c r="AM94" s="91"/>
      <c r="AN94" s="91"/>
      <c r="AO94" s="91"/>
      <c r="AP94" s="91"/>
      <c r="AQ94" s="91"/>
      <c r="AR94" s="91"/>
      <c r="AS94" s="91"/>
      <c r="AT94" s="91"/>
      <c r="AU94" s="91"/>
      <c r="AV94" s="91"/>
      <c r="AW94" s="91"/>
      <c r="AX94" s="91"/>
      <c r="AY94" s="91"/>
      <c r="AZ94" s="91"/>
      <c r="BA94" s="91"/>
      <c r="BB94" s="91"/>
      <c r="BC94" s="91"/>
      <c r="BD94" s="91"/>
      <c r="BE94" s="91"/>
      <c r="BF94" s="91"/>
      <c r="BG94" s="91"/>
      <c r="BH94" s="91"/>
      <c r="BI94" s="91"/>
      <c r="BJ94" s="91"/>
      <c r="BK94" s="91"/>
      <c r="BL94" s="91"/>
      <c r="BM94" s="91"/>
      <c r="BN94" s="91"/>
      <c r="BO94" s="91"/>
    </row>
    <row r="95" spans="1:67" ht="16" x14ac:dyDescent="0.2">
      <c r="A95" s="91"/>
      <c r="B95" s="436" t="s">
        <v>88</v>
      </c>
      <c r="C95" s="436" t="s">
        <v>88</v>
      </c>
      <c r="D95" s="437"/>
      <c r="E95" s="438"/>
      <c r="F95" s="439"/>
      <c r="G95" s="440">
        <v>0</v>
      </c>
      <c r="H95" s="439"/>
      <c r="I95" s="439"/>
      <c r="J95" s="439"/>
      <c r="K95" s="439"/>
      <c r="L95" s="440">
        <v>0</v>
      </c>
      <c r="M95" s="439"/>
      <c r="N95" s="439"/>
      <c r="O95" s="439"/>
      <c r="P95" s="439"/>
      <c r="Q95" s="440">
        <v>0</v>
      </c>
      <c r="R95" s="439"/>
      <c r="S95" s="439"/>
      <c r="T95" s="439"/>
      <c r="U95" s="439"/>
      <c r="V95" s="440">
        <v>0</v>
      </c>
      <c r="W95" s="439"/>
      <c r="X95" s="441">
        <v>0</v>
      </c>
      <c r="Y95" s="442">
        <v>0</v>
      </c>
      <c r="Z95" s="91"/>
      <c r="AA95" s="91"/>
      <c r="AB95" s="91"/>
      <c r="AC95" s="91"/>
      <c r="AD95" s="91"/>
      <c r="AE95" s="91"/>
      <c r="AF95"/>
      <c r="AG95"/>
      <c r="AH95" s="91"/>
      <c r="AI95" s="91"/>
      <c r="AJ95" s="91"/>
      <c r="AK95" s="91"/>
      <c r="AL95" s="91"/>
      <c r="AM95" s="91"/>
      <c r="AN95" s="91"/>
      <c r="AO95" s="91"/>
      <c r="AP95" s="91"/>
      <c r="AQ95" s="91"/>
      <c r="AR95" s="91"/>
      <c r="AS95" s="91"/>
      <c r="AT95" s="91"/>
      <c r="AU95" s="91"/>
      <c r="AV95" s="91"/>
      <c r="AW95" s="91"/>
      <c r="AX95" s="91"/>
      <c r="AY95" s="91"/>
      <c r="AZ95" s="91"/>
      <c r="BA95" s="91"/>
      <c r="BB95" s="91"/>
      <c r="BC95" s="91"/>
      <c r="BD95" s="91"/>
      <c r="BE95" s="91"/>
      <c r="BF95" s="91"/>
      <c r="BG95" s="91"/>
      <c r="BH95" s="91"/>
      <c r="BI95" s="91"/>
      <c r="BJ95" s="91"/>
      <c r="BK95" s="91"/>
      <c r="BL95" s="91"/>
      <c r="BM95" s="91"/>
      <c r="BN95" s="91"/>
      <c r="BO95" s="91"/>
    </row>
    <row r="96" spans="1:67" ht="16" x14ac:dyDescent="0.2">
      <c r="A96" s="91"/>
      <c r="B96" s="436" t="s">
        <v>88</v>
      </c>
      <c r="C96" s="436" t="s">
        <v>88</v>
      </c>
      <c r="D96" s="437"/>
      <c r="E96" s="438"/>
      <c r="F96" s="439"/>
      <c r="G96" s="440">
        <v>0</v>
      </c>
      <c r="H96" s="439"/>
      <c r="I96" s="439"/>
      <c r="J96" s="439"/>
      <c r="K96" s="439"/>
      <c r="L96" s="440">
        <v>0</v>
      </c>
      <c r="M96" s="439"/>
      <c r="N96" s="439"/>
      <c r="O96" s="439"/>
      <c r="P96" s="439"/>
      <c r="Q96" s="440">
        <v>0</v>
      </c>
      <c r="R96" s="439"/>
      <c r="S96" s="439"/>
      <c r="T96" s="439"/>
      <c r="U96" s="439"/>
      <c r="V96" s="440">
        <v>0</v>
      </c>
      <c r="W96" s="439"/>
      <c r="X96" s="441">
        <v>0</v>
      </c>
      <c r="Y96" s="442">
        <v>0</v>
      </c>
      <c r="Z96" s="91"/>
      <c r="AA96" s="91"/>
      <c r="AB96" s="91"/>
      <c r="AC96" s="91"/>
      <c r="AD96" s="91"/>
      <c r="AE96" s="91"/>
      <c r="AF96"/>
      <c r="AG96"/>
      <c r="AH96" s="91"/>
      <c r="AI96" s="91"/>
      <c r="AJ96" s="91"/>
      <c r="AK96" s="91"/>
      <c r="AL96" s="91"/>
      <c r="AM96" s="91"/>
      <c r="AN96" s="91"/>
      <c r="AO96" s="91"/>
      <c r="AP96" s="91"/>
      <c r="AQ96" s="91"/>
      <c r="AR96" s="91"/>
      <c r="AS96" s="91"/>
      <c r="AT96" s="91"/>
      <c r="AU96" s="91"/>
      <c r="AV96" s="91"/>
      <c r="AW96" s="91"/>
      <c r="AX96" s="91"/>
      <c r="AY96" s="91"/>
      <c r="AZ96" s="91"/>
      <c r="BA96" s="91"/>
      <c r="BB96" s="91"/>
      <c r="BC96" s="91"/>
      <c r="BD96" s="91"/>
      <c r="BE96" s="91"/>
      <c r="BF96" s="91"/>
      <c r="BG96" s="91"/>
      <c r="BH96" s="91"/>
      <c r="BI96" s="91"/>
      <c r="BJ96" s="91"/>
      <c r="BK96" s="91"/>
      <c r="BL96" s="91"/>
      <c r="BM96" s="91"/>
      <c r="BN96" s="91"/>
      <c r="BO96" s="91"/>
    </row>
    <row r="97" spans="1:67" ht="16" x14ac:dyDescent="0.2">
      <c r="A97" s="91"/>
      <c r="B97" s="436" t="s">
        <v>88</v>
      </c>
      <c r="C97" s="436" t="s">
        <v>88</v>
      </c>
      <c r="D97" s="437"/>
      <c r="E97" s="438"/>
      <c r="F97" s="439"/>
      <c r="G97" s="440">
        <v>0</v>
      </c>
      <c r="H97" s="439"/>
      <c r="I97" s="439"/>
      <c r="J97" s="439"/>
      <c r="K97" s="439"/>
      <c r="L97" s="440">
        <v>0</v>
      </c>
      <c r="M97" s="439"/>
      <c r="N97" s="439"/>
      <c r="O97" s="439"/>
      <c r="P97" s="439"/>
      <c r="Q97" s="440">
        <v>0</v>
      </c>
      <c r="R97" s="439"/>
      <c r="S97" s="439"/>
      <c r="T97" s="439"/>
      <c r="U97" s="439"/>
      <c r="V97" s="440">
        <v>0</v>
      </c>
      <c r="W97" s="439"/>
      <c r="X97" s="441">
        <v>0</v>
      </c>
      <c r="Y97" s="442">
        <v>0</v>
      </c>
      <c r="Z97" s="91"/>
      <c r="AA97" s="91"/>
      <c r="AB97" s="91"/>
      <c r="AC97" s="91"/>
      <c r="AD97" s="91"/>
      <c r="AE97" s="91"/>
      <c r="AF97"/>
      <c r="AG97"/>
      <c r="AH97" s="91"/>
      <c r="AI97" s="91"/>
      <c r="AJ97" s="91"/>
      <c r="AK97" s="91"/>
      <c r="AL97" s="91"/>
      <c r="AM97" s="91"/>
      <c r="AN97" s="91"/>
      <c r="AO97" s="91"/>
      <c r="AP97" s="91"/>
      <c r="AQ97" s="91"/>
      <c r="AR97" s="91"/>
      <c r="AS97" s="91"/>
      <c r="AT97" s="91"/>
      <c r="AU97" s="91"/>
      <c r="AV97" s="91"/>
      <c r="AW97" s="91"/>
      <c r="AX97" s="91"/>
      <c r="AY97" s="91"/>
      <c r="AZ97" s="91"/>
      <c r="BA97" s="91"/>
      <c r="BB97" s="91"/>
      <c r="BC97" s="91"/>
      <c r="BD97" s="91"/>
      <c r="BE97" s="91"/>
      <c r="BF97" s="91"/>
      <c r="BG97" s="91"/>
      <c r="BH97" s="91"/>
      <c r="BI97" s="91"/>
      <c r="BJ97" s="91"/>
      <c r="BK97" s="91"/>
      <c r="BL97" s="91"/>
      <c r="BM97" s="91"/>
      <c r="BN97" s="91"/>
      <c r="BO97" s="91"/>
    </row>
    <row r="98" spans="1:67" ht="16" x14ac:dyDescent="0.2">
      <c r="A98" s="91"/>
      <c r="B98" s="436" t="s">
        <v>88</v>
      </c>
      <c r="C98" s="436" t="s">
        <v>88</v>
      </c>
      <c r="D98" s="437"/>
      <c r="E98" s="438"/>
      <c r="F98" s="439"/>
      <c r="G98" s="440">
        <v>0</v>
      </c>
      <c r="H98" s="439"/>
      <c r="I98" s="439"/>
      <c r="J98" s="439"/>
      <c r="K98" s="439"/>
      <c r="L98" s="440">
        <v>0</v>
      </c>
      <c r="M98" s="439"/>
      <c r="N98" s="439"/>
      <c r="O98" s="439"/>
      <c r="P98" s="439"/>
      <c r="Q98" s="440">
        <v>0</v>
      </c>
      <c r="R98" s="439"/>
      <c r="S98" s="439"/>
      <c r="T98" s="439"/>
      <c r="U98" s="439"/>
      <c r="V98" s="440">
        <v>0</v>
      </c>
      <c r="W98" s="439"/>
      <c r="X98" s="441">
        <v>0</v>
      </c>
      <c r="Y98" s="442">
        <v>0</v>
      </c>
      <c r="Z98" s="91"/>
      <c r="AA98" s="91"/>
      <c r="AB98" s="91"/>
      <c r="AC98" s="91"/>
      <c r="AD98" s="91"/>
      <c r="AE98" s="91"/>
      <c r="AF98"/>
      <c r="AG98"/>
      <c r="AH98" s="91"/>
      <c r="AI98" s="91"/>
      <c r="AJ98" s="91"/>
      <c r="AK98" s="91"/>
      <c r="AL98" s="91"/>
      <c r="AM98" s="91"/>
      <c r="AN98" s="91"/>
      <c r="AO98" s="91"/>
      <c r="AP98" s="91"/>
      <c r="AQ98" s="91"/>
      <c r="AR98" s="91"/>
      <c r="AS98" s="91"/>
      <c r="AT98" s="91"/>
      <c r="AU98" s="91"/>
      <c r="AV98" s="91"/>
      <c r="AW98" s="91"/>
      <c r="AX98" s="91"/>
      <c r="AY98" s="91"/>
      <c r="AZ98" s="91"/>
      <c r="BA98" s="91"/>
      <c r="BB98" s="91"/>
      <c r="BC98" s="91"/>
      <c r="BD98" s="91"/>
      <c r="BE98" s="91"/>
      <c r="BF98" s="91"/>
      <c r="BG98" s="91"/>
      <c r="BH98" s="91"/>
      <c r="BI98" s="91"/>
      <c r="BJ98" s="91"/>
      <c r="BK98" s="91"/>
      <c r="BL98" s="91"/>
      <c r="BM98" s="91"/>
      <c r="BN98" s="91"/>
      <c r="BO98" s="91"/>
    </row>
    <row r="99" spans="1:67" ht="16" x14ac:dyDescent="0.2">
      <c r="A99" s="91"/>
      <c r="B99" s="436" t="s">
        <v>88</v>
      </c>
      <c r="C99" s="436" t="s">
        <v>88</v>
      </c>
      <c r="D99" s="437"/>
      <c r="E99" s="438"/>
      <c r="F99" s="439"/>
      <c r="G99" s="440">
        <v>0</v>
      </c>
      <c r="H99" s="439"/>
      <c r="I99" s="439"/>
      <c r="J99" s="439"/>
      <c r="K99" s="439"/>
      <c r="L99" s="440">
        <v>0</v>
      </c>
      <c r="M99" s="439"/>
      <c r="N99" s="439"/>
      <c r="O99" s="439"/>
      <c r="P99" s="439"/>
      <c r="Q99" s="440">
        <v>0</v>
      </c>
      <c r="R99" s="439"/>
      <c r="S99" s="439"/>
      <c r="T99" s="439"/>
      <c r="U99" s="439"/>
      <c r="V99" s="440">
        <v>0</v>
      </c>
      <c r="W99" s="439"/>
      <c r="X99" s="441">
        <v>0</v>
      </c>
      <c r="Y99" s="442">
        <v>0</v>
      </c>
      <c r="Z99" s="91"/>
      <c r="AA99" s="91"/>
      <c r="AB99" s="91"/>
      <c r="AC99" s="91"/>
      <c r="AD99" s="91"/>
      <c r="AE99" s="91"/>
      <c r="AF99"/>
      <c r="AG99"/>
      <c r="AH99" s="91"/>
      <c r="AI99" s="91"/>
      <c r="AJ99" s="91"/>
      <c r="AK99" s="91"/>
      <c r="AL99" s="91"/>
      <c r="AM99" s="91"/>
      <c r="AN99" s="91"/>
      <c r="AO99" s="91"/>
      <c r="AP99" s="91"/>
      <c r="AQ99" s="91"/>
      <c r="AR99" s="91"/>
      <c r="AS99" s="91"/>
      <c r="AT99" s="91"/>
      <c r="AU99" s="91"/>
      <c r="AV99" s="91"/>
      <c r="AW99" s="91"/>
      <c r="AX99" s="91"/>
      <c r="AY99" s="91"/>
      <c r="AZ99" s="91"/>
      <c r="BA99" s="91"/>
      <c r="BB99" s="91"/>
      <c r="BC99" s="91"/>
      <c r="BD99" s="91"/>
      <c r="BE99" s="91"/>
      <c r="BF99" s="91"/>
      <c r="BG99" s="91"/>
      <c r="BH99" s="91"/>
      <c r="BI99" s="91"/>
      <c r="BJ99" s="91"/>
      <c r="BK99" s="91"/>
      <c r="BL99" s="91"/>
      <c r="BM99" s="91"/>
      <c r="BN99" s="91"/>
      <c r="BO99" s="91"/>
    </row>
    <row r="100" spans="1:67" ht="16" x14ac:dyDescent="0.2">
      <c r="A100" s="91"/>
      <c r="B100" s="436" t="s">
        <v>88</v>
      </c>
      <c r="C100" s="436" t="s">
        <v>88</v>
      </c>
      <c r="D100" s="437"/>
      <c r="E100" s="438"/>
      <c r="F100" s="439"/>
      <c r="G100" s="440">
        <v>0</v>
      </c>
      <c r="H100" s="439"/>
      <c r="I100" s="439"/>
      <c r="J100" s="439"/>
      <c r="K100" s="439"/>
      <c r="L100" s="440">
        <v>0</v>
      </c>
      <c r="M100" s="439"/>
      <c r="N100" s="439"/>
      <c r="O100" s="439"/>
      <c r="P100" s="439"/>
      <c r="Q100" s="440">
        <v>0</v>
      </c>
      <c r="R100" s="439"/>
      <c r="S100" s="439"/>
      <c r="T100" s="439"/>
      <c r="U100" s="439"/>
      <c r="V100" s="440">
        <v>0</v>
      </c>
      <c r="W100" s="439"/>
      <c r="X100" s="441">
        <v>0</v>
      </c>
      <c r="Y100" s="442">
        <v>0</v>
      </c>
      <c r="Z100" s="91"/>
      <c r="AA100" s="91"/>
      <c r="AB100" s="91"/>
      <c r="AC100" s="91"/>
      <c r="AD100" s="91"/>
      <c r="AE100" s="91"/>
      <c r="AF100"/>
      <c r="AG100"/>
      <c r="AH100" s="91"/>
      <c r="AI100" s="91"/>
      <c r="AJ100" s="91"/>
      <c r="AK100" s="91"/>
      <c r="AL100" s="91"/>
      <c r="AM100" s="91"/>
      <c r="AN100" s="91"/>
      <c r="AO100" s="91"/>
      <c r="AP100" s="91"/>
      <c r="AQ100" s="91"/>
      <c r="AR100" s="91"/>
      <c r="AS100" s="91"/>
      <c r="AT100" s="91"/>
      <c r="AU100" s="91"/>
      <c r="AV100" s="91"/>
      <c r="AW100" s="91"/>
      <c r="AX100" s="91"/>
      <c r="AY100" s="91"/>
      <c r="AZ100" s="91"/>
      <c r="BA100" s="91"/>
      <c r="BB100" s="91"/>
      <c r="BC100" s="91"/>
      <c r="BD100" s="91"/>
      <c r="BE100" s="91"/>
      <c r="BF100" s="91"/>
      <c r="BG100" s="91"/>
      <c r="BH100" s="91"/>
      <c r="BI100" s="91"/>
      <c r="BJ100" s="91"/>
      <c r="BK100" s="91"/>
      <c r="BL100" s="91"/>
      <c r="BM100" s="91"/>
      <c r="BN100" s="91"/>
      <c r="BO100" s="91"/>
    </row>
    <row r="101" spans="1:67" ht="16" x14ac:dyDescent="0.2">
      <c r="A101" s="91"/>
      <c r="B101" s="436" t="s">
        <v>88</v>
      </c>
      <c r="C101" s="436" t="s">
        <v>88</v>
      </c>
      <c r="D101" s="437"/>
      <c r="E101" s="438"/>
      <c r="F101" s="439"/>
      <c r="G101" s="440">
        <v>0</v>
      </c>
      <c r="H101" s="439"/>
      <c r="I101" s="439"/>
      <c r="J101" s="439"/>
      <c r="K101" s="439"/>
      <c r="L101" s="440">
        <v>0</v>
      </c>
      <c r="M101" s="439"/>
      <c r="N101" s="439"/>
      <c r="O101" s="439"/>
      <c r="P101" s="439"/>
      <c r="Q101" s="440">
        <v>0</v>
      </c>
      <c r="R101" s="439"/>
      <c r="S101" s="439"/>
      <c r="T101" s="439"/>
      <c r="U101" s="439"/>
      <c r="V101" s="440">
        <v>0</v>
      </c>
      <c r="W101" s="439"/>
      <c r="X101" s="441">
        <v>0</v>
      </c>
      <c r="Y101" s="442">
        <v>0</v>
      </c>
      <c r="Z101" s="91"/>
      <c r="AA101" s="91"/>
      <c r="AB101" s="91"/>
      <c r="AC101" s="91"/>
      <c r="AD101" s="91"/>
      <c r="AE101" s="91"/>
      <c r="AF101"/>
      <c r="AG101"/>
      <c r="AH101" s="91"/>
      <c r="AI101" s="91"/>
      <c r="AJ101" s="91"/>
      <c r="AK101" s="91"/>
      <c r="AL101" s="91"/>
      <c r="AM101" s="91"/>
      <c r="AN101" s="91"/>
      <c r="AO101" s="91"/>
      <c r="AP101" s="91"/>
      <c r="AQ101" s="91"/>
      <c r="AR101" s="91"/>
      <c r="AS101" s="91"/>
      <c r="AT101" s="91"/>
      <c r="AU101" s="91"/>
      <c r="AV101" s="91"/>
      <c r="AW101" s="91"/>
      <c r="AX101" s="91"/>
      <c r="AY101" s="91"/>
      <c r="AZ101" s="91"/>
      <c r="BA101" s="91"/>
      <c r="BB101" s="91"/>
      <c r="BC101" s="91"/>
      <c r="BD101" s="91"/>
      <c r="BE101" s="91"/>
      <c r="BF101" s="91"/>
      <c r="BG101" s="91"/>
      <c r="BH101" s="91"/>
      <c r="BI101" s="91"/>
      <c r="BJ101" s="91"/>
      <c r="BK101" s="91"/>
      <c r="BL101" s="91"/>
      <c r="BM101" s="91"/>
      <c r="BN101" s="91"/>
      <c r="BO101" s="91"/>
    </row>
    <row r="102" spans="1:67" ht="16" x14ac:dyDescent="0.2">
      <c r="A102" s="91"/>
      <c r="B102" s="436" t="s">
        <v>88</v>
      </c>
      <c r="C102" s="436" t="s">
        <v>88</v>
      </c>
      <c r="D102" s="437"/>
      <c r="E102" s="438"/>
      <c r="F102" s="439"/>
      <c r="G102" s="440">
        <v>0</v>
      </c>
      <c r="H102" s="439"/>
      <c r="I102" s="439"/>
      <c r="J102" s="439"/>
      <c r="K102" s="439"/>
      <c r="L102" s="440">
        <v>0</v>
      </c>
      <c r="M102" s="439"/>
      <c r="N102" s="439"/>
      <c r="O102" s="439"/>
      <c r="P102" s="439"/>
      <c r="Q102" s="440">
        <v>0</v>
      </c>
      <c r="R102" s="439"/>
      <c r="S102" s="439"/>
      <c r="T102" s="439"/>
      <c r="U102" s="439"/>
      <c r="V102" s="440">
        <v>0</v>
      </c>
      <c r="W102" s="439"/>
      <c r="X102" s="441">
        <v>0</v>
      </c>
      <c r="Y102" s="442">
        <v>0</v>
      </c>
      <c r="Z102" s="91"/>
      <c r="AA102" s="91"/>
      <c r="AB102" s="91"/>
      <c r="AC102" s="91"/>
      <c r="AD102" s="91"/>
      <c r="AE102" s="91"/>
      <c r="AF102"/>
      <c r="AG102"/>
      <c r="AH102" s="91"/>
      <c r="AI102" s="91"/>
      <c r="AJ102" s="91"/>
      <c r="AK102" s="91"/>
      <c r="AL102" s="91"/>
      <c r="AM102" s="91"/>
      <c r="AN102" s="91"/>
      <c r="AO102" s="91"/>
      <c r="AP102" s="91"/>
      <c r="AQ102" s="91"/>
      <c r="AR102" s="91"/>
      <c r="AS102" s="91"/>
      <c r="AT102" s="91"/>
      <c r="AU102" s="91"/>
      <c r="AV102" s="91"/>
      <c r="AW102" s="91"/>
      <c r="AX102" s="91"/>
      <c r="AY102" s="91"/>
      <c r="AZ102" s="91"/>
      <c r="BA102" s="91"/>
      <c r="BB102" s="91"/>
      <c r="BC102" s="37"/>
      <c r="BD102" s="91"/>
      <c r="BE102" s="91"/>
      <c r="BF102" s="91"/>
      <c r="BG102" s="91"/>
      <c r="BH102" s="91"/>
      <c r="BI102" s="91"/>
      <c r="BJ102" s="91"/>
      <c r="BK102" s="91"/>
      <c r="BL102" s="91"/>
      <c r="BM102" s="91"/>
      <c r="BN102" s="91"/>
      <c r="BO102" s="91"/>
    </row>
    <row r="103" spans="1:67" ht="16" x14ac:dyDescent="0.2">
      <c r="A103" s="91"/>
      <c r="B103" s="167" t="s">
        <v>88</v>
      </c>
      <c r="C103" s="167" t="s">
        <v>88</v>
      </c>
      <c r="D103" s="60" t="str">
        <f>_xlfn.IFNA(VLOOKUP(C103, Filtered_Bespoke_Outputs, 2, FALSE), "")</f>
        <v/>
      </c>
      <c r="E103" s="135"/>
      <c r="F103" s="171"/>
      <c r="G103" s="120">
        <f t="shared" si="12"/>
        <v>0</v>
      </c>
      <c r="H103" s="171"/>
      <c r="I103" s="174"/>
      <c r="J103" s="174"/>
      <c r="K103" s="174"/>
      <c r="L103" s="120">
        <f t="shared" ref="L89:L104" si="18">SUM(H103:K103)</f>
        <v>0</v>
      </c>
      <c r="M103" s="174"/>
      <c r="N103" s="174"/>
      <c r="O103" s="174"/>
      <c r="P103" s="174"/>
      <c r="Q103" s="120">
        <f t="shared" ref="Q89:Q104" si="19">SUM(M103:P103)</f>
        <v>0</v>
      </c>
      <c r="R103" s="174"/>
      <c r="S103" s="174"/>
      <c r="T103" s="174"/>
      <c r="U103" s="174"/>
      <c r="V103" s="120">
        <f t="shared" si="13"/>
        <v>0</v>
      </c>
      <c r="W103" s="174"/>
      <c r="X103" s="195">
        <f t="shared" si="14"/>
        <v>0</v>
      </c>
      <c r="Y103" s="198">
        <f t="shared" si="15"/>
        <v>0</v>
      </c>
      <c r="Z103" s="91"/>
      <c r="AA103" s="91"/>
      <c r="AB103" s="91"/>
      <c r="AC103" s="91"/>
      <c r="AD103" s="91"/>
      <c r="AE103" s="91"/>
      <c r="AF103"/>
      <c r="AG103"/>
      <c r="AH103" s="91"/>
      <c r="AI103" s="91"/>
      <c r="AJ103" s="91"/>
      <c r="AK103" s="91"/>
      <c r="AL103" s="91"/>
      <c r="AM103" s="91"/>
      <c r="AN103" s="91"/>
      <c r="AO103" s="91"/>
      <c r="AP103" s="91"/>
      <c r="AQ103" s="91"/>
      <c r="AR103" s="91"/>
      <c r="AS103" s="91"/>
      <c r="AT103" s="91"/>
      <c r="AU103" s="91"/>
      <c r="AV103" s="91"/>
      <c r="AW103" s="91"/>
      <c r="AX103" s="91"/>
      <c r="AY103" s="91"/>
      <c r="AZ103" s="91"/>
      <c r="BA103" s="91"/>
      <c r="BB103" s="91"/>
      <c r="BC103" s="37"/>
      <c r="BD103" s="91"/>
      <c r="BE103" s="91"/>
      <c r="BF103" s="91"/>
      <c r="BG103" s="91"/>
      <c r="BH103" s="91"/>
      <c r="BI103" s="91"/>
      <c r="BJ103" s="91"/>
      <c r="BK103" s="91"/>
      <c r="BL103" s="91"/>
      <c r="BM103" s="91"/>
      <c r="BN103" s="91"/>
      <c r="BO103" s="91"/>
    </row>
    <row r="104" spans="1:67" ht="17" thickBot="1" x14ac:dyDescent="0.25">
      <c r="A104" s="91"/>
      <c r="B104" s="169" t="s">
        <v>88</v>
      </c>
      <c r="C104" s="169" t="s">
        <v>88</v>
      </c>
      <c r="D104" s="61" t="str">
        <f>_xlfn.IFNA(VLOOKUP(C104, Filtered_Bespoke_Outputs, 2, FALSE), "")</f>
        <v/>
      </c>
      <c r="E104" s="61"/>
      <c r="F104" s="172"/>
      <c r="G104" s="121">
        <f t="shared" si="12"/>
        <v>0</v>
      </c>
      <c r="H104" s="172"/>
      <c r="I104" s="175"/>
      <c r="J104" s="175"/>
      <c r="K104" s="175"/>
      <c r="L104" s="121">
        <f t="shared" si="18"/>
        <v>0</v>
      </c>
      <c r="M104" s="175"/>
      <c r="N104" s="175"/>
      <c r="O104" s="175"/>
      <c r="P104" s="175"/>
      <c r="Q104" s="121">
        <f t="shared" si="19"/>
        <v>0</v>
      </c>
      <c r="R104" s="175"/>
      <c r="S104" s="175"/>
      <c r="T104" s="175"/>
      <c r="U104" s="175"/>
      <c r="V104" s="121">
        <f t="shared" si="13"/>
        <v>0</v>
      </c>
      <c r="W104" s="175"/>
      <c r="X104" s="196">
        <f t="shared" si="14"/>
        <v>0</v>
      </c>
      <c r="Y104" s="199">
        <f t="shared" si="15"/>
        <v>0</v>
      </c>
      <c r="Z104" s="91"/>
      <c r="AA104" s="91"/>
      <c r="AB104" s="91"/>
      <c r="AC104" s="91"/>
      <c r="AD104" s="91"/>
      <c r="AE104" s="91"/>
      <c r="AF104"/>
      <c r="AG104"/>
      <c r="AH104" s="91"/>
      <c r="AI104" s="91"/>
      <c r="AJ104" s="91"/>
      <c r="AK104" s="91"/>
      <c r="AL104" s="91"/>
      <c r="AM104" s="91"/>
      <c r="AN104" s="91"/>
      <c r="AO104" s="91"/>
      <c r="AP104" s="91"/>
      <c r="AQ104" s="91"/>
      <c r="AR104" s="91"/>
      <c r="AS104" s="91"/>
      <c r="AT104" s="91"/>
      <c r="AU104" s="91"/>
      <c r="AV104" s="91"/>
      <c r="AW104" s="91"/>
      <c r="AX104" s="91"/>
      <c r="AY104" s="91"/>
      <c r="AZ104" s="91"/>
      <c r="BA104" s="91"/>
      <c r="BB104" s="91"/>
      <c r="BC104" s="37"/>
      <c r="BD104" s="91"/>
      <c r="BE104" s="91"/>
      <c r="BF104" s="91"/>
      <c r="BG104" s="91"/>
      <c r="BH104" s="91"/>
      <c r="BI104" s="91"/>
      <c r="BJ104" s="91"/>
      <c r="BK104" s="91"/>
      <c r="BL104" s="91"/>
      <c r="BM104" s="91"/>
      <c r="BN104" s="91"/>
      <c r="BO104" s="91"/>
    </row>
    <row r="105" spans="1:67" x14ac:dyDescent="0.2">
      <c r="A105" s="91"/>
      <c r="B105" s="91"/>
      <c r="C105" s="91"/>
      <c r="D105" s="91"/>
      <c r="E105" s="91"/>
      <c r="F105" s="91"/>
      <c r="G105" s="91"/>
      <c r="H105" s="91"/>
      <c r="I105" s="91"/>
      <c r="J105" s="91"/>
      <c r="K105" s="91"/>
      <c r="L105" s="91"/>
      <c r="M105" s="91"/>
      <c r="N105" s="91"/>
      <c r="O105" s="91"/>
      <c r="P105" s="91"/>
      <c r="Q105" s="91"/>
      <c r="R105" s="91"/>
      <c r="S105" s="91"/>
      <c r="T105" s="91"/>
      <c r="U105" s="91"/>
      <c r="V105" s="91"/>
      <c r="W105" s="91"/>
      <c r="X105" s="49"/>
      <c r="Y105" s="49" t="s">
        <v>202</v>
      </c>
      <c r="Z105" s="91"/>
      <c r="AA105" s="91"/>
      <c r="AB105" s="91"/>
      <c r="AC105" s="91"/>
      <c r="AD105" s="91"/>
      <c r="AE105" s="91"/>
      <c r="AF105" s="91"/>
      <c r="AG105" s="91"/>
      <c r="AH105" s="91"/>
      <c r="AI105" s="91"/>
      <c r="AJ105" s="91"/>
      <c r="AK105"/>
      <c r="AL105"/>
      <c r="AM105" s="91"/>
      <c r="AN105" s="91"/>
      <c r="AO105" s="91"/>
      <c r="AP105" s="91"/>
      <c r="AQ105" s="91"/>
      <c r="AR105" s="91"/>
      <c r="AS105" s="91"/>
      <c r="AT105" s="91"/>
      <c r="AU105" s="91"/>
      <c r="AV105" s="91"/>
      <c r="AW105" s="91"/>
      <c r="AX105" s="91"/>
      <c r="AY105" s="91"/>
      <c r="AZ105" s="91"/>
      <c r="BA105" s="91"/>
      <c r="BB105" s="91"/>
      <c r="BC105" s="91"/>
      <c r="BD105" s="91"/>
      <c r="BE105" s="91"/>
      <c r="BF105" s="91"/>
      <c r="BG105" s="91"/>
      <c r="BH105" s="37"/>
      <c r="BI105" s="91"/>
      <c r="BJ105" s="91"/>
      <c r="BK105" s="91"/>
      <c r="BL105" s="91"/>
      <c r="BM105" s="91"/>
      <c r="BN105" s="91"/>
      <c r="BO105" s="91"/>
    </row>
    <row r="106" spans="1:67" x14ac:dyDescent="0.2">
      <c r="A106" s="91"/>
      <c r="B106" s="91"/>
      <c r="C106" s="91"/>
      <c r="D106" s="91"/>
      <c r="E106" s="91"/>
      <c r="F106" s="91"/>
      <c r="G106" s="91"/>
      <c r="H106" s="91"/>
      <c r="I106" s="91"/>
      <c r="J106" s="91"/>
      <c r="K106" s="91"/>
      <c r="L106" s="91"/>
      <c r="M106" s="91"/>
      <c r="N106" s="91"/>
      <c r="O106" s="91"/>
      <c r="P106" s="91"/>
      <c r="Q106" s="91"/>
      <c r="R106" s="91"/>
      <c r="S106" s="91"/>
      <c r="T106" s="91"/>
      <c r="U106" s="91"/>
      <c r="V106" s="91"/>
      <c r="W106" s="91"/>
      <c r="X106" s="91"/>
      <c r="Y106" s="91"/>
      <c r="Z106" s="91"/>
      <c r="AA106" s="91"/>
      <c r="AB106" s="91"/>
      <c r="AC106" s="91"/>
      <c r="AD106" s="91"/>
      <c r="AE106" s="91"/>
      <c r="AF106" s="91"/>
      <c r="AG106" s="91"/>
      <c r="AH106" s="91"/>
      <c r="AI106" s="91"/>
      <c r="AJ106" s="91"/>
      <c r="AK106"/>
      <c r="AL106"/>
      <c r="AM106" s="91"/>
      <c r="AN106" s="91"/>
      <c r="AO106" s="91"/>
      <c r="AP106" s="91"/>
      <c r="AQ106" s="91"/>
      <c r="AR106" s="91"/>
      <c r="AS106" s="91"/>
      <c r="AT106" s="91"/>
      <c r="AU106" s="91"/>
      <c r="AV106" s="91"/>
      <c r="AW106" s="91"/>
      <c r="AX106" s="91"/>
      <c r="AY106" s="91"/>
      <c r="AZ106" s="91"/>
      <c r="BA106" s="91"/>
      <c r="BB106" s="91"/>
      <c r="BC106" s="91"/>
      <c r="BD106" s="91"/>
      <c r="BE106" s="91"/>
      <c r="BF106" s="91"/>
      <c r="BG106" s="91"/>
      <c r="BH106" s="37"/>
      <c r="BI106" s="91"/>
      <c r="BJ106" s="91"/>
      <c r="BK106" s="91"/>
      <c r="BL106" s="91"/>
      <c r="BM106" s="91"/>
      <c r="BN106" s="91"/>
      <c r="BO106" s="91"/>
    </row>
    <row r="107" spans="1:67" x14ac:dyDescent="0.2">
      <c r="A107" s="91"/>
      <c r="B107" s="91"/>
      <c r="C107" s="91"/>
      <c r="D107" s="91"/>
      <c r="E107" s="91"/>
      <c r="F107" s="91"/>
      <c r="G107" s="91"/>
      <c r="H107" s="91"/>
      <c r="I107" s="91"/>
      <c r="J107" s="91"/>
      <c r="K107" s="91"/>
      <c r="L107" s="91"/>
      <c r="M107" s="91"/>
      <c r="N107" s="91"/>
      <c r="O107" s="91"/>
      <c r="P107" s="91"/>
      <c r="Q107" s="91"/>
      <c r="R107" s="91"/>
      <c r="S107" s="91"/>
      <c r="T107" s="91"/>
      <c r="U107" s="91"/>
      <c r="V107" s="91"/>
      <c r="W107" s="91"/>
      <c r="X107" s="91"/>
      <c r="Y107" s="91"/>
      <c r="Z107" s="91"/>
      <c r="AA107" s="91"/>
      <c r="AB107" s="91"/>
      <c r="AC107" s="91"/>
      <c r="AD107" s="91"/>
      <c r="AE107" s="91"/>
      <c r="AF107" s="91"/>
      <c r="AG107" s="91"/>
      <c r="AH107" s="91"/>
      <c r="AI107" s="91"/>
      <c r="AJ107" s="91"/>
      <c r="AK107"/>
      <c r="AL107"/>
      <c r="AM107" s="91"/>
      <c r="AN107" s="91"/>
      <c r="AO107" s="91"/>
      <c r="AP107" s="91"/>
      <c r="AQ107" s="91"/>
      <c r="AR107" s="91"/>
      <c r="AS107" s="91"/>
      <c r="AT107" s="91"/>
      <c r="AU107" s="91"/>
      <c r="AV107" s="91"/>
      <c r="AW107" s="91"/>
      <c r="AX107" s="91"/>
      <c r="AY107" s="91"/>
      <c r="AZ107" s="91"/>
      <c r="BA107" s="91"/>
      <c r="BB107" s="91"/>
      <c r="BC107" s="91"/>
      <c r="BD107" s="91"/>
      <c r="BE107" s="91"/>
      <c r="BF107" s="91"/>
      <c r="BG107" s="91"/>
      <c r="BH107"/>
      <c r="BI107" s="91"/>
      <c r="BJ107" s="91"/>
      <c r="BK107" s="91"/>
      <c r="BL107" s="91"/>
      <c r="BM107" s="91"/>
      <c r="BN107" s="91"/>
      <c r="BO107" s="91"/>
    </row>
    <row r="108" spans="1:67" x14ac:dyDescent="0.2">
      <c r="A108" s="91"/>
      <c r="B108" s="91"/>
      <c r="C108" s="91"/>
      <c r="D108" s="91"/>
      <c r="E108" s="91"/>
      <c r="F108" s="91"/>
      <c r="G108" s="91"/>
      <c r="H108" s="91"/>
      <c r="I108" s="91"/>
      <c r="J108" s="91"/>
      <c r="K108" s="91"/>
      <c r="L108" s="91"/>
      <c r="M108" s="91"/>
      <c r="N108" s="91"/>
      <c r="O108" s="91"/>
      <c r="P108" s="91"/>
      <c r="Q108" s="91"/>
      <c r="R108" s="91"/>
      <c r="S108" s="91"/>
      <c r="T108" s="91"/>
      <c r="U108" s="91"/>
      <c r="V108" s="91"/>
      <c r="W108" s="91"/>
      <c r="X108" s="91"/>
      <c r="Y108" s="91"/>
      <c r="Z108" s="91"/>
      <c r="AA108" s="91"/>
      <c r="AB108" s="91"/>
      <c r="AC108" s="91"/>
      <c r="AD108" s="91"/>
      <c r="AE108" s="91"/>
      <c r="AF108" s="91"/>
      <c r="AG108" s="91"/>
      <c r="AH108" s="91"/>
      <c r="AI108" s="91"/>
      <c r="AJ108" s="91"/>
      <c r="AK108"/>
      <c r="AL108"/>
      <c r="AM108" s="91"/>
      <c r="AN108" s="91"/>
      <c r="AO108" s="91"/>
      <c r="AP108" s="91"/>
      <c r="AQ108" s="91"/>
      <c r="AR108" s="91"/>
      <c r="AS108" s="91"/>
      <c r="AT108" s="91"/>
      <c r="AU108" s="91"/>
      <c r="AV108" s="91"/>
      <c r="AW108" s="91"/>
      <c r="AX108" s="91"/>
      <c r="AY108" s="91"/>
      <c r="AZ108" s="91"/>
      <c r="BA108" s="91"/>
      <c r="BB108" s="91"/>
      <c r="BC108" s="91"/>
      <c r="BD108" s="91"/>
      <c r="BE108" s="91"/>
      <c r="BF108" s="91"/>
      <c r="BG108" s="91"/>
      <c r="BH108" s="42"/>
      <c r="BI108" s="91"/>
      <c r="BJ108" s="91"/>
      <c r="BK108" s="91"/>
      <c r="BL108" s="91"/>
      <c r="BM108" s="91"/>
      <c r="BN108" s="91"/>
      <c r="BO108" s="91"/>
    </row>
    <row r="109" spans="1:67" x14ac:dyDescent="0.2">
      <c r="A109" s="91"/>
      <c r="B109" s="91"/>
      <c r="C109" s="91"/>
      <c r="D109" s="91"/>
      <c r="E109" s="91"/>
      <c r="F109" s="91"/>
      <c r="G109" s="91"/>
      <c r="H109" s="91"/>
      <c r="I109" s="91"/>
      <c r="J109" s="91"/>
      <c r="K109" s="91"/>
      <c r="L109" s="91"/>
      <c r="M109" s="91"/>
      <c r="N109" s="91"/>
      <c r="O109" s="91"/>
      <c r="P109" s="91"/>
      <c r="Q109" s="91"/>
      <c r="R109" s="91"/>
      <c r="S109" s="91"/>
      <c r="T109" s="91"/>
      <c r="U109" s="91"/>
      <c r="V109" s="91"/>
      <c r="W109" s="91"/>
      <c r="X109" s="91"/>
      <c r="Y109" s="91"/>
      <c r="Z109" s="91"/>
      <c r="AA109" s="91"/>
      <c r="AB109" s="91"/>
      <c r="AC109" s="91"/>
      <c r="AD109" s="91"/>
      <c r="AE109" s="91"/>
      <c r="AF109" s="91"/>
      <c r="AG109" s="91"/>
      <c r="AH109" s="91"/>
      <c r="AI109" s="91"/>
      <c r="AJ109" s="91"/>
      <c r="AK109"/>
      <c r="AL109"/>
      <c r="AM109" s="91"/>
      <c r="AN109" s="91"/>
      <c r="AO109" s="91"/>
      <c r="AP109" s="91"/>
      <c r="AQ109" s="91"/>
      <c r="AR109" s="91"/>
      <c r="AS109" s="91"/>
      <c r="AT109" s="91"/>
      <c r="AU109" s="91"/>
      <c r="AV109" s="91"/>
      <c r="AW109" s="91"/>
      <c r="AX109" s="91"/>
      <c r="AY109" s="91"/>
      <c r="AZ109" s="91"/>
      <c r="BA109" s="91"/>
      <c r="BB109" s="91"/>
      <c r="BC109" s="91"/>
      <c r="BD109" s="91"/>
      <c r="BE109" s="91"/>
      <c r="BF109" s="91"/>
      <c r="BG109" s="91"/>
      <c r="BH109" s="39"/>
      <c r="BI109" s="91"/>
      <c r="BJ109" s="91"/>
      <c r="BK109" s="91"/>
      <c r="BL109" s="91"/>
      <c r="BM109" s="91"/>
      <c r="BN109" s="91"/>
      <c r="BO109" s="91"/>
    </row>
    <row r="110" spans="1:67" x14ac:dyDescent="0.2">
      <c r="A110" s="91"/>
      <c r="B110" s="91"/>
      <c r="C110" s="91"/>
      <c r="D110" s="91"/>
      <c r="E110" s="91"/>
      <c r="F110" s="91"/>
      <c r="G110" s="91"/>
      <c r="H110" s="91"/>
      <c r="I110" s="91"/>
      <c r="J110" s="91"/>
      <c r="K110" s="91"/>
      <c r="L110" s="91"/>
      <c r="M110" s="91"/>
      <c r="N110" s="91"/>
      <c r="O110" s="91"/>
      <c r="P110" s="91"/>
      <c r="Q110" s="91"/>
      <c r="R110" s="91"/>
      <c r="S110" s="91"/>
      <c r="T110" s="91"/>
      <c r="U110" s="91"/>
      <c r="V110" s="91"/>
      <c r="W110" s="91"/>
      <c r="X110" s="91"/>
      <c r="Y110" s="91"/>
      <c r="Z110" s="91"/>
      <c r="AA110" s="91"/>
      <c r="AB110" s="91"/>
      <c r="AC110" s="91"/>
      <c r="AD110" s="91"/>
      <c r="AE110" s="91"/>
      <c r="AF110" s="91"/>
      <c r="AG110" s="91"/>
      <c r="AH110" s="91"/>
      <c r="AI110" s="91"/>
      <c r="AJ110" s="91"/>
      <c r="AK110"/>
      <c r="AL110"/>
      <c r="AM110" s="91"/>
      <c r="AN110" s="91"/>
      <c r="AO110" s="91"/>
      <c r="AP110" s="91"/>
      <c r="AQ110" s="91"/>
      <c r="AR110" s="91"/>
      <c r="AS110" s="91"/>
      <c r="AT110" s="91"/>
      <c r="AU110" s="91"/>
      <c r="AV110" s="91"/>
      <c r="AW110" s="91"/>
      <c r="AX110" s="91"/>
      <c r="AY110" s="91"/>
      <c r="AZ110" s="91"/>
      <c r="BA110" s="91"/>
      <c r="BB110" s="91"/>
      <c r="BC110" s="91"/>
      <c r="BD110" s="91"/>
      <c r="BE110" s="91"/>
      <c r="BF110" s="91"/>
      <c r="BG110" s="91"/>
      <c r="BH110" s="39"/>
      <c r="BI110" s="91"/>
      <c r="BJ110" s="91"/>
      <c r="BK110" s="91"/>
      <c r="BL110" s="91"/>
      <c r="BM110" s="91"/>
      <c r="BN110" s="91"/>
      <c r="BO110" s="91"/>
    </row>
    <row r="111" spans="1:67" x14ac:dyDescent="0.2">
      <c r="A111" s="91"/>
      <c r="B111" s="91"/>
      <c r="C111" s="91"/>
      <c r="D111" s="91"/>
      <c r="E111" s="91"/>
      <c r="F111" s="91"/>
      <c r="G111" s="91"/>
      <c r="H111" s="91"/>
      <c r="I111" s="91"/>
      <c r="J111" s="91"/>
      <c r="K111" s="91"/>
      <c r="L111" s="91"/>
      <c r="M111" s="91"/>
      <c r="N111" s="91"/>
      <c r="O111" s="91"/>
      <c r="P111" s="91"/>
      <c r="Q111" s="91"/>
      <c r="R111" s="91"/>
      <c r="S111" s="91"/>
      <c r="T111" s="91"/>
      <c r="U111" s="91"/>
      <c r="V111" s="91"/>
      <c r="W111" s="91"/>
      <c r="X111" s="91"/>
      <c r="Y111" s="91"/>
      <c r="Z111" s="91"/>
      <c r="AA111" s="91"/>
      <c r="AB111" s="91"/>
      <c r="AC111" s="91"/>
      <c r="AD111" s="91"/>
      <c r="AE111" s="91"/>
      <c r="AF111" s="91"/>
      <c r="AG111" s="91"/>
      <c r="AH111" s="91"/>
      <c r="AI111" s="91"/>
      <c r="AJ111" s="91"/>
      <c r="AK111"/>
      <c r="AL111"/>
      <c r="AM111" s="91"/>
      <c r="AN111" s="91"/>
      <c r="AO111" s="91"/>
      <c r="AP111" s="91"/>
      <c r="AQ111" s="91"/>
      <c r="AR111" s="91"/>
      <c r="AS111" s="91"/>
      <c r="AT111" s="91"/>
      <c r="AU111" s="91"/>
      <c r="AV111" s="91"/>
      <c r="AW111" s="91"/>
      <c r="AX111" s="91"/>
      <c r="AY111" s="91"/>
      <c r="AZ111" s="91"/>
      <c r="BA111" s="91"/>
      <c r="BB111" s="91"/>
      <c r="BC111" s="91"/>
      <c r="BD111" s="91"/>
      <c r="BE111" s="91"/>
      <c r="BF111" s="91"/>
      <c r="BG111" s="91"/>
      <c r="BH111" s="39"/>
      <c r="BI111" s="91"/>
      <c r="BJ111" s="91"/>
      <c r="BK111" s="91"/>
      <c r="BL111" s="91"/>
      <c r="BM111" s="91"/>
      <c r="BN111" s="91"/>
      <c r="BO111" s="91"/>
    </row>
    <row r="112" spans="1:67" x14ac:dyDescent="0.2">
      <c r="A112" s="91"/>
      <c r="B112" s="91"/>
      <c r="C112" s="91"/>
      <c r="D112" s="91"/>
      <c r="E112" s="91"/>
      <c r="F112" s="91"/>
      <c r="G112" s="91"/>
      <c r="H112" s="91"/>
      <c r="I112" s="91"/>
      <c r="J112" s="91"/>
      <c r="K112" s="91"/>
      <c r="L112" s="91"/>
      <c r="M112" s="91"/>
      <c r="N112" s="91"/>
      <c r="O112" s="91"/>
      <c r="P112" s="91"/>
      <c r="Q112" s="91"/>
      <c r="R112" s="91"/>
      <c r="S112" s="91"/>
      <c r="T112" s="91"/>
      <c r="U112" s="91"/>
      <c r="V112" s="91"/>
      <c r="W112" s="91"/>
      <c r="X112" s="91"/>
      <c r="Y112" s="91"/>
      <c r="Z112" s="91"/>
      <c r="AA112" s="91"/>
      <c r="AB112" s="91"/>
      <c r="AC112" s="91"/>
      <c r="AD112" s="91"/>
      <c r="AE112" s="91"/>
      <c r="AF112" s="91"/>
      <c r="AG112" s="91"/>
      <c r="AH112" s="91"/>
      <c r="AI112" s="91"/>
      <c r="AJ112" s="91"/>
      <c r="AK112"/>
      <c r="AL112"/>
      <c r="AM112" s="91"/>
      <c r="AN112" s="91"/>
      <c r="AO112" s="91"/>
      <c r="AP112" s="91"/>
      <c r="AQ112" s="91"/>
      <c r="AR112" s="91"/>
      <c r="AS112" s="91"/>
      <c r="AT112" s="91"/>
      <c r="AU112" s="91"/>
      <c r="AV112" s="91"/>
      <c r="AW112" s="91"/>
      <c r="AX112" s="91"/>
      <c r="AY112" s="91"/>
      <c r="AZ112" s="91"/>
      <c r="BA112" s="91"/>
      <c r="BB112" s="91"/>
      <c r="BC112" s="91"/>
      <c r="BD112" s="91"/>
      <c r="BE112" s="91"/>
      <c r="BF112" s="91"/>
      <c r="BG112" s="91"/>
      <c r="BH112" s="39"/>
      <c r="BI112" s="91"/>
      <c r="BJ112" s="91"/>
      <c r="BK112" s="91"/>
      <c r="BL112" s="91"/>
      <c r="BM112" s="91"/>
      <c r="BN112" s="91"/>
      <c r="BO112" s="91"/>
    </row>
    <row r="113" spans="1:67" x14ac:dyDescent="0.2">
      <c r="A113" s="91"/>
      <c r="B113" s="91"/>
      <c r="C113" s="91"/>
      <c r="D113" s="91"/>
      <c r="E113" s="91"/>
      <c r="F113" s="91"/>
      <c r="G113" s="91"/>
      <c r="H113" s="91"/>
      <c r="I113" s="91"/>
      <c r="J113" s="91"/>
      <c r="K113" s="91"/>
      <c r="L113" s="91"/>
      <c r="M113" s="91"/>
      <c r="N113" s="91"/>
      <c r="O113" s="91"/>
      <c r="P113" s="91"/>
      <c r="Q113" s="91"/>
      <c r="R113" s="91"/>
      <c r="S113" s="91"/>
      <c r="T113" s="91"/>
      <c r="U113" s="91"/>
      <c r="V113" s="91"/>
      <c r="W113" s="91"/>
      <c r="X113" s="91"/>
      <c r="Y113" s="91"/>
      <c r="Z113" s="91"/>
      <c r="AA113" s="91"/>
      <c r="AB113" s="91"/>
      <c r="AC113" s="91"/>
      <c r="AD113" s="91"/>
      <c r="AE113" s="91"/>
      <c r="AF113" s="91"/>
      <c r="AG113" s="91"/>
      <c r="AH113" s="91"/>
      <c r="AI113" s="91"/>
      <c r="AJ113" s="91"/>
      <c r="AK113"/>
      <c r="AL113"/>
      <c r="AM113" s="91"/>
      <c r="AN113" s="91"/>
      <c r="AO113" s="91"/>
      <c r="AP113" s="91"/>
      <c r="AQ113" s="91"/>
      <c r="AR113" s="91"/>
      <c r="AS113" s="91"/>
      <c r="AT113" s="91"/>
      <c r="AU113" s="91"/>
      <c r="AV113" s="91"/>
      <c r="AW113" s="91"/>
      <c r="AX113" s="91"/>
      <c r="AY113" s="91"/>
      <c r="AZ113" s="91"/>
      <c r="BA113" s="91"/>
      <c r="BB113" s="91"/>
      <c r="BC113" s="91"/>
      <c r="BD113" s="91"/>
      <c r="BE113" s="91"/>
      <c r="BF113" s="91"/>
      <c r="BG113" s="91"/>
      <c r="BH113" s="39"/>
      <c r="BI113" s="91"/>
      <c r="BJ113" s="91"/>
      <c r="BK113" s="91"/>
      <c r="BL113" s="91"/>
      <c r="BM113" s="91"/>
      <c r="BN113" s="91"/>
      <c r="BO113" s="91"/>
    </row>
    <row r="114" spans="1:67" x14ac:dyDescent="0.2">
      <c r="A114" s="91"/>
      <c r="B114" s="91"/>
      <c r="C114" s="91"/>
      <c r="D114" s="91"/>
      <c r="E114" s="91"/>
      <c r="F114" s="91"/>
      <c r="G114" s="91"/>
      <c r="H114" s="91"/>
      <c r="I114" s="91"/>
      <c r="J114" s="91"/>
      <c r="K114" s="91"/>
      <c r="L114" s="91"/>
      <c r="M114" s="91"/>
      <c r="N114" s="91"/>
      <c r="O114" s="91"/>
      <c r="P114" s="91"/>
      <c r="Q114" s="91"/>
      <c r="R114" s="91"/>
      <c r="S114" s="91"/>
      <c r="T114" s="91"/>
      <c r="U114" s="91"/>
      <c r="V114" s="91"/>
      <c r="W114" s="91"/>
      <c r="X114" s="91"/>
      <c r="Y114" s="91"/>
      <c r="Z114" s="91"/>
      <c r="AA114" s="91"/>
      <c r="AB114" s="91"/>
      <c r="AC114" s="91"/>
      <c r="AD114" s="91"/>
      <c r="AE114" s="91"/>
      <c r="AF114" s="91"/>
      <c r="AG114" s="91"/>
      <c r="AH114" s="91"/>
      <c r="AI114" s="91"/>
      <c r="AJ114" s="91"/>
      <c r="AK114"/>
      <c r="AL114"/>
      <c r="AM114" s="91"/>
      <c r="AN114" s="91"/>
      <c r="AO114" s="91"/>
      <c r="AP114" s="91"/>
      <c r="AQ114" s="91"/>
      <c r="AR114" s="91"/>
      <c r="AS114" s="91"/>
      <c r="AT114" s="91"/>
      <c r="AU114" s="91"/>
      <c r="AV114" s="91"/>
      <c r="AW114" s="91"/>
      <c r="AX114" s="91"/>
      <c r="AY114" s="91"/>
      <c r="AZ114" s="91"/>
      <c r="BA114" s="91"/>
      <c r="BB114" s="91"/>
      <c r="BC114" s="91"/>
      <c r="BD114" s="91"/>
      <c r="BE114" s="91"/>
      <c r="BF114" s="91"/>
      <c r="BG114" s="91"/>
      <c r="BH114" s="39"/>
      <c r="BI114" s="91"/>
      <c r="BJ114" s="91"/>
      <c r="BK114" s="91"/>
      <c r="BL114" s="91"/>
      <c r="BM114" s="91"/>
      <c r="BN114" s="91"/>
      <c r="BO114" s="91"/>
    </row>
    <row r="115" spans="1:67" x14ac:dyDescent="0.2">
      <c r="A115" s="91"/>
      <c r="B115" s="91"/>
      <c r="C115" s="91"/>
      <c r="D115" s="91"/>
      <c r="E115" s="91"/>
      <c r="F115" s="91"/>
      <c r="G115" s="91"/>
      <c r="H115" s="91"/>
      <c r="I115" s="91"/>
      <c r="J115" s="91"/>
      <c r="K115" s="91"/>
      <c r="L115" s="91"/>
      <c r="M115" s="91"/>
      <c r="N115" s="91"/>
      <c r="O115" s="91"/>
      <c r="P115" s="91"/>
      <c r="Q115" s="91"/>
      <c r="R115" s="91"/>
      <c r="S115" s="91"/>
      <c r="T115" s="91"/>
      <c r="U115" s="91"/>
      <c r="V115" s="91"/>
      <c r="W115" s="91"/>
      <c r="X115" s="91"/>
      <c r="Y115" s="91"/>
      <c r="Z115" s="91"/>
      <c r="AA115" s="91"/>
      <c r="AB115" s="91"/>
      <c r="AC115" s="91"/>
      <c r="AD115" s="91"/>
      <c r="AE115" s="91"/>
      <c r="AF115" s="91"/>
      <c r="AG115" s="91"/>
      <c r="AH115" s="91"/>
      <c r="AI115" s="91"/>
      <c r="AJ115" s="91"/>
      <c r="AK115"/>
      <c r="AL115"/>
      <c r="AM115" s="91"/>
      <c r="AN115" s="91"/>
      <c r="AO115" s="91"/>
      <c r="AP115" s="91"/>
      <c r="AQ115" s="91"/>
      <c r="AR115" s="91"/>
      <c r="AS115" s="91"/>
      <c r="AT115" s="91"/>
      <c r="AU115" s="91"/>
      <c r="AV115" s="91"/>
      <c r="AW115" s="91"/>
      <c r="AX115" s="91"/>
      <c r="AY115" s="91"/>
      <c r="AZ115" s="91"/>
      <c r="BA115" s="91"/>
      <c r="BB115" s="91"/>
      <c r="BC115" s="91"/>
      <c r="BD115" s="91"/>
      <c r="BE115" s="91"/>
      <c r="BF115" s="91"/>
      <c r="BG115" s="91"/>
      <c r="BH115" s="39"/>
      <c r="BI115" s="91"/>
      <c r="BJ115" s="91"/>
      <c r="BK115" s="91"/>
      <c r="BL115" s="91"/>
      <c r="BM115" s="91"/>
      <c r="BN115" s="91"/>
      <c r="BO115" s="91"/>
    </row>
    <row r="116" spans="1:67" x14ac:dyDescent="0.2">
      <c r="A116" s="91"/>
      <c r="B116" s="91"/>
      <c r="C116" s="91"/>
      <c r="D116" s="91"/>
      <c r="E116" s="91"/>
      <c r="F116" s="91"/>
      <c r="G116" s="91"/>
      <c r="H116" s="91"/>
      <c r="I116" s="91"/>
      <c r="J116" s="91"/>
      <c r="K116" s="91"/>
      <c r="L116" s="91"/>
      <c r="M116" s="91"/>
      <c r="N116" s="91"/>
      <c r="O116" s="91"/>
      <c r="P116" s="91"/>
      <c r="Q116" s="91"/>
      <c r="R116" s="91"/>
      <c r="S116" s="91"/>
      <c r="T116" s="91"/>
      <c r="U116" s="91"/>
      <c r="V116" s="91"/>
      <c r="W116" s="91"/>
      <c r="X116" s="91"/>
      <c r="Y116" s="91"/>
      <c r="Z116" s="91"/>
      <c r="AA116" s="91"/>
      <c r="AB116" s="91"/>
      <c r="AC116" s="91"/>
      <c r="AD116" s="91"/>
      <c r="AE116" s="91"/>
      <c r="AF116" s="91"/>
      <c r="AG116" s="91"/>
      <c r="AH116" s="91"/>
      <c r="AI116" s="91"/>
      <c r="AJ116" s="91"/>
      <c r="AK116"/>
      <c r="AL116"/>
      <c r="AM116" s="91"/>
      <c r="AN116" s="91"/>
      <c r="AO116" s="91"/>
      <c r="AP116" s="91"/>
      <c r="AQ116" s="91"/>
      <c r="AR116" s="91"/>
      <c r="AS116" s="91"/>
      <c r="AT116" s="91"/>
      <c r="AU116" s="91"/>
      <c r="AV116" s="91"/>
      <c r="AW116" s="91"/>
      <c r="AX116" s="91"/>
      <c r="AY116" s="91"/>
      <c r="AZ116" s="91"/>
      <c r="BA116" s="91"/>
      <c r="BB116" s="91"/>
      <c r="BC116" s="91"/>
      <c r="BD116" s="91"/>
      <c r="BE116" s="91"/>
      <c r="BF116" s="91"/>
      <c r="BG116" s="91"/>
      <c r="BH116" s="39"/>
      <c r="BI116" s="91"/>
      <c r="BJ116" s="91"/>
      <c r="BK116" s="91"/>
      <c r="BL116" s="91"/>
      <c r="BM116" s="91"/>
      <c r="BN116" s="91"/>
      <c r="BO116" s="91"/>
    </row>
    <row r="117" spans="1:67" x14ac:dyDescent="0.2">
      <c r="A117" s="91"/>
      <c r="B117" s="91"/>
      <c r="C117" s="91"/>
      <c r="D117" s="91"/>
      <c r="E117" s="91"/>
      <c r="F117" s="91"/>
      <c r="G117" s="91"/>
      <c r="H117" s="91"/>
      <c r="I117" s="91"/>
      <c r="J117" s="91"/>
      <c r="K117" s="91"/>
      <c r="L117" s="91"/>
      <c r="M117" s="91"/>
      <c r="N117" s="91"/>
      <c r="O117" s="91"/>
      <c r="P117" s="91"/>
      <c r="Q117" s="91"/>
      <c r="R117" s="91"/>
      <c r="S117" s="91"/>
      <c r="T117" s="91"/>
      <c r="U117" s="91"/>
      <c r="V117" s="91"/>
      <c r="W117" s="91"/>
      <c r="X117" s="91"/>
      <c r="Y117" s="91"/>
      <c r="Z117" s="91"/>
      <c r="AA117" s="91"/>
      <c r="AB117" s="91"/>
      <c r="AC117" s="91"/>
      <c r="AD117" s="91"/>
      <c r="AE117" s="91"/>
      <c r="AF117" s="91"/>
      <c r="AG117" s="91"/>
      <c r="AH117" s="91"/>
      <c r="AI117" s="91"/>
      <c r="AJ117" s="91"/>
      <c r="AK117"/>
      <c r="AL117"/>
      <c r="AM117" s="91"/>
      <c r="AN117" s="91"/>
      <c r="AO117" s="91"/>
      <c r="AP117" s="91"/>
      <c r="AQ117" s="91"/>
      <c r="AR117" s="91"/>
      <c r="AS117" s="91"/>
      <c r="AT117" s="91"/>
      <c r="AU117" s="91"/>
      <c r="AV117" s="91"/>
      <c r="AW117" s="91"/>
      <c r="AX117" s="91"/>
      <c r="AY117" s="91"/>
      <c r="AZ117" s="91"/>
      <c r="BA117" s="91"/>
      <c r="BB117" s="91"/>
      <c r="BC117" s="91"/>
      <c r="BD117" s="91"/>
      <c r="BE117" s="91"/>
      <c r="BF117" s="91"/>
      <c r="BG117" s="91"/>
      <c r="BH117" s="39"/>
      <c r="BI117" s="91"/>
      <c r="BJ117" s="91"/>
      <c r="BK117" s="91"/>
      <c r="BL117" s="91"/>
      <c r="BM117" s="91"/>
      <c r="BN117" s="91"/>
      <c r="BO117" s="91"/>
    </row>
    <row r="118" spans="1:67" x14ac:dyDescent="0.2">
      <c r="A118" s="91"/>
      <c r="B118" s="91"/>
      <c r="C118" s="91"/>
      <c r="D118" s="91"/>
      <c r="E118" s="91"/>
      <c r="F118" s="91"/>
      <c r="G118" s="91"/>
      <c r="H118" s="91"/>
      <c r="I118" s="91"/>
      <c r="J118" s="91"/>
      <c r="K118" s="91"/>
      <c r="L118" s="91"/>
      <c r="M118" s="91"/>
      <c r="N118" s="91"/>
      <c r="O118" s="91"/>
      <c r="P118" s="91"/>
      <c r="Q118" s="91"/>
      <c r="R118" s="91"/>
      <c r="S118" s="91"/>
      <c r="T118" s="91"/>
      <c r="U118" s="91"/>
      <c r="V118" s="91"/>
      <c r="W118" s="91"/>
      <c r="X118" s="91"/>
      <c r="Y118" s="91"/>
      <c r="Z118" s="91"/>
      <c r="AA118" s="91"/>
      <c r="AB118" s="91"/>
      <c r="AC118" s="91"/>
      <c r="AD118" s="91"/>
      <c r="AE118" s="91"/>
      <c r="AF118" s="91"/>
      <c r="AG118" s="91"/>
      <c r="AH118" s="91"/>
      <c r="AI118" s="91"/>
      <c r="AJ118" s="91"/>
      <c r="AK118"/>
      <c r="AL118"/>
      <c r="AM118" s="91"/>
      <c r="AN118" s="91"/>
      <c r="AO118" s="91"/>
      <c r="AP118" s="91"/>
      <c r="AQ118" s="91"/>
      <c r="AR118" s="91"/>
      <c r="AS118" s="91"/>
      <c r="AT118" s="91"/>
      <c r="AU118" s="91"/>
      <c r="AV118" s="91"/>
      <c r="AW118" s="91"/>
      <c r="AX118" s="91"/>
      <c r="AY118" s="91"/>
      <c r="AZ118" s="91"/>
      <c r="BA118" s="91"/>
      <c r="BB118" s="91"/>
      <c r="BC118" s="91"/>
      <c r="BD118" s="91"/>
      <c r="BE118" s="91"/>
      <c r="BF118" s="91"/>
      <c r="BG118" s="91"/>
      <c r="BH118" s="39"/>
      <c r="BI118" s="91"/>
      <c r="BJ118" s="91"/>
      <c r="BK118" s="91"/>
      <c r="BL118" s="91"/>
      <c r="BM118" s="91"/>
      <c r="BN118" s="91"/>
      <c r="BO118" s="91"/>
    </row>
    <row r="119" spans="1:67" x14ac:dyDescent="0.2">
      <c r="A119" s="91"/>
      <c r="B119" s="91"/>
      <c r="C119" s="91"/>
      <c r="D119" s="91"/>
      <c r="E119" s="91"/>
      <c r="F119" s="91"/>
      <c r="G119" s="91"/>
      <c r="H119" s="91"/>
      <c r="I119" s="91"/>
      <c r="J119" s="91"/>
      <c r="K119" s="91"/>
      <c r="L119" s="91"/>
      <c r="M119" s="91"/>
      <c r="N119" s="91"/>
      <c r="O119" s="91"/>
      <c r="P119" s="91"/>
      <c r="Q119" s="91"/>
      <c r="R119" s="91"/>
      <c r="S119" s="91"/>
      <c r="T119" s="91"/>
      <c r="U119" s="91"/>
      <c r="V119" s="91"/>
      <c r="W119" s="91"/>
      <c r="X119" s="91"/>
      <c r="Y119" s="91"/>
      <c r="Z119" s="91"/>
      <c r="AA119" s="91"/>
      <c r="AB119" s="91"/>
      <c r="AC119" s="91"/>
      <c r="AD119" s="91"/>
      <c r="AE119" s="91"/>
      <c r="AF119" s="91"/>
      <c r="AG119" s="91"/>
      <c r="AH119" s="91"/>
      <c r="AI119" s="91"/>
      <c r="AJ119" s="91"/>
      <c r="AK119"/>
      <c r="AL119"/>
      <c r="AM119" s="91"/>
      <c r="AN119" s="91"/>
      <c r="AO119" s="91"/>
      <c r="AP119" s="91"/>
      <c r="AQ119" s="91"/>
      <c r="AR119" s="91"/>
      <c r="AS119" s="91"/>
      <c r="AT119" s="91"/>
      <c r="AU119" s="91"/>
      <c r="AV119" s="91"/>
      <c r="AW119" s="91"/>
      <c r="AX119" s="91"/>
      <c r="AY119" s="91"/>
      <c r="AZ119" s="91"/>
      <c r="BA119" s="91"/>
      <c r="BB119" s="91"/>
      <c r="BC119" s="91"/>
      <c r="BD119" s="91"/>
      <c r="BE119" s="91"/>
      <c r="BF119" s="91"/>
      <c r="BG119" s="91"/>
      <c r="BH119" s="39"/>
      <c r="BI119" s="91"/>
      <c r="BJ119" s="91"/>
      <c r="BK119" s="91"/>
      <c r="BL119" s="91"/>
      <c r="BM119" s="91"/>
      <c r="BN119" s="91"/>
      <c r="BO119" s="91"/>
    </row>
    <row r="120" spans="1:67" x14ac:dyDescent="0.2">
      <c r="A120" s="91"/>
      <c r="B120" s="91"/>
      <c r="C120" s="91"/>
      <c r="D120" s="91"/>
      <c r="E120" s="91"/>
      <c r="F120" s="91"/>
      <c r="G120" s="91"/>
      <c r="H120" s="91"/>
      <c r="I120" s="91"/>
      <c r="J120" s="91"/>
      <c r="K120" s="91"/>
      <c r="L120" s="91"/>
      <c r="M120" s="91"/>
      <c r="N120" s="91"/>
      <c r="O120" s="91"/>
      <c r="P120" s="91"/>
      <c r="Q120" s="91"/>
      <c r="R120" s="91"/>
      <c r="S120" s="91"/>
      <c r="T120" s="91"/>
      <c r="U120" s="91"/>
      <c r="V120" s="91"/>
      <c r="W120" s="91"/>
      <c r="X120" s="91"/>
      <c r="Y120" s="91"/>
      <c r="Z120" s="91"/>
      <c r="AA120" s="91"/>
      <c r="AB120" s="91"/>
      <c r="AC120" s="91"/>
      <c r="AD120" s="91"/>
      <c r="AE120" s="91"/>
      <c r="AF120" s="91"/>
      <c r="AG120" s="91"/>
      <c r="AH120" s="91"/>
      <c r="AI120" s="91"/>
      <c r="AJ120" s="91"/>
      <c r="AK120"/>
      <c r="AL120"/>
      <c r="AM120" s="91"/>
      <c r="AN120" s="91"/>
      <c r="AO120" s="91"/>
      <c r="AP120" s="91"/>
      <c r="AQ120" s="91"/>
      <c r="AR120" s="91"/>
      <c r="AS120" s="91"/>
      <c r="AT120" s="91"/>
      <c r="AU120" s="91"/>
      <c r="AV120" s="91"/>
      <c r="AW120" s="91"/>
      <c r="AX120" s="91"/>
      <c r="AY120" s="91"/>
      <c r="AZ120" s="91"/>
      <c r="BA120" s="91"/>
      <c r="BB120" s="91"/>
      <c r="BC120" s="91"/>
      <c r="BD120" s="91"/>
      <c r="BE120" s="91"/>
      <c r="BF120" s="91"/>
      <c r="BG120" s="91"/>
      <c r="BH120" s="39"/>
      <c r="BI120" s="91"/>
      <c r="BJ120" s="91"/>
      <c r="BK120" s="91"/>
      <c r="BL120" s="91"/>
      <c r="BM120" s="91"/>
      <c r="BN120" s="91"/>
      <c r="BO120" s="91"/>
    </row>
    <row r="121" spans="1:67" x14ac:dyDescent="0.2">
      <c r="A121" s="91"/>
      <c r="B121" s="91"/>
      <c r="C121" s="91"/>
      <c r="D121" s="91"/>
      <c r="E121" s="91"/>
      <c r="F121" s="91"/>
      <c r="G121" s="91"/>
      <c r="H121" s="91"/>
      <c r="I121" s="91"/>
      <c r="J121" s="91"/>
      <c r="K121" s="91"/>
      <c r="L121" s="91"/>
      <c r="M121" s="91"/>
      <c r="N121" s="91"/>
      <c r="O121" s="91"/>
      <c r="P121" s="91"/>
      <c r="Q121" s="91"/>
      <c r="R121" s="91"/>
      <c r="S121" s="91"/>
      <c r="T121" s="91"/>
      <c r="U121" s="91"/>
      <c r="V121" s="91"/>
      <c r="W121" s="91"/>
      <c r="X121" s="91"/>
      <c r="Y121" s="91"/>
      <c r="Z121" s="91"/>
      <c r="AA121" s="91"/>
      <c r="AB121" s="91"/>
      <c r="AC121" s="91"/>
      <c r="AD121" s="91"/>
      <c r="AE121" s="91"/>
      <c r="AF121" s="91"/>
      <c r="AG121" s="91"/>
      <c r="AH121" s="91"/>
      <c r="AI121" s="91"/>
      <c r="AJ121" s="91"/>
      <c r="AK121"/>
      <c r="AL121"/>
      <c r="AM121" s="91"/>
      <c r="AN121" s="91"/>
      <c r="AO121" s="91"/>
      <c r="AP121" s="91"/>
      <c r="AQ121" s="91"/>
      <c r="AR121" s="91"/>
      <c r="AS121" s="91"/>
      <c r="AT121" s="91"/>
      <c r="AU121" s="91"/>
      <c r="AV121" s="91"/>
      <c r="AW121" s="91"/>
      <c r="AX121" s="91"/>
      <c r="AY121" s="91"/>
      <c r="AZ121" s="91"/>
      <c r="BA121" s="91"/>
      <c r="BB121" s="91"/>
      <c r="BC121" s="91"/>
      <c r="BD121" s="91"/>
      <c r="BE121" s="91"/>
      <c r="BF121" s="91"/>
      <c r="BG121" s="91"/>
      <c r="BH121" s="40"/>
      <c r="BI121" s="91"/>
      <c r="BJ121" s="91"/>
      <c r="BK121" s="91"/>
      <c r="BL121" s="91"/>
      <c r="BM121" s="91"/>
      <c r="BN121" s="91"/>
      <c r="BO121" s="91"/>
    </row>
    <row r="122" spans="1:67" x14ac:dyDescent="0.2">
      <c r="A122" s="91"/>
      <c r="B122" s="91"/>
      <c r="C122" s="91"/>
      <c r="D122" s="91"/>
      <c r="E122" s="91"/>
      <c r="F122" s="91"/>
      <c r="G122" s="91"/>
      <c r="H122" s="91"/>
      <c r="I122" s="91"/>
      <c r="J122" s="91"/>
      <c r="K122" s="91"/>
      <c r="L122" s="91"/>
      <c r="M122" s="91"/>
      <c r="N122" s="91"/>
      <c r="O122" s="91"/>
      <c r="P122" s="91"/>
      <c r="Q122" s="91"/>
      <c r="R122" s="91"/>
      <c r="S122" s="91"/>
      <c r="T122" s="91"/>
      <c r="U122" s="91"/>
      <c r="V122" s="91"/>
      <c r="W122" s="91"/>
      <c r="X122" s="91"/>
      <c r="Y122" s="91"/>
      <c r="Z122" s="91"/>
      <c r="AA122" s="91"/>
      <c r="AB122" s="91"/>
      <c r="AC122" s="91"/>
      <c r="AD122" s="91"/>
      <c r="AE122" s="91"/>
      <c r="AF122" s="91"/>
      <c r="AG122" s="91"/>
      <c r="AH122" s="91"/>
      <c r="AI122" s="91"/>
      <c r="AJ122" s="91"/>
      <c r="AK122"/>
      <c r="AL122"/>
      <c r="AM122" s="91"/>
      <c r="AN122" s="91"/>
      <c r="AO122" s="91"/>
      <c r="AP122" s="91"/>
      <c r="AQ122" s="91"/>
      <c r="AR122" s="91"/>
      <c r="AS122" s="91"/>
      <c r="AT122" s="91"/>
      <c r="AU122" s="91"/>
      <c r="AV122" s="91"/>
      <c r="AW122" s="91"/>
      <c r="AX122" s="91"/>
      <c r="AY122" s="91"/>
      <c r="AZ122" s="91"/>
      <c r="BA122" s="91"/>
      <c r="BB122" s="91"/>
      <c r="BC122" s="91"/>
      <c r="BD122" s="91"/>
      <c r="BE122" s="91"/>
      <c r="BF122" s="91"/>
      <c r="BG122" s="91"/>
      <c r="BH122" s="37"/>
      <c r="BI122" s="91"/>
      <c r="BJ122" s="91"/>
      <c r="BK122" s="91"/>
      <c r="BL122" s="91"/>
      <c r="BM122" s="91"/>
      <c r="BN122" s="91"/>
      <c r="BO122" s="91"/>
    </row>
    <row r="123" spans="1:67" x14ac:dyDescent="0.2">
      <c r="A123" s="91"/>
      <c r="B123" s="91"/>
      <c r="C123" s="91"/>
      <c r="D123" s="91"/>
      <c r="E123" s="91"/>
      <c r="F123" s="91"/>
      <c r="G123" s="91"/>
      <c r="H123" s="91"/>
      <c r="I123" s="91"/>
      <c r="J123" s="91"/>
      <c r="K123" s="91"/>
      <c r="L123" s="91"/>
      <c r="M123" s="91"/>
      <c r="N123" s="91"/>
      <c r="O123" s="91"/>
      <c r="P123" s="91"/>
      <c r="Q123" s="91"/>
      <c r="R123" s="91"/>
      <c r="S123" s="91"/>
      <c r="T123" s="91"/>
      <c r="U123" s="91"/>
      <c r="V123" s="91"/>
      <c r="W123" s="91"/>
      <c r="X123" s="91"/>
      <c r="Y123" s="91"/>
      <c r="Z123" s="91"/>
      <c r="AA123" s="91"/>
      <c r="AB123" s="91"/>
      <c r="AC123" s="91"/>
      <c r="AD123" s="91"/>
      <c r="AE123" s="91"/>
      <c r="AF123" s="91"/>
      <c r="AG123" s="91"/>
      <c r="AH123" s="91"/>
      <c r="AI123" s="91"/>
      <c r="AJ123" s="91"/>
      <c r="AK123"/>
      <c r="AL123"/>
      <c r="AM123" s="91"/>
      <c r="AN123" s="91"/>
      <c r="AO123" s="91"/>
      <c r="AP123" s="91"/>
      <c r="AQ123" s="91"/>
      <c r="AR123" s="91"/>
      <c r="AS123" s="91"/>
      <c r="AT123" s="91"/>
      <c r="AU123" s="91"/>
      <c r="AV123" s="91"/>
      <c r="AW123" s="91"/>
      <c r="AX123" s="91"/>
      <c r="AY123" s="91"/>
      <c r="AZ123" s="91"/>
      <c r="BA123" s="91"/>
      <c r="BB123" s="91"/>
      <c r="BC123" s="91"/>
      <c r="BD123" s="91"/>
      <c r="BE123" s="91"/>
      <c r="BF123" s="91"/>
      <c r="BG123" s="91"/>
      <c r="BH123" s="37"/>
      <c r="BI123" s="91"/>
      <c r="BJ123" s="91"/>
      <c r="BK123" s="91"/>
      <c r="BL123" s="91"/>
      <c r="BM123" s="91"/>
      <c r="BN123" s="91"/>
      <c r="BO123" s="91"/>
    </row>
    <row r="124" spans="1:67" x14ac:dyDescent="0.2">
      <c r="A124" s="91"/>
      <c r="B124" s="91"/>
      <c r="C124" s="91"/>
      <c r="D124" s="91"/>
      <c r="E124" s="91"/>
      <c r="F124" s="91"/>
      <c r="G124" s="91"/>
      <c r="H124" s="91"/>
      <c r="I124" s="91"/>
      <c r="J124" s="91"/>
      <c r="K124" s="91"/>
      <c r="L124" s="91"/>
      <c r="M124" s="91"/>
      <c r="N124" s="91"/>
      <c r="O124" s="91"/>
      <c r="P124" s="91"/>
      <c r="Q124" s="91"/>
      <c r="R124" s="91"/>
      <c r="S124" s="91"/>
      <c r="T124" s="91"/>
      <c r="U124" s="91"/>
      <c r="V124" s="91"/>
      <c r="W124" s="91"/>
      <c r="X124" s="91"/>
      <c r="Y124" s="91"/>
      <c r="Z124" s="91"/>
      <c r="AA124" s="91"/>
      <c r="AB124" s="91"/>
      <c r="AC124" s="91"/>
      <c r="AD124" s="91"/>
      <c r="AE124" s="91"/>
      <c r="AF124" s="91"/>
      <c r="AG124" s="91"/>
      <c r="AH124" s="91"/>
      <c r="AI124" s="91"/>
      <c r="AJ124" s="91"/>
      <c r="AK124"/>
      <c r="AL124"/>
      <c r="AM124" s="91"/>
      <c r="AN124" s="91"/>
      <c r="AO124" s="91"/>
      <c r="AP124" s="91"/>
      <c r="AQ124" s="91"/>
      <c r="AR124" s="91"/>
      <c r="AS124" s="91"/>
      <c r="AT124" s="91"/>
      <c r="AU124" s="91"/>
      <c r="AV124" s="91"/>
      <c r="AW124" s="91"/>
      <c r="AX124" s="91"/>
      <c r="AY124" s="91"/>
      <c r="AZ124" s="91"/>
      <c r="BA124" s="91"/>
      <c r="BB124" s="91"/>
      <c r="BC124" s="91"/>
      <c r="BD124" s="91"/>
      <c r="BE124" s="91"/>
      <c r="BF124" s="91"/>
      <c r="BG124" s="91"/>
      <c r="BH124" s="40"/>
      <c r="BI124" s="91"/>
      <c r="BJ124" s="91"/>
      <c r="BK124" s="91"/>
      <c r="BL124" s="91"/>
      <c r="BM124" s="91"/>
      <c r="BN124" s="91"/>
      <c r="BO124" s="91"/>
    </row>
    <row r="125" spans="1:67" x14ac:dyDescent="0.2">
      <c r="A125" s="91"/>
      <c r="B125" s="91"/>
      <c r="C125" s="91"/>
      <c r="D125" s="91"/>
      <c r="E125" s="91"/>
      <c r="F125" s="91"/>
      <c r="G125" s="91"/>
      <c r="H125" s="91"/>
      <c r="I125" s="91"/>
      <c r="J125" s="91"/>
      <c r="K125" s="91"/>
      <c r="L125" s="91"/>
      <c r="M125" s="91"/>
      <c r="N125" s="91"/>
      <c r="O125" s="91"/>
      <c r="P125" s="91"/>
      <c r="Q125" s="91"/>
      <c r="R125" s="91"/>
      <c r="S125" s="91"/>
      <c r="T125" s="91"/>
      <c r="U125" s="91"/>
      <c r="V125" s="91"/>
      <c r="W125" s="91"/>
      <c r="X125" s="91"/>
      <c r="Y125" s="91"/>
      <c r="Z125" s="91"/>
      <c r="AA125" s="91"/>
      <c r="AB125" s="91"/>
      <c r="AC125" s="91"/>
      <c r="AD125" s="91"/>
      <c r="AE125" s="91"/>
      <c r="AF125" s="91"/>
      <c r="AG125" s="91"/>
      <c r="AH125" s="91"/>
      <c r="AI125" s="91"/>
      <c r="AJ125" s="91"/>
      <c r="AK125"/>
      <c r="AL125"/>
      <c r="AM125" s="91"/>
      <c r="AN125" s="91"/>
      <c r="AO125" s="91"/>
      <c r="AP125" s="91"/>
      <c r="AQ125" s="91"/>
      <c r="AR125" s="91"/>
      <c r="AS125" s="91"/>
      <c r="AT125" s="91"/>
      <c r="AU125" s="91"/>
      <c r="AV125" s="91"/>
      <c r="AW125" s="91"/>
      <c r="AX125" s="91"/>
      <c r="AY125" s="91"/>
      <c r="AZ125" s="91"/>
      <c r="BA125" s="91"/>
      <c r="BB125" s="91"/>
      <c r="BC125" s="91"/>
      <c r="BD125" s="91"/>
      <c r="BE125" s="91"/>
      <c r="BF125" s="91"/>
      <c r="BG125" s="91"/>
      <c r="BH125" s="40"/>
      <c r="BI125" s="91"/>
      <c r="BJ125" s="91"/>
      <c r="BK125" s="91"/>
      <c r="BL125" s="91"/>
      <c r="BM125" s="91"/>
      <c r="BN125" s="91"/>
      <c r="BO125" s="91"/>
    </row>
    <row r="126" spans="1:67" x14ac:dyDescent="0.2">
      <c r="A126" s="91"/>
      <c r="B126" s="91"/>
      <c r="C126" s="91"/>
      <c r="D126" s="91"/>
      <c r="E126" s="91"/>
      <c r="F126" s="91"/>
      <c r="G126" s="91"/>
      <c r="H126" s="91"/>
      <c r="I126" s="91"/>
      <c r="J126" s="91"/>
      <c r="K126" s="91"/>
      <c r="L126" s="91"/>
      <c r="M126" s="91"/>
      <c r="N126" s="91"/>
      <c r="O126" s="91"/>
      <c r="P126" s="91"/>
      <c r="Q126" s="91"/>
      <c r="R126" s="91"/>
      <c r="S126" s="91"/>
      <c r="T126" s="91"/>
      <c r="U126" s="91"/>
      <c r="V126" s="91"/>
      <c r="W126" s="91"/>
      <c r="X126" s="91"/>
      <c r="Y126" s="91"/>
      <c r="Z126" s="91"/>
      <c r="AA126" s="91"/>
      <c r="AB126" s="91"/>
      <c r="AC126" s="91"/>
      <c r="AD126" s="91"/>
      <c r="AE126" s="91"/>
      <c r="AF126" s="91"/>
      <c r="AG126" s="91"/>
      <c r="AH126" s="91"/>
      <c r="AI126" s="91"/>
      <c r="AJ126" s="91"/>
      <c r="AK126"/>
      <c r="AL126"/>
      <c r="AM126" s="91"/>
      <c r="AN126" s="91"/>
      <c r="AO126" s="91"/>
      <c r="AP126" s="91"/>
      <c r="AQ126" s="91"/>
      <c r="AR126" s="91"/>
      <c r="AS126" s="91"/>
      <c r="AT126" s="91"/>
      <c r="AU126" s="91"/>
      <c r="AV126" s="91"/>
      <c r="AW126" s="91"/>
      <c r="AX126" s="91"/>
      <c r="AY126" s="91"/>
      <c r="AZ126" s="91"/>
      <c r="BA126" s="91"/>
      <c r="BB126" s="91"/>
      <c r="BC126" s="91"/>
      <c r="BD126" s="91"/>
      <c r="BE126" s="91"/>
      <c r="BF126" s="91"/>
      <c r="BG126" s="91"/>
      <c r="BH126" s="37"/>
      <c r="BI126" s="91"/>
      <c r="BJ126" s="91"/>
      <c r="BK126" s="91"/>
      <c r="BL126" s="91"/>
      <c r="BM126" s="91"/>
      <c r="BN126" s="91"/>
      <c r="BO126" s="91"/>
    </row>
    <row r="127" spans="1:67" x14ac:dyDescent="0.2">
      <c r="A127" s="91"/>
      <c r="B127" s="91"/>
      <c r="C127" s="91"/>
      <c r="D127" s="91"/>
      <c r="E127" s="91"/>
      <c r="F127" s="91"/>
      <c r="G127" s="91"/>
      <c r="H127" s="91"/>
      <c r="I127" s="91"/>
      <c r="J127" s="91"/>
      <c r="K127" s="91"/>
      <c r="L127" s="91"/>
      <c r="M127" s="91"/>
      <c r="N127" s="91"/>
      <c r="O127" s="91"/>
      <c r="P127" s="91"/>
      <c r="Q127" s="91"/>
      <c r="R127" s="91"/>
      <c r="S127" s="91"/>
      <c r="T127" s="91"/>
      <c r="U127" s="91"/>
      <c r="V127" s="91"/>
      <c r="W127" s="91"/>
      <c r="X127" s="91"/>
      <c r="Y127" s="91"/>
      <c r="Z127" s="91"/>
      <c r="AA127" s="91"/>
      <c r="AB127" s="91"/>
      <c r="AC127" s="91"/>
      <c r="AD127" s="91"/>
      <c r="AE127" s="91"/>
      <c r="AF127" s="91"/>
      <c r="AG127" s="91"/>
      <c r="AH127" s="91"/>
      <c r="AI127" s="91"/>
      <c r="AJ127" s="91"/>
      <c r="AK127"/>
      <c r="AL127"/>
      <c r="AM127" s="91"/>
      <c r="AN127" s="91"/>
      <c r="AO127" s="91"/>
      <c r="AP127" s="91"/>
      <c r="AQ127" s="91"/>
      <c r="AR127" s="91"/>
      <c r="AS127" s="91"/>
      <c r="AT127" s="91"/>
      <c r="AU127" s="91"/>
      <c r="AV127" s="91"/>
      <c r="AW127" s="91"/>
      <c r="AX127" s="91"/>
      <c r="AY127" s="91"/>
      <c r="AZ127" s="91"/>
      <c r="BA127" s="91"/>
      <c r="BB127" s="91"/>
      <c r="BC127" s="91"/>
      <c r="BD127" s="91"/>
      <c r="BE127" s="91"/>
      <c r="BF127" s="91"/>
      <c r="BG127" s="91"/>
      <c r="BH127" s="37"/>
      <c r="BI127" s="91"/>
      <c r="BJ127" s="91"/>
      <c r="BK127" s="91"/>
      <c r="BL127" s="91"/>
      <c r="BM127" s="91"/>
      <c r="BN127" s="91"/>
      <c r="BO127" s="91"/>
    </row>
    <row r="128" spans="1:67" x14ac:dyDescent="0.2">
      <c r="A128" s="91"/>
      <c r="B128" s="91"/>
      <c r="C128" s="91"/>
      <c r="D128" s="91"/>
      <c r="E128" s="91"/>
      <c r="F128" s="91"/>
      <c r="G128" s="91"/>
      <c r="H128" s="91"/>
      <c r="I128" s="91"/>
      <c r="J128" s="91"/>
      <c r="K128" s="91"/>
      <c r="L128" s="91"/>
      <c r="M128" s="91"/>
      <c r="N128" s="91"/>
      <c r="O128" s="91"/>
      <c r="P128" s="91"/>
      <c r="Q128" s="91"/>
      <c r="R128" s="91"/>
      <c r="S128" s="91"/>
      <c r="T128" s="91"/>
      <c r="U128" s="91"/>
      <c r="V128" s="91"/>
      <c r="W128" s="91"/>
      <c r="X128" s="91"/>
      <c r="Y128" s="91"/>
      <c r="Z128" s="91"/>
      <c r="AA128" s="91"/>
      <c r="AB128" s="91"/>
      <c r="AC128" s="91"/>
      <c r="AD128" s="91"/>
      <c r="AE128" s="91"/>
      <c r="AF128" s="91"/>
      <c r="AG128" s="91"/>
      <c r="AH128" s="91"/>
      <c r="AI128" s="91"/>
      <c r="AJ128" s="91"/>
      <c r="AK128"/>
      <c r="AL128"/>
      <c r="AM128" s="91"/>
      <c r="AN128" s="91"/>
      <c r="AO128" s="91"/>
      <c r="AP128" s="91"/>
      <c r="AQ128" s="91"/>
      <c r="AR128" s="91"/>
      <c r="AS128" s="91"/>
      <c r="AT128" s="91"/>
      <c r="AU128" s="91"/>
      <c r="AV128" s="91"/>
      <c r="AW128" s="91"/>
      <c r="AX128" s="91"/>
      <c r="AY128" s="91"/>
      <c r="AZ128" s="91"/>
      <c r="BA128" s="91"/>
      <c r="BB128" s="91"/>
      <c r="BC128" s="91"/>
      <c r="BD128" s="91"/>
      <c r="BE128" s="91"/>
      <c r="BF128" s="91"/>
      <c r="BG128" s="91"/>
      <c r="BH128" s="37"/>
      <c r="BI128" s="91"/>
      <c r="BJ128" s="91"/>
      <c r="BK128" s="91"/>
      <c r="BL128" s="91"/>
      <c r="BM128" s="91"/>
      <c r="BN128" s="91"/>
      <c r="BO128" s="91"/>
    </row>
    <row r="129" spans="1:67" x14ac:dyDescent="0.2">
      <c r="A129" s="91"/>
      <c r="B129" s="91"/>
      <c r="C129" s="91"/>
      <c r="D129" s="91"/>
      <c r="E129" s="91"/>
      <c r="F129" s="91"/>
      <c r="G129" s="91"/>
      <c r="H129" s="91"/>
      <c r="I129" s="91"/>
      <c r="J129" s="91"/>
      <c r="K129" s="91"/>
      <c r="L129" s="91"/>
      <c r="M129" s="91"/>
      <c r="N129" s="91"/>
      <c r="O129" s="91"/>
      <c r="P129" s="91"/>
      <c r="Q129" s="91"/>
      <c r="R129" s="91"/>
      <c r="S129" s="91"/>
      <c r="T129" s="91"/>
      <c r="U129" s="91"/>
      <c r="V129" s="91"/>
      <c r="W129" s="91"/>
      <c r="X129" s="91"/>
      <c r="Y129" s="91"/>
      <c r="Z129" s="91"/>
      <c r="AA129" s="91"/>
      <c r="AB129" s="91"/>
      <c r="AC129" s="91"/>
      <c r="AD129" s="91"/>
      <c r="AE129" s="91"/>
      <c r="AF129" s="91"/>
      <c r="AG129" s="91"/>
      <c r="AH129" s="91"/>
      <c r="AI129" s="91"/>
      <c r="AJ129" s="91"/>
      <c r="AK129"/>
      <c r="AL129"/>
      <c r="AM129" s="91"/>
      <c r="AN129" s="91"/>
      <c r="AO129" s="91"/>
      <c r="AP129" s="91"/>
      <c r="AQ129" s="91"/>
      <c r="AR129" s="91"/>
      <c r="AS129" s="91"/>
      <c r="AT129" s="91"/>
      <c r="AU129" s="91"/>
      <c r="AV129" s="91"/>
      <c r="AW129" s="91"/>
      <c r="AX129" s="91"/>
      <c r="AY129" s="91"/>
      <c r="AZ129" s="91"/>
      <c r="BA129" s="91"/>
      <c r="BB129" s="91"/>
      <c r="BC129" s="91"/>
      <c r="BD129" s="91"/>
      <c r="BE129" s="91"/>
      <c r="BF129" s="91"/>
      <c r="BG129" s="91"/>
      <c r="BH129" s="37"/>
      <c r="BI129" s="91"/>
      <c r="BJ129" s="91"/>
      <c r="BK129" s="91"/>
      <c r="BL129" s="91"/>
      <c r="BM129" s="91"/>
      <c r="BN129" s="91"/>
      <c r="BO129" s="91"/>
    </row>
    <row r="130" spans="1:67" x14ac:dyDescent="0.2">
      <c r="A130" s="91"/>
      <c r="B130" s="91"/>
      <c r="C130" s="91"/>
      <c r="D130" s="91"/>
      <c r="E130" s="91"/>
      <c r="F130" s="91"/>
      <c r="G130" s="91"/>
      <c r="H130" s="91"/>
      <c r="I130" s="91"/>
      <c r="J130" s="91"/>
      <c r="K130" s="91"/>
      <c r="L130" s="91"/>
      <c r="M130" s="91"/>
      <c r="N130" s="91"/>
      <c r="O130" s="91"/>
      <c r="P130" s="91"/>
      <c r="Q130" s="91"/>
      <c r="R130" s="91"/>
      <c r="S130" s="91"/>
      <c r="T130" s="91"/>
      <c r="U130" s="91"/>
      <c r="V130" s="91"/>
      <c r="W130" s="91"/>
      <c r="X130" s="91"/>
      <c r="Y130" s="91"/>
      <c r="Z130" s="91"/>
      <c r="AA130" s="91"/>
      <c r="AB130" s="91"/>
      <c r="AC130" s="91"/>
      <c r="AD130" s="91"/>
      <c r="AE130" s="91"/>
      <c r="AF130" s="91"/>
      <c r="AG130" s="91"/>
      <c r="AH130" s="91"/>
      <c r="AI130" s="91"/>
      <c r="AJ130" s="91"/>
      <c r="AK130"/>
      <c r="AL130"/>
      <c r="AM130" s="91"/>
      <c r="AN130" s="91"/>
      <c r="AO130" s="91"/>
      <c r="AP130" s="91"/>
      <c r="AQ130" s="91"/>
      <c r="AR130" s="91"/>
      <c r="AS130" s="91"/>
      <c r="AT130" s="91"/>
      <c r="AU130" s="91"/>
      <c r="AV130" s="91"/>
      <c r="AW130" s="91"/>
      <c r="AX130" s="91"/>
      <c r="AY130" s="91"/>
      <c r="AZ130" s="91"/>
      <c r="BA130" s="91"/>
      <c r="BB130" s="91"/>
      <c r="BC130" s="91"/>
      <c r="BD130" s="91"/>
      <c r="BE130" s="91"/>
      <c r="BF130" s="91"/>
      <c r="BG130" s="91"/>
      <c r="BH130" s="37"/>
      <c r="BI130" s="91"/>
      <c r="BJ130" s="91"/>
      <c r="BK130" s="91"/>
      <c r="BL130" s="91"/>
      <c r="BM130" s="91"/>
      <c r="BN130" s="91"/>
      <c r="BO130" s="91"/>
    </row>
    <row r="131" spans="1:67" x14ac:dyDescent="0.2">
      <c r="A131" s="91"/>
      <c r="B131" s="91"/>
      <c r="C131" s="91"/>
      <c r="D131" s="91"/>
      <c r="E131" s="91"/>
      <c r="F131" s="91"/>
      <c r="G131" s="91"/>
      <c r="H131" s="91"/>
      <c r="I131" s="91"/>
      <c r="J131" s="91"/>
      <c r="K131" s="91"/>
      <c r="L131" s="91"/>
      <c r="M131" s="91"/>
      <c r="N131" s="91"/>
      <c r="O131" s="91"/>
      <c r="P131" s="91"/>
      <c r="Q131" s="91"/>
      <c r="R131" s="91"/>
      <c r="S131" s="91"/>
      <c r="T131" s="91"/>
      <c r="U131" s="91"/>
      <c r="V131" s="91"/>
      <c r="W131" s="91"/>
      <c r="X131" s="91"/>
      <c r="Y131" s="91"/>
      <c r="Z131" s="91"/>
      <c r="AA131" s="91"/>
      <c r="AB131" s="91"/>
      <c r="AC131" s="91"/>
      <c r="AD131" s="91"/>
      <c r="AE131" s="91"/>
      <c r="AF131" s="91"/>
      <c r="AG131" s="91"/>
      <c r="AH131" s="91"/>
      <c r="AI131" s="91"/>
      <c r="AJ131" s="91"/>
      <c r="AK131"/>
      <c r="AL131"/>
      <c r="AM131" s="91"/>
      <c r="AN131" s="91"/>
      <c r="AO131" s="91"/>
      <c r="AP131" s="91"/>
      <c r="AQ131" s="91"/>
      <c r="AR131" s="91"/>
      <c r="AS131" s="91"/>
      <c r="AT131" s="91"/>
      <c r="AU131" s="91"/>
      <c r="AV131" s="91"/>
      <c r="AW131" s="91"/>
      <c r="AX131" s="91"/>
      <c r="AY131" s="91"/>
      <c r="AZ131" s="91"/>
      <c r="BA131" s="91"/>
      <c r="BB131" s="91"/>
      <c r="BC131" s="91"/>
      <c r="BD131" s="91"/>
      <c r="BE131" s="91"/>
      <c r="BF131" s="91"/>
      <c r="BG131" s="91"/>
      <c r="BH131" s="91"/>
      <c r="BI131" s="91"/>
      <c r="BJ131" s="91"/>
      <c r="BK131" s="91"/>
      <c r="BL131" s="91"/>
      <c r="BM131" s="91"/>
      <c r="BN131" s="91"/>
      <c r="BO131" s="91"/>
    </row>
    <row r="132" spans="1:67" x14ac:dyDescent="0.2">
      <c r="A132" s="91"/>
      <c r="B132" s="91"/>
      <c r="C132" s="91"/>
      <c r="D132" s="91"/>
      <c r="E132" s="91"/>
      <c r="F132" s="91"/>
      <c r="G132" s="91"/>
      <c r="H132" s="91"/>
      <c r="I132" s="91"/>
      <c r="J132" s="91"/>
      <c r="K132" s="91"/>
      <c r="L132" s="91"/>
      <c r="M132" s="91"/>
      <c r="N132" s="91"/>
      <c r="O132" s="91"/>
      <c r="P132" s="91"/>
      <c r="Q132" s="91"/>
      <c r="R132" s="91"/>
      <c r="S132" s="91"/>
      <c r="T132" s="91"/>
      <c r="U132" s="91"/>
      <c r="V132" s="91"/>
      <c r="W132" s="91"/>
      <c r="X132" s="91"/>
      <c r="Y132" s="91"/>
      <c r="Z132" s="91"/>
      <c r="AA132" s="91"/>
      <c r="AB132" s="91"/>
      <c r="AC132" s="91"/>
      <c r="AD132" s="91"/>
      <c r="AE132" s="91"/>
      <c r="AF132" s="91"/>
      <c r="AG132" s="91"/>
      <c r="AH132" s="91"/>
      <c r="AI132" s="91"/>
      <c r="AJ132" s="91"/>
      <c r="AK132"/>
      <c r="AL132"/>
      <c r="AM132" s="91"/>
      <c r="AN132" s="91"/>
      <c r="AO132" s="91"/>
      <c r="AP132" s="91"/>
      <c r="AQ132" s="91"/>
      <c r="AR132" s="91"/>
      <c r="AS132" s="91"/>
      <c r="AT132" s="91"/>
      <c r="AU132" s="91"/>
      <c r="AV132" s="91"/>
      <c r="AW132" s="91"/>
      <c r="AX132" s="91"/>
      <c r="AY132" s="91"/>
      <c r="AZ132" s="91"/>
      <c r="BA132" s="91"/>
      <c r="BB132" s="91"/>
      <c r="BC132" s="91"/>
      <c r="BD132" s="91"/>
      <c r="BE132" s="91"/>
      <c r="BF132" s="91"/>
      <c r="BG132" s="91"/>
      <c r="BH132" s="91"/>
      <c r="BI132" s="91"/>
      <c r="BJ132" s="91"/>
      <c r="BK132" s="91"/>
      <c r="BL132" s="91"/>
      <c r="BM132" s="91"/>
      <c r="BN132" s="91"/>
      <c r="BO132" s="91"/>
    </row>
    <row r="133" spans="1:67" x14ac:dyDescent="0.2">
      <c r="A133" s="91"/>
      <c r="B133" s="91"/>
      <c r="C133" s="91"/>
      <c r="D133" s="91"/>
      <c r="E133" s="91"/>
      <c r="F133" s="91"/>
      <c r="G133" s="91"/>
      <c r="H133" s="91"/>
      <c r="I133" s="91"/>
      <c r="J133" s="91"/>
      <c r="K133" s="91"/>
      <c r="L133" s="91"/>
      <c r="M133" s="91"/>
      <c r="N133" s="91"/>
      <c r="O133" s="91"/>
      <c r="P133" s="91"/>
      <c r="Q133" s="91"/>
      <c r="R133" s="91"/>
      <c r="S133" s="91"/>
      <c r="T133" s="91"/>
      <c r="U133" s="91"/>
      <c r="V133" s="91"/>
      <c r="W133" s="91"/>
      <c r="X133" s="91"/>
      <c r="Y133" s="91"/>
      <c r="Z133" s="91"/>
      <c r="AA133" s="91"/>
      <c r="AB133" s="91"/>
      <c r="AC133" s="91"/>
      <c r="AD133" s="91"/>
      <c r="AE133" s="91"/>
      <c r="AF133" s="91"/>
      <c r="AG133" s="91"/>
      <c r="AH133" s="91"/>
      <c r="AI133" s="91"/>
      <c r="AJ133" s="91"/>
      <c r="AK133"/>
      <c r="AL133"/>
      <c r="AM133" s="91"/>
      <c r="AN133" s="91"/>
      <c r="AO133" s="91"/>
      <c r="AP133" s="91"/>
      <c r="AQ133" s="91"/>
      <c r="AR133" s="91"/>
      <c r="AS133" s="91"/>
      <c r="AT133" s="91"/>
      <c r="AU133" s="91"/>
      <c r="AV133" s="91"/>
      <c r="AW133" s="91"/>
      <c r="AX133" s="91"/>
      <c r="AY133" s="91"/>
      <c r="AZ133" s="91"/>
      <c r="BA133" s="91"/>
      <c r="BB133" s="91"/>
      <c r="BC133" s="91"/>
      <c r="BD133" s="91"/>
      <c r="BE133" s="91"/>
      <c r="BF133" s="91"/>
      <c r="BG133" s="91"/>
      <c r="BH133" s="91"/>
      <c r="BI133" s="91"/>
      <c r="BJ133" s="91"/>
      <c r="BK133" s="91"/>
      <c r="BL133" s="91"/>
      <c r="BM133" s="91"/>
      <c r="BN133" s="91"/>
      <c r="BO133" s="91"/>
    </row>
    <row r="134" spans="1:67" x14ac:dyDescent="0.2">
      <c r="A134" s="91"/>
      <c r="B134" s="91"/>
      <c r="C134" s="91"/>
      <c r="D134" s="91"/>
      <c r="E134" s="91"/>
      <c r="F134" s="91"/>
      <c r="G134" s="91"/>
      <c r="H134" s="91"/>
      <c r="I134" s="91"/>
      <c r="J134" s="91"/>
      <c r="K134" s="91"/>
      <c r="L134" s="91"/>
      <c r="M134" s="91"/>
      <c r="N134" s="91"/>
      <c r="O134" s="91"/>
      <c r="P134" s="91"/>
      <c r="Q134" s="91"/>
      <c r="R134" s="91"/>
      <c r="S134" s="91"/>
      <c r="T134" s="91"/>
      <c r="U134" s="91"/>
      <c r="V134" s="91"/>
      <c r="W134" s="91"/>
      <c r="X134" s="91"/>
      <c r="Y134" s="91"/>
      <c r="Z134" s="91"/>
      <c r="AA134" s="91"/>
      <c r="AB134" s="91"/>
      <c r="AC134" s="91"/>
      <c r="AD134" s="91"/>
      <c r="AE134" s="91"/>
      <c r="AF134" s="91"/>
      <c r="AG134" s="91"/>
      <c r="AH134" s="91"/>
      <c r="AI134" s="91"/>
      <c r="AJ134" s="91"/>
      <c r="AK134"/>
      <c r="AL134"/>
      <c r="AM134" s="91"/>
      <c r="AN134" s="91"/>
      <c r="AO134" s="91"/>
      <c r="AP134" s="91"/>
      <c r="AQ134" s="91"/>
      <c r="AR134" s="91"/>
      <c r="AS134" s="91"/>
      <c r="AT134" s="91"/>
      <c r="AU134" s="91"/>
      <c r="AV134" s="91"/>
      <c r="AW134" s="91"/>
      <c r="AX134" s="91"/>
      <c r="AY134" s="91"/>
      <c r="AZ134" s="91"/>
      <c r="BA134" s="91"/>
      <c r="BB134" s="91"/>
      <c r="BC134" s="91"/>
      <c r="BD134" s="91"/>
      <c r="BE134" s="91"/>
      <c r="BF134" s="91"/>
      <c r="BG134" s="91"/>
      <c r="BH134" s="91"/>
      <c r="BI134" s="91"/>
      <c r="BJ134" s="91"/>
      <c r="BK134" s="91"/>
      <c r="BL134" s="91"/>
      <c r="BM134" s="91"/>
      <c r="BN134" s="91"/>
      <c r="BO134" s="91"/>
    </row>
    <row r="135" spans="1:67" x14ac:dyDescent="0.2">
      <c r="A135" s="91"/>
      <c r="B135" s="91"/>
      <c r="C135" s="91"/>
      <c r="D135" s="91"/>
      <c r="E135" s="91"/>
      <c r="F135" s="91"/>
      <c r="G135" s="91"/>
      <c r="H135" s="91"/>
      <c r="I135" s="91"/>
      <c r="J135" s="91"/>
      <c r="K135" s="91"/>
      <c r="L135" s="91"/>
      <c r="M135" s="91"/>
      <c r="N135" s="91"/>
      <c r="O135" s="91"/>
      <c r="P135" s="91"/>
      <c r="Q135" s="91"/>
      <c r="R135" s="91"/>
      <c r="S135" s="91"/>
      <c r="T135" s="91"/>
      <c r="U135" s="91"/>
      <c r="V135" s="91"/>
      <c r="W135" s="91"/>
      <c r="X135" s="91"/>
      <c r="Y135" s="91"/>
      <c r="Z135" s="91"/>
      <c r="AA135" s="91"/>
      <c r="AB135" s="91"/>
      <c r="AC135" s="91"/>
      <c r="AD135" s="91"/>
      <c r="AE135" s="91"/>
      <c r="AF135" s="91"/>
      <c r="AG135" s="91"/>
      <c r="AH135" s="91"/>
      <c r="AI135" s="91"/>
      <c r="AJ135" s="91"/>
      <c r="AK135"/>
      <c r="AL135"/>
      <c r="AM135" s="91"/>
      <c r="AN135" s="91"/>
      <c r="AO135" s="91"/>
      <c r="AP135" s="91"/>
      <c r="AQ135" s="91"/>
      <c r="AR135" s="91"/>
      <c r="AS135" s="91"/>
      <c r="AT135" s="91"/>
      <c r="AU135" s="91"/>
      <c r="AV135" s="91"/>
      <c r="AW135" s="91"/>
      <c r="AX135" s="91"/>
      <c r="AY135" s="91"/>
      <c r="AZ135" s="91"/>
      <c r="BA135" s="91"/>
      <c r="BB135" s="91"/>
      <c r="BC135" s="91"/>
      <c r="BD135" s="91"/>
      <c r="BE135" s="91"/>
      <c r="BF135" s="91"/>
      <c r="BG135" s="91"/>
      <c r="BH135" s="91"/>
      <c r="BI135" s="91"/>
      <c r="BJ135" s="91"/>
      <c r="BK135" s="91"/>
      <c r="BL135" s="91"/>
      <c r="BM135" s="91"/>
      <c r="BN135" s="91"/>
      <c r="BO135" s="91"/>
    </row>
    <row r="136" spans="1:67" x14ac:dyDescent="0.2">
      <c r="A136" s="91"/>
      <c r="B136" s="91"/>
      <c r="C136" s="91"/>
      <c r="D136" s="91"/>
      <c r="E136" s="91"/>
      <c r="F136" s="91"/>
      <c r="G136" s="91"/>
      <c r="H136" s="91"/>
      <c r="I136" s="91"/>
      <c r="J136" s="91"/>
      <c r="K136" s="91"/>
      <c r="L136" s="91"/>
      <c r="M136" s="91"/>
      <c r="N136" s="91"/>
      <c r="O136" s="91"/>
      <c r="P136" s="91"/>
      <c r="Q136" s="91"/>
      <c r="R136" s="91"/>
      <c r="S136" s="91"/>
      <c r="T136" s="91"/>
      <c r="U136" s="91"/>
      <c r="V136" s="91"/>
      <c r="W136" s="91"/>
      <c r="X136" s="91"/>
      <c r="Y136" s="91"/>
      <c r="Z136" s="91"/>
      <c r="AA136" s="91"/>
      <c r="AB136" s="91"/>
      <c r="AC136" s="91"/>
      <c r="AD136" s="91"/>
      <c r="AE136" s="91"/>
      <c r="AF136" s="91"/>
      <c r="AG136" s="91"/>
      <c r="AH136" s="91"/>
      <c r="AI136" s="91"/>
      <c r="AJ136" s="91"/>
      <c r="AK136"/>
      <c r="AL136"/>
      <c r="AM136" s="91"/>
      <c r="AN136" s="91"/>
      <c r="AO136" s="91"/>
      <c r="AP136" s="91"/>
      <c r="AQ136" s="91"/>
      <c r="AR136" s="91"/>
      <c r="AS136" s="91"/>
      <c r="AT136" s="91"/>
      <c r="AU136" s="91"/>
      <c r="AV136" s="91"/>
      <c r="AW136" s="91"/>
      <c r="AX136" s="91"/>
      <c r="AY136" s="91"/>
      <c r="AZ136" s="91"/>
      <c r="BA136" s="91"/>
      <c r="BB136" s="91"/>
      <c r="BC136" s="91"/>
      <c r="BD136" s="91"/>
      <c r="BE136" s="91"/>
      <c r="BF136" s="91"/>
      <c r="BG136" s="91"/>
      <c r="BH136" s="91"/>
      <c r="BI136" s="91"/>
      <c r="BJ136" s="91"/>
      <c r="BK136" s="91"/>
      <c r="BL136" s="91"/>
      <c r="BM136" s="91"/>
      <c r="BN136" s="91"/>
      <c r="BO136" s="91"/>
    </row>
    <row r="137" spans="1:67" x14ac:dyDescent="0.2">
      <c r="A137" s="91"/>
      <c r="B137" s="91"/>
      <c r="C137" s="91"/>
      <c r="D137" s="91"/>
      <c r="E137" s="91"/>
      <c r="F137" s="91"/>
      <c r="G137" s="91"/>
      <c r="H137" s="91"/>
      <c r="I137" s="91"/>
      <c r="J137" s="91"/>
      <c r="K137" s="91"/>
      <c r="L137" s="91"/>
      <c r="M137" s="91"/>
      <c r="N137" s="91"/>
      <c r="O137" s="91"/>
      <c r="P137" s="91"/>
      <c r="Q137" s="91"/>
      <c r="R137" s="91"/>
      <c r="S137" s="91"/>
      <c r="T137" s="91"/>
      <c r="U137" s="91"/>
      <c r="V137" s="91"/>
      <c r="W137" s="91"/>
      <c r="X137" s="91"/>
      <c r="Y137" s="91"/>
      <c r="Z137" s="91"/>
      <c r="AA137" s="91"/>
      <c r="AB137" s="91"/>
      <c r="AC137" s="91"/>
      <c r="AD137" s="91"/>
      <c r="AE137" s="91"/>
      <c r="AF137" s="91"/>
      <c r="AG137" s="91"/>
      <c r="AH137" s="91"/>
      <c r="AI137" s="91"/>
      <c r="AJ137" s="91"/>
      <c r="AK137"/>
      <c r="AL137"/>
      <c r="AM137" s="91"/>
      <c r="AN137" s="91"/>
      <c r="AO137" s="91"/>
      <c r="AP137" s="91"/>
      <c r="AQ137" s="91"/>
      <c r="AR137" s="91"/>
      <c r="AS137" s="91"/>
      <c r="AT137" s="91"/>
      <c r="AU137" s="91"/>
      <c r="AV137" s="91"/>
      <c r="AW137" s="91"/>
      <c r="AX137" s="91"/>
      <c r="AY137" s="91"/>
      <c r="AZ137" s="91"/>
      <c r="BA137" s="91"/>
      <c r="BB137" s="91"/>
      <c r="BC137" s="91"/>
      <c r="BD137" s="91"/>
      <c r="BE137" s="91"/>
      <c r="BF137" s="91"/>
      <c r="BG137" s="91"/>
      <c r="BH137" s="91"/>
      <c r="BI137" s="91"/>
      <c r="BJ137" s="91"/>
      <c r="BK137" s="91"/>
      <c r="BL137" s="91"/>
      <c r="BM137" s="91"/>
      <c r="BN137" s="91"/>
      <c r="BO137" s="91"/>
    </row>
    <row r="138" spans="1:67" x14ac:dyDescent="0.2">
      <c r="A138" s="91"/>
      <c r="B138" s="91"/>
      <c r="C138" s="91"/>
      <c r="D138" s="91"/>
      <c r="E138" s="91"/>
      <c r="F138" s="91"/>
      <c r="G138" s="91"/>
      <c r="H138" s="91"/>
      <c r="I138" s="91"/>
      <c r="J138" s="91"/>
      <c r="K138" s="91"/>
      <c r="L138" s="91"/>
      <c r="M138" s="91"/>
      <c r="N138" s="91"/>
      <c r="O138" s="91"/>
      <c r="P138" s="91"/>
      <c r="Q138" s="91"/>
      <c r="R138" s="91"/>
      <c r="S138" s="91"/>
      <c r="T138" s="91"/>
      <c r="U138" s="91"/>
      <c r="V138" s="91"/>
      <c r="W138" s="91"/>
      <c r="X138" s="91"/>
      <c r="Y138" s="91"/>
      <c r="Z138" s="91"/>
      <c r="AA138" s="91"/>
      <c r="AB138" s="91"/>
      <c r="AC138" s="91"/>
      <c r="AD138" s="91"/>
      <c r="AE138" s="91"/>
      <c r="AF138" s="91"/>
      <c r="AG138" s="91"/>
      <c r="AH138" s="91"/>
      <c r="AI138" s="91"/>
      <c r="AJ138" s="91"/>
      <c r="AK138"/>
      <c r="AL138"/>
      <c r="AM138" s="91"/>
      <c r="AN138" s="91"/>
      <c r="AO138" s="91"/>
      <c r="AP138" s="91"/>
      <c r="AQ138" s="91"/>
      <c r="AR138" s="91"/>
      <c r="AS138" s="91"/>
      <c r="AT138" s="91"/>
      <c r="AU138" s="91"/>
      <c r="AV138" s="91"/>
      <c r="AW138" s="91"/>
      <c r="AX138" s="91"/>
      <c r="AY138" s="91"/>
      <c r="AZ138" s="91"/>
      <c r="BA138" s="91"/>
      <c r="BB138" s="91"/>
      <c r="BC138" s="91"/>
      <c r="BD138" s="91"/>
      <c r="BE138" s="91"/>
      <c r="BF138" s="91"/>
      <c r="BG138" s="91"/>
      <c r="BH138" s="91"/>
      <c r="BI138" s="91"/>
      <c r="BJ138" s="91"/>
      <c r="BK138" s="91"/>
      <c r="BL138" s="91"/>
      <c r="BM138" s="91"/>
      <c r="BN138" s="91"/>
      <c r="BO138" s="91"/>
    </row>
    <row r="139" spans="1:67" ht="15" customHeight="1" x14ac:dyDescent="0.2">
      <c r="A139" s="91"/>
      <c r="B139" s="91"/>
      <c r="C139" s="91"/>
      <c r="D139" s="91"/>
      <c r="E139" s="91"/>
      <c r="F139" s="91"/>
      <c r="G139" s="91"/>
      <c r="H139" s="91"/>
      <c r="I139" s="91"/>
      <c r="J139" s="91"/>
      <c r="K139" s="91"/>
      <c r="L139" s="91"/>
      <c r="M139" s="91"/>
      <c r="N139" s="91"/>
      <c r="O139" s="91"/>
      <c r="P139" s="91"/>
      <c r="Q139" s="91"/>
      <c r="R139" s="91"/>
      <c r="S139" s="91"/>
      <c r="T139" s="91"/>
      <c r="U139" s="91"/>
      <c r="V139" s="91"/>
      <c r="W139" s="91"/>
      <c r="X139" s="91"/>
      <c r="Y139" s="91"/>
      <c r="Z139" s="91"/>
      <c r="AA139" s="91"/>
      <c r="AB139" s="91"/>
      <c r="AC139" s="91"/>
      <c r="AD139" s="91"/>
      <c r="AE139" s="91"/>
      <c r="AF139" s="91"/>
      <c r="AG139" s="91"/>
      <c r="AH139" s="91"/>
      <c r="AI139" s="91"/>
      <c r="AJ139" s="91"/>
      <c r="AK139"/>
      <c r="AL139"/>
      <c r="AM139" s="91"/>
      <c r="AN139" s="91"/>
      <c r="AO139" s="91"/>
      <c r="AP139" s="91"/>
      <c r="AQ139" s="91"/>
      <c r="AR139" s="91"/>
      <c r="AS139" s="91"/>
      <c r="AT139" s="91"/>
      <c r="AU139" s="91"/>
      <c r="AV139" s="91"/>
      <c r="AW139" s="91"/>
      <c r="AX139" s="91"/>
      <c r="AY139" s="91"/>
      <c r="AZ139" s="91"/>
      <c r="BA139" s="91"/>
      <c r="BB139" s="91"/>
      <c r="BC139" s="91"/>
      <c r="BD139" s="91"/>
      <c r="BE139" s="91"/>
      <c r="BF139" s="91"/>
      <c r="BG139" s="91"/>
      <c r="BH139" s="91"/>
      <c r="BI139" s="91"/>
      <c r="BJ139" s="91"/>
      <c r="BK139" s="91"/>
      <c r="BL139" s="91"/>
      <c r="BM139" s="91"/>
      <c r="BN139" s="91"/>
      <c r="BO139" s="91"/>
    </row>
    <row r="140" spans="1:67" ht="15" customHeight="1" x14ac:dyDescent="0.2">
      <c r="A140" s="91"/>
      <c r="B140" s="91"/>
      <c r="C140" s="91"/>
      <c r="D140" s="91"/>
      <c r="E140" s="91"/>
      <c r="F140" s="91"/>
      <c r="G140" s="91"/>
      <c r="H140" s="91"/>
      <c r="I140" s="91"/>
      <c r="J140" s="91"/>
      <c r="K140" s="91"/>
      <c r="L140" s="91"/>
      <c r="M140" s="91"/>
      <c r="N140" s="91"/>
      <c r="O140" s="91"/>
      <c r="P140" s="91"/>
      <c r="Q140" s="91"/>
      <c r="R140" s="91"/>
      <c r="S140" s="91"/>
      <c r="T140" s="91"/>
      <c r="U140" s="91"/>
      <c r="V140" s="91"/>
      <c r="W140" s="91"/>
      <c r="X140" s="91"/>
      <c r="Y140" s="91"/>
      <c r="Z140" s="91"/>
      <c r="AA140" s="91"/>
      <c r="AB140" s="91"/>
      <c r="AC140" s="91"/>
      <c r="AD140" s="91"/>
      <c r="AE140" s="91"/>
      <c r="AF140" s="91"/>
      <c r="AG140" s="91"/>
      <c r="AH140" s="91"/>
      <c r="AI140" s="91"/>
      <c r="AJ140" s="91"/>
      <c r="AK140"/>
      <c r="AL140"/>
      <c r="AM140" s="91"/>
      <c r="AN140" s="91"/>
      <c r="AO140" s="91"/>
      <c r="AP140" s="91"/>
      <c r="AQ140" s="91"/>
      <c r="AR140" s="91"/>
      <c r="AS140" s="91"/>
      <c r="AT140" s="91"/>
      <c r="AU140" s="91"/>
      <c r="AV140" s="91"/>
      <c r="AW140" s="91"/>
      <c r="AX140" s="91"/>
      <c r="AY140" s="91"/>
      <c r="AZ140" s="91"/>
      <c r="BA140" s="91"/>
      <c r="BB140" s="91"/>
      <c r="BC140" s="91"/>
      <c r="BD140" s="91"/>
      <c r="BE140" s="91"/>
      <c r="BF140" s="91"/>
      <c r="BG140" s="91"/>
      <c r="BH140" s="91"/>
      <c r="BI140" s="91"/>
      <c r="BJ140" s="91"/>
      <c r="BK140" s="91"/>
      <c r="BL140" s="91"/>
      <c r="BM140" s="91"/>
      <c r="BN140" s="91"/>
      <c r="BO140" s="91"/>
    </row>
    <row r="141" spans="1:67" ht="15" customHeight="1" x14ac:dyDescent="0.2">
      <c r="A141" s="91"/>
      <c r="B141" s="91"/>
      <c r="C141" s="91"/>
      <c r="D141" s="91"/>
      <c r="E141" s="91"/>
      <c r="F141" s="91"/>
      <c r="G141" s="91"/>
      <c r="H141" s="91"/>
      <c r="I141" s="91"/>
      <c r="J141" s="91"/>
      <c r="K141" s="91"/>
      <c r="L141" s="91"/>
      <c r="M141" s="91"/>
      <c r="N141" s="91"/>
      <c r="O141" s="91"/>
      <c r="P141" s="91"/>
      <c r="Q141" s="91"/>
      <c r="R141" s="91"/>
      <c r="S141" s="91"/>
      <c r="T141" s="91"/>
      <c r="U141" s="91"/>
      <c r="V141" s="91"/>
      <c r="W141" s="91"/>
      <c r="X141" s="91"/>
      <c r="Y141" s="91"/>
      <c r="Z141" s="91"/>
      <c r="AA141" s="91"/>
      <c r="AB141" s="91"/>
      <c r="AC141" s="91"/>
      <c r="AD141" s="91"/>
      <c r="AE141" s="91"/>
      <c r="AF141" s="91"/>
      <c r="AG141" s="91"/>
      <c r="AH141" s="91"/>
      <c r="AI141" s="91"/>
      <c r="AJ141" s="91"/>
      <c r="AK141"/>
      <c r="AL141"/>
      <c r="AM141" s="91"/>
      <c r="AN141" s="91"/>
      <c r="AO141" s="91"/>
      <c r="AP141" s="91"/>
      <c r="AQ141" s="91"/>
      <c r="AR141" s="91"/>
      <c r="AS141" s="91"/>
      <c r="AT141" s="91"/>
      <c r="AU141" s="91"/>
      <c r="AV141" s="91"/>
      <c r="AW141" s="91"/>
      <c r="AX141" s="91"/>
      <c r="AY141" s="91"/>
      <c r="AZ141" s="91"/>
      <c r="BA141" s="91"/>
      <c r="BB141" s="91"/>
      <c r="BC141" s="91"/>
      <c r="BD141" s="91"/>
      <c r="BE141" s="91"/>
      <c r="BF141" s="91"/>
      <c r="BG141" s="91"/>
      <c r="BH141" s="91"/>
      <c r="BI141" s="91"/>
      <c r="BJ141" s="91"/>
      <c r="BK141" s="91"/>
      <c r="BL141" s="91"/>
      <c r="BM141" s="91"/>
      <c r="BN141" s="91"/>
      <c r="BO141" s="91"/>
    </row>
    <row r="142" spans="1:67" ht="15" customHeight="1" x14ac:dyDescent="0.2">
      <c r="A142" s="91"/>
      <c r="B142" s="91"/>
      <c r="C142" s="91"/>
      <c r="D142" s="91"/>
      <c r="E142" s="91"/>
      <c r="F142" s="91"/>
      <c r="G142" s="91"/>
      <c r="H142" s="91"/>
      <c r="I142" s="91"/>
      <c r="J142" s="91"/>
      <c r="K142" s="91"/>
      <c r="L142" s="91"/>
      <c r="M142" s="91"/>
      <c r="N142" s="91"/>
      <c r="O142" s="91"/>
      <c r="P142" s="91"/>
      <c r="Q142" s="91"/>
      <c r="R142" s="91"/>
      <c r="S142" s="91"/>
      <c r="T142" s="91"/>
      <c r="U142" s="91"/>
      <c r="V142" s="91"/>
      <c r="W142" s="91"/>
      <c r="X142" s="91"/>
      <c r="Y142" s="91"/>
      <c r="Z142" s="91"/>
      <c r="AA142" s="91"/>
      <c r="AB142" s="91"/>
      <c r="AC142" s="91"/>
      <c r="AD142" s="91"/>
      <c r="AE142" s="91"/>
      <c r="AF142" s="91"/>
      <c r="AG142" s="91"/>
      <c r="AH142" s="91"/>
      <c r="AI142" s="91"/>
      <c r="AJ142" s="91"/>
      <c r="AK142"/>
      <c r="AL142"/>
      <c r="AM142" s="91"/>
      <c r="AN142" s="91"/>
      <c r="AO142" s="91"/>
      <c r="AP142" s="91"/>
      <c r="AQ142" s="91"/>
      <c r="AR142" s="91"/>
      <c r="AS142" s="91"/>
      <c r="AT142" s="91"/>
      <c r="AU142" s="91"/>
      <c r="AV142" s="91"/>
      <c r="AW142" s="91"/>
      <c r="AX142" s="91"/>
      <c r="AY142" s="91"/>
      <c r="AZ142" s="91"/>
      <c r="BA142" s="91"/>
      <c r="BB142" s="91"/>
      <c r="BC142" s="91"/>
      <c r="BD142" s="91"/>
      <c r="BE142" s="91"/>
      <c r="BF142" s="91"/>
      <c r="BG142" s="91"/>
      <c r="BH142" s="91"/>
      <c r="BI142" s="91"/>
      <c r="BJ142" s="91"/>
      <c r="BK142" s="91"/>
      <c r="BL142" s="91"/>
      <c r="BM142" s="91"/>
      <c r="BN142" s="91"/>
      <c r="BO142" s="91"/>
    </row>
    <row r="143" spans="1:67" ht="15" customHeight="1" x14ac:dyDescent="0.2">
      <c r="A143" s="91"/>
      <c r="B143" s="91"/>
      <c r="C143" s="91"/>
      <c r="D143" s="91"/>
      <c r="E143" s="91"/>
      <c r="F143" s="91"/>
      <c r="G143" s="91"/>
      <c r="H143" s="91"/>
      <c r="I143" s="91"/>
      <c r="J143" s="91"/>
      <c r="K143" s="91"/>
      <c r="L143" s="91"/>
      <c r="M143" s="91"/>
      <c r="N143" s="91"/>
      <c r="O143" s="91"/>
      <c r="P143" s="91"/>
      <c r="Q143" s="91"/>
      <c r="R143" s="91"/>
      <c r="S143" s="91"/>
      <c r="T143" s="91"/>
      <c r="U143" s="91"/>
      <c r="V143" s="91"/>
      <c r="W143" s="91"/>
      <c r="X143" s="91"/>
      <c r="Y143" s="91"/>
      <c r="Z143" s="91"/>
      <c r="AA143" s="91"/>
      <c r="AB143" s="91"/>
      <c r="AC143" s="91"/>
      <c r="AD143" s="91"/>
      <c r="AE143" s="91"/>
      <c r="AF143" s="91"/>
      <c r="AG143" s="91"/>
      <c r="AH143" s="91"/>
      <c r="AI143" s="91"/>
      <c r="AJ143" s="91"/>
      <c r="AK143"/>
      <c r="AL143"/>
      <c r="AM143" s="91"/>
      <c r="AN143" s="91"/>
      <c r="AO143" s="91"/>
      <c r="AP143" s="91"/>
      <c r="AQ143" s="91"/>
      <c r="AR143" s="91"/>
      <c r="AS143" s="91"/>
      <c r="AT143" s="91"/>
      <c r="AU143" s="91"/>
      <c r="AV143" s="91"/>
      <c r="AW143" s="91"/>
      <c r="AX143" s="91"/>
      <c r="AY143" s="91"/>
      <c r="AZ143" s="91"/>
      <c r="BA143" s="91"/>
      <c r="BB143" s="91"/>
      <c r="BC143" s="91"/>
      <c r="BD143" s="91"/>
      <c r="BE143" s="91"/>
      <c r="BF143" s="91"/>
      <c r="BG143" s="91"/>
      <c r="BH143" s="91"/>
      <c r="BI143" s="91"/>
      <c r="BJ143" s="91"/>
      <c r="BK143" s="91"/>
      <c r="BL143" s="91"/>
      <c r="BM143" s="91"/>
      <c r="BN143" s="91"/>
      <c r="BO143" s="91"/>
    </row>
    <row r="144" spans="1:67" ht="15" customHeight="1" x14ac:dyDescent="0.2">
      <c r="A144" s="91"/>
      <c r="B144" s="91"/>
      <c r="C144" s="91"/>
      <c r="D144" s="91"/>
      <c r="E144" s="91"/>
      <c r="F144" s="91"/>
      <c r="G144" s="91"/>
      <c r="H144" s="91"/>
      <c r="I144" s="91"/>
      <c r="J144" s="91"/>
      <c r="K144" s="91"/>
      <c r="L144" s="91"/>
      <c r="M144" s="91"/>
      <c r="N144" s="91"/>
      <c r="O144" s="91"/>
      <c r="P144" s="91"/>
      <c r="Q144" s="91"/>
      <c r="R144" s="91"/>
      <c r="S144" s="91"/>
      <c r="T144" s="91"/>
      <c r="U144" s="91"/>
      <c r="V144" s="91"/>
      <c r="W144" s="91"/>
      <c r="X144" s="91"/>
      <c r="Y144" s="91"/>
      <c r="Z144" s="91"/>
      <c r="AA144" s="91"/>
      <c r="AB144" s="91"/>
      <c r="AC144" s="91"/>
      <c r="AD144" s="91"/>
      <c r="AE144" s="91"/>
      <c r="AF144" s="91"/>
      <c r="AG144" s="91"/>
      <c r="AH144" s="91"/>
      <c r="AI144" s="91"/>
      <c r="AJ144" s="91"/>
      <c r="AK144"/>
      <c r="AL144"/>
      <c r="AM144" s="91"/>
      <c r="AN144" s="91"/>
      <c r="AO144" s="91"/>
      <c r="AP144" s="91"/>
      <c r="AQ144" s="91"/>
      <c r="AR144" s="91"/>
      <c r="AS144" s="91"/>
      <c r="AT144" s="91"/>
      <c r="AU144" s="91"/>
      <c r="AV144" s="91"/>
      <c r="AW144" s="91"/>
      <c r="AX144" s="91"/>
      <c r="AY144" s="91"/>
      <c r="AZ144" s="91"/>
      <c r="BA144" s="91"/>
      <c r="BB144" s="91"/>
      <c r="BC144" s="91"/>
      <c r="BD144" s="91"/>
      <c r="BE144" s="91"/>
      <c r="BF144" s="91"/>
      <c r="BG144" s="91"/>
      <c r="BH144" s="91"/>
      <c r="BI144" s="91"/>
      <c r="BJ144" s="91"/>
      <c r="BK144" s="91"/>
      <c r="BL144" s="91"/>
      <c r="BM144" s="91"/>
      <c r="BN144" s="91"/>
      <c r="BO144" s="91"/>
    </row>
    <row r="145" spans="1:67" x14ac:dyDescent="0.2">
      <c r="A145" s="91"/>
      <c r="B145" s="91"/>
      <c r="C145" s="91"/>
      <c r="D145" s="91"/>
      <c r="E145" s="91"/>
      <c r="F145" s="91"/>
      <c r="G145" s="91"/>
      <c r="H145" s="91"/>
      <c r="I145" s="91"/>
      <c r="J145" s="91"/>
      <c r="K145" s="91"/>
      <c r="L145" s="91"/>
      <c r="M145" s="91"/>
      <c r="N145" s="91"/>
      <c r="O145" s="91"/>
      <c r="P145" s="91"/>
      <c r="Q145" s="91"/>
      <c r="R145" s="91"/>
      <c r="S145" s="91"/>
      <c r="T145" s="91"/>
      <c r="U145" s="91"/>
      <c r="V145" s="91"/>
      <c r="W145" s="91"/>
      <c r="X145" s="91"/>
      <c r="Y145" s="91"/>
      <c r="Z145" s="91"/>
      <c r="AA145" s="91"/>
      <c r="AB145" s="91"/>
      <c r="AC145" s="91"/>
      <c r="AD145" s="91"/>
      <c r="AE145" s="91"/>
      <c r="AF145" s="91"/>
      <c r="AG145" s="91"/>
      <c r="AH145" s="91"/>
      <c r="AI145" s="91"/>
      <c r="AJ145" s="91"/>
      <c r="AK145"/>
      <c r="AL145"/>
      <c r="AM145" s="91"/>
      <c r="AN145" s="91"/>
      <c r="AO145" s="91"/>
      <c r="AP145" s="91"/>
      <c r="AQ145" s="91"/>
      <c r="AR145" s="91"/>
      <c r="AS145" s="91"/>
      <c r="AT145" s="91"/>
      <c r="AU145" s="91"/>
      <c r="AV145" s="91"/>
      <c r="AW145" s="91"/>
      <c r="AX145" s="91"/>
      <c r="AY145" s="91"/>
      <c r="AZ145" s="91"/>
      <c r="BA145" s="91"/>
      <c r="BB145" s="91"/>
      <c r="BC145" s="91"/>
      <c r="BD145" s="91"/>
      <c r="BE145" s="91"/>
      <c r="BF145" s="91"/>
      <c r="BG145" s="91"/>
      <c r="BH145" s="91"/>
      <c r="BI145" s="91"/>
      <c r="BJ145" s="91"/>
      <c r="BK145" s="91"/>
      <c r="BL145" s="91"/>
      <c r="BM145" s="91"/>
      <c r="BN145" s="91"/>
      <c r="BO145" s="91"/>
    </row>
    <row r="146" spans="1:67" x14ac:dyDescent="0.2">
      <c r="A146" s="91"/>
      <c r="B146" s="91"/>
      <c r="C146" s="91"/>
      <c r="D146" s="91"/>
      <c r="E146" s="91"/>
      <c r="F146" s="91"/>
      <c r="G146" s="91"/>
      <c r="H146" s="91"/>
      <c r="I146" s="91"/>
      <c r="J146" s="91"/>
      <c r="K146" s="91"/>
      <c r="L146" s="91"/>
      <c r="M146" s="91"/>
      <c r="N146" s="91"/>
      <c r="O146" s="91"/>
      <c r="P146" s="91"/>
      <c r="Q146" s="91"/>
      <c r="R146" s="91"/>
      <c r="S146" s="91"/>
      <c r="T146" s="91"/>
      <c r="U146" s="91"/>
      <c r="V146" s="91"/>
      <c r="W146" s="91"/>
      <c r="X146" s="91"/>
      <c r="Y146" s="91"/>
      <c r="Z146" s="91"/>
      <c r="AA146" s="91"/>
      <c r="AB146" s="91"/>
      <c r="AC146" s="91"/>
      <c r="AD146" s="91"/>
      <c r="AE146" s="91"/>
      <c r="AF146" s="91"/>
      <c r="AG146" s="91"/>
      <c r="AH146" s="91"/>
      <c r="AI146" s="91"/>
      <c r="AJ146" s="91"/>
      <c r="AK146"/>
      <c r="AL146"/>
      <c r="AM146" s="91"/>
      <c r="AN146" s="91"/>
      <c r="AO146" s="91"/>
      <c r="AP146" s="91"/>
      <c r="AQ146" s="91"/>
      <c r="AR146" s="91"/>
      <c r="AS146" s="91"/>
      <c r="AT146" s="91"/>
      <c r="AU146" s="91"/>
      <c r="AV146" s="91"/>
      <c r="AW146" s="91"/>
      <c r="AX146" s="91"/>
      <c r="AY146" s="91"/>
      <c r="AZ146" s="91"/>
      <c r="BA146" s="91"/>
      <c r="BB146" s="91"/>
      <c r="BC146" s="91"/>
      <c r="BD146" s="91"/>
      <c r="BE146" s="91"/>
      <c r="BF146" s="91"/>
      <c r="BG146" s="91"/>
      <c r="BH146" s="91"/>
      <c r="BI146" s="91"/>
      <c r="BJ146" s="91"/>
      <c r="BK146" s="91"/>
      <c r="BL146" s="91"/>
      <c r="BM146" s="91"/>
      <c r="BN146" s="91"/>
      <c r="BO146" s="91"/>
    </row>
    <row r="147" spans="1:67" x14ac:dyDescent="0.2">
      <c r="A147" s="91"/>
      <c r="B147" s="91"/>
      <c r="C147" s="91"/>
      <c r="D147" s="91"/>
      <c r="E147" s="91"/>
      <c r="F147" s="91"/>
      <c r="G147" s="91"/>
      <c r="H147" s="91"/>
      <c r="I147" s="91"/>
      <c r="J147" s="91"/>
      <c r="K147" s="91"/>
      <c r="L147" s="91"/>
      <c r="M147" s="91"/>
      <c r="N147" s="91"/>
      <c r="O147" s="91"/>
      <c r="P147" s="91"/>
      <c r="Q147" s="91"/>
      <c r="R147" s="91"/>
      <c r="S147" s="91"/>
      <c r="T147" s="91"/>
      <c r="U147" s="91"/>
      <c r="V147" s="91"/>
      <c r="W147" s="91"/>
      <c r="X147" s="91"/>
      <c r="Y147" s="91"/>
      <c r="Z147" s="91"/>
      <c r="AA147" s="91"/>
      <c r="AB147" s="91"/>
      <c r="AC147" s="91"/>
      <c r="AD147" s="91"/>
      <c r="AE147" s="91"/>
      <c r="AF147" s="91"/>
      <c r="AG147" s="91"/>
      <c r="AH147" s="91"/>
      <c r="AI147" s="91"/>
      <c r="AJ147" s="91"/>
      <c r="AK147"/>
      <c r="AL147"/>
      <c r="AM147" s="91"/>
      <c r="AN147" s="91"/>
      <c r="AO147" s="91"/>
      <c r="AP147" s="91"/>
      <c r="AQ147" s="91"/>
      <c r="AR147" s="91"/>
      <c r="AS147" s="91"/>
      <c r="AT147" s="91"/>
      <c r="AU147" s="91"/>
      <c r="AV147" s="91"/>
      <c r="AW147" s="91"/>
      <c r="AX147" s="91"/>
      <c r="AY147" s="91"/>
      <c r="AZ147" s="91"/>
      <c r="BA147" s="91"/>
      <c r="BB147" s="91"/>
      <c r="BC147" s="91"/>
      <c r="BD147" s="91"/>
      <c r="BE147" s="91"/>
      <c r="BF147" s="91"/>
      <c r="BG147" s="91"/>
      <c r="BH147" s="91"/>
      <c r="BI147" s="91"/>
      <c r="BJ147" s="91"/>
      <c r="BK147" s="91"/>
      <c r="BL147" s="91"/>
      <c r="BM147" s="91"/>
      <c r="BN147" s="91"/>
      <c r="BO147" s="91"/>
    </row>
    <row r="148" spans="1:67" x14ac:dyDescent="0.2">
      <c r="A148" s="91"/>
      <c r="B148" s="91"/>
      <c r="C148" s="91"/>
      <c r="D148" s="91"/>
      <c r="E148" s="91"/>
      <c r="F148" s="91"/>
      <c r="G148" s="91"/>
      <c r="H148" s="91"/>
      <c r="I148" s="91"/>
      <c r="J148" s="91"/>
      <c r="K148" s="91"/>
      <c r="L148" s="91"/>
      <c r="M148" s="91"/>
      <c r="N148" s="91"/>
      <c r="O148" s="91"/>
      <c r="P148" s="91"/>
      <c r="Q148" s="91"/>
      <c r="R148" s="91"/>
      <c r="S148" s="91"/>
      <c r="T148" s="91"/>
      <c r="U148" s="91"/>
      <c r="V148" s="91"/>
      <c r="W148" s="91"/>
      <c r="X148" s="91"/>
      <c r="Y148" s="91"/>
      <c r="Z148" s="91"/>
      <c r="AA148" s="91"/>
      <c r="AB148" s="91"/>
      <c r="AC148" s="91"/>
      <c r="AD148" s="91"/>
      <c r="AE148" s="91"/>
      <c r="AF148" s="91"/>
      <c r="AG148" s="91"/>
      <c r="AH148" s="91"/>
      <c r="AI148" s="91"/>
      <c r="AJ148" s="91"/>
      <c r="AK148"/>
      <c r="AL148"/>
      <c r="AM148" s="91"/>
      <c r="AN148" s="91"/>
      <c r="AO148" s="91"/>
      <c r="AP148" s="91"/>
      <c r="AQ148" s="91"/>
      <c r="AR148" s="91"/>
      <c r="AS148" s="91"/>
      <c r="AT148" s="91"/>
      <c r="AU148" s="91"/>
      <c r="AV148" s="91"/>
      <c r="AW148" s="91"/>
      <c r="AX148" s="91"/>
      <c r="AY148" s="91"/>
      <c r="AZ148" s="91"/>
      <c r="BA148" s="91"/>
      <c r="BB148" s="91"/>
      <c r="BC148" s="91"/>
      <c r="BD148" s="91"/>
      <c r="BE148" s="91"/>
      <c r="BF148" s="91"/>
      <c r="BG148" s="91"/>
      <c r="BH148" s="91"/>
      <c r="BI148" s="91"/>
      <c r="BJ148" s="91"/>
      <c r="BK148" s="91"/>
      <c r="BL148" s="91"/>
      <c r="BM148" s="91"/>
      <c r="BN148" s="91"/>
      <c r="BO148" s="91"/>
    </row>
    <row r="149" spans="1:67" x14ac:dyDescent="0.2">
      <c r="A149" s="91"/>
      <c r="B149" s="91"/>
      <c r="C149" s="91"/>
      <c r="D149" s="91"/>
      <c r="E149" s="91"/>
      <c r="F149" s="91"/>
      <c r="G149" s="91"/>
      <c r="H149" s="91"/>
      <c r="I149" s="91"/>
      <c r="J149" s="91"/>
      <c r="K149" s="91"/>
      <c r="L149" s="91"/>
      <c r="M149" s="91"/>
      <c r="N149" s="91"/>
      <c r="O149" s="91"/>
      <c r="P149" s="91"/>
      <c r="Q149" s="91"/>
      <c r="R149" s="91"/>
      <c r="S149" s="91"/>
      <c r="T149" s="91"/>
      <c r="U149" s="91"/>
      <c r="V149" s="91"/>
      <c r="W149" s="91"/>
      <c r="X149" s="91"/>
      <c r="Y149" s="91"/>
      <c r="Z149" s="91"/>
      <c r="AA149" s="91"/>
      <c r="AB149" s="91"/>
      <c r="AC149" s="91"/>
      <c r="AD149" s="91"/>
      <c r="AE149" s="91"/>
      <c r="AF149" s="91"/>
      <c r="AG149" s="91"/>
      <c r="AH149" s="91"/>
      <c r="AI149" s="91"/>
      <c r="AJ149" s="91"/>
      <c r="AK149"/>
      <c r="AL149"/>
      <c r="AM149" s="91"/>
      <c r="AN149" s="91"/>
      <c r="AO149" s="91"/>
      <c r="AP149" s="91"/>
      <c r="AQ149" s="91"/>
      <c r="AR149" s="91"/>
      <c r="AS149" s="91"/>
      <c r="AT149" s="91"/>
      <c r="AU149" s="91"/>
      <c r="AV149" s="91"/>
      <c r="AW149" s="91"/>
      <c r="AX149" s="91"/>
      <c r="AY149" s="91"/>
      <c r="AZ149" s="91"/>
      <c r="BA149" s="91"/>
      <c r="BB149" s="91"/>
      <c r="BC149" s="91"/>
      <c r="BD149" s="91"/>
      <c r="BE149" s="91"/>
      <c r="BF149" s="91"/>
      <c r="BG149" s="91"/>
      <c r="BH149" s="91"/>
      <c r="BI149" s="91"/>
      <c r="BJ149" s="91"/>
      <c r="BK149" s="91"/>
      <c r="BL149" s="91"/>
      <c r="BM149" s="91"/>
      <c r="BN149" s="91"/>
      <c r="BO149" s="91"/>
    </row>
    <row r="150" spans="1:67" x14ac:dyDescent="0.2">
      <c r="A150" s="91"/>
      <c r="B150" s="91"/>
      <c r="C150" s="91"/>
      <c r="D150" s="91"/>
      <c r="E150" s="91"/>
      <c r="F150" s="91"/>
      <c r="G150" s="91"/>
      <c r="H150" s="91"/>
      <c r="I150" s="91"/>
      <c r="J150" s="91"/>
      <c r="K150" s="91"/>
      <c r="L150" s="91"/>
      <c r="M150" s="91"/>
      <c r="N150" s="91"/>
      <c r="O150" s="91"/>
      <c r="P150" s="91"/>
      <c r="Q150" s="91"/>
      <c r="R150" s="91"/>
      <c r="S150" s="91"/>
      <c r="T150" s="91"/>
      <c r="U150" s="91"/>
      <c r="V150" s="91"/>
      <c r="W150" s="91"/>
      <c r="X150" s="91"/>
      <c r="Y150" s="91"/>
      <c r="Z150" s="91"/>
      <c r="AA150" s="91"/>
      <c r="AB150" s="91"/>
      <c r="AC150" s="91"/>
      <c r="AD150" s="91"/>
      <c r="AE150" s="91"/>
      <c r="AF150" s="91"/>
      <c r="AG150" s="91"/>
      <c r="AH150" s="91"/>
      <c r="AI150" s="91"/>
      <c r="AJ150" s="91"/>
      <c r="AK150"/>
      <c r="AL150"/>
      <c r="AM150" s="91"/>
      <c r="AN150" s="91"/>
      <c r="AO150" s="91"/>
      <c r="AP150" s="91"/>
      <c r="AQ150" s="91"/>
      <c r="AR150" s="91"/>
      <c r="AS150" s="91"/>
      <c r="AT150" s="91"/>
      <c r="AU150" s="91"/>
      <c r="AV150" s="91"/>
      <c r="AW150" s="91"/>
      <c r="AX150" s="91"/>
      <c r="AY150" s="91"/>
      <c r="AZ150" s="91"/>
      <c r="BA150" s="91"/>
      <c r="BB150" s="91"/>
      <c r="BC150" s="91"/>
      <c r="BD150" s="91"/>
      <c r="BE150" s="91"/>
      <c r="BF150" s="91"/>
      <c r="BG150" s="91"/>
      <c r="BH150" s="91"/>
      <c r="BI150" s="91"/>
      <c r="BJ150" s="91"/>
      <c r="BK150" s="91"/>
      <c r="BL150" s="91"/>
      <c r="BM150" s="91"/>
      <c r="BN150" s="91"/>
      <c r="BO150" s="91"/>
    </row>
    <row r="151" spans="1:67" x14ac:dyDescent="0.2">
      <c r="A151" s="91"/>
      <c r="B151" s="91"/>
      <c r="C151" s="91"/>
      <c r="D151" s="91"/>
      <c r="E151" s="91"/>
      <c r="F151" s="91"/>
      <c r="G151" s="91"/>
      <c r="H151" s="91"/>
      <c r="I151" s="91"/>
      <c r="J151" s="91"/>
      <c r="K151" s="91"/>
      <c r="L151" s="91"/>
      <c r="M151" s="91"/>
      <c r="N151" s="91"/>
      <c r="O151" s="91"/>
      <c r="P151" s="91"/>
      <c r="Q151" s="91"/>
      <c r="R151" s="91"/>
      <c r="S151" s="91"/>
      <c r="T151" s="91"/>
      <c r="U151" s="91"/>
      <c r="V151" s="91"/>
      <c r="W151" s="91"/>
      <c r="X151" s="91"/>
      <c r="Y151" s="91"/>
      <c r="Z151" s="91"/>
      <c r="AA151" s="91"/>
      <c r="AB151" s="91"/>
      <c r="AC151" s="91"/>
      <c r="AD151" s="91"/>
      <c r="AE151" s="91"/>
      <c r="AF151" s="91"/>
      <c r="AG151" s="91"/>
      <c r="AH151" s="91"/>
      <c r="AI151" s="91"/>
      <c r="AJ151" s="91"/>
      <c r="AK151"/>
      <c r="AL151"/>
      <c r="AM151" s="91"/>
      <c r="AN151" s="91"/>
      <c r="AO151" s="91"/>
      <c r="AP151" s="91"/>
      <c r="AQ151" s="91"/>
      <c r="AR151" s="91"/>
      <c r="AS151" s="91"/>
      <c r="AT151" s="91"/>
      <c r="AU151" s="91"/>
      <c r="AV151" s="91"/>
      <c r="AW151" s="91"/>
      <c r="AX151" s="91"/>
      <c r="AY151" s="91"/>
      <c r="AZ151" s="91"/>
      <c r="BA151" s="91"/>
      <c r="BB151" s="91"/>
      <c r="BC151" s="91"/>
      <c r="BD151" s="91"/>
      <c r="BE151" s="91"/>
      <c r="BF151" s="91"/>
      <c r="BG151" s="91"/>
      <c r="BH151" s="91"/>
      <c r="BI151" s="91"/>
      <c r="BJ151" s="91"/>
      <c r="BK151" s="91"/>
      <c r="BL151" s="91"/>
      <c r="BM151" s="91"/>
      <c r="BN151" s="91"/>
      <c r="BO151" s="91"/>
    </row>
    <row r="152" spans="1:67" x14ac:dyDescent="0.2">
      <c r="A152" s="91"/>
      <c r="B152" s="91"/>
      <c r="C152" s="91"/>
      <c r="D152" s="91"/>
      <c r="E152" s="91"/>
      <c r="F152" s="91"/>
      <c r="G152" s="91"/>
      <c r="H152" s="91"/>
      <c r="I152" s="91"/>
      <c r="J152" s="91"/>
      <c r="K152" s="91"/>
      <c r="L152" s="91"/>
      <c r="M152" s="91"/>
      <c r="N152" s="91"/>
      <c r="O152" s="91"/>
      <c r="P152" s="91"/>
      <c r="Q152" s="91"/>
      <c r="R152" s="91"/>
      <c r="S152" s="91"/>
      <c r="T152" s="91"/>
      <c r="U152" s="91"/>
      <c r="V152" s="91"/>
      <c r="W152" s="91"/>
      <c r="X152" s="91"/>
      <c r="Y152" s="91"/>
      <c r="Z152" s="91"/>
      <c r="AA152" s="91"/>
      <c r="AB152" s="91"/>
      <c r="AC152" s="91"/>
      <c r="AD152" s="91"/>
      <c r="AE152" s="91"/>
      <c r="AF152" s="91"/>
      <c r="AG152" s="91"/>
      <c r="AH152" s="91"/>
      <c r="AI152" s="91"/>
      <c r="AJ152" s="91"/>
      <c r="AK152"/>
      <c r="AL152" s="91"/>
      <c r="AM152" s="91"/>
      <c r="AN152" s="91"/>
      <c r="AO152" s="91"/>
      <c r="AP152" s="91"/>
      <c r="AQ152" s="91"/>
      <c r="AR152" s="91"/>
      <c r="AS152" s="91"/>
      <c r="AT152" s="91"/>
      <c r="AU152" s="91"/>
      <c r="AV152" s="91"/>
      <c r="AW152" s="91"/>
      <c r="AX152" s="91"/>
      <c r="AY152" s="91"/>
      <c r="AZ152" s="91"/>
      <c r="BA152" s="91"/>
      <c r="BB152" s="91"/>
      <c r="BC152" s="91"/>
      <c r="BD152" s="91"/>
      <c r="BE152" s="91"/>
      <c r="BF152" s="91"/>
      <c r="BG152" s="91"/>
      <c r="BH152" s="91"/>
      <c r="BI152" s="91"/>
      <c r="BJ152" s="91"/>
      <c r="BK152" s="91"/>
      <c r="BL152" s="91"/>
      <c r="BM152" s="91"/>
      <c r="BN152" s="91"/>
      <c r="BO152" s="91"/>
    </row>
    <row r="153" spans="1:67" x14ac:dyDescent="0.2">
      <c r="A153" s="91"/>
      <c r="B153" s="91"/>
      <c r="C153" s="91"/>
      <c r="D153" s="91"/>
      <c r="E153" s="91"/>
      <c r="F153" s="91"/>
      <c r="G153" s="91"/>
      <c r="H153" s="91"/>
      <c r="I153" s="91"/>
      <c r="J153" s="91"/>
      <c r="K153" s="91"/>
      <c r="L153" s="91"/>
      <c r="M153" s="91"/>
      <c r="N153" s="91"/>
      <c r="O153" s="91"/>
      <c r="P153" s="91"/>
      <c r="Q153" s="91"/>
      <c r="R153" s="91"/>
      <c r="S153" s="91"/>
      <c r="T153" s="91"/>
      <c r="U153" s="91"/>
      <c r="V153" s="91"/>
      <c r="W153" s="91"/>
      <c r="X153" s="91"/>
      <c r="Y153" s="91"/>
      <c r="Z153" s="91"/>
      <c r="AA153" s="91"/>
      <c r="AB153" s="91"/>
      <c r="AC153" s="91"/>
      <c r="AD153" s="91"/>
      <c r="AE153" s="91"/>
      <c r="AF153" s="91"/>
      <c r="AG153" s="91"/>
      <c r="AH153" s="91"/>
      <c r="AI153" s="91"/>
      <c r="AJ153" s="91"/>
      <c r="AK153"/>
      <c r="AL153"/>
      <c r="AM153"/>
      <c r="AN153" s="91"/>
      <c r="AO153" s="91"/>
      <c r="AP153" s="91"/>
      <c r="AQ153" s="91"/>
      <c r="AR153" s="91"/>
      <c r="AS153" s="91"/>
      <c r="AT153" s="91"/>
      <c r="AU153" s="91"/>
      <c r="AV153" s="91"/>
      <c r="AW153" s="91"/>
      <c r="AX153" s="91"/>
      <c r="AY153" s="91"/>
      <c r="AZ153" s="91"/>
      <c r="BA153" s="91"/>
      <c r="BB153" s="91"/>
      <c r="BC153" s="91"/>
      <c r="BD153" s="91"/>
      <c r="BE153" s="91"/>
      <c r="BF153" s="91"/>
      <c r="BG153" s="91"/>
      <c r="BH153" s="91"/>
      <c r="BI153" s="91"/>
      <c r="BJ153" s="91"/>
      <c r="BK153" s="91"/>
      <c r="BL153" s="91"/>
      <c r="BM153" s="91"/>
      <c r="BN153" s="91"/>
      <c r="BO153" s="91"/>
    </row>
    <row r="154" spans="1:67" x14ac:dyDescent="0.2">
      <c r="A154" s="91"/>
      <c r="B154" s="91"/>
      <c r="C154" s="91"/>
      <c r="D154" s="91"/>
      <c r="E154" s="91"/>
      <c r="F154" s="91"/>
      <c r="G154" s="91"/>
      <c r="H154" s="91"/>
      <c r="I154" s="91"/>
      <c r="J154" s="91"/>
      <c r="K154" s="91"/>
      <c r="L154" s="91"/>
      <c r="M154" s="91"/>
      <c r="N154" s="91"/>
      <c r="O154" s="91"/>
      <c r="P154" s="91"/>
      <c r="Q154" s="91"/>
      <c r="R154" s="91"/>
      <c r="S154" s="91"/>
      <c r="T154" s="91"/>
      <c r="U154" s="91"/>
      <c r="V154" s="91"/>
      <c r="W154" s="91"/>
      <c r="X154" s="91"/>
      <c r="Y154" s="91"/>
      <c r="Z154" s="91"/>
      <c r="AA154" s="91"/>
      <c r="AB154" s="91"/>
      <c r="AC154" s="91"/>
      <c r="AD154" s="91"/>
      <c r="AE154" s="91"/>
      <c r="AF154" s="91"/>
      <c r="AG154" s="91"/>
      <c r="AH154" s="91"/>
      <c r="AI154" s="91"/>
      <c r="AJ154" s="91"/>
      <c r="AK154"/>
      <c r="AL154"/>
      <c r="AM154" s="91"/>
      <c r="AN154" s="91"/>
      <c r="AO154" s="91"/>
      <c r="AP154" s="91"/>
      <c r="AQ154" s="91"/>
      <c r="AR154" s="91"/>
      <c r="AS154" s="91"/>
      <c r="AT154" s="91"/>
      <c r="AU154" s="91"/>
      <c r="AV154" s="91"/>
      <c r="AW154" s="91"/>
      <c r="AX154" s="91"/>
      <c r="AY154" s="91"/>
      <c r="AZ154" s="91"/>
      <c r="BA154" s="91"/>
      <c r="BB154" s="91"/>
      <c r="BC154" s="91"/>
      <c r="BD154" s="91"/>
      <c r="BE154" s="91"/>
      <c r="BF154" s="91"/>
      <c r="BG154" s="91"/>
      <c r="BH154" s="91"/>
      <c r="BI154" s="91"/>
      <c r="BJ154" s="91"/>
      <c r="BK154" s="91"/>
      <c r="BL154" s="91"/>
      <c r="BM154" s="91"/>
      <c r="BN154" s="91"/>
      <c r="BO154" s="91"/>
    </row>
    <row r="155" spans="1:67" x14ac:dyDescent="0.2">
      <c r="A155" s="91"/>
      <c r="B155" s="91"/>
      <c r="C155" s="91"/>
      <c r="D155" s="91"/>
      <c r="E155" s="91"/>
      <c r="F155" s="91"/>
      <c r="G155" s="91"/>
      <c r="H155" s="91"/>
      <c r="I155" s="91"/>
      <c r="J155" s="91"/>
      <c r="K155" s="91"/>
      <c r="L155" s="91"/>
      <c r="M155" s="91"/>
      <c r="N155" s="91"/>
      <c r="O155" s="91"/>
      <c r="P155" s="91"/>
      <c r="Q155" s="91"/>
      <c r="R155" s="91"/>
      <c r="S155" s="91"/>
      <c r="T155" s="91"/>
      <c r="U155" s="91"/>
      <c r="V155" s="91"/>
      <c r="W155" s="91"/>
      <c r="X155" s="91"/>
      <c r="Y155" s="91"/>
      <c r="Z155" s="91"/>
      <c r="AA155" s="91"/>
      <c r="AB155" s="91"/>
      <c r="AC155" s="91"/>
      <c r="AD155" s="91"/>
      <c r="AE155" s="91"/>
      <c r="AF155" s="91"/>
      <c r="AG155" s="91"/>
      <c r="AH155" s="91"/>
      <c r="AI155" s="91"/>
      <c r="AJ155" s="91"/>
      <c r="AK155"/>
      <c r="AL155"/>
      <c r="AM155" s="91"/>
      <c r="AN155" s="91"/>
      <c r="AO155" s="91"/>
      <c r="AP155" s="91"/>
      <c r="AQ155" s="91"/>
      <c r="AR155" s="91"/>
      <c r="AS155" s="91"/>
      <c r="AT155" s="91"/>
      <c r="AU155" s="91"/>
      <c r="AV155" s="91"/>
      <c r="AW155" s="91"/>
      <c r="AX155" s="91"/>
      <c r="AY155" s="91"/>
      <c r="AZ155" s="91"/>
      <c r="BA155" s="91"/>
      <c r="BB155" s="91"/>
      <c r="BC155" s="91"/>
      <c r="BD155" s="91"/>
      <c r="BE155" s="91"/>
      <c r="BF155" s="91"/>
      <c r="BG155" s="91"/>
      <c r="BH155" s="91"/>
      <c r="BI155" s="91"/>
      <c r="BJ155" s="91"/>
      <c r="BK155" s="91"/>
      <c r="BL155" s="91"/>
      <c r="BM155" s="91"/>
      <c r="BN155" s="91"/>
      <c r="BO155" s="91"/>
    </row>
    <row r="156" spans="1:67" x14ac:dyDescent="0.2">
      <c r="A156" s="91"/>
      <c r="B156" s="91"/>
      <c r="C156" s="91"/>
      <c r="D156" s="91"/>
      <c r="E156" s="91"/>
      <c r="F156" s="91"/>
      <c r="G156" s="91"/>
      <c r="H156" s="91"/>
      <c r="I156" s="91"/>
      <c r="J156" s="91"/>
      <c r="K156" s="91"/>
      <c r="L156" s="91"/>
      <c r="M156" s="91"/>
      <c r="N156" s="91"/>
      <c r="O156" s="91"/>
      <c r="P156" s="91"/>
      <c r="Q156" s="91"/>
      <c r="R156" s="91"/>
      <c r="S156" s="91"/>
      <c r="T156" s="91"/>
      <c r="U156" s="91"/>
      <c r="V156" s="91"/>
      <c r="W156" s="91"/>
      <c r="X156" s="91"/>
      <c r="Y156" s="91"/>
      <c r="Z156" s="91"/>
      <c r="AA156" s="91"/>
      <c r="AB156" s="91"/>
      <c r="AC156" s="91"/>
      <c r="AD156" s="91"/>
      <c r="AE156" s="91"/>
      <c r="AF156" s="91"/>
      <c r="AG156" s="91"/>
      <c r="AH156" s="91"/>
      <c r="AI156" s="91"/>
      <c r="AJ156" s="91"/>
      <c r="AK156"/>
      <c r="AL156"/>
      <c r="AM156" s="91"/>
      <c r="AN156" s="91"/>
      <c r="AO156" s="91"/>
      <c r="AP156" s="91"/>
      <c r="AQ156" s="91"/>
      <c r="AR156" s="91"/>
      <c r="AS156" s="91"/>
      <c r="AT156" s="91"/>
      <c r="AU156" s="91"/>
      <c r="AV156" s="91"/>
      <c r="AW156" s="91"/>
      <c r="AX156" s="91"/>
      <c r="AY156" s="91"/>
      <c r="AZ156" s="91"/>
      <c r="BA156" s="91"/>
      <c r="BB156" s="91"/>
      <c r="BC156" s="91"/>
      <c r="BD156" s="91"/>
      <c r="BE156" s="91"/>
      <c r="BF156" s="91"/>
      <c r="BG156" s="91"/>
      <c r="BH156" s="91"/>
      <c r="BI156" s="91"/>
      <c r="BJ156" s="91"/>
      <c r="BK156" s="91"/>
      <c r="BL156" s="91"/>
      <c r="BM156" s="91"/>
      <c r="BN156" s="91"/>
      <c r="BO156" s="91"/>
    </row>
    <row r="157" spans="1:67" x14ac:dyDescent="0.2">
      <c r="A157" s="91"/>
      <c r="B157" s="91"/>
      <c r="C157" s="91"/>
      <c r="D157" s="91"/>
      <c r="E157" s="91"/>
      <c r="F157" s="91"/>
      <c r="G157" s="91"/>
      <c r="H157" s="91"/>
      <c r="I157" s="91"/>
      <c r="J157" s="91"/>
      <c r="K157" s="91"/>
      <c r="L157" s="91"/>
      <c r="M157" s="91"/>
      <c r="N157" s="91"/>
      <c r="O157" s="91"/>
      <c r="P157" s="91"/>
      <c r="Q157" s="91"/>
      <c r="R157" s="91"/>
      <c r="S157" s="91"/>
      <c r="T157" s="91"/>
      <c r="U157" s="91"/>
      <c r="V157" s="91"/>
      <c r="W157" s="91"/>
      <c r="X157" s="91"/>
      <c r="Y157" s="91"/>
      <c r="Z157" s="91"/>
      <c r="AA157" s="91"/>
      <c r="AB157" s="91"/>
      <c r="AC157" s="91"/>
      <c r="AD157" s="91"/>
      <c r="AE157" s="91"/>
      <c r="AF157" s="91"/>
      <c r="AG157" s="91"/>
      <c r="AH157" s="91"/>
      <c r="AI157" s="91"/>
      <c r="AJ157" s="91"/>
      <c r="AK157"/>
      <c r="AL157"/>
      <c r="AM157" s="91"/>
      <c r="AN157" s="91"/>
      <c r="AO157" s="91"/>
      <c r="AP157" s="91"/>
      <c r="AQ157" s="91"/>
      <c r="AR157" s="91"/>
      <c r="AS157" s="91"/>
      <c r="AT157" s="91"/>
      <c r="AU157" s="91"/>
      <c r="AV157" s="91"/>
      <c r="AW157" s="91"/>
      <c r="AX157" s="91"/>
      <c r="AY157" s="91"/>
      <c r="AZ157" s="91"/>
      <c r="BA157" s="91"/>
      <c r="BB157" s="91"/>
      <c r="BC157" s="91"/>
      <c r="BD157" s="91"/>
      <c r="BE157" s="91"/>
      <c r="BF157" s="91"/>
      <c r="BG157" s="91"/>
      <c r="BH157" s="91"/>
      <c r="BI157" s="91"/>
      <c r="BJ157" s="91"/>
      <c r="BK157" s="91"/>
      <c r="BL157" s="91"/>
      <c r="BM157" s="91"/>
      <c r="BN157" s="91"/>
      <c r="BO157" s="91"/>
    </row>
    <row r="158" spans="1:67" x14ac:dyDescent="0.2">
      <c r="A158" s="91"/>
      <c r="B158" s="91"/>
      <c r="C158" s="91"/>
      <c r="D158" s="91"/>
      <c r="E158" s="91"/>
      <c r="F158" s="91"/>
      <c r="G158" s="91"/>
      <c r="H158" s="91"/>
      <c r="I158" s="91"/>
      <c r="J158" s="91"/>
      <c r="K158" s="91"/>
      <c r="L158" s="91"/>
      <c r="M158" s="91"/>
      <c r="N158" s="91"/>
      <c r="O158" s="91"/>
      <c r="P158" s="91"/>
      <c r="Q158" s="91"/>
      <c r="R158" s="91"/>
      <c r="S158" s="91"/>
      <c r="T158" s="91"/>
      <c r="U158" s="91"/>
      <c r="V158" s="91"/>
      <c r="W158" s="91"/>
      <c r="X158" s="91"/>
      <c r="Y158" s="91"/>
      <c r="Z158" s="91"/>
      <c r="AA158" s="91"/>
      <c r="AB158" s="91"/>
      <c r="AC158" s="91"/>
      <c r="AD158" s="91"/>
      <c r="AE158" s="91"/>
      <c r="AF158" s="91"/>
      <c r="AG158" s="91"/>
      <c r="AH158" s="91"/>
      <c r="AI158" s="91"/>
      <c r="AJ158" s="91"/>
      <c r="AK158"/>
      <c r="AL158"/>
      <c r="AM158" s="91"/>
      <c r="AN158" s="91"/>
      <c r="AO158" s="91"/>
      <c r="AP158" s="91"/>
      <c r="AQ158" s="91"/>
      <c r="AR158" s="91"/>
      <c r="AS158" s="91"/>
      <c r="AT158" s="91"/>
      <c r="AU158" s="91"/>
      <c r="AV158" s="91"/>
      <c r="AW158" s="91"/>
      <c r="AX158" s="91"/>
      <c r="AY158" s="91"/>
      <c r="AZ158" s="91"/>
      <c r="BA158" s="91"/>
      <c r="BB158" s="91"/>
      <c r="BC158" s="91"/>
      <c r="BD158" s="91"/>
      <c r="BE158" s="91"/>
      <c r="BF158" s="91"/>
      <c r="BG158" s="91"/>
      <c r="BH158" s="91"/>
      <c r="BI158" s="91"/>
      <c r="BJ158" s="91"/>
      <c r="BK158" s="91"/>
      <c r="BL158" s="91"/>
      <c r="BM158" s="91"/>
      <c r="BN158" s="91"/>
      <c r="BO158" s="91"/>
    </row>
    <row r="159" spans="1:67" x14ac:dyDescent="0.2">
      <c r="A159" s="91"/>
      <c r="B159" s="91"/>
      <c r="C159" s="91"/>
      <c r="D159" s="91"/>
      <c r="E159" s="91"/>
      <c r="F159" s="91"/>
      <c r="G159" s="91"/>
      <c r="H159" s="91"/>
      <c r="I159" s="91"/>
      <c r="J159" s="91"/>
      <c r="K159" s="91"/>
      <c r="L159" s="91"/>
      <c r="M159" s="91"/>
      <c r="N159" s="91"/>
      <c r="O159" s="91"/>
      <c r="P159" s="91"/>
      <c r="Q159" s="91"/>
      <c r="R159" s="91"/>
      <c r="S159" s="91"/>
      <c r="T159" s="91"/>
      <c r="U159" s="91"/>
      <c r="V159" s="91"/>
      <c r="W159" s="91"/>
      <c r="X159" s="91"/>
      <c r="Y159" s="91"/>
      <c r="Z159" s="91"/>
      <c r="AA159" s="91"/>
      <c r="AB159" s="91"/>
      <c r="AC159" s="91"/>
      <c r="AD159" s="91"/>
      <c r="AE159" s="91"/>
      <c r="AF159" s="91"/>
      <c r="AG159" s="91"/>
      <c r="AH159" s="91"/>
      <c r="AI159" s="91"/>
      <c r="AJ159" s="91"/>
      <c r="AK159"/>
      <c r="AL159"/>
      <c r="AM159" s="91"/>
      <c r="AN159" s="91"/>
      <c r="AO159" s="91"/>
      <c r="AP159" s="91"/>
      <c r="AQ159" s="91"/>
      <c r="AR159" s="91"/>
      <c r="AS159" s="91"/>
      <c r="AT159" s="91"/>
      <c r="AU159" s="91"/>
      <c r="AV159" s="91"/>
      <c r="AW159" s="91"/>
      <c r="AX159" s="91"/>
      <c r="AY159" s="91"/>
      <c r="AZ159" s="91"/>
      <c r="BA159" s="91"/>
      <c r="BB159" s="91"/>
      <c r="BC159" s="91"/>
      <c r="BD159" s="91"/>
      <c r="BE159" s="91"/>
      <c r="BF159" s="91"/>
      <c r="BG159" s="91"/>
      <c r="BH159" s="91"/>
      <c r="BI159" s="91"/>
      <c r="BJ159" s="91"/>
      <c r="BK159" s="91"/>
      <c r="BL159" s="91"/>
      <c r="BM159" s="91"/>
      <c r="BN159" s="91"/>
      <c r="BO159" s="91"/>
    </row>
    <row r="160" spans="1:67" x14ac:dyDescent="0.2">
      <c r="A160" s="91"/>
      <c r="B160" s="91"/>
      <c r="C160" s="91"/>
      <c r="D160" s="91"/>
      <c r="E160" s="91"/>
      <c r="F160" s="91"/>
      <c r="G160" s="91"/>
      <c r="H160" s="91"/>
      <c r="I160" s="91"/>
      <c r="J160" s="91"/>
      <c r="K160" s="91"/>
      <c r="L160" s="91"/>
      <c r="M160" s="91"/>
      <c r="N160" s="91"/>
      <c r="O160" s="91"/>
      <c r="P160" s="91"/>
      <c r="Q160" s="91"/>
      <c r="R160" s="91"/>
      <c r="S160" s="91"/>
      <c r="T160" s="91"/>
      <c r="U160" s="91"/>
      <c r="V160" s="91"/>
      <c r="W160" s="91"/>
      <c r="X160" s="91"/>
      <c r="Y160" s="91"/>
      <c r="Z160" s="91"/>
      <c r="AA160" s="91"/>
      <c r="AB160" s="91"/>
      <c r="AC160" s="91"/>
      <c r="AD160" s="91"/>
      <c r="AE160" s="91"/>
      <c r="AF160" s="91"/>
      <c r="AG160" s="91"/>
      <c r="AH160" s="91"/>
      <c r="AI160" s="91"/>
      <c r="AJ160" s="91"/>
      <c r="AK160"/>
      <c r="AL160"/>
      <c r="AM160" s="91"/>
      <c r="AN160" s="91"/>
      <c r="AO160" s="91"/>
      <c r="AP160" s="91"/>
      <c r="AQ160" s="91"/>
      <c r="AR160" s="91"/>
      <c r="AS160" s="91"/>
      <c r="AT160" s="91"/>
      <c r="AU160" s="91"/>
      <c r="AV160" s="91"/>
      <c r="AW160" s="91"/>
      <c r="AX160" s="91"/>
      <c r="AY160" s="91"/>
      <c r="AZ160" s="91"/>
      <c r="BA160" s="91"/>
      <c r="BB160" s="91"/>
      <c r="BC160" s="91"/>
      <c r="BD160" s="91"/>
      <c r="BE160" s="91"/>
      <c r="BF160" s="91"/>
      <c r="BG160" s="91"/>
      <c r="BH160" s="91"/>
      <c r="BI160" s="91"/>
      <c r="BJ160" s="91"/>
      <c r="BK160" s="91"/>
      <c r="BL160" s="91"/>
      <c r="BM160" s="91"/>
      <c r="BN160" s="91"/>
      <c r="BO160" s="91"/>
    </row>
    <row r="161" spans="1:67" x14ac:dyDescent="0.2">
      <c r="A161" s="91"/>
      <c r="B161" s="91"/>
      <c r="C161" s="91"/>
      <c r="D161" s="91"/>
      <c r="E161" s="91"/>
      <c r="F161" s="91"/>
      <c r="G161" s="91"/>
      <c r="H161" s="91"/>
      <c r="I161" s="91"/>
      <c r="J161" s="91"/>
      <c r="K161" s="91"/>
      <c r="L161" s="91"/>
      <c r="M161" s="91"/>
      <c r="N161" s="91"/>
      <c r="O161" s="91"/>
      <c r="P161" s="91"/>
      <c r="Q161" s="91"/>
      <c r="R161" s="91"/>
      <c r="S161" s="91"/>
      <c r="T161" s="91"/>
      <c r="U161" s="91"/>
      <c r="V161" s="91"/>
      <c r="W161" s="91"/>
      <c r="X161" s="91"/>
      <c r="Y161" s="91"/>
      <c r="Z161" s="91"/>
      <c r="AA161" s="91"/>
      <c r="AB161" s="91"/>
      <c r="AC161" s="91"/>
      <c r="AD161" s="91"/>
      <c r="AE161" s="91"/>
      <c r="AF161" s="91"/>
      <c r="AG161" s="91"/>
      <c r="AH161" s="91"/>
      <c r="AI161" s="91"/>
      <c r="AJ161" s="91"/>
      <c r="AK161"/>
      <c r="AL161"/>
      <c r="AM161" s="91"/>
      <c r="AN161" s="91"/>
      <c r="AO161" s="91"/>
      <c r="AP161" s="91"/>
      <c r="AQ161" s="91"/>
      <c r="AR161" s="91"/>
      <c r="AS161" s="91"/>
      <c r="AT161" s="91"/>
      <c r="AU161" s="91"/>
      <c r="AV161" s="91"/>
      <c r="AW161" s="91"/>
      <c r="AX161" s="91"/>
      <c r="AY161" s="91"/>
      <c r="AZ161" s="91"/>
      <c r="BA161" s="91"/>
      <c r="BB161" s="91"/>
      <c r="BC161" s="91"/>
      <c r="BD161" s="91"/>
      <c r="BE161" s="91"/>
      <c r="BF161" s="91"/>
      <c r="BG161" s="91"/>
      <c r="BH161" s="91"/>
      <c r="BI161" s="91"/>
      <c r="BJ161" s="91"/>
      <c r="BK161" s="91"/>
      <c r="BL161" s="91"/>
      <c r="BM161" s="91"/>
      <c r="BN161" s="91"/>
      <c r="BO161" s="91"/>
    </row>
    <row r="162" spans="1:67" x14ac:dyDescent="0.2">
      <c r="A162" s="91"/>
      <c r="B162" s="91"/>
      <c r="C162" s="91"/>
      <c r="D162" s="91"/>
      <c r="E162" s="91"/>
      <c r="F162" s="91"/>
      <c r="G162" s="91"/>
      <c r="H162" s="91"/>
      <c r="I162" s="91"/>
      <c r="J162" s="91"/>
      <c r="K162" s="91"/>
      <c r="L162" s="91"/>
      <c r="M162" s="91"/>
      <c r="N162" s="91"/>
      <c r="O162" s="91"/>
      <c r="P162" s="91"/>
      <c r="Q162" s="91"/>
      <c r="R162" s="91"/>
      <c r="S162" s="91"/>
      <c r="T162" s="91"/>
      <c r="U162" s="91"/>
      <c r="V162" s="91"/>
      <c r="W162" s="91"/>
      <c r="X162" s="91"/>
      <c r="Y162" s="91"/>
      <c r="Z162" s="91"/>
      <c r="AA162" s="91"/>
      <c r="AB162" s="91"/>
      <c r="AC162" s="91"/>
      <c r="AD162" s="91"/>
      <c r="AE162" s="91"/>
      <c r="AF162" s="91"/>
      <c r="AG162" s="91"/>
      <c r="AH162" s="91"/>
      <c r="AI162" s="91"/>
      <c r="AJ162" s="91"/>
      <c r="AK162"/>
      <c r="AL162"/>
      <c r="AM162" s="91"/>
      <c r="AN162" s="91"/>
      <c r="AO162" s="91"/>
      <c r="AP162" s="91"/>
      <c r="AQ162" s="91"/>
      <c r="AR162" s="91"/>
      <c r="AS162" s="91"/>
      <c r="AT162" s="91"/>
      <c r="AU162" s="91"/>
      <c r="AV162" s="91"/>
      <c r="AW162" s="91"/>
      <c r="AX162" s="91"/>
      <c r="AY162" s="91"/>
      <c r="AZ162" s="91"/>
      <c r="BA162" s="91"/>
      <c r="BB162" s="91"/>
      <c r="BC162" s="91"/>
      <c r="BD162" s="91"/>
      <c r="BE162" s="91"/>
      <c r="BF162" s="91"/>
      <c r="BG162" s="91"/>
      <c r="BH162" s="91"/>
      <c r="BI162" s="91"/>
      <c r="BJ162" s="91"/>
      <c r="BK162" s="91"/>
      <c r="BL162" s="91"/>
      <c r="BM162" s="91"/>
      <c r="BN162" s="91"/>
      <c r="BO162" s="91"/>
    </row>
    <row r="163" spans="1:67" x14ac:dyDescent="0.2">
      <c r="A163" s="91"/>
      <c r="B163" s="91"/>
      <c r="C163" s="91"/>
      <c r="D163" s="91"/>
      <c r="E163" s="91"/>
      <c r="F163" s="91"/>
      <c r="G163" s="91"/>
      <c r="H163" s="91"/>
      <c r="I163" s="91"/>
      <c r="J163" s="91"/>
      <c r="K163" s="91"/>
      <c r="L163" s="91"/>
      <c r="M163" s="91"/>
      <c r="N163" s="91"/>
      <c r="O163" s="91"/>
      <c r="P163" s="91"/>
      <c r="Q163" s="91"/>
      <c r="R163" s="91"/>
      <c r="S163" s="91"/>
      <c r="T163" s="91"/>
      <c r="U163" s="91"/>
      <c r="V163" s="91"/>
      <c r="W163" s="91"/>
      <c r="X163" s="91"/>
      <c r="Y163" s="91"/>
      <c r="Z163" s="91"/>
      <c r="AA163" s="91"/>
      <c r="AB163" s="91"/>
      <c r="AC163" s="91"/>
      <c r="AD163" s="91"/>
      <c r="AE163" s="91"/>
      <c r="AF163" s="91"/>
      <c r="AG163" s="91"/>
      <c r="AH163" s="91"/>
      <c r="AI163" s="91"/>
      <c r="AJ163" s="91"/>
      <c r="AK163"/>
      <c r="AL163"/>
      <c r="AM163" s="91"/>
      <c r="AN163" s="91"/>
      <c r="AO163" s="91"/>
      <c r="AP163" s="91"/>
      <c r="AQ163" s="91"/>
      <c r="AR163" s="91"/>
      <c r="AS163" s="91"/>
      <c r="AT163" s="91"/>
      <c r="AU163" s="91"/>
      <c r="AV163" s="91"/>
      <c r="AW163" s="91"/>
      <c r="AX163" s="91"/>
      <c r="AY163" s="91"/>
      <c r="AZ163" s="91"/>
      <c r="BA163" s="91"/>
      <c r="BB163" s="91"/>
      <c r="BC163" s="91"/>
      <c r="BD163" s="91"/>
      <c r="BE163" s="91"/>
      <c r="BF163" s="91"/>
      <c r="BG163" s="91"/>
      <c r="BH163" s="91"/>
      <c r="BI163" s="91"/>
      <c r="BJ163" s="91"/>
      <c r="BK163" s="91"/>
      <c r="BL163" s="91"/>
      <c r="BM163" s="91"/>
      <c r="BN163" s="91"/>
      <c r="BO163" s="91"/>
    </row>
    <row r="164" spans="1:67" x14ac:dyDescent="0.2">
      <c r="A164" s="91"/>
      <c r="B164" s="91"/>
      <c r="C164" s="91"/>
      <c r="D164" s="91"/>
      <c r="E164" s="91"/>
      <c r="F164" s="91"/>
      <c r="G164" s="91"/>
      <c r="H164" s="91"/>
      <c r="I164" s="91"/>
      <c r="J164" s="91"/>
      <c r="K164" s="91"/>
      <c r="L164" s="91"/>
      <c r="M164" s="91"/>
      <c r="N164" s="91"/>
      <c r="O164" s="91"/>
      <c r="P164" s="91"/>
      <c r="Q164" s="91"/>
      <c r="R164" s="91"/>
      <c r="S164" s="91"/>
      <c r="T164" s="91"/>
      <c r="U164" s="91"/>
      <c r="V164" s="91"/>
      <c r="W164" s="91"/>
      <c r="X164" s="91"/>
      <c r="Y164" s="91"/>
      <c r="Z164" s="91"/>
      <c r="AA164" s="91"/>
      <c r="AB164" s="91"/>
      <c r="AC164" s="91"/>
      <c r="AD164" s="91"/>
      <c r="AE164" s="91"/>
      <c r="AF164" s="91"/>
      <c r="AG164" s="91"/>
      <c r="AH164" s="91"/>
      <c r="AI164" s="91"/>
      <c r="AJ164" s="91"/>
      <c r="AK164"/>
      <c r="AL164"/>
      <c r="AM164" s="91"/>
      <c r="AN164" s="91"/>
      <c r="AO164" s="91"/>
      <c r="AP164" s="91"/>
      <c r="AQ164" s="91"/>
      <c r="AR164" s="91"/>
      <c r="AS164" s="91"/>
      <c r="AT164" s="91"/>
      <c r="AU164" s="91"/>
      <c r="AV164" s="91"/>
      <c r="AW164" s="91"/>
      <c r="AX164" s="91"/>
      <c r="AY164" s="91"/>
      <c r="AZ164" s="91"/>
      <c r="BA164" s="91"/>
      <c r="BB164" s="91"/>
      <c r="BC164" s="91"/>
      <c r="BD164" s="91"/>
      <c r="BE164" s="91"/>
      <c r="BF164" s="91"/>
      <c r="BG164" s="91"/>
      <c r="BH164" s="91"/>
      <c r="BI164" s="91"/>
      <c r="BJ164" s="91"/>
      <c r="BK164" s="91"/>
      <c r="BL164" s="91"/>
      <c r="BM164" s="91"/>
      <c r="BN164" s="91"/>
      <c r="BO164" s="91"/>
    </row>
    <row r="165" spans="1:67" x14ac:dyDescent="0.2">
      <c r="A165" s="91"/>
      <c r="B165" s="91"/>
      <c r="C165" s="91"/>
      <c r="D165" s="91"/>
      <c r="E165" s="91"/>
      <c r="F165" s="91"/>
      <c r="G165" s="91"/>
      <c r="H165" s="91"/>
      <c r="I165" s="91"/>
      <c r="J165" s="91"/>
      <c r="K165" s="91"/>
      <c r="L165" s="91"/>
      <c r="M165" s="91"/>
      <c r="N165" s="91"/>
      <c r="O165" s="91"/>
      <c r="P165" s="91"/>
      <c r="Q165" s="91"/>
      <c r="R165" s="91"/>
      <c r="S165" s="91"/>
      <c r="T165" s="91"/>
      <c r="U165" s="91"/>
      <c r="V165" s="91"/>
      <c r="W165" s="91"/>
      <c r="X165" s="91"/>
      <c r="Y165" s="91"/>
      <c r="Z165" s="91"/>
      <c r="AA165" s="91"/>
      <c r="AB165" s="91"/>
      <c r="AC165" s="91"/>
      <c r="AD165" s="91"/>
      <c r="AE165" s="91"/>
      <c r="AF165" s="91"/>
      <c r="AG165" s="91"/>
      <c r="AH165" s="91"/>
      <c r="AI165" s="91"/>
      <c r="AJ165" s="91"/>
      <c r="AK165"/>
      <c r="AL165"/>
      <c r="AM165" s="91"/>
      <c r="AN165" s="91"/>
      <c r="AO165" s="91"/>
      <c r="AP165" s="91"/>
      <c r="AQ165" s="91"/>
      <c r="AR165" s="91"/>
      <c r="AS165" s="91"/>
      <c r="AT165" s="91"/>
      <c r="AU165" s="91"/>
      <c r="AV165" s="91"/>
      <c r="AW165" s="91"/>
      <c r="AX165" s="91"/>
      <c r="AY165" s="91"/>
      <c r="AZ165" s="91"/>
      <c r="BA165" s="91"/>
      <c r="BB165" s="91"/>
      <c r="BC165" s="91"/>
      <c r="BD165" s="91"/>
      <c r="BE165" s="91"/>
      <c r="BF165" s="91"/>
      <c r="BG165" s="91"/>
      <c r="BH165" s="91"/>
      <c r="BI165" s="91"/>
      <c r="BJ165" s="91"/>
      <c r="BK165" s="91"/>
      <c r="BL165" s="91"/>
      <c r="BM165" s="91"/>
      <c r="BN165" s="91"/>
      <c r="BO165" s="91"/>
    </row>
    <row r="166" spans="1:67" x14ac:dyDescent="0.2">
      <c r="A166" s="91"/>
      <c r="B166" s="91"/>
      <c r="C166" s="91"/>
      <c r="D166" s="91"/>
      <c r="E166" s="91"/>
      <c r="F166" s="91"/>
      <c r="G166" s="91"/>
      <c r="H166" s="91"/>
      <c r="I166" s="91"/>
      <c r="J166" s="91"/>
      <c r="K166" s="91"/>
      <c r="L166" s="91"/>
      <c r="M166" s="91"/>
      <c r="N166" s="91"/>
      <c r="O166" s="91"/>
      <c r="P166" s="91"/>
      <c r="Q166" s="91"/>
      <c r="R166" s="91"/>
      <c r="S166" s="91"/>
      <c r="T166" s="91"/>
      <c r="U166" s="91"/>
      <c r="V166" s="91"/>
      <c r="W166" s="91"/>
      <c r="X166" s="91"/>
      <c r="Y166" s="91"/>
      <c r="Z166" s="91"/>
      <c r="AA166" s="91"/>
      <c r="AB166" s="91"/>
      <c r="AC166" s="91"/>
      <c r="AD166" s="91"/>
      <c r="AE166" s="91"/>
      <c r="AF166" s="91"/>
      <c r="AG166" s="91"/>
      <c r="AH166" s="91"/>
      <c r="AI166" s="91"/>
      <c r="AJ166" s="91"/>
      <c r="AK166"/>
      <c r="AL166"/>
      <c r="AM166" s="91"/>
      <c r="AN166" s="91"/>
      <c r="AO166" s="91"/>
      <c r="AP166" s="91"/>
      <c r="AQ166" s="91"/>
      <c r="AR166" s="91"/>
      <c r="AS166" s="91"/>
      <c r="AT166" s="91"/>
      <c r="AU166" s="91"/>
      <c r="AV166" s="91"/>
      <c r="AW166" s="91"/>
      <c r="AX166" s="91"/>
      <c r="AY166" s="91"/>
      <c r="AZ166" s="91"/>
      <c r="BA166" s="91"/>
      <c r="BB166" s="91"/>
      <c r="BC166" s="91"/>
      <c r="BD166" s="91"/>
      <c r="BE166" s="91"/>
      <c r="BF166" s="91"/>
      <c r="BG166" s="91"/>
      <c r="BH166" s="91"/>
      <c r="BI166" s="91"/>
      <c r="BJ166" s="91"/>
      <c r="BK166" s="91"/>
      <c r="BL166" s="91"/>
      <c r="BM166" s="91"/>
      <c r="BN166" s="91"/>
      <c r="BO166" s="91"/>
    </row>
    <row r="167" spans="1:67" x14ac:dyDescent="0.2">
      <c r="A167" s="91"/>
      <c r="B167" s="91"/>
      <c r="C167" s="91"/>
      <c r="D167" s="91"/>
      <c r="E167" s="91"/>
      <c r="F167" s="91"/>
      <c r="G167" s="91"/>
      <c r="H167" s="91"/>
      <c r="I167" s="91"/>
      <c r="J167" s="91"/>
      <c r="K167" s="91"/>
      <c r="L167" s="91"/>
      <c r="M167" s="91"/>
      <c r="N167" s="91"/>
      <c r="O167" s="91"/>
      <c r="P167" s="91"/>
      <c r="Q167" s="91"/>
      <c r="R167" s="91"/>
      <c r="S167" s="91"/>
      <c r="T167" s="91"/>
      <c r="U167" s="91"/>
      <c r="V167" s="91"/>
      <c r="W167" s="91"/>
      <c r="X167" s="91"/>
      <c r="Y167" s="91"/>
      <c r="Z167" s="91"/>
      <c r="AA167" s="91"/>
      <c r="AB167" s="91"/>
      <c r="AC167" s="91"/>
      <c r="AD167" s="91"/>
      <c r="AE167" s="91"/>
      <c r="AF167" s="91"/>
      <c r="AG167" s="91"/>
      <c r="AH167" s="91"/>
      <c r="AI167" s="91"/>
      <c r="AJ167" s="91"/>
      <c r="AK167"/>
      <c r="AL167"/>
      <c r="AM167" s="91"/>
      <c r="AN167" s="91"/>
      <c r="AO167" s="91"/>
      <c r="AP167" s="91"/>
      <c r="AQ167" s="91"/>
      <c r="AR167" s="91"/>
      <c r="AS167" s="91"/>
      <c r="AT167" s="91"/>
      <c r="AU167" s="91"/>
      <c r="AV167" s="91"/>
      <c r="AW167" s="91"/>
      <c r="AX167" s="91"/>
      <c r="AY167" s="91"/>
      <c r="AZ167" s="91"/>
      <c r="BA167" s="91"/>
      <c r="BB167" s="91"/>
      <c r="BC167" s="91"/>
      <c r="BD167" s="91"/>
      <c r="BE167" s="91"/>
      <c r="BF167" s="91"/>
      <c r="BG167" s="91"/>
      <c r="BH167" s="91"/>
      <c r="BI167" s="91"/>
      <c r="BJ167" s="91"/>
      <c r="BK167" s="91"/>
      <c r="BL167" s="91"/>
      <c r="BM167" s="91"/>
      <c r="BN167" s="91"/>
      <c r="BO167" s="91"/>
    </row>
    <row r="168" spans="1:67" x14ac:dyDescent="0.2">
      <c r="A168" s="91"/>
      <c r="B168" s="91"/>
      <c r="C168" s="91"/>
      <c r="D168" s="91"/>
      <c r="E168" s="91"/>
      <c r="F168" s="91"/>
      <c r="G168" s="91"/>
      <c r="H168" s="91"/>
      <c r="I168" s="91"/>
      <c r="J168" s="91"/>
      <c r="K168" s="91"/>
      <c r="L168" s="91"/>
      <c r="M168" s="91"/>
      <c r="N168" s="91"/>
      <c r="O168" s="91"/>
      <c r="P168" s="91"/>
      <c r="Q168" s="91"/>
      <c r="R168" s="91"/>
      <c r="S168" s="91"/>
      <c r="T168" s="91"/>
      <c r="U168" s="91"/>
      <c r="V168" s="91"/>
      <c r="W168" s="91"/>
      <c r="X168" s="91"/>
      <c r="Y168" s="91"/>
      <c r="Z168" s="91"/>
      <c r="AA168" s="91"/>
      <c r="AB168" s="91"/>
      <c r="AC168" s="91"/>
      <c r="AD168" s="91"/>
      <c r="AE168" s="91"/>
      <c r="AF168" s="91"/>
      <c r="AG168" s="91"/>
      <c r="AH168" s="91"/>
      <c r="AI168" s="91"/>
      <c r="AJ168" s="91"/>
      <c r="AK168"/>
      <c r="AL168"/>
      <c r="AM168" s="91"/>
      <c r="AN168" s="91"/>
      <c r="AO168" s="91"/>
      <c r="AP168" s="91"/>
      <c r="AQ168" s="91"/>
      <c r="AR168" s="91"/>
      <c r="AS168" s="91"/>
      <c r="AT168" s="91"/>
      <c r="AU168" s="91"/>
      <c r="AV168" s="91"/>
      <c r="AW168" s="91"/>
      <c r="AX168" s="91"/>
      <c r="AY168" s="91"/>
      <c r="AZ168" s="91"/>
      <c r="BA168" s="91"/>
      <c r="BB168" s="91"/>
      <c r="BC168" s="91"/>
      <c r="BD168" s="91"/>
      <c r="BE168" s="91"/>
      <c r="BF168" s="91"/>
      <c r="BG168" s="91"/>
      <c r="BH168" s="91"/>
      <c r="BI168" s="91"/>
      <c r="BJ168" s="91"/>
      <c r="BK168" s="91"/>
      <c r="BL168" s="91"/>
      <c r="BM168" s="91"/>
      <c r="BN168" s="91"/>
      <c r="BO168" s="91"/>
    </row>
    <row r="169" spans="1:67" x14ac:dyDescent="0.2">
      <c r="A169" s="91"/>
      <c r="B169" s="91"/>
      <c r="C169" s="91"/>
      <c r="D169" s="91"/>
      <c r="E169" s="91"/>
      <c r="F169" s="91"/>
      <c r="G169" s="91"/>
      <c r="H169" s="91"/>
      <c r="I169" s="91"/>
      <c r="J169" s="91"/>
      <c r="K169" s="91"/>
      <c r="L169" s="91"/>
      <c r="M169" s="91"/>
      <c r="N169" s="91"/>
      <c r="O169" s="91"/>
      <c r="P169" s="91"/>
      <c r="Q169" s="91"/>
      <c r="R169" s="91"/>
      <c r="S169" s="91"/>
      <c r="T169" s="91"/>
      <c r="U169" s="91"/>
      <c r="V169" s="91"/>
      <c r="W169" s="91"/>
      <c r="X169" s="91"/>
      <c r="Y169" s="91"/>
      <c r="Z169" s="91"/>
      <c r="AA169" s="91"/>
      <c r="AB169" s="91"/>
      <c r="AC169" s="91"/>
      <c r="AD169" s="91"/>
      <c r="AE169" s="91"/>
      <c r="AF169" s="91"/>
      <c r="AG169" s="91"/>
      <c r="AH169" s="91"/>
      <c r="AI169" s="91"/>
      <c r="AJ169" s="91"/>
      <c r="AK169"/>
      <c r="AL169"/>
      <c r="AM169" s="91"/>
      <c r="AN169" s="91"/>
      <c r="AO169" s="91"/>
      <c r="AP169" s="91"/>
      <c r="AQ169" s="91"/>
      <c r="AR169" s="91"/>
      <c r="AS169" s="91"/>
      <c r="AT169" s="91"/>
      <c r="AU169" s="91"/>
      <c r="AV169" s="91"/>
      <c r="AW169" s="91"/>
      <c r="AX169" s="91"/>
      <c r="AY169" s="91"/>
      <c r="AZ169" s="91"/>
      <c r="BA169" s="91"/>
      <c r="BB169" s="91"/>
      <c r="BC169" s="91"/>
      <c r="BD169" s="91"/>
      <c r="BE169" s="91"/>
      <c r="BF169" s="91"/>
      <c r="BG169" s="91"/>
      <c r="BH169" s="91"/>
      <c r="BI169" s="91"/>
      <c r="BJ169" s="91"/>
      <c r="BK169" s="91"/>
      <c r="BL169" s="91"/>
      <c r="BM169" s="91"/>
      <c r="BN169" s="91"/>
      <c r="BO169" s="91"/>
    </row>
    <row r="170" spans="1:67" ht="15" customHeight="1" x14ac:dyDescent="0.2">
      <c r="A170" s="91"/>
      <c r="B170" s="91"/>
      <c r="C170" s="91"/>
      <c r="D170" s="91"/>
      <c r="E170" s="91"/>
      <c r="F170" s="91"/>
      <c r="G170" s="91"/>
      <c r="H170" s="91"/>
      <c r="I170" s="91"/>
      <c r="J170" s="91"/>
      <c r="K170" s="91"/>
      <c r="L170" s="91"/>
      <c r="M170" s="91"/>
      <c r="N170" s="91"/>
      <c r="O170" s="91"/>
      <c r="P170" s="91"/>
      <c r="Q170" s="91"/>
      <c r="R170" s="91"/>
      <c r="S170" s="91"/>
      <c r="T170" s="91"/>
      <c r="U170" s="91"/>
      <c r="V170" s="91"/>
      <c r="W170" s="91"/>
      <c r="X170" s="91"/>
      <c r="Y170" s="91"/>
      <c r="Z170" s="91"/>
      <c r="AA170" s="91"/>
      <c r="AB170" s="91"/>
      <c r="AC170" s="91"/>
      <c r="AD170" s="91"/>
      <c r="AE170" s="91"/>
      <c r="AF170" s="91"/>
      <c r="AG170" s="91"/>
      <c r="AH170" s="91"/>
      <c r="AI170" s="91"/>
      <c r="AJ170" s="91"/>
      <c r="AK170" s="91"/>
      <c r="AL170" s="91"/>
      <c r="AM170" s="91"/>
      <c r="AN170" s="91"/>
      <c r="AO170" s="91"/>
      <c r="AP170" s="91"/>
      <c r="AQ170" s="91"/>
      <c r="AR170" s="91"/>
      <c r="AS170" s="91"/>
      <c r="AT170" s="91"/>
      <c r="AU170" s="91"/>
      <c r="AV170" s="91"/>
      <c r="AW170" s="91"/>
      <c r="AX170" s="91"/>
      <c r="AY170" s="91"/>
      <c r="AZ170" s="91"/>
      <c r="BA170" s="91"/>
      <c r="BB170" s="91"/>
      <c r="BC170" s="91"/>
      <c r="BD170" s="91"/>
      <c r="BE170" s="91"/>
      <c r="BF170" s="91"/>
      <c r="BG170" s="91"/>
      <c r="BH170" s="91"/>
      <c r="BI170" s="91"/>
      <c r="BJ170" s="91"/>
      <c r="BK170" s="91"/>
      <c r="BL170" s="91"/>
      <c r="BM170" s="91"/>
      <c r="BN170" s="91"/>
      <c r="BO170" s="91"/>
    </row>
    <row r="171" spans="1:67" ht="15" customHeight="1" x14ac:dyDescent="0.2">
      <c r="A171" s="91"/>
      <c r="B171" s="91"/>
      <c r="C171" s="91"/>
      <c r="D171" s="91"/>
      <c r="E171" s="91"/>
      <c r="F171" s="91"/>
      <c r="G171" s="91"/>
      <c r="H171" s="91"/>
      <c r="I171" s="91"/>
      <c r="J171" s="91"/>
      <c r="K171" s="91"/>
      <c r="L171" s="91"/>
      <c r="M171" s="91"/>
      <c r="N171" s="91"/>
      <c r="O171" s="91"/>
      <c r="P171" s="91"/>
      <c r="Q171" s="91"/>
      <c r="R171" s="91"/>
      <c r="S171" s="91"/>
      <c r="T171" s="91"/>
      <c r="U171" s="91"/>
      <c r="V171" s="91"/>
      <c r="W171" s="91"/>
      <c r="X171" s="91"/>
      <c r="Y171" s="91"/>
      <c r="Z171" s="91"/>
      <c r="AA171" s="91"/>
      <c r="AB171" s="91"/>
      <c r="AC171" s="91"/>
      <c r="AD171" s="91"/>
      <c r="AE171" s="91"/>
      <c r="AF171" s="91"/>
      <c r="AG171" s="91"/>
      <c r="AH171" s="91"/>
      <c r="AI171" s="91"/>
      <c r="AJ171" s="91"/>
      <c r="AK171" s="91"/>
      <c r="AL171" s="91"/>
      <c r="AM171" s="91"/>
      <c r="AN171" s="91"/>
      <c r="AO171" s="91"/>
      <c r="AP171" s="91"/>
      <c r="AQ171" s="91"/>
      <c r="AR171" s="91"/>
      <c r="AS171" s="91"/>
      <c r="AT171" s="91"/>
      <c r="AU171" s="91"/>
      <c r="AV171" s="91"/>
      <c r="AW171" s="91"/>
      <c r="AX171" s="91"/>
      <c r="AY171" s="91"/>
      <c r="AZ171" s="91"/>
      <c r="BA171" s="91"/>
      <c r="BB171" s="91"/>
      <c r="BC171" s="91"/>
      <c r="BD171" s="91"/>
      <c r="BE171" s="91"/>
      <c r="BF171" s="91"/>
      <c r="BG171" s="91"/>
      <c r="BH171" s="91"/>
      <c r="BI171" s="91"/>
      <c r="BJ171" s="91"/>
      <c r="BK171" s="91"/>
      <c r="BL171" s="91"/>
      <c r="BM171" s="91"/>
      <c r="BN171" s="91"/>
      <c r="BO171" s="91"/>
    </row>
    <row r="172" spans="1:67" ht="15" customHeight="1" x14ac:dyDescent="0.2">
      <c r="A172" s="91"/>
      <c r="B172" s="91"/>
      <c r="C172" s="91"/>
      <c r="D172" s="91"/>
      <c r="E172" s="91"/>
      <c r="F172" s="91"/>
      <c r="G172" s="91"/>
      <c r="H172" s="91"/>
      <c r="I172" s="91"/>
      <c r="J172" s="91"/>
      <c r="K172" s="91"/>
      <c r="L172" s="91"/>
      <c r="M172" s="91"/>
      <c r="N172" s="91"/>
      <c r="O172" s="91"/>
      <c r="P172" s="91"/>
      <c r="Q172" s="91"/>
      <c r="R172" s="91"/>
      <c r="S172" s="91"/>
      <c r="T172" s="91"/>
      <c r="U172" s="91"/>
      <c r="V172" s="91"/>
      <c r="W172" s="91"/>
      <c r="X172" s="91"/>
      <c r="Y172" s="91"/>
      <c r="Z172" s="91"/>
      <c r="AA172" s="91"/>
      <c r="AB172" s="91"/>
      <c r="AC172" s="91"/>
      <c r="AD172" s="91"/>
      <c r="AE172" s="91"/>
      <c r="AF172" s="91"/>
      <c r="AG172" s="91"/>
      <c r="AH172" s="91"/>
      <c r="AI172" s="91"/>
      <c r="AJ172" s="91"/>
      <c r="AK172" s="91"/>
      <c r="AL172" s="91"/>
      <c r="AM172" s="91"/>
      <c r="AN172" s="91"/>
      <c r="AO172" s="91"/>
      <c r="AP172" s="91"/>
      <c r="AQ172" s="91"/>
      <c r="AR172" s="91"/>
      <c r="AS172" s="91"/>
      <c r="AT172" s="91"/>
      <c r="AU172" s="91"/>
      <c r="AV172" s="91"/>
      <c r="AW172" s="91"/>
      <c r="AX172" s="91"/>
      <c r="AY172" s="91"/>
      <c r="AZ172" s="91"/>
      <c r="BA172" s="91"/>
      <c r="BB172" s="91"/>
      <c r="BC172" s="91"/>
      <c r="BD172" s="91"/>
      <c r="BE172" s="91"/>
      <c r="BF172" s="91"/>
      <c r="BG172" s="91"/>
      <c r="BH172" s="91"/>
      <c r="BI172" s="91"/>
      <c r="BJ172" s="91"/>
      <c r="BK172" s="91"/>
      <c r="BL172" s="91"/>
      <c r="BM172" s="91"/>
      <c r="BN172" s="91"/>
      <c r="BO172" s="91"/>
    </row>
    <row r="173" spans="1:67" ht="15" customHeight="1" x14ac:dyDescent="0.2">
      <c r="A173" s="91"/>
      <c r="B173" s="91"/>
      <c r="C173" s="91"/>
      <c r="D173" s="91"/>
      <c r="E173" s="91"/>
      <c r="F173" s="91"/>
      <c r="G173" s="91"/>
      <c r="H173" s="91"/>
      <c r="I173" s="91"/>
      <c r="J173" s="91"/>
      <c r="K173" s="91"/>
      <c r="L173" s="91"/>
      <c r="M173" s="91"/>
      <c r="N173" s="91"/>
      <c r="O173" s="91"/>
      <c r="P173" s="91"/>
      <c r="Q173" s="91"/>
      <c r="R173" s="91"/>
      <c r="S173" s="91"/>
      <c r="T173" s="91"/>
      <c r="U173" s="91"/>
      <c r="V173" s="91"/>
      <c r="W173" s="91"/>
      <c r="X173" s="91"/>
      <c r="Y173" s="91"/>
      <c r="Z173" s="91"/>
      <c r="AA173" s="91"/>
      <c r="AB173" s="91"/>
      <c r="AC173" s="91"/>
      <c r="AD173" s="91"/>
      <c r="AE173" s="91"/>
      <c r="AF173" s="91"/>
      <c r="AG173" s="91"/>
      <c r="AH173" s="91"/>
      <c r="AI173" s="91"/>
      <c r="AJ173" s="91"/>
      <c r="AK173" s="91"/>
      <c r="AL173" s="91"/>
      <c r="AM173" s="91"/>
      <c r="AN173" s="91"/>
      <c r="AO173" s="91"/>
      <c r="AP173" s="91"/>
      <c r="AQ173" s="91"/>
      <c r="AR173" s="91"/>
      <c r="AS173" s="91"/>
      <c r="AT173" s="91"/>
      <c r="AU173" s="91"/>
      <c r="AV173" s="91"/>
      <c r="AW173" s="91"/>
      <c r="AX173" s="91"/>
      <c r="AY173" s="91"/>
      <c r="AZ173" s="91"/>
      <c r="BA173" s="91"/>
      <c r="BB173" s="91"/>
      <c r="BC173" s="91"/>
      <c r="BD173" s="91"/>
      <c r="BE173" s="91"/>
      <c r="BF173" s="91"/>
      <c r="BG173" s="91"/>
      <c r="BH173" s="91"/>
      <c r="BI173" s="91"/>
      <c r="BJ173" s="91"/>
      <c r="BK173" s="91"/>
      <c r="BL173" s="91"/>
      <c r="BM173" s="91"/>
      <c r="BN173" s="91"/>
      <c r="BO173" s="91"/>
    </row>
    <row r="174" spans="1:67" ht="15" customHeight="1" x14ac:dyDescent="0.2">
      <c r="A174" s="91"/>
      <c r="B174" s="91"/>
      <c r="C174" s="91"/>
      <c r="D174" s="91"/>
      <c r="E174" s="91"/>
      <c r="F174" s="91"/>
      <c r="G174" s="91"/>
      <c r="H174" s="91"/>
      <c r="I174" s="91"/>
      <c r="J174" s="91"/>
      <c r="K174" s="91"/>
      <c r="L174" s="91"/>
      <c r="M174" s="91"/>
      <c r="N174" s="91"/>
      <c r="O174" s="91"/>
      <c r="P174" s="91"/>
      <c r="Q174" s="91"/>
      <c r="R174" s="91"/>
      <c r="S174" s="91"/>
      <c r="T174" s="91"/>
      <c r="U174" s="91"/>
      <c r="V174" s="91"/>
      <c r="W174" s="91"/>
      <c r="X174" s="91"/>
      <c r="Y174" s="91"/>
      <c r="Z174" s="91"/>
      <c r="AA174" s="91"/>
      <c r="AB174" s="91"/>
      <c r="AC174" s="91"/>
      <c r="AD174" s="91"/>
      <c r="AE174" s="91"/>
      <c r="AF174" s="91"/>
      <c r="AG174" s="91"/>
      <c r="AH174" s="91"/>
      <c r="AI174" s="91"/>
      <c r="AJ174" s="91"/>
      <c r="AK174" s="91"/>
      <c r="AL174" s="91"/>
      <c r="AM174" s="91"/>
      <c r="AN174" s="91"/>
      <c r="AO174" s="91"/>
      <c r="AP174" s="91"/>
      <c r="AQ174" s="91"/>
      <c r="AR174" s="91"/>
      <c r="AS174" s="91"/>
      <c r="AT174" s="91"/>
      <c r="AU174" s="91"/>
      <c r="AV174" s="91"/>
      <c r="AW174" s="91"/>
      <c r="AX174" s="91"/>
      <c r="AY174" s="91"/>
      <c r="AZ174" s="91"/>
      <c r="BA174" s="91"/>
      <c r="BB174" s="91"/>
      <c r="BC174" s="91"/>
      <c r="BD174" s="91"/>
      <c r="BE174" s="91"/>
      <c r="BF174" s="91"/>
      <c r="BG174" s="91"/>
      <c r="BH174" s="91"/>
      <c r="BI174" s="91"/>
      <c r="BJ174" s="91"/>
      <c r="BK174" s="91"/>
      <c r="BL174" s="91"/>
      <c r="BM174" s="91"/>
      <c r="BN174" s="91"/>
      <c r="BO174" s="91"/>
    </row>
  </sheetData>
  <sheetProtection selectLockedCells="1"/>
  <protectedRanges>
    <protectedRange sqref="AD19:AS58 AD65:AS77 H103:Q104 H53:Q58 L19:L21 Q19:Q21 L65:L102 Q65:Q102 L47:L52 Q47:Q52 H22:Q46" name="Section_B_1"/>
    <protectedRange sqref="R19:W58" name="Section_B_1_1"/>
    <protectedRange sqref="R65:W104" name="Section_B_1_2"/>
    <protectedRange sqref="H19:H21 H47:H52" name="Section_B_1_3"/>
    <protectedRange sqref="I19:I21 I47:I52" name="Section_B_1_4"/>
    <protectedRange sqref="J19:J21 J47:J52" name="Section_B_1_5"/>
    <protectedRange sqref="K19:K21 K47:K52" name="Section_B_1_6"/>
    <protectedRange sqref="M19:P21 M47:P52" name="Section_B_1_7"/>
    <protectedRange sqref="I65:K70 H67:H70 H71:K102" name="Section_B_1_8"/>
    <protectedRange sqref="M65:P102" name="Section_B_1_9"/>
  </protectedRanges>
  <mergeCells count="55">
    <mergeCell ref="Y16:Y18"/>
    <mergeCell ref="Y62:Y64"/>
    <mergeCell ref="B2:H2"/>
    <mergeCell ref="AI62:AM62"/>
    <mergeCell ref="AN62:AR62"/>
    <mergeCell ref="B4:H4"/>
    <mergeCell ref="B5:H5"/>
    <mergeCell ref="B16:B18"/>
    <mergeCell ref="D16:D18"/>
    <mergeCell ref="X16:X18"/>
    <mergeCell ref="L17:L18"/>
    <mergeCell ref="Q17:Q18"/>
    <mergeCell ref="W17:W18"/>
    <mergeCell ref="M16:Q16"/>
    <mergeCell ref="C11:H11"/>
    <mergeCell ref="C12:H12"/>
    <mergeCell ref="AT62:AT64"/>
    <mergeCell ref="AH63:AH64"/>
    <mergeCell ref="AM63:AM64"/>
    <mergeCell ref="AR63:AR64"/>
    <mergeCell ref="AS63:AS64"/>
    <mergeCell ref="C16:C18"/>
    <mergeCell ref="H16:L16"/>
    <mergeCell ref="F16:G16"/>
    <mergeCell ref="G17:G18"/>
    <mergeCell ref="E16:E18"/>
    <mergeCell ref="AT16:AT18"/>
    <mergeCell ref="AH17:AH18"/>
    <mergeCell ref="AM17:AM18"/>
    <mergeCell ref="AR17:AR18"/>
    <mergeCell ref="AS17:AS18"/>
    <mergeCell ref="AD16:AH16"/>
    <mergeCell ref="AI16:AM16"/>
    <mergeCell ref="AN16:AR16"/>
    <mergeCell ref="B6:H6"/>
    <mergeCell ref="C7:H7"/>
    <mergeCell ref="C8:H8"/>
    <mergeCell ref="C9:H9"/>
    <mergeCell ref="C10:H10"/>
    <mergeCell ref="L63:L64"/>
    <mergeCell ref="Q63:Q64"/>
    <mergeCell ref="W63:W64"/>
    <mergeCell ref="B62:B64"/>
    <mergeCell ref="C62:C64"/>
    <mergeCell ref="D62:D64"/>
    <mergeCell ref="H62:L62"/>
    <mergeCell ref="M62:Q62"/>
    <mergeCell ref="F62:G62"/>
    <mergeCell ref="G63:G64"/>
    <mergeCell ref="E62:E64"/>
    <mergeCell ref="R16:V16"/>
    <mergeCell ref="V17:V18"/>
    <mergeCell ref="R62:V62"/>
    <mergeCell ref="V63:V64"/>
    <mergeCell ref="X62:X64"/>
  </mergeCells>
  <phoneticPr fontId="6" type="noConversion"/>
  <conditionalFormatting sqref="F18 H18:K18">
    <cfRule type="cellIs" dxfId="58" priority="100" operator="equal">
      <formula>"Forecast"</formula>
    </cfRule>
    <cfRule type="cellIs" dxfId="57" priority="99" operator="equal">
      <formula>"Actual"</formula>
    </cfRule>
  </conditionalFormatting>
  <conditionalFormatting sqref="F64">
    <cfRule type="cellIs" dxfId="56" priority="9" operator="equal">
      <formula>"Actual"</formula>
    </cfRule>
    <cfRule type="cellIs" dxfId="55" priority="10" operator="equal">
      <formula>"Forecast"</formula>
    </cfRule>
  </conditionalFormatting>
  <conditionalFormatting sqref="H64:K64">
    <cfRule type="cellIs" dxfId="54" priority="5" operator="equal">
      <formula>"Actual"</formula>
    </cfRule>
    <cfRule type="cellIs" dxfId="53" priority="6" operator="equal">
      <formula>"Forecast"</formula>
    </cfRule>
  </conditionalFormatting>
  <conditionalFormatting sqref="M18:P18">
    <cfRule type="cellIs" dxfId="52" priority="94" operator="equal">
      <formula>"Forecast"</formula>
    </cfRule>
    <cfRule type="cellIs" dxfId="51" priority="93" operator="equal">
      <formula>"Actual"</formula>
    </cfRule>
  </conditionalFormatting>
  <conditionalFormatting sqref="M64:P64">
    <cfRule type="cellIs" dxfId="50" priority="11" operator="equal">
      <formula>"Actual"</formula>
    </cfRule>
    <cfRule type="cellIs" dxfId="49" priority="12" operator="equal">
      <formula>"Forecast"</formula>
    </cfRule>
  </conditionalFormatting>
  <conditionalFormatting sqref="R18:U18">
    <cfRule type="cellIs" dxfId="48" priority="3" operator="equal">
      <formula>"Actual"</formula>
    </cfRule>
    <cfRule type="cellIs" dxfId="47" priority="4" operator="equal">
      <formula>"Forecast"</formula>
    </cfRule>
  </conditionalFormatting>
  <conditionalFormatting sqref="R64:U64">
    <cfRule type="cellIs" dxfId="46" priority="1" operator="equal">
      <formula>"Actual"</formula>
    </cfRule>
    <cfRule type="cellIs" dxfId="45" priority="2" operator="equal">
      <formula>"Forecast"</formula>
    </cfRule>
  </conditionalFormatting>
  <conditionalFormatting sqref="AD18:AG18">
    <cfRule type="cellIs" dxfId="44" priority="49" operator="equal">
      <formula>"Actual"</formula>
    </cfRule>
    <cfRule type="cellIs" dxfId="43" priority="50" operator="equal">
      <formula>"Forecast"</formula>
    </cfRule>
  </conditionalFormatting>
  <conditionalFormatting sqref="AD64:AG64">
    <cfRule type="cellIs" dxfId="42" priority="27" operator="equal">
      <formula>"Actual"</formula>
    </cfRule>
    <cfRule type="cellIs" dxfId="41" priority="28" operator="equal">
      <formula>"Forecast"</formula>
    </cfRule>
  </conditionalFormatting>
  <conditionalFormatting sqref="AI18:AL18">
    <cfRule type="cellIs" dxfId="40" priority="47" operator="equal">
      <formula>"Actual"</formula>
    </cfRule>
    <cfRule type="cellIs" dxfId="39" priority="48" operator="equal">
      <formula>"Forecast"</formula>
    </cfRule>
  </conditionalFormatting>
  <conditionalFormatting sqref="AI64:AL64">
    <cfRule type="cellIs" dxfId="38" priority="25" operator="equal">
      <formula>"Actual"</formula>
    </cfRule>
    <cfRule type="cellIs" dxfId="37" priority="26" operator="equal">
      <formula>"Forecast"</formula>
    </cfRule>
  </conditionalFormatting>
  <conditionalFormatting sqref="AN18:AQ18">
    <cfRule type="cellIs" dxfId="36" priority="45" operator="equal">
      <formula>"Actual"</formula>
    </cfRule>
    <cfRule type="cellIs" dxfId="35" priority="46" operator="equal">
      <formula>"Forecast"</formula>
    </cfRule>
  </conditionalFormatting>
  <conditionalFormatting sqref="AN64:AQ64">
    <cfRule type="cellIs" dxfId="34" priority="24" operator="equal">
      <formula>"Forecast"</formula>
    </cfRule>
    <cfRule type="cellIs" dxfId="33" priority="23" operator="equal">
      <formula>"Actual"</formula>
    </cfRule>
  </conditionalFormatting>
  <dataValidations count="8">
    <dataValidation type="decimal" operator="greaterThan" allowBlank="1" showInputMessage="1" showErrorMessage="1" promptTitle="Guidance" prompt="Please only count each FTE or Job once through the lifetime of the project. For example, if an FTE or Job has been counted in H1 2021/22, then it should not be reported again in any other period." sqref="W103:W104 AD65:AG77 AS19:AS58 AI19:AL58 AN19:AQ58 AD19:AG58 M103:P104 AS65:AS77 AI65:AL77 AN65:AQ77 M65:P70 R103:U104 R65:U70 H65:K70 W65:W70 H103:K104 M53:P58 H53:K58 W53:W58 H19:K46 M19:P46 R19:U46 W19:W46 R53:U58" xr:uid="{45898FB5-EE5C-497D-8682-D9721C21D010}">
      <formula1>-100000000</formula1>
    </dataValidation>
    <dataValidation type="list" allowBlank="1" showInputMessage="1" showErrorMessage="1" sqref="AA65:AA77 AA19:AA58" xr:uid="{9A671E46-48E9-4BD4-A9A4-A85313FBE3F3}">
      <formula1>$BI$58:$BI$64</formula1>
    </dataValidation>
    <dataValidation type="list" allowBlank="1" showInputMessage="1" showErrorMessage="1" sqref="C103:C104 C65:C70" xr:uid="{3AAE4760-B589-4225-95E0-6F8F1BCD0AF8}">
      <formula1>OutputRange</formula1>
    </dataValidation>
    <dataValidation type="list" allowBlank="1" showInputMessage="1" showErrorMessage="1" sqref="AB65:AB77" xr:uid="{27BFFDED-D4C5-44FA-9A74-2B1220ACC152}">
      <formula1>OutcomeRange</formula1>
    </dataValidation>
    <dataValidation type="list" allowBlank="1" showInputMessage="1" showErrorMessage="1" sqref="AB19:AB58" xr:uid="{64D555F5-5B70-4401-B89F-A6B04AE250B6}">
      <formula1>$BJ$58:$BJ$77</formula1>
    </dataValidation>
    <dataValidation type="list" allowBlank="1" showInputMessage="1" showErrorMessage="1" sqref="AC65:AC77 AC19:AC58" xr:uid="{F640F9D0-A9A6-4C4F-B95F-0B73F1630C27}">
      <formula1>#REF!</formula1>
    </dataValidation>
    <dataValidation type="list" allowBlank="1" showInputMessage="1" showErrorMessage="1" sqref="C19:C46 C53:C58" xr:uid="{6A97F6A2-5F54-4FEE-A12B-89A52250BF1E}">
      <formula1>INDIRECT(SUBSTITUTE(B19, " ", ""))</formula1>
    </dataValidation>
    <dataValidation type="decimal" operator="greaterThan" allowBlank="1" showInputMessage="1" showErrorMessage="1" sqref="F53:F58 F103:F104 F22:F46" xr:uid="{63ACC323-5DF8-444F-8F13-7740ADAFCA63}">
      <formula1>-100000000</formula1>
    </dataValidation>
  </dataValidations>
  <pageMargins left="0.7" right="0.7" top="0.75" bottom="0.75" header="0.3" footer="0.3"/>
  <pageSetup paperSize="9" orientation="portrait" r:id="rId1"/>
  <headerFooter>
    <oddHeader>&amp;C&amp;"Calibri"&amp;10&amp;K000000 OFFICIAL&amp;1#_x000D_</oddHeader>
    <oddFooter>&amp;C_x000D_&amp;1#&amp;"Calibri"&amp;10&amp;K000000 OFFICIAL</oddFooter>
  </headerFooter>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r:uid="{A883E58C-0708-4A43-B526-15BA2E146E92}">
          <x14:formula1>
            <xm:f>'Dropdown Values'!$A$130:$A$135</xm:f>
          </x14:formula1>
          <xm:sqref>B19:B46 B53:B58</xm:sqref>
        </x14:dataValidation>
        <x14:dataValidation type="list" allowBlank="1" showInputMessage="1" showErrorMessage="1" xr:uid="{B9187D3D-11E4-4D3D-87F4-F5319C6EEA02}">
          <x14:formula1>
            <xm:f>'Dropdown Values'!$A$139:$A$140</xm:f>
          </x14:formula1>
          <xm:sqref>B103:B104 B65:B70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BFA2E-EE1B-48C6-B541-4EAF9B124EE7}">
  <dimension ref="A1:AU175"/>
  <sheetViews>
    <sheetView showGridLines="0" topLeftCell="A13" zoomScaleNormal="100" workbookViewId="0">
      <selection activeCell="D26" sqref="D26"/>
    </sheetView>
  </sheetViews>
  <sheetFormatPr baseColWidth="10" defaultColWidth="9.1640625" defaultRowHeight="15" customHeight="1" x14ac:dyDescent="0.2"/>
  <cols>
    <col min="1" max="1" width="9.1640625" style="5" customWidth="1"/>
    <col min="2" max="3" width="43.6640625" style="5" customWidth="1"/>
    <col min="4" max="5" width="31.5" style="5" customWidth="1"/>
    <col min="6" max="6" width="13.6640625" style="5" customWidth="1"/>
    <col min="7" max="7" width="13.5" style="5" customWidth="1"/>
    <col min="8" max="28" width="13.1640625" style="5" customWidth="1"/>
    <col min="29" max="29" width="16.33203125" style="5" customWidth="1"/>
    <col min="30" max="33" width="9.1640625" style="5"/>
    <col min="34" max="34" width="20.1640625" style="5" customWidth="1"/>
    <col min="35" max="35" width="14.83203125" style="5" customWidth="1"/>
    <col min="36" max="36" width="37.1640625" style="5" customWidth="1"/>
    <col min="37" max="37" width="34" style="5" customWidth="1"/>
    <col min="38" max="38" width="54.5" style="5" customWidth="1"/>
    <col min="39" max="39" width="42.1640625" style="5" customWidth="1"/>
    <col min="40" max="40" width="26.5" style="5" customWidth="1"/>
    <col min="41" max="41" width="9.5" style="5" customWidth="1"/>
    <col min="42" max="16384" width="9.1640625" style="5"/>
  </cols>
  <sheetData>
    <row r="1" spans="1:47" x14ac:dyDescent="0.2">
      <c r="A1" s="91"/>
      <c r="B1" s="91"/>
      <c r="C1" s="91"/>
      <c r="D1" s="91"/>
      <c r="E1" s="91"/>
      <c r="F1" s="91"/>
      <c r="G1" s="91"/>
      <c r="H1" s="91"/>
      <c r="I1" s="91"/>
      <c r="J1"/>
      <c r="K1"/>
      <c r="L1" s="91"/>
      <c r="M1" s="91"/>
      <c r="N1" s="91"/>
      <c r="O1" s="91"/>
      <c r="P1" s="91"/>
      <c r="Q1" s="91"/>
      <c r="R1" s="91"/>
      <c r="S1" s="91"/>
      <c r="T1" s="91"/>
      <c r="U1" s="91"/>
      <c r="V1" s="91"/>
      <c r="W1" s="91"/>
      <c r="X1" s="91"/>
      <c r="Y1" s="91"/>
      <c r="Z1" s="91"/>
      <c r="AA1" s="91"/>
      <c r="AB1" s="91"/>
      <c r="AC1" s="91"/>
      <c r="AD1" s="91"/>
      <c r="AE1" s="91"/>
      <c r="AF1" s="91"/>
      <c r="AG1" s="91"/>
      <c r="AH1" s="91"/>
      <c r="AI1" s="91"/>
      <c r="AJ1" s="91"/>
      <c r="AK1" s="91"/>
      <c r="AL1" s="91"/>
      <c r="AM1" s="91"/>
      <c r="AN1" s="91"/>
      <c r="AO1" s="91"/>
      <c r="AP1" s="91"/>
      <c r="AQ1" s="91"/>
      <c r="AR1" s="91"/>
      <c r="AS1" s="91"/>
      <c r="AT1" s="91"/>
      <c r="AU1" s="91"/>
    </row>
    <row r="2" spans="1:47" s="10" customFormat="1" ht="24" customHeight="1" x14ac:dyDescent="0.2">
      <c r="A2" s="3"/>
      <c r="B2" s="237" t="s">
        <v>17</v>
      </c>
      <c r="C2" s="263"/>
      <c r="D2" s="263"/>
      <c r="E2" s="263"/>
      <c r="F2" s="263"/>
      <c r="G2" s="263"/>
      <c r="H2" s="238"/>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row>
    <row r="3" spans="1:47" x14ac:dyDescent="0.2">
      <c r="A3" s="91"/>
      <c r="B3" s="117"/>
      <c r="C3" s="117"/>
      <c r="D3" s="117"/>
      <c r="E3" s="117"/>
      <c r="F3" s="117"/>
      <c r="G3" s="117"/>
      <c r="H3" s="117"/>
      <c r="I3" s="91"/>
      <c r="J3"/>
      <c r="K3"/>
      <c r="L3" s="91"/>
      <c r="M3" s="91"/>
      <c r="N3" s="91"/>
      <c r="O3" s="91"/>
      <c r="P3" s="91"/>
      <c r="Q3" s="91"/>
      <c r="R3" s="91"/>
      <c r="S3" s="91"/>
      <c r="T3" s="91"/>
      <c r="U3" s="91"/>
      <c r="V3" s="91"/>
      <c r="W3" s="91"/>
      <c r="X3" s="91"/>
      <c r="Y3" s="91"/>
      <c r="Z3" s="91"/>
      <c r="AA3" s="91"/>
      <c r="AB3" s="91"/>
      <c r="AC3" s="91"/>
      <c r="AD3" s="91"/>
      <c r="AE3" s="91"/>
      <c r="AF3" s="91"/>
      <c r="AG3" s="91"/>
      <c r="AH3" s="91"/>
      <c r="AI3" s="91"/>
      <c r="AJ3" s="91"/>
      <c r="AK3" s="91"/>
      <c r="AL3" s="91"/>
      <c r="AM3" s="91"/>
      <c r="AN3" s="91"/>
      <c r="AO3" s="91"/>
      <c r="AP3" s="91"/>
      <c r="AQ3" s="91"/>
      <c r="AR3" s="91"/>
      <c r="AS3" s="91"/>
      <c r="AT3" s="91"/>
      <c r="AU3" s="91"/>
    </row>
    <row r="4" spans="1:47" ht="18.75" customHeight="1" x14ac:dyDescent="0.25">
      <c r="A4" s="91"/>
      <c r="B4" s="336" t="s">
        <v>143</v>
      </c>
      <c r="C4" s="337"/>
      <c r="D4" s="337"/>
      <c r="E4" s="337"/>
      <c r="F4" s="337"/>
      <c r="G4" s="337"/>
      <c r="H4" s="338"/>
      <c r="I4" s="91"/>
      <c r="J4"/>
      <c r="K4"/>
      <c r="L4" s="91"/>
      <c r="M4" s="91"/>
      <c r="N4" s="91"/>
      <c r="O4" s="91"/>
      <c r="P4" s="91"/>
      <c r="Q4" s="91"/>
      <c r="R4" s="91"/>
      <c r="S4" s="91"/>
      <c r="T4" s="91"/>
      <c r="U4" s="91"/>
      <c r="V4" s="91"/>
      <c r="W4" s="91"/>
      <c r="X4" s="91"/>
      <c r="Y4" s="91"/>
      <c r="Z4" s="91"/>
      <c r="AA4" s="91"/>
      <c r="AB4" s="91"/>
      <c r="AC4" s="91"/>
      <c r="AD4" s="91"/>
      <c r="AE4" s="91"/>
      <c r="AF4" s="91"/>
      <c r="AG4" s="91"/>
      <c r="AH4" s="91"/>
      <c r="AI4" s="91"/>
      <c r="AJ4" s="91"/>
      <c r="AK4" s="91"/>
      <c r="AL4" s="91"/>
      <c r="AM4" s="91"/>
      <c r="AN4" s="91"/>
      <c r="AO4" s="91"/>
      <c r="AP4" s="91"/>
      <c r="AQ4" s="91"/>
      <c r="AR4" s="91"/>
      <c r="AS4" s="91"/>
      <c r="AT4" s="91"/>
      <c r="AU4" s="91"/>
    </row>
    <row r="5" spans="1:47" ht="138.75" customHeight="1" x14ac:dyDescent="0.2">
      <c r="A5" s="91"/>
      <c r="B5" s="339" t="s">
        <v>144</v>
      </c>
      <c r="C5" s="340"/>
      <c r="D5" s="340"/>
      <c r="E5" s="340"/>
      <c r="F5" s="340"/>
      <c r="G5" s="340"/>
      <c r="H5" s="341"/>
      <c r="I5" s="91"/>
      <c r="J5"/>
      <c r="K5"/>
      <c r="L5" s="91"/>
      <c r="M5" s="91"/>
      <c r="N5" s="91"/>
      <c r="O5" s="91"/>
      <c r="P5" s="91"/>
      <c r="Q5" s="91"/>
      <c r="R5" s="91"/>
      <c r="S5" s="91"/>
      <c r="T5" s="91"/>
      <c r="U5" s="91"/>
      <c r="V5" s="91"/>
      <c r="W5" s="91"/>
      <c r="X5" s="91"/>
      <c r="Y5" s="91"/>
      <c r="Z5" s="91"/>
      <c r="AA5" s="91"/>
      <c r="AB5" s="91"/>
      <c r="AC5" s="91"/>
      <c r="AD5" s="91"/>
      <c r="AE5" s="91"/>
      <c r="AF5" s="91"/>
      <c r="AG5" s="91"/>
      <c r="AH5" s="91"/>
      <c r="AI5" s="91"/>
      <c r="AJ5" s="91"/>
      <c r="AK5" s="91"/>
      <c r="AL5" s="91"/>
      <c r="AM5" s="91"/>
      <c r="AN5" s="91"/>
      <c r="AO5" s="91"/>
      <c r="AP5" s="91"/>
      <c r="AQ5" s="91"/>
      <c r="AR5" s="91"/>
      <c r="AS5" s="91"/>
      <c r="AT5" s="91"/>
      <c r="AU5" s="91"/>
    </row>
    <row r="6" spans="1:47" x14ac:dyDescent="0.2">
      <c r="A6" s="91"/>
      <c r="B6" s="342" t="s">
        <v>145</v>
      </c>
      <c r="C6" s="343"/>
      <c r="D6" s="343"/>
      <c r="E6" s="343"/>
      <c r="F6" s="343"/>
      <c r="G6" s="343"/>
      <c r="H6" s="344"/>
      <c r="I6" s="91"/>
      <c r="J6"/>
      <c r="K6"/>
      <c r="L6" s="91"/>
      <c r="M6" s="91"/>
      <c r="N6" s="91"/>
      <c r="O6" s="91"/>
      <c r="P6" s="91"/>
      <c r="Q6" s="91"/>
      <c r="R6" s="91"/>
      <c r="S6" s="91"/>
      <c r="T6" s="91"/>
      <c r="U6" s="91"/>
      <c r="V6" s="91"/>
      <c r="W6" s="91"/>
      <c r="X6" s="91"/>
      <c r="Y6" s="91"/>
      <c r="Z6" s="91"/>
      <c r="AA6" s="91"/>
      <c r="AB6" s="91"/>
      <c r="AC6" s="91"/>
      <c r="AD6" s="91"/>
      <c r="AE6" s="91"/>
      <c r="AF6" s="91"/>
      <c r="AG6" s="91"/>
      <c r="AH6" s="91"/>
      <c r="AI6" s="91"/>
      <c r="AJ6" s="91"/>
      <c r="AK6" s="91"/>
      <c r="AL6" s="91"/>
      <c r="AM6" s="91"/>
      <c r="AN6" s="91"/>
      <c r="AO6" s="91"/>
      <c r="AP6" s="91"/>
      <c r="AQ6" s="91"/>
      <c r="AR6" s="91"/>
      <c r="AS6" s="91"/>
      <c r="AT6" s="91"/>
      <c r="AU6" s="91"/>
    </row>
    <row r="7" spans="1:47" ht="16" x14ac:dyDescent="0.2">
      <c r="A7" s="91"/>
      <c r="B7" s="29" t="s">
        <v>146</v>
      </c>
      <c r="C7" s="309" t="s">
        <v>147</v>
      </c>
      <c r="D7" s="343"/>
      <c r="E7" s="343"/>
      <c r="F7" s="343"/>
      <c r="G7" s="343"/>
      <c r="H7" s="344"/>
      <c r="I7" s="91"/>
      <c r="J7"/>
      <c r="K7"/>
      <c r="L7" s="91"/>
      <c r="M7" s="91"/>
      <c r="N7" s="91"/>
      <c r="O7" s="91"/>
      <c r="P7" s="91"/>
      <c r="Q7" s="91"/>
      <c r="R7" s="91"/>
      <c r="S7" s="91"/>
      <c r="T7" s="91"/>
      <c r="U7" s="91"/>
      <c r="V7" s="91"/>
      <c r="W7" s="91"/>
      <c r="X7" s="91"/>
      <c r="Y7" s="91"/>
      <c r="Z7" s="91"/>
      <c r="AA7" s="91"/>
      <c r="AB7" s="91"/>
      <c r="AC7" s="91"/>
      <c r="AD7" s="91"/>
      <c r="AE7" s="91"/>
      <c r="AF7" s="91"/>
      <c r="AG7" s="91"/>
      <c r="AH7" s="91"/>
      <c r="AI7" s="91"/>
      <c r="AJ7" s="91"/>
      <c r="AK7" s="91"/>
      <c r="AL7" s="91"/>
      <c r="AM7" s="91"/>
      <c r="AN7" s="91"/>
      <c r="AO7" s="91"/>
      <c r="AP7" s="91"/>
      <c r="AQ7" s="91"/>
      <c r="AR7" s="91"/>
      <c r="AS7" s="91"/>
      <c r="AT7" s="91"/>
      <c r="AU7" s="91"/>
    </row>
    <row r="8" spans="1:47" ht="83.25" customHeight="1" x14ac:dyDescent="0.2">
      <c r="A8" s="91"/>
      <c r="B8" s="30" t="s">
        <v>148</v>
      </c>
      <c r="C8" s="312" t="s">
        <v>149</v>
      </c>
      <c r="D8" s="345"/>
      <c r="E8" s="345"/>
      <c r="F8" s="345"/>
      <c r="G8" s="345"/>
      <c r="H8" s="346"/>
      <c r="I8" s="91"/>
      <c r="J8"/>
      <c r="K8"/>
      <c r="L8" s="91"/>
      <c r="M8" s="91"/>
      <c r="N8" s="91"/>
      <c r="O8" s="91"/>
      <c r="P8" s="91"/>
      <c r="Q8" s="91"/>
      <c r="R8" s="91"/>
      <c r="S8" s="91"/>
      <c r="T8" s="91"/>
      <c r="U8" s="91"/>
      <c r="V8" s="91"/>
      <c r="W8" s="91"/>
      <c r="X8" s="91"/>
      <c r="Y8" s="91"/>
      <c r="Z8" s="91"/>
      <c r="AA8" s="91"/>
      <c r="AB8" s="91"/>
      <c r="AC8" s="91"/>
      <c r="AD8" s="91"/>
      <c r="AE8" s="91"/>
      <c r="AF8" s="91"/>
      <c r="AG8" s="91"/>
      <c r="AH8" s="91"/>
      <c r="AI8" s="91"/>
      <c r="AJ8" s="91"/>
      <c r="AK8" s="91"/>
      <c r="AL8" s="91"/>
      <c r="AM8" s="91"/>
      <c r="AN8" s="91"/>
      <c r="AO8" s="91"/>
      <c r="AP8" s="91"/>
      <c r="AQ8" s="91"/>
      <c r="AR8" s="91"/>
      <c r="AS8" s="91"/>
      <c r="AT8" s="91"/>
      <c r="AU8" s="91"/>
    </row>
    <row r="9" spans="1:47" ht="84.75" customHeight="1" x14ac:dyDescent="0.2">
      <c r="A9" s="91"/>
      <c r="B9" s="30" t="s">
        <v>150</v>
      </c>
      <c r="C9" s="312" t="s">
        <v>151</v>
      </c>
      <c r="D9" s="345"/>
      <c r="E9" s="345"/>
      <c r="F9" s="345"/>
      <c r="G9" s="345"/>
      <c r="H9" s="346"/>
      <c r="I9" s="91"/>
      <c r="J9"/>
      <c r="K9"/>
      <c r="L9" s="91"/>
      <c r="M9" s="91"/>
      <c r="N9" s="91"/>
      <c r="O9" s="91"/>
      <c r="P9" s="91"/>
      <c r="Q9" s="91"/>
      <c r="R9" s="91"/>
      <c r="S9" s="91"/>
      <c r="T9" s="91"/>
      <c r="U9" s="91"/>
      <c r="V9" s="91"/>
      <c r="W9" s="91"/>
      <c r="X9" s="91"/>
      <c r="Y9" s="91"/>
      <c r="Z9" s="91"/>
      <c r="AA9" s="91"/>
      <c r="AB9" s="91"/>
      <c r="AC9" s="91"/>
      <c r="AD9" s="91"/>
      <c r="AE9" s="91"/>
      <c r="AF9" s="91"/>
      <c r="AG9" s="91"/>
      <c r="AH9" s="91"/>
      <c r="AI9" s="91"/>
      <c r="AJ9" s="91"/>
      <c r="AK9" s="91"/>
      <c r="AL9" s="91"/>
      <c r="AM9" s="91"/>
      <c r="AN9" s="91"/>
      <c r="AO9" s="91"/>
      <c r="AP9" s="91"/>
      <c r="AQ9" s="91"/>
      <c r="AR9" s="91"/>
      <c r="AS9" s="91"/>
      <c r="AT9" s="91"/>
      <c r="AU9" s="91"/>
    </row>
    <row r="10" spans="1:47" ht="79.5" customHeight="1" x14ac:dyDescent="0.2">
      <c r="A10" s="91"/>
      <c r="B10" s="30" t="s">
        <v>152</v>
      </c>
      <c r="C10" s="312" t="s">
        <v>153</v>
      </c>
      <c r="D10" s="345"/>
      <c r="E10" s="345"/>
      <c r="F10" s="345"/>
      <c r="G10" s="345"/>
      <c r="H10" s="346"/>
      <c r="I10" s="91"/>
      <c r="J10"/>
      <c r="K10"/>
      <c r="L10" s="91"/>
      <c r="M10" s="91"/>
      <c r="N10" s="91"/>
      <c r="O10" s="91"/>
      <c r="P10" s="91"/>
      <c r="Q10" s="91"/>
      <c r="R10" s="91"/>
      <c r="S10" s="91"/>
      <c r="T10" s="91"/>
      <c r="U10" s="91"/>
      <c r="V10" s="91"/>
      <c r="W10" s="91"/>
      <c r="X10" s="91"/>
      <c r="Y10" s="91"/>
      <c r="Z10" s="91"/>
      <c r="AA10" s="91"/>
      <c r="AB10" s="91"/>
      <c r="AC10" s="91"/>
      <c r="AD10" s="91"/>
      <c r="AE10" s="91"/>
      <c r="AF10" s="91"/>
      <c r="AG10" s="91"/>
      <c r="AH10" s="91"/>
      <c r="AI10" s="91"/>
      <c r="AJ10" s="91"/>
      <c r="AK10" s="91"/>
      <c r="AL10" s="91"/>
      <c r="AM10" s="91"/>
      <c r="AN10" s="91"/>
      <c r="AO10" s="91"/>
      <c r="AP10" s="91"/>
      <c r="AQ10" s="91"/>
      <c r="AR10" s="91"/>
      <c r="AS10" s="91"/>
      <c r="AT10" s="91"/>
      <c r="AU10" s="91"/>
    </row>
    <row r="11" spans="1:47" ht="77.75" customHeight="1" x14ac:dyDescent="0.2">
      <c r="A11" s="91"/>
      <c r="B11" s="30" t="s">
        <v>154</v>
      </c>
      <c r="C11" s="312" t="s">
        <v>155</v>
      </c>
      <c r="D11" s="345"/>
      <c r="E11" s="345"/>
      <c r="F11" s="345"/>
      <c r="G11" s="345"/>
      <c r="H11" s="346"/>
      <c r="I11" s="91"/>
      <c r="J11"/>
      <c r="K11"/>
      <c r="L11" s="91"/>
      <c r="M11" s="91"/>
      <c r="N11" s="91"/>
      <c r="O11" s="91"/>
      <c r="P11" s="91"/>
      <c r="Q11" s="91"/>
      <c r="R11" s="91"/>
      <c r="S11" s="91"/>
      <c r="T11" s="91"/>
      <c r="U11" s="91"/>
      <c r="V11" s="91"/>
      <c r="W11" s="91"/>
      <c r="X11" s="91"/>
      <c r="Y11" s="91"/>
      <c r="Z11" s="91"/>
      <c r="AA11" s="91"/>
      <c r="AB11" s="91"/>
      <c r="AC11" s="91"/>
      <c r="AD11" s="91"/>
      <c r="AE11" s="91"/>
      <c r="AF11" s="91"/>
      <c r="AG11" s="91"/>
      <c r="AH11" s="91"/>
      <c r="AI11" s="91"/>
      <c r="AJ11" s="91"/>
      <c r="AK11" s="91"/>
      <c r="AL11" s="91"/>
      <c r="AM11" s="91"/>
      <c r="AN11" s="91"/>
      <c r="AO11" s="91"/>
      <c r="AP11" s="91"/>
      <c r="AQ11" s="91"/>
      <c r="AR11" s="91"/>
      <c r="AS11" s="91"/>
      <c r="AT11" s="91"/>
      <c r="AU11" s="91"/>
    </row>
    <row r="12" spans="1:47" ht="53.25" customHeight="1" x14ac:dyDescent="0.2">
      <c r="A12" s="91"/>
      <c r="B12" s="31" t="s">
        <v>156</v>
      </c>
      <c r="C12" s="332" t="s">
        <v>157</v>
      </c>
      <c r="D12" s="347"/>
      <c r="E12" s="347"/>
      <c r="F12" s="347"/>
      <c r="G12" s="347"/>
      <c r="H12" s="348"/>
      <c r="I12" s="91"/>
      <c r="J12"/>
      <c r="K12"/>
      <c r="L12" s="91"/>
      <c r="M12" s="91"/>
      <c r="N12" s="91"/>
      <c r="O12" s="91"/>
      <c r="P12" s="91"/>
      <c r="Q12" s="91"/>
      <c r="R12" s="91"/>
      <c r="S12" s="91"/>
      <c r="T12" s="91"/>
      <c r="U12" s="91"/>
      <c r="V12" s="91"/>
      <c r="W12" s="91"/>
      <c r="X12" s="91"/>
      <c r="Y12" s="91"/>
      <c r="Z12" s="91"/>
      <c r="AA12" s="91"/>
      <c r="AB12" s="91"/>
      <c r="AC12" s="91"/>
      <c r="AD12" s="91"/>
      <c r="AE12" s="91"/>
      <c r="AF12" s="91"/>
      <c r="AG12" s="91"/>
      <c r="AH12" s="91"/>
      <c r="AI12" s="91"/>
      <c r="AJ12" s="91"/>
      <c r="AK12" s="91"/>
      <c r="AL12" s="91"/>
      <c r="AM12" s="91"/>
      <c r="AN12" s="91"/>
      <c r="AO12" s="91"/>
      <c r="AP12" s="91"/>
      <c r="AQ12" s="91"/>
      <c r="AR12" s="91"/>
      <c r="AS12" s="91"/>
      <c r="AT12" s="91"/>
      <c r="AU12" s="91"/>
    </row>
    <row r="13" spans="1:47" ht="16" thickBot="1" x14ac:dyDescent="0.25">
      <c r="A13" s="91"/>
      <c r="B13" s="91"/>
      <c r="C13" s="91"/>
      <c r="D13" s="91"/>
      <c r="E13" s="91"/>
      <c r="F13" s="91"/>
      <c r="G13" s="91"/>
      <c r="H13" s="91"/>
      <c r="I13" s="91"/>
      <c r="J13" s="91"/>
      <c r="K13" s="91"/>
      <c r="L13" s="91"/>
      <c r="M13" s="91"/>
      <c r="N13" s="91"/>
      <c r="O13" s="91"/>
      <c r="P13" s="91"/>
      <c r="Q13" s="91"/>
      <c r="R13" s="91"/>
      <c r="S13" s="91"/>
      <c r="T13" s="91"/>
      <c r="U13" s="91"/>
      <c r="V13" s="91"/>
      <c r="W13" s="91"/>
      <c r="X13" s="91"/>
      <c r="Y13" s="91"/>
      <c r="Z13" s="91"/>
      <c r="AA13" s="91"/>
      <c r="AB13" s="91"/>
      <c r="AC13" s="91"/>
      <c r="AD13" s="91"/>
      <c r="AE13" s="91"/>
      <c r="AF13" s="91"/>
      <c r="AG13" s="91"/>
      <c r="AH13" s="91"/>
      <c r="AI13" s="91"/>
      <c r="AJ13" s="91"/>
      <c r="AK13" s="91"/>
      <c r="AL13" s="91"/>
      <c r="AM13" s="91"/>
      <c r="AN13" s="91"/>
      <c r="AO13" s="91"/>
      <c r="AP13" s="91"/>
      <c r="AQ13" s="91"/>
      <c r="AR13" s="91"/>
      <c r="AS13" s="91"/>
      <c r="AT13" s="91"/>
      <c r="AU13" s="91"/>
    </row>
    <row r="14" spans="1:47" s="84" customFormat="1" ht="21" customHeight="1" thickBot="1" x14ac:dyDescent="0.3">
      <c r="B14" s="124" t="s">
        <v>203</v>
      </c>
      <c r="C14" s="125"/>
      <c r="D14" s="125"/>
      <c r="E14" s="125"/>
      <c r="F14" s="125"/>
      <c r="G14" s="125"/>
      <c r="H14" s="125"/>
      <c r="I14" s="125"/>
      <c r="J14" s="125"/>
      <c r="K14" s="125"/>
      <c r="L14" s="125"/>
      <c r="M14" s="125"/>
      <c r="N14" s="125"/>
      <c r="O14" s="125"/>
      <c r="P14" s="125"/>
      <c r="Q14" s="125"/>
      <c r="R14" s="125"/>
      <c r="S14" s="125"/>
      <c r="T14" s="125"/>
      <c r="U14" s="125"/>
      <c r="V14" s="125"/>
      <c r="W14" s="125"/>
      <c r="X14" s="125"/>
      <c r="Y14" s="88"/>
    </row>
    <row r="15" spans="1:47" ht="16" thickBot="1" x14ac:dyDescent="0.25">
      <c r="A15" s="91"/>
      <c r="B15" s="49" t="s">
        <v>204</v>
      </c>
      <c r="C15" s="91"/>
      <c r="D15" s="91"/>
      <c r="E15" s="91"/>
      <c r="F15" s="91"/>
      <c r="G15" s="91"/>
      <c r="H15" s="91"/>
      <c r="I15" s="91"/>
      <c r="J15" s="91"/>
      <c r="K15" s="91"/>
      <c r="L15" s="91"/>
      <c r="M15" s="91"/>
      <c r="N15" s="91"/>
      <c r="O15" s="91"/>
      <c r="P15" s="91"/>
      <c r="Q15" s="91"/>
      <c r="R15" s="91"/>
      <c r="S15" s="91"/>
      <c r="T15" s="91"/>
      <c r="U15" s="91"/>
      <c r="V15" s="91"/>
      <c r="W15" s="91"/>
      <c r="X15" s="91"/>
      <c r="Y15" s="91"/>
      <c r="Z15" s="91"/>
      <c r="AA15" s="91"/>
      <c r="AB15" s="91"/>
      <c r="AC15" s="91"/>
      <c r="AD15" s="91"/>
      <c r="AE15" s="91"/>
      <c r="AF15" s="91"/>
      <c r="AG15" s="91"/>
      <c r="AH15" s="91"/>
      <c r="AI15" s="91"/>
      <c r="AJ15" s="91"/>
      <c r="AK15" s="91"/>
      <c r="AL15" s="91"/>
      <c r="AM15" s="91"/>
      <c r="AN15" s="91"/>
      <c r="AO15" s="91"/>
      <c r="AP15" s="91"/>
      <c r="AQ15" s="91"/>
      <c r="AR15" s="91"/>
      <c r="AS15" s="91"/>
      <c r="AT15" s="91"/>
      <c r="AU15" s="91"/>
    </row>
    <row r="16" spans="1:47" ht="35.25" customHeight="1" thickBot="1" x14ac:dyDescent="0.25">
      <c r="A16" s="91"/>
      <c r="B16" s="297" t="s">
        <v>160</v>
      </c>
      <c r="C16" s="297" t="s">
        <v>205</v>
      </c>
      <c r="D16" s="299" t="s">
        <v>162</v>
      </c>
      <c r="E16" s="304" t="s">
        <v>206</v>
      </c>
      <c r="F16" s="301" t="s">
        <v>207</v>
      </c>
      <c r="G16" s="302"/>
      <c r="H16" s="301" t="s">
        <v>165</v>
      </c>
      <c r="I16" s="302"/>
      <c r="J16" s="302"/>
      <c r="K16" s="302"/>
      <c r="L16" s="303"/>
      <c r="M16" s="301" t="s">
        <v>166</v>
      </c>
      <c r="N16" s="302"/>
      <c r="O16" s="302"/>
      <c r="P16" s="302"/>
      <c r="Q16" s="303"/>
      <c r="R16" s="301" t="s">
        <v>167</v>
      </c>
      <c r="S16" s="302"/>
      <c r="T16" s="302"/>
      <c r="U16" s="302"/>
      <c r="V16" s="303"/>
      <c r="W16" s="47" t="s">
        <v>168</v>
      </c>
      <c r="X16" s="290" t="s">
        <v>169</v>
      </c>
      <c r="Y16" s="290" t="s">
        <v>170</v>
      </c>
      <c r="Z16" s="91"/>
      <c r="AA16" s="91"/>
      <c r="AB16" s="91"/>
      <c r="AC16" s="91"/>
      <c r="AD16" s="91"/>
      <c r="AE16" s="91"/>
      <c r="AF16" s="91"/>
      <c r="AG16" s="91"/>
      <c r="AH16" s="91"/>
      <c r="AI16" s="91"/>
      <c r="AJ16" s="91"/>
      <c r="AK16" s="91"/>
      <c r="AL16" s="91"/>
      <c r="AM16" s="91"/>
      <c r="AN16" s="91"/>
      <c r="AO16" s="91"/>
      <c r="AP16" s="91"/>
      <c r="AQ16" s="91"/>
      <c r="AR16" s="91"/>
      <c r="AS16" s="91"/>
      <c r="AT16" s="91"/>
      <c r="AU16" s="91"/>
    </row>
    <row r="17" spans="1:47" ht="52" thickBot="1" x14ac:dyDescent="0.25">
      <c r="A17" s="91"/>
      <c r="B17" s="298"/>
      <c r="C17" s="298"/>
      <c r="D17" s="300"/>
      <c r="E17" s="305"/>
      <c r="F17" s="66" t="s">
        <v>171</v>
      </c>
      <c r="G17" s="288" t="s">
        <v>172</v>
      </c>
      <c r="H17" s="66" t="s">
        <v>173</v>
      </c>
      <c r="I17" s="67" t="s">
        <v>174</v>
      </c>
      <c r="J17" s="67" t="s">
        <v>175</v>
      </c>
      <c r="K17" s="67" t="s">
        <v>176</v>
      </c>
      <c r="L17" s="288" t="s">
        <v>172</v>
      </c>
      <c r="M17" s="66" t="s">
        <v>173</v>
      </c>
      <c r="N17" s="67" t="s">
        <v>174</v>
      </c>
      <c r="O17" s="67" t="s">
        <v>175</v>
      </c>
      <c r="P17" s="67" t="s">
        <v>176</v>
      </c>
      <c r="Q17" s="288" t="s">
        <v>172</v>
      </c>
      <c r="R17" s="66" t="s">
        <v>173</v>
      </c>
      <c r="S17" s="67" t="s">
        <v>174</v>
      </c>
      <c r="T17" s="67" t="s">
        <v>175</v>
      </c>
      <c r="U17" s="67" t="s">
        <v>176</v>
      </c>
      <c r="V17" s="288" t="s">
        <v>172</v>
      </c>
      <c r="W17" s="295" t="s">
        <v>172</v>
      </c>
      <c r="X17" s="291"/>
      <c r="Y17" s="291"/>
      <c r="Z17" s="91"/>
      <c r="AA17" s="91"/>
      <c r="AB17" s="91"/>
      <c r="AC17"/>
      <c r="AD17"/>
      <c r="AE17"/>
      <c r="AF17" s="91"/>
      <c r="AG17" s="91"/>
      <c r="AH17" s="91"/>
      <c r="AI17" s="91"/>
      <c r="AJ17" s="91"/>
      <c r="AK17" s="91"/>
      <c r="AL17" s="91"/>
      <c r="AM17" s="91"/>
      <c r="AN17" s="91"/>
      <c r="AO17" s="91"/>
      <c r="AP17" s="91"/>
      <c r="AQ17" s="91"/>
      <c r="AR17" s="91"/>
      <c r="AS17" s="91"/>
      <c r="AT17" s="91"/>
      <c r="AU17" s="91"/>
    </row>
    <row r="18" spans="1:47" ht="17" thickBot="1" x14ac:dyDescent="0.25">
      <c r="A18" s="91"/>
      <c r="B18" s="335"/>
      <c r="C18" s="335"/>
      <c r="D18" s="298"/>
      <c r="E18" s="306"/>
      <c r="F18" s="18" t="s">
        <v>177</v>
      </c>
      <c r="G18" s="334"/>
      <c r="H18" s="18" t="s">
        <v>177</v>
      </c>
      <c r="I18" s="18" t="s">
        <v>177</v>
      </c>
      <c r="J18" s="18" t="s">
        <v>178</v>
      </c>
      <c r="K18" s="18" t="s">
        <v>178</v>
      </c>
      <c r="L18" s="334"/>
      <c r="M18" s="18" t="s">
        <v>178</v>
      </c>
      <c r="N18" s="18" t="s">
        <v>178</v>
      </c>
      <c r="O18" s="18" t="s">
        <v>178</v>
      </c>
      <c r="P18" s="18" t="s">
        <v>178</v>
      </c>
      <c r="Q18" s="334"/>
      <c r="R18" s="18" t="s">
        <v>178</v>
      </c>
      <c r="S18" s="18" t="s">
        <v>178</v>
      </c>
      <c r="T18" s="18" t="s">
        <v>178</v>
      </c>
      <c r="U18" s="18" t="s">
        <v>178</v>
      </c>
      <c r="V18" s="334"/>
      <c r="W18" s="349"/>
      <c r="X18" s="351"/>
      <c r="Y18" s="291"/>
      <c r="Z18" s="91"/>
      <c r="AA18" s="91"/>
      <c r="AB18" s="91"/>
      <c r="AC18"/>
      <c r="AD18"/>
      <c r="AE18" s="91"/>
      <c r="AF18" s="91"/>
      <c r="AG18" s="91"/>
      <c r="AH18" s="91"/>
      <c r="AI18" s="91"/>
      <c r="AJ18" s="91"/>
      <c r="AK18" s="91"/>
      <c r="AL18" s="91"/>
      <c r="AM18" s="91"/>
      <c r="AN18" s="91"/>
      <c r="AO18" s="91"/>
      <c r="AP18" s="91"/>
      <c r="AQ18" s="91"/>
      <c r="AR18" s="91"/>
      <c r="AS18" s="91"/>
      <c r="AT18" s="91"/>
      <c r="AU18" s="91"/>
    </row>
    <row r="19" spans="1:47" ht="16" x14ac:dyDescent="0.2">
      <c r="A19" s="91"/>
      <c r="B19" s="164" t="s">
        <v>179</v>
      </c>
      <c r="C19" s="165" t="s">
        <v>208</v>
      </c>
      <c r="D19" s="59" t="str">
        <f>VLOOKUP(C19, 'Dropdown Values'!$A$95:$B$117, 2, FALSE)</f>
        <v>n of </v>
      </c>
      <c r="E19" s="59">
        <v>1220007</v>
      </c>
      <c r="F19" s="170">
        <v>0</v>
      </c>
      <c r="G19" s="119">
        <f>SUM(F19)</f>
        <v>0</v>
      </c>
      <c r="H19" s="170">
        <v>0</v>
      </c>
      <c r="I19" s="173">
        <v>0</v>
      </c>
      <c r="J19" s="173">
        <v>0</v>
      </c>
      <c r="K19" s="173">
        <v>0</v>
      </c>
      <c r="L19" s="119">
        <f>SUM(H19:K19)</f>
        <v>0</v>
      </c>
      <c r="M19" s="173">
        <v>0</v>
      </c>
      <c r="N19" s="173">
        <v>0</v>
      </c>
      <c r="O19" s="173">
        <v>0</v>
      </c>
      <c r="P19" s="173">
        <v>0</v>
      </c>
      <c r="Q19" s="119">
        <f>SUM(M19:P19)</f>
        <v>0</v>
      </c>
      <c r="R19" s="173">
        <v>0</v>
      </c>
      <c r="S19" s="173">
        <v>0</v>
      </c>
      <c r="T19" s="173">
        <v>0</v>
      </c>
      <c r="U19" s="173">
        <v>0</v>
      </c>
      <c r="V19" s="120">
        <f t="shared" ref="V19:V58" si="0">SUM(R19:U19)</f>
        <v>0</v>
      </c>
      <c r="W19" s="173">
        <v>0</v>
      </c>
      <c r="X19" s="200">
        <f>SUM(G19,L19,Q19,V19,W19)</f>
        <v>0</v>
      </c>
      <c r="Y19" s="193">
        <f>IFERROR((E19-X19)/E19*-1,0)</f>
        <v>-1</v>
      </c>
      <c r="Z19" s="91"/>
      <c r="AA19" s="91"/>
      <c r="AB19" s="91"/>
      <c r="AC19"/>
      <c r="AD19"/>
      <c r="AE19" s="91"/>
      <c r="AF19" s="91"/>
      <c r="AG19" s="91"/>
      <c r="AH19" s="91"/>
      <c r="AI19" s="91"/>
      <c r="AJ19" s="91"/>
      <c r="AK19" s="91"/>
      <c r="AL19" s="91"/>
      <c r="AM19" s="91"/>
      <c r="AN19" s="91"/>
      <c r="AO19" s="91"/>
      <c r="AP19" s="91"/>
      <c r="AQ19" s="91"/>
      <c r="AR19" s="91"/>
      <c r="AS19" s="91"/>
      <c r="AT19" s="91"/>
      <c r="AU19" s="91"/>
    </row>
    <row r="20" spans="1:47" ht="16" x14ac:dyDescent="0.2">
      <c r="A20" s="91"/>
      <c r="B20" s="166" t="s">
        <v>179</v>
      </c>
      <c r="C20" s="167" t="s">
        <v>209</v>
      </c>
      <c r="D20" s="60" t="s">
        <v>1160</v>
      </c>
      <c r="E20" s="135">
        <v>0</v>
      </c>
      <c r="F20" s="171">
        <v>0</v>
      </c>
      <c r="G20" s="120">
        <f t="shared" ref="G20:G58" si="1">SUM(F20)</f>
        <v>0</v>
      </c>
      <c r="H20" s="171">
        <v>0</v>
      </c>
      <c r="I20" s="174">
        <v>0</v>
      </c>
      <c r="J20" s="174">
        <v>0</v>
      </c>
      <c r="K20" s="174">
        <v>0</v>
      </c>
      <c r="L20" s="120">
        <f>SUM(H20:K20)</f>
        <v>0</v>
      </c>
      <c r="M20" s="174">
        <v>0</v>
      </c>
      <c r="N20" s="174">
        <v>0</v>
      </c>
      <c r="O20" s="174">
        <v>0</v>
      </c>
      <c r="P20" s="174">
        <v>0</v>
      </c>
      <c r="Q20" s="120">
        <f>SUM(M20:P20)</f>
        <v>0</v>
      </c>
      <c r="R20" s="174">
        <v>0</v>
      </c>
      <c r="S20" s="174">
        <v>0</v>
      </c>
      <c r="T20" s="174">
        <v>0</v>
      </c>
      <c r="U20" s="174">
        <v>0</v>
      </c>
      <c r="V20" s="120">
        <f t="shared" si="0"/>
        <v>0</v>
      </c>
      <c r="W20" s="174">
        <v>0</v>
      </c>
      <c r="X20" s="200">
        <f>SUM(G20,L20,Q20,V20,W20)</f>
        <v>0</v>
      </c>
      <c r="Y20" s="198">
        <f>IFERROR((E20-X20)/E20*-1,0)</f>
        <v>0</v>
      </c>
      <c r="Z20" s="91"/>
      <c r="AA20" s="91"/>
      <c r="AB20" s="91"/>
      <c r="AC20"/>
      <c r="AD20"/>
      <c r="AE20" s="91"/>
      <c r="AF20" s="91"/>
      <c r="AG20" s="91"/>
      <c r="AH20" s="91"/>
      <c r="AI20" s="91"/>
      <c r="AJ20" s="91"/>
      <c r="AK20" s="91"/>
      <c r="AL20" s="91"/>
      <c r="AM20" s="91"/>
      <c r="AN20" s="91"/>
      <c r="AO20" s="91"/>
      <c r="AP20" s="91"/>
      <c r="AQ20" s="91"/>
      <c r="AR20" s="91"/>
      <c r="AS20" s="91"/>
      <c r="AT20" s="91"/>
      <c r="AU20" s="91"/>
    </row>
    <row r="21" spans="1:47" ht="16" x14ac:dyDescent="0.2">
      <c r="A21" s="91"/>
      <c r="B21" s="166" t="s">
        <v>179</v>
      </c>
      <c r="C21" s="167" t="s">
        <v>210</v>
      </c>
      <c r="D21" s="60" t="str">
        <f>_xlfn.IFNA(VLOOKUP(C21, 'Dropdown Values'!$A$95:$B$117, 2, TRUE), "")</f>
        <v>n of </v>
      </c>
      <c r="E21" s="135">
        <v>0</v>
      </c>
      <c r="F21" s="171">
        <v>0</v>
      </c>
      <c r="G21" s="120">
        <f t="shared" ref="G21:G41" si="2">SUM(F21)</f>
        <v>0</v>
      </c>
      <c r="H21" s="171">
        <v>0</v>
      </c>
      <c r="I21" s="174">
        <v>0</v>
      </c>
      <c r="J21" s="174">
        <v>0</v>
      </c>
      <c r="K21" s="174">
        <v>0</v>
      </c>
      <c r="L21" s="120">
        <f t="shared" ref="L21:L41" si="3">SUM(H21:K21)</f>
        <v>0</v>
      </c>
      <c r="M21" s="174">
        <v>0</v>
      </c>
      <c r="N21" s="174">
        <v>0</v>
      </c>
      <c r="O21" s="174">
        <v>0</v>
      </c>
      <c r="P21" s="174">
        <v>0</v>
      </c>
      <c r="Q21" s="120">
        <f t="shared" ref="Q21:Q41" si="4">SUM(M21:P21)</f>
        <v>0</v>
      </c>
      <c r="R21" s="174">
        <v>0</v>
      </c>
      <c r="S21" s="174">
        <v>0</v>
      </c>
      <c r="T21" s="174">
        <v>0</v>
      </c>
      <c r="U21" s="174">
        <v>0</v>
      </c>
      <c r="V21" s="120">
        <f t="shared" si="0"/>
        <v>0</v>
      </c>
      <c r="W21" s="174">
        <v>0</v>
      </c>
      <c r="X21" s="200">
        <f t="shared" ref="X21:X58" si="5">SUM(G21,L21,Q21,V21,W21)</f>
        <v>0</v>
      </c>
      <c r="Y21" s="198">
        <f t="shared" ref="Y21:Y58" si="6">IFERROR((E21-X21)/E21*-1,0)</f>
        <v>0</v>
      </c>
      <c r="Z21" s="91"/>
      <c r="AA21" s="91"/>
      <c r="AB21" s="91"/>
      <c r="AC21"/>
      <c r="AD21"/>
      <c r="AE21" s="91"/>
      <c r="AF21" s="91"/>
      <c r="AG21" s="91"/>
      <c r="AH21" s="91"/>
      <c r="AI21" s="91"/>
      <c r="AJ21" s="91"/>
      <c r="AK21" s="91"/>
      <c r="AL21" s="91"/>
      <c r="AM21" s="91"/>
      <c r="AN21" s="91"/>
      <c r="AO21" s="91"/>
      <c r="AP21" s="91"/>
      <c r="AQ21" s="91"/>
      <c r="AR21" s="91"/>
      <c r="AS21" s="91"/>
      <c r="AT21" s="91"/>
      <c r="AU21" s="91"/>
    </row>
    <row r="22" spans="1:47" ht="16" x14ac:dyDescent="0.2">
      <c r="A22" s="91"/>
      <c r="B22" s="166" t="s">
        <v>179</v>
      </c>
      <c r="C22" s="167" t="s">
        <v>211</v>
      </c>
      <c r="D22" s="60" t="s">
        <v>1160</v>
      </c>
      <c r="E22" s="135">
        <v>0</v>
      </c>
      <c r="F22" s="171">
        <v>0</v>
      </c>
      <c r="G22" s="120">
        <f t="shared" si="2"/>
        <v>0</v>
      </c>
      <c r="H22" s="171">
        <v>0</v>
      </c>
      <c r="I22" s="174">
        <v>0</v>
      </c>
      <c r="J22" s="174">
        <v>0</v>
      </c>
      <c r="K22" s="174">
        <v>0</v>
      </c>
      <c r="L22" s="120">
        <f t="shared" si="3"/>
        <v>0</v>
      </c>
      <c r="M22" s="174">
        <v>0</v>
      </c>
      <c r="N22" s="174">
        <v>0</v>
      </c>
      <c r="O22" s="174">
        <v>0</v>
      </c>
      <c r="P22" s="174">
        <v>0</v>
      </c>
      <c r="Q22" s="120">
        <f t="shared" si="4"/>
        <v>0</v>
      </c>
      <c r="R22" s="174">
        <v>0</v>
      </c>
      <c r="S22" s="174">
        <v>0</v>
      </c>
      <c r="T22" s="174">
        <v>0</v>
      </c>
      <c r="U22" s="174">
        <v>0</v>
      </c>
      <c r="V22" s="120">
        <f t="shared" si="0"/>
        <v>0</v>
      </c>
      <c r="W22" s="174">
        <v>0</v>
      </c>
      <c r="X22" s="200">
        <f t="shared" si="5"/>
        <v>0</v>
      </c>
      <c r="Y22" s="198">
        <f t="shared" si="6"/>
        <v>0</v>
      </c>
      <c r="Z22" s="91"/>
      <c r="AA22" s="91"/>
      <c r="AB22" s="91"/>
      <c r="AC22"/>
      <c r="AD22"/>
      <c r="AE22" s="91"/>
      <c r="AF22" s="91"/>
      <c r="AG22" s="91"/>
      <c r="AH22" s="91"/>
      <c r="AI22" s="91"/>
      <c r="AJ22" s="91"/>
      <c r="AK22" s="91"/>
      <c r="AL22" s="91"/>
      <c r="AM22" s="91"/>
      <c r="AN22" s="91"/>
      <c r="AO22" s="91"/>
      <c r="AP22" s="91"/>
      <c r="AQ22" s="91"/>
      <c r="AR22" s="91"/>
      <c r="AS22" s="91"/>
      <c r="AT22" s="91"/>
      <c r="AU22" s="91"/>
    </row>
    <row r="23" spans="1:47" ht="16" x14ac:dyDescent="0.2">
      <c r="A23" s="91"/>
      <c r="B23" s="166" t="s">
        <v>179</v>
      </c>
      <c r="C23" s="167" t="s">
        <v>212</v>
      </c>
      <c r="D23" s="60" t="str">
        <f>_xlfn.IFNA(VLOOKUP(C23, 'Dropdown Values'!$A$95:$B$117, 2, TRUE), "")</f>
        <v>%</v>
      </c>
      <c r="E23" s="135">
        <v>0</v>
      </c>
      <c r="F23" s="171">
        <v>0</v>
      </c>
      <c r="G23" s="120">
        <f t="shared" si="2"/>
        <v>0</v>
      </c>
      <c r="H23" s="171">
        <v>0</v>
      </c>
      <c r="I23" s="174">
        <v>0</v>
      </c>
      <c r="J23" s="174">
        <v>0</v>
      </c>
      <c r="K23" s="174">
        <v>0</v>
      </c>
      <c r="L23" s="120">
        <f t="shared" si="3"/>
        <v>0</v>
      </c>
      <c r="M23" s="174">
        <v>0</v>
      </c>
      <c r="N23" s="174">
        <v>0</v>
      </c>
      <c r="O23" s="174">
        <v>0</v>
      </c>
      <c r="P23" s="174">
        <v>0</v>
      </c>
      <c r="Q23" s="120">
        <f t="shared" si="4"/>
        <v>0</v>
      </c>
      <c r="R23" s="174">
        <v>0</v>
      </c>
      <c r="S23" s="174">
        <v>0</v>
      </c>
      <c r="T23" s="174">
        <v>0</v>
      </c>
      <c r="U23" s="174">
        <v>0</v>
      </c>
      <c r="V23" s="120">
        <f t="shared" si="0"/>
        <v>0</v>
      </c>
      <c r="W23" s="174">
        <v>0</v>
      </c>
      <c r="X23" s="200">
        <f t="shared" si="5"/>
        <v>0</v>
      </c>
      <c r="Y23" s="198">
        <f t="shared" si="6"/>
        <v>0</v>
      </c>
      <c r="Z23" s="91"/>
      <c r="AA23" s="91"/>
      <c r="AB23" s="91"/>
      <c r="AC23"/>
      <c r="AD23"/>
      <c r="AE23" s="91"/>
      <c r="AF23" s="91"/>
      <c r="AG23" s="91"/>
      <c r="AH23" s="91"/>
      <c r="AI23" s="91"/>
      <c r="AJ23" s="91"/>
      <c r="AK23" s="91"/>
      <c r="AL23" s="91"/>
      <c r="AM23" s="91"/>
      <c r="AN23" s="91"/>
      <c r="AO23" s="91"/>
      <c r="AP23" s="91"/>
      <c r="AQ23" s="91"/>
      <c r="AR23" s="91"/>
      <c r="AS23" s="91"/>
      <c r="AT23" s="91"/>
      <c r="AU23" s="91"/>
    </row>
    <row r="24" spans="1:47" ht="16" x14ac:dyDescent="0.2">
      <c r="A24" s="91"/>
      <c r="B24" s="166" t="s">
        <v>179</v>
      </c>
      <c r="C24" s="167" t="s">
        <v>213</v>
      </c>
      <c r="D24" s="60" t="str">
        <f>_xlfn.IFNA(VLOOKUP(C24, 'Dropdown Values'!$A$95:$B$117, 2, TRUE), "")</f>
        <v>%</v>
      </c>
      <c r="E24" s="135">
        <v>0</v>
      </c>
      <c r="F24" s="171">
        <v>0</v>
      </c>
      <c r="G24" s="120">
        <f t="shared" si="2"/>
        <v>0</v>
      </c>
      <c r="H24" s="171">
        <v>0</v>
      </c>
      <c r="I24" s="174">
        <v>0</v>
      </c>
      <c r="J24" s="174">
        <v>0</v>
      </c>
      <c r="K24" s="174">
        <v>0</v>
      </c>
      <c r="L24" s="120">
        <f t="shared" si="3"/>
        <v>0</v>
      </c>
      <c r="M24" s="174">
        <v>0</v>
      </c>
      <c r="N24" s="174">
        <v>0</v>
      </c>
      <c r="O24" s="174">
        <v>0</v>
      </c>
      <c r="P24" s="174">
        <v>0</v>
      </c>
      <c r="Q24" s="120">
        <f t="shared" si="4"/>
        <v>0</v>
      </c>
      <c r="R24" s="174">
        <v>0</v>
      </c>
      <c r="S24" s="174">
        <v>0</v>
      </c>
      <c r="T24" s="174">
        <v>0</v>
      </c>
      <c r="U24" s="174">
        <v>0</v>
      </c>
      <c r="V24" s="120">
        <f t="shared" si="0"/>
        <v>0</v>
      </c>
      <c r="W24" s="174">
        <v>0</v>
      </c>
      <c r="X24" s="200">
        <f t="shared" si="5"/>
        <v>0</v>
      </c>
      <c r="Y24" s="198">
        <f t="shared" si="6"/>
        <v>0</v>
      </c>
      <c r="Z24" s="91"/>
      <c r="AA24" s="91"/>
      <c r="AB24" s="91"/>
      <c r="AC24"/>
      <c r="AD24"/>
      <c r="AE24" s="91"/>
      <c r="AF24" s="91"/>
      <c r="AG24" s="91"/>
      <c r="AH24" s="91"/>
      <c r="AI24" s="91"/>
      <c r="AJ24" s="91"/>
      <c r="AK24" s="91"/>
      <c r="AL24" s="91"/>
      <c r="AM24" s="91"/>
      <c r="AN24" s="91"/>
      <c r="AO24" s="91"/>
      <c r="AP24" s="91"/>
      <c r="AQ24" s="91"/>
      <c r="AR24" s="91"/>
      <c r="AS24" s="91"/>
      <c r="AT24" s="91"/>
      <c r="AU24" s="91"/>
    </row>
    <row r="25" spans="1:47" ht="32" x14ac:dyDescent="0.2">
      <c r="A25" s="91"/>
      <c r="B25" s="166" t="s">
        <v>181</v>
      </c>
      <c r="C25" s="167" t="s">
        <v>214</v>
      </c>
      <c r="D25" s="60" t="s">
        <v>416</v>
      </c>
      <c r="E25" s="135">
        <v>0</v>
      </c>
      <c r="F25" s="171">
        <v>0</v>
      </c>
      <c r="G25" s="120">
        <f t="shared" si="2"/>
        <v>0</v>
      </c>
      <c r="H25" s="171">
        <v>0</v>
      </c>
      <c r="I25" s="174">
        <v>0</v>
      </c>
      <c r="J25" s="174">
        <v>0</v>
      </c>
      <c r="K25" s="174">
        <v>0</v>
      </c>
      <c r="L25" s="120">
        <f t="shared" si="3"/>
        <v>0</v>
      </c>
      <c r="M25" s="174">
        <v>0</v>
      </c>
      <c r="N25" s="174">
        <v>0</v>
      </c>
      <c r="O25" s="174">
        <v>0</v>
      </c>
      <c r="P25" s="174">
        <v>0</v>
      </c>
      <c r="Q25" s="120">
        <f t="shared" si="4"/>
        <v>0</v>
      </c>
      <c r="R25" s="174">
        <v>0</v>
      </c>
      <c r="S25" s="174">
        <v>0</v>
      </c>
      <c r="T25" s="174">
        <v>0</v>
      </c>
      <c r="U25" s="174">
        <v>0</v>
      </c>
      <c r="V25" s="120">
        <f t="shared" si="0"/>
        <v>0</v>
      </c>
      <c r="W25" s="174">
        <v>0</v>
      </c>
      <c r="X25" s="200">
        <f t="shared" si="5"/>
        <v>0</v>
      </c>
      <c r="Y25" s="198">
        <f t="shared" si="6"/>
        <v>0</v>
      </c>
      <c r="Z25" s="91"/>
      <c r="AA25" s="91"/>
      <c r="AB25" s="91"/>
      <c r="AC25"/>
      <c r="AD25"/>
      <c r="AE25" s="91"/>
      <c r="AF25" s="91"/>
      <c r="AG25" s="91"/>
      <c r="AH25" s="91"/>
      <c r="AI25" s="91"/>
      <c r="AJ25" s="91"/>
      <c r="AK25" s="91"/>
      <c r="AL25" s="91"/>
      <c r="AM25" s="91"/>
      <c r="AN25" s="91"/>
      <c r="AO25" s="91"/>
      <c r="AP25" s="91"/>
      <c r="AQ25" s="91"/>
      <c r="AR25" s="91"/>
      <c r="AS25" s="91"/>
      <c r="AT25" s="91"/>
      <c r="AU25" s="91"/>
    </row>
    <row r="26" spans="1:47" ht="32" x14ac:dyDescent="0.2">
      <c r="A26" s="91"/>
      <c r="B26" s="166" t="s">
        <v>181</v>
      </c>
      <c r="C26" s="167" t="s">
        <v>215</v>
      </c>
      <c r="D26" s="60" t="str">
        <f>_xlfn.IFNA(VLOOKUP(C26, 'Dropdown Values'!$A$95:$B$117, 2, TRUE), "")</f>
        <v>n of </v>
      </c>
      <c r="E26" s="135">
        <v>0</v>
      </c>
      <c r="F26" s="171">
        <v>0</v>
      </c>
      <c r="G26" s="120">
        <f t="shared" si="2"/>
        <v>0</v>
      </c>
      <c r="H26" s="171">
        <v>0</v>
      </c>
      <c r="I26" s="174">
        <v>0</v>
      </c>
      <c r="J26" s="174">
        <v>0</v>
      </c>
      <c r="K26" s="174">
        <v>0</v>
      </c>
      <c r="L26" s="120">
        <f t="shared" si="3"/>
        <v>0</v>
      </c>
      <c r="M26" s="174">
        <v>0</v>
      </c>
      <c r="N26" s="174">
        <v>0</v>
      </c>
      <c r="O26" s="174">
        <v>0</v>
      </c>
      <c r="P26" s="174">
        <v>0</v>
      </c>
      <c r="Q26" s="120">
        <f t="shared" si="4"/>
        <v>0</v>
      </c>
      <c r="R26" s="174">
        <v>0</v>
      </c>
      <c r="S26" s="174">
        <v>0</v>
      </c>
      <c r="T26" s="174">
        <v>0</v>
      </c>
      <c r="U26" s="174">
        <v>0</v>
      </c>
      <c r="V26" s="120">
        <f t="shared" si="0"/>
        <v>0</v>
      </c>
      <c r="W26" s="174">
        <v>0</v>
      </c>
      <c r="X26" s="200">
        <f t="shared" si="5"/>
        <v>0</v>
      </c>
      <c r="Y26" s="198">
        <f t="shared" si="6"/>
        <v>0</v>
      </c>
      <c r="Z26" s="91"/>
      <c r="AA26" s="91"/>
      <c r="AB26" s="91"/>
      <c r="AC26"/>
      <c r="AD26"/>
      <c r="AE26" s="91"/>
      <c r="AF26" s="91"/>
      <c r="AG26" s="91"/>
      <c r="AH26" s="91"/>
      <c r="AI26" s="91"/>
      <c r="AJ26" s="91"/>
      <c r="AK26" s="91"/>
      <c r="AL26" s="91"/>
      <c r="AM26" s="91"/>
      <c r="AN26" s="91"/>
      <c r="AO26" s="91"/>
      <c r="AP26" s="91"/>
      <c r="AQ26" s="91"/>
      <c r="AR26" s="91"/>
      <c r="AS26" s="91"/>
      <c r="AT26" s="91"/>
      <c r="AU26" s="91"/>
    </row>
    <row r="27" spans="1:47" ht="16" x14ac:dyDescent="0.2">
      <c r="A27" s="91"/>
      <c r="B27" s="166" t="s">
        <v>88</v>
      </c>
      <c r="C27" s="167"/>
      <c r="D27" s="60" t="str">
        <f>_xlfn.IFNA(VLOOKUP(C27, 'Dropdown Values'!$A$95:$B$117, 2, FALSE), "")</f>
        <v/>
      </c>
      <c r="E27" s="135"/>
      <c r="F27" s="171"/>
      <c r="G27" s="120">
        <f t="shared" si="2"/>
        <v>0</v>
      </c>
      <c r="H27" s="171"/>
      <c r="I27" s="174"/>
      <c r="J27" s="174"/>
      <c r="K27" s="174"/>
      <c r="L27" s="120">
        <f t="shared" si="3"/>
        <v>0</v>
      </c>
      <c r="M27" s="174"/>
      <c r="N27" s="174"/>
      <c r="O27" s="174"/>
      <c r="P27" s="174"/>
      <c r="Q27" s="120">
        <f t="shared" si="4"/>
        <v>0</v>
      </c>
      <c r="R27" s="174"/>
      <c r="S27" s="174"/>
      <c r="T27" s="174"/>
      <c r="U27" s="174"/>
      <c r="V27" s="120">
        <f t="shared" ref="V27:V58" si="7">SUM(R27:U27)</f>
        <v>0</v>
      </c>
      <c r="W27" s="174"/>
      <c r="X27" s="200">
        <f t="shared" ref="X27:X58" si="8">SUM(G27,L27,Q27,V27,W27)</f>
        <v>0</v>
      </c>
      <c r="Y27" s="198">
        <f t="shared" ref="Y27:Y58" si="9">IFERROR((E27-X27)/E27*-1,0)</f>
        <v>0</v>
      </c>
      <c r="Z27" s="91"/>
      <c r="AA27" s="91"/>
      <c r="AB27" s="91"/>
      <c r="AC27"/>
      <c r="AD27"/>
      <c r="AE27" s="91"/>
      <c r="AF27" s="91"/>
      <c r="AG27" s="91"/>
      <c r="AH27" s="91"/>
      <c r="AI27" s="91"/>
      <c r="AJ27" s="91"/>
      <c r="AK27" s="91"/>
      <c r="AL27" s="91"/>
      <c r="AM27" s="91"/>
      <c r="AN27" s="91"/>
      <c r="AO27" s="91"/>
      <c r="AP27" s="91"/>
      <c r="AQ27" s="91"/>
      <c r="AR27" s="91"/>
      <c r="AS27" s="91"/>
      <c r="AT27" s="91"/>
      <c r="AU27" s="91"/>
    </row>
    <row r="28" spans="1:47" ht="16" x14ac:dyDescent="0.2">
      <c r="A28" s="91"/>
      <c r="B28" s="166" t="s">
        <v>88</v>
      </c>
      <c r="C28" s="167"/>
      <c r="D28" s="60" t="str">
        <f>_xlfn.IFNA(VLOOKUP(C28, 'Dropdown Values'!$A$95:$B$117, 2, FALSE), "")</f>
        <v/>
      </c>
      <c r="E28" s="135"/>
      <c r="F28" s="171"/>
      <c r="G28" s="120">
        <f t="shared" si="2"/>
        <v>0</v>
      </c>
      <c r="H28" s="171"/>
      <c r="I28" s="174"/>
      <c r="J28" s="174"/>
      <c r="K28" s="174"/>
      <c r="L28" s="120">
        <f t="shared" si="3"/>
        <v>0</v>
      </c>
      <c r="M28" s="174"/>
      <c r="N28" s="174"/>
      <c r="O28" s="174"/>
      <c r="P28" s="174"/>
      <c r="Q28" s="120">
        <f t="shared" si="4"/>
        <v>0</v>
      </c>
      <c r="R28" s="174"/>
      <c r="S28" s="174"/>
      <c r="T28" s="174"/>
      <c r="U28" s="174"/>
      <c r="V28" s="120">
        <f t="shared" si="7"/>
        <v>0</v>
      </c>
      <c r="W28" s="174"/>
      <c r="X28" s="200">
        <f t="shared" si="8"/>
        <v>0</v>
      </c>
      <c r="Y28" s="198">
        <f t="shared" si="9"/>
        <v>0</v>
      </c>
      <c r="Z28" s="91"/>
      <c r="AA28" s="91"/>
      <c r="AB28" s="91"/>
      <c r="AC28"/>
      <c r="AD28"/>
      <c r="AE28" s="91"/>
      <c r="AF28" s="91"/>
      <c r="AG28" s="91"/>
      <c r="AH28" s="91"/>
      <c r="AI28" s="91"/>
      <c r="AJ28" s="91"/>
      <c r="AK28" s="91"/>
      <c r="AL28" s="91"/>
      <c r="AM28" s="91"/>
      <c r="AN28" s="91"/>
      <c r="AO28" s="91"/>
      <c r="AP28" s="91"/>
      <c r="AQ28" s="91"/>
      <c r="AR28" s="91"/>
      <c r="AS28" s="91"/>
      <c r="AT28" s="91"/>
      <c r="AU28" s="91"/>
    </row>
    <row r="29" spans="1:47" ht="16" x14ac:dyDescent="0.2">
      <c r="A29" s="91"/>
      <c r="B29" s="166" t="s">
        <v>88</v>
      </c>
      <c r="C29" s="167"/>
      <c r="D29" s="60" t="str">
        <f>_xlfn.IFNA(VLOOKUP(C29, 'Dropdown Values'!$A$95:$B$117, 2, FALSE), "")</f>
        <v/>
      </c>
      <c r="E29" s="135"/>
      <c r="F29" s="171"/>
      <c r="G29" s="120">
        <f t="shared" si="2"/>
        <v>0</v>
      </c>
      <c r="H29" s="171"/>
      <c r="I29" s="174"/>
      <c r="J29" s="174"/>
      <c r="K29" s="174"/>
      <c r="L29" s="120">
        <f t="shared" si="3"/>
        <v>0</v>
      </c>
      <c r="M29" s="174"/>
      <c r="N29" s="174"/>
      <c r="O29" s="174"/>
      <c r="P29" s="174"/>
      <c r="Q29" s="120">
        <f t="shared" si="4"/>
        <v>0</v>
      </c>
      <c r="R29" s="174"/>
      <c r="S29" s="174"/>
      <c r="T29" s="174"/>
      <c r="U29" s="174"/>
      <c r="V29" s="120">
        <f t="shared" si="7"/>
        <v>0</v>
      </c>
      <c r="W29" s="174"/>
      <c r="X29" s="200">
        <f t="shared" si="8"/>
        <v>0</v>
      </c>
      <c r="Y29" s="198">
        <f t="shared" si="9"/>
        <v>0</v>
      </c>
      <c r="Z29" s="91"/>
      <c r="AA29" s="91"/>
      <c r="AB29" s="91"/>
      <c r="AC29"/>
      <c r="AD29"/>
      <c r="AE29" s="91"/>
      <c r="AF29" s="91"/>
      <c r="AG29" s="91"/>
      <c r="AH29" s="91"/>
      <c r="AI29" s="91"/>
      <c r="AJ29" s="91"/>
      <c r="AK29" s="91"/>
      <c r="AL29" s="91"/>
      <c r="AM29" s="91"/>
      <c r="AN29" s="91"/>
      <c r="AO29" s="91"/>
      <c r="AP29" s="91"/>
      <c r="AQ29" s="91"/>
      <c r="AR29" s="91"/>
      <c r="AS29" s="91"/>
      <c r="AT29" s="91"/>
      <c r="AU29" s="91"/>
    </row>
    <row r="30" spans="1:47" ht="16" x14ac:dyDescent="0.2">
      <c r="A30" s="91"/>
      <c r="B30" s="166" t="s">
        <v>88</v>
      </c>
      <c r="C30" s="167"/>
      <c r="D30" s="60" t="str">
        <f>_xlfn.IFNA(VLOOKUP(C30, 'Dropdown Values'!$A$95:$B$117, 2, FALSE), "")</f>
        <v/>
      </c>
      <c r="E30" s="135"/>
      <c r="F30" s="171"/>
      <c r="G30" s="120">
        <f t="shared" si="2"/>
        <v>0</v>
      </c>
      <c r="H30" s="171"/>
      <c r="I30" s="174"/>
      <c r="J30" s="174"/>
      <c r="K30" s="174"/>
      <c r="L30" s="120">
        <f t="shared" si="3"/>
        <v>0</v>
      </c>
      <c r="M30" s="174"/>
      <c r="N30" s="174"/>
      <c r="O30" s="174"/>
      <c r="P30" s="174"/>
      <c r="Q30" s="120">
        <f t="shared" si="4"/>
        <v>0</v>
      </c>
      <c r="R30" s="174"/>
      <c r="S30" s="174"/>
      <c r="T30" s="174"/>
      <c r="U30" s="174"/>
      <c r="V30" s="120">
        <f t="shared" si="7"/>
        <v>0</v>
      </c>
      <c r="W30" s="174"/>
      <c r="X30" s="200">
        <f t="shared" si="8"/>
        <v>0</v>
      </c>
      <c r="Y30" s="198">
        <f t="shared" si="9"/>
        <v>0</v>
      </c>
      <c r="Z30" s="91"/>
      <c r="AA30" s="91"/>
      <c r="AB30" s="91"/>
      <c r="AC30"/>
      <c r="AD30"/>
      <c r="AE30" s="91"/>
      <c r="AF30" s="91"/>
      <c r="AG30" s="91"/>
      <c r="AH30" s="91"/>
      <c r="AI30" s="91"/>
      <c r="AJ30" s="91"/>
      <c r="AK30" s="91"/>
      <c r="AL30" s="91"/>
      <c r="AM30" s="91"/>
      <c r="AN30" s="91"/>
      <c r="AO30" s="91"/>
      <c r="AP30" s="91"/>
      <c r="AQ30" s="91"/>
      <c r="AR30" s="91"/>
      <c r="AS30" s="91"/>
      <c r="AT30" s="91"/>
      <c r="AU30" s="91"/>
    </row>
    <row r="31" spans="1:47" ht="16" x14ac:dyDescent="0.2">
      <c r="A31" s="91"/>
      <c r="B31" s="166" t="s">
        <v>88</v>
      </c>
      <c r="C31" s="167"/>
      <c r="D31" s="60" t="str">
        <f>_xlfn.IFNA(VLOOKUP(C31, 'Dropdown Values'!$A$95:$B$117, 2, FALSE), "")</f>
        <v/>
      </c>
      <c r="E31" s="135"/>
      <c r="F31" s="171"/>
      <c r="G31" s="120">
        <f t="shared" si="2"/>
        <v>0</v>
      </c>
      <c r="H31" s="171"/>
      <c r="I31" s="174"/>
      <c r="J31" s="174"/>
      <c r="K31" s="174"/>
      <c r="L31" s="120">
        <f t="shared" si="3"/>
        <v>0</v>
      </c>
      <c r="M31" s="174"/>
      <c r="N31" s="174"/>
      <c r="O31" s="174"/>
      <c r="P31" s="174"/>
      <c r="Q31" s="120">
        <f t="shared" si="4"/>
        <v>0</v>
      </c>
      <c r="R31" s="174"/>
      <c r="S31" s="174"/>
      <c r="T31" s="174"/>
      <c r="U31" s="174"/>
      <c r="V31" s="120">
        <f t="shared" si="7"/>
        <v>0</v>
      </c>
      <c r="W31" s="174"/>
      <c r="X31" s="200">
        <f t="shared" si="8"/>
        <v>0</v>
      </c>
      <c r="Y31" s="198">
        <f t="shared" si="9"/>
        <v>0</v>
      </c>
      <c r="Z31" s="91"/>
      <c r="AA31" s="91"/>
      <c r="AB31" s="91"/>
      <c r="AC31"/>
      <c r="AD31"/>
      <c r="AE31" s="91"/>
      <c r="AF31" s="91"/>
      <c r="AG31" s="91"/>
      <c r="AH31" s="91"/>
      <c r="AI31" s="91"/>
      <c r="AJ31" s="91"/>
      <c r="AK31" s="91"/>
      <c r="AL31" s="91"/>
      <c r="AM31" s="91"/>
      <c r="AN31" s="91"/>
      <c r="AO31" s="91"/>
      <c r="AP31" s="91"/>
      <c r="AQ31" s="91"/>
      <c r="AR31" s="91"/>
      <c r="AS31" s="91"/>
      <c r="AT31" s="91"/>
      <c r="AU31" s="91"/>
    </row>
    <row r="32" spans="1:47" ht="16" x14ac:dyDescent="0.2">
      <c r="A32" s="91"/>
      <c r="B32" s="166" t="s">
        <v>88</v>
      </c>
      <c r="C32" s="167"/>
      <c r="D32" s="60" t="str">
        <f>_xlfn.IFNA(VLOOKUP(C32, 'Dropdown Values'!$A$95:$B$117, 2, FALSE), "")</f>
        <v/>
      </c>
      <c r="E32" s="135"/>
      <c r="F32" s="171"/>
      <c r="G32" s="120">
        <f t="shared" si="2"/>
        <v>0</v>
      </c>
      <c r="H32" s="171"/>
      <c r="I32" s="174"/>
      <c r="J32" s="174"/>
      <c r="K32" s="174"/>
      <c r="L32" s="120">
        <f t="shared" si="3"/>
        <v>0</v>
      </c>
      <c r="M32" s="174"/>
      <c r="N32" s="174"/>
      <c r="O32" s="174"/>
      <c r="P32" s="174"/>
      <c r="Q32" s="120">
        <f t="shared" si="4"/>
        <v>0</v>
      </c>
      <c r="R32" s="174"/>
      <c r="S32" s="174"/>
      <c r="T32" s="174"/>
      <c r="U32" s="174"/>
      <c r="V32" s="120">
        <f t="shared" si="7"/>
        <v>0</v>
      </c>
      <c r="W32" s="174"/>
      <c r="X32" s="200">
        <f t="shared" si="8"/>
        <v>0</v>
      </c>
      <c r="Y32" s="198">
        <f t="shared" si="9"/>
        <v>0</v>
      </c>
      <c r="Z32" s="91"/>
      <c r="AA32" s="91"/>
      <c r="AB32" s="91"/>
      <c r="AC32"/>
      <c r="AD32"/>
      <c r="AE32" s="91"/>
      <c r="AF32" s="91"/>
      <c r="AG32" s="91"/>
      <c r="AH32" s="91"/>
      <c r="AI32" s="91"/>
      <c r="AJ32" s="91"/>
      <c r="AK32" s="91"/>
      <c r="AL32" s="91"/>
      <c r="AM32" s="91"/>
      <c r="AN32" s="91"/>
      <c r="AO32" s="91"/>
      <c r="AP32" s="91"/>
      <c r="AQ32" s="91"/>
      <c r="AR32" s="91"/>
      <c r="AS32" s="91"/>
      <c r="AT32" s="91"/>
      <c r="AU32" s="91"/>
    </row>
    <row r="33" spans="1:47" ht="16" x14ac:dyDescent="0.2">
      <c r="A33" s="91"/>
      <c r="B33" s="166" t="s">
        <v>88</v>
      </c>
      <c r="C33" s="167"/>
      <c r="D33" s="60" t="str">
        <f>_xlfn.IFNA(VLOOKUP(C33, 'Dropdown Values'!$A$95:$B$117, 2, FALSE), "")</f>
        <v/>
      </c>
      <c r="E33" s="135"/>
      <c r="F33" s="171"/>
      <c r="G33" s="120">
        <f t="shared" si="2"/>
        <v>0</v>
      </c>
      <c r="H33" s="171"/>
      <c r="I33" s="174"/>
      <c r="J33" s="174"/>
      <c r="K33" s="174"/>
      <c r="L33" s="120">
        <f t="shared" si="3"/>
        <v>0</v>
      </c>
      <c r="M33" s="174"/>
      <c r="N33" s="174"/>
      <c r="O33" s="174"/>
      <c r="P33" s="174"/>
      <c r="Q33" s="120">
        <f t="shared" si="4"/>
        <v>0</v>
      </c>
      <c r="R33" s="174"/>
      <c r="S33" s="174"/>
      <c r="T33" s="174"/>
      <c r="U33" s="174"/>
      <c r="V33" s="120">
        <f t="shared" si="7"/>
        <v>0</v>
      </c>
      <c r="W33" s="174"/>
      <c r="X33" s="200">
        <f t="shared" si="8"/>
        <v>0</v>
      </c>
      <c r="Y33" s="198">
        <f t="shared" si="9"/>
        <v>0</v>
      </c>
      <c r="Z33" s="91"/>
      <c r="AA33" s="91"/>
      <c r="AB33" s="91"/>
      <c r="AC33"/>
      <c r="AD33"/>
      <c r="AE33" s="91"/>
      <c r="AF33" s="91"/>
      <c r="AG33" s="91"/>
      <c r="AH33" s="91"/>
      <c r="AI33" s="91"/>
      <c r="AJ33" s="91"/>
      <c r="AK33" s="91"/>
      <c r="AL33" s="91"/>
      <c r="AM33" s="91"/>
      <c r="AN33" s="91"/>
      <c r="AO33" s="91"/>
      <c r="AP33" s="91"/>
      <c r="AQ33" s="91"/>
      <c r="AR33" s="91"/>
      <c r="AS33" s="91"/>
      <c r="AT33" s="91"/>
      <c r="AU33" s="91"/>
    </row>
    <row r="34" spans="1:47" ht="16" x14ac:dyDescent="0.2">
      <c r="A34" s="91"/>
      <c r="B34" s="166" t="s">
        <v>88</v>
      </c>
      <c r="C34" s="167"/>
      <c r="D34" s="60" t="str">
        <f>_xlfn.IFNA(VLOOKUP(C34, 'Dropdown Values'!$A$95:$B$117, 2, FALSE), "")</f>
        <v/>
      </c>
      <c r="E34" s="135"/>
      <c r="F34" s="171"/>
      <c r="G34" s="120">
        <f t="shared" si="2"/>
        <v>0</v>
      </c>
      <c r="H34" s="171"/>
      <c r="I34" s="174"/>
      <c r="J34" s="174"/>
      <c r="K34" s="174"/>
      <c r="L34" s="120">
        <f t="shared" si="3"/>
        <v>0</v>
      </c>
      <c r="M34" s="174"/>
      <c r="N34" s="174"/>
      <c r="O34" s="174"/>
      <c r="P34" s="174"/>
      <c r="Q34" s="120">
        <f t="shared" si="4"/>
        <v>0</v>
      </c>
      <c r="R34" s="174"/>
      <c r="S34" s="174"/>
      <c r="T34" s="174"/>
      <c r="U34" s="174"/>
      <c r="V34" s="120">
        <f t="shared" si="7"/>
        <v>0</v>
      </c>
      <c r="W34" s="174"/>
      <c r="X34" s="200">
        <f t="shared" si="8"/>
        <v>0</v>
      </c>
      <c r="Y34" s="198">
        <f t="shared" si="9"/>
        <v>0</v>
      </c>
      <c r="Z34" s="91"/>
      <c r="AA34" s="91"/>
      <c r="AB34" s="91"/>
      <c r="AC34"/>
      <c r="AD34"/>
      <c r="AE34" s="91"/>
      <c r="AF34" s="91"/>
      <c r="AG34" s="91"/>
      <c r="AH34" s="91"/>
      <c r="AI34" s="91"/>
      <c r="AJ34" s="91"/>
      <c r="AK34" s="91"/>
      <c r="AL34" s="91"/>
      <c r="AM34" s="91"/>
      <c r="AN34" s="91"/>
      <c r="AO34" s="91"/>
      <c r="AP34" s="91"/>
      <c r="AQ34" s="91"/>
      <c r="AR34" s="91"/>
      <c r="AS34" s="91"/>
      <c r="AT34" s="91"/>
      <c r="AU34" s="91"/>
    </row>
    <row r="35" spans="1:47" ht="16" x14ac:dyDescent="0.2">
      <c r="A35" s="91"/>
      <c r="B35" s="166" t="s">
        <v>88</v>
      </c>
      <c r="C35" s="167"/>
      <c r="D35" s="60" t="str">
        <f>_xlfn.IFNA(VLOOKUP(C35, 'Dropdown Values'!$A$95:$B$117, 2, FALSE), "")</f>
        <v/>
      </c>
      <c r="E35" s="135"/>
      <c r="F35" s="171"/>
      <c r="G35" s="120">
        <f t="shared" si="2"/>
        <v>0</v>
      </c>
      <c r="H35" s="171"/>
      <c r="I35" s="174"/>
      <c r="J35" s="174"/>
      <c r="K35" s="174"/>
      <c r="L35" s="120">
        <f t="shared" si="3"/>
        <v>0</v>
      </c>
      <c r="M35" s="174"/>
      <c r="N35" s="174"/>
      <c r="O35" s="174"/>
      <c r="P35" s="174"/>
      <c r="Q35" s="120">
        <f t="shared" si="4"/>
        <v>0</v>
      </c>
      <c r="R35" s="174"/>
      <c r="S35" s="174"/>
      <c r="T35" s="174"/>
      <c r="U35" s="174"/>
      <c r="V35" s="120">
        <f t="shared" si="7"/>
        <v>0</v>
      </c>
      <c r="W35" s="174"/>
      <c r="X35" s="200">
        <f t="shared" si="8"/>
        <v>0</v>
      </c>
      <c r="Y35" s="198">
        <f t="shared" si="9"/>
        <v>0</v>
      </c>
      <c r="Z35" s="91"/>
      <c r="AA35" s="91"/>
      <c r="AB35" s="91"/>
      <c r="AC35"/>
      <c r="AD35"/>
      <c r="AE35" s="91"/>
      <c r="AF35" s="91"/>
      <c r="AG35" s="91"/>
      <c r="AH35" s="91"/>
      <c r="AI35" s="91"/>
      <c r="AJ35" s="91"/>
      <c r="AK35" s="91"/>
      <c r="AL35" s="91"/>
      <c r="AM35" s="91"/>
      <c r="AN35" s="91"/>
      <c r="AO35" s="91"/>
      <c r="AP35" s="91"/>
      <c r="AQ35" s="91"/>
      <c r="AR35" s="91"/>
      <c r="AS35" s="91"/>
      <c r="AT35" s="91"/>
      <c r="AU35" s="91"/>
    </row>
    <row r="36" spans="1:47" ht="16" x14ac:dyDescent="0.2">
      <c r="A36" s="91"/>
      <c r="B36" s="166" t="s">
        <v>88</v>
      </c>
      <c r="C36" s="167"/>
      <c r="D36" s="60" t="str">
        <f>_xlfn.IFNA(VLOOKUP(C36, 'Dropdown Values'!$A$95:$B$117, 2, FALSE), "")</f>
        <v/>
      </c>
      <c r="E36" s="135"/>
      <c r="F36" s="171"/>
      <c r="G36" s="120">
        <f t="shared" si="2"/>
        <v>0</v>
      </c>
      <c r="H36" s="171"/>
      <c r="I36" s="174"/>
      <c r="J36" s="174"/>
      <c r="K36" s="174"/>
      <c r="L36" s="120">
        <f t="shared" si="3"/>
        <v>0</v>
      </c>
      <c r="M36" s="174"/>
      <c r="N36" s="174"/>
      <c r="O36" s="174"/>
      <c r="P36" s="174"/>
      <c r="Q36" s="120">
        <f t="shared" si="4"/>
        <v>0</v>
      </c>
      <c r="R36" s="174"/>
      <c r="S36" s="174"/>
      <c r="T36" s="174"/>
      <c r="U36" s="174"/>
      <c r="V36" s="120">
        <f t="shared" si="7"/>
        <v>0</v>
      </c>
      <c r="W36" s="174"/>
      <c r="X36" s="200">
        <f t="shared" si="8"/>
        <v>0</v>
      </c>
      <c r="Y36" s="198">
        <f t="shared" si="9"/>
        <v>0</v>
      </c>
      <c r="Z36" s="91"/>
      <c r="AA36" s="91"/>
      <c r="AB36" s="91"/>
      <c r="AC36"/>
      <c r="AD36"/>
      <c r="AE36" s="91"/>
      <c r="AF36" s="91"/>
      <c r="AG36" s="91"/>
      <c r="AH36" s="91"/>
      <c r="AI36" s="91"/>
      <c r="AJ36" s="91"/>
      <c r="AK36" s="91"/>
      <c r="AL36" s="91"/>
      <c r="AM36" s="91"/>
      <c r="AN36" s="91"/>
      <c r="AO36" s="91"/>
      <c r="AP36" s="91"/>
      <c r="AQ36" s="91"/>
      <c r="AR36" s="91"/>
      <c r="AS36" s="91"/>
      <c r="AT36" s="91"/>
      <c r="AU36" s="91"/>
    </row>
    <row r="37" spans="1:47" ht="16" x14ac:dyDescent="0.2">
      <c r="A37" s="91"/>
      <c r="B37" s="166" t="s">
        <v>88</v>
      </c>
      <c r="C37" s="167"/>
      <c r="D37" s="60" t="str">
        <f>_xlfn.IFNA(VLOOKUP(C37, 'Dropdown Values'!$A$95:$B$117, 2, FALSE), "")</f>
        <v/>
      </c>
      <c r="E37" s="135"/>
      <c r="F37" s="171"/>
      <c r="G37" s="120">
        <f t="shared" si="2"/>
        <v>0</v>
      </c>
      <c r="H37" s="171"/>
      <c r="I37" s="174"/>
      <c r="J37" s="174"/>
      <c r="K37" s="174"/>
      <c r="L37" s="120">
        <f t="shared" si="3"/>
        <v>0</v>
      </c>
      <c r="M37" s="174"/>
      <c r="N37" s="174"/>
      <c r="O37" s="174"/>
      <c r="P37" s="174"/>
      <c r="Q37" s="120">
        <f t="shared" si="4"/>
        <v>0</v>
      </c>
      <c r="R37" s="174"/>
      <c r="S37" s="174"/>
      <c r="T37" s="174"/>
      <c r="U37" s="174"/>
      <c r="V37" s="120">
        <f t="shared" si="7"/>
        <v>0</v>
      </c>
      <c r="W37" s="174"/>
      <c r="X37" s="200">
        <f t="shared" si="8"/>
        <v>0</v>
      </c>
      <c r="Y37" s="198">
        <f t="shared" si="9"/>
        <v>0</v>
      </c>
      <c r="Z37" s="91"/>
      <c r="AA37" s="91"/>
      <c r="AB37" s="91"/>
      <c r="AC37"/>
      <c r="AD37"/>
      <c r="AE37" s="91"/>
      <c r="AF37" s="91"/>
      <c r="AG37" s="91"/>
      <c r="AH37" s="91"/>
      <c r="AI37" s="91"/>
      <c r="AJ37" s="91"/>
      <c r="AK37" s="91"/>
      <c r="AL37" s="91"/>
      <c r="AM37" s="91"/>
      <c r="AN37" s="91"/>
      <c r="AO37" s="91"/>
      <c r="AP37" s="91"/>
      <c r="AQ37" s="91"/>
      <c r="AR37" s="91"/>
      <c r="AS37" s="91"/>
      <c r="AT37" s="91"/>
      <c r="AU37" s="91"/>
    </row>
    <row r="38" spans="1:47" ht="16" x14ac:dyDescent="0.2">
      <c r="A38" s="91"/>
      <c r="B38" s="166" t="s">
        <v>88</v>
      </c>
      <c r="C38" s="167"/>
      <c r="D38" s="60" t="str">
        <f>_xlfn.IFNA(VLOOKUP(C38, 'Dropdown Values'!$A$95:$B$117, 2, FALSE), "")</f>
        <v/>
      </c>
      <c r="E38" s="135"/>
      <c r="F38" s="171"/>
      <c r="G38" s="120">
        <f t="shared" si="2"/>
        <v>0</v>
      </c>
      <c r="H38" s="171"/>
      <c r="I38" s="174"/>
      <c r="J38" s="174"/>
      <c r="K38" s="174"/>
      <c r="L38" s="120">
        <f t="shared" si="3"/>
        <v>0</v>
      </c>
      <c r="M38" s="174"/>
      <c r="N38" s="174"/>
      <c r="O38" s="174"/>
      <c r="P38" s="174"/>
      <c r="Q38" s="120">
        <f t="shared" si="4"/>
        <v>0</v>
      </c>
      <c r="R38" s="174"/>
      <c r="S38" s="174"/>
      <c r="T38" s="174"/>
      <c r="U38" s="174"/>
      <c r="V38" s="120">
        <f t="shared" si="7"/>
        <v>0</v>
      </c>
      <c r="W38" s="174"/>
      <c r="X38" s="200">
        <f t="shared" si="8"/>
        <v>0</v>
      </c>
      <c r="Y38" s="198">
        <f t="shared" si="9"/>
        <v>0</v>
      </c>
      <c r="Z38" s="91"/>
      <c r="AA38" s="91"/>
      <c r="AB38" s="91"/>
      <c r="AC38"/>
      <c r="AD38"/>
      <c r="AE38" s="91"/>
      <c r="AF38" s="91"/>
      <c r="AG38" s="91"/>
      <c r="AH38" s="91"/>
      <c r="AI38" s="91"/>
      <c r="AJ38" s="91"/>
      <c r="AK38" s="91"/>
      <c r="AL38" s="91"/>
      <c r="AM38" s="91"/>
      <c r="AN38" s="91"/>
      <c r="AO38" s="91"/>
      <c r="AP38" s="91"/>
      <c r="AQ38" s="91"/>
      <c r="AR38" s="91"/>
      <c r="AS38" s="91"/>
      <c r="AT38" s="91"/>
      <c r="AU38" s="91"/>
    </row>
    <row r="39" spans="1:47" ht="16" x14ac:dyDescent="0.2">
      <c r="A39" s="91"/>
      <c r="B39" s="166" t="s">
        <v>88</v>
      </c>
      <c r="C39" s="167"/>
      <c r="D39" s="60" t="str">
        <f>_xlfn.IFNA(VLOOKUP(C39, 'Dropdown Values'!$A$95:$B$117, 2, FALSE), "")</f>
        <v/>
      </c>
      <c r="E39" s="135"/>
      <c r="F39" s="171"/>
      <c r="G39" s="120">
        <f t="shared" si="2"/>
        <v>0</v>
      </c>
      <c r="H39" s="171"/>
      <c r="I39" s="174"/>
      <c r="J39" s="174"/>
      <c r="K39" s="174"/>
      <c r="L39" s="120">
        <f t="shared" si="3"/>
        <v>0</v>
      </c>
      <c r="M39" s="174"/>
      <c r="N39" s="174"/>
      <c r="O39" s="174"/>
      <c r="P39" s="174"/>
      <c r="Q39" s="120">
        <f t="shared" si="4"/>
        <v>0</v>
      </c>
      <c r="R39" s="174"/>
      <c r="S39" s="174"/>
      <c r="T39" s="174"/>
      <c r="U39" s="174"/>
      <c r="V39" s="120">
        <f t="shared" si="7"/>
        <v>0</v>
      </c>
      <c r="W39" s="174"/>
      <c r="X39" s="200">
        <f t="shared" si="8"/>
        <v>0</v>
      </c>
      <c r="Y39" s="198">
        <f t="shared" si="9"/>
        <v>0</v>
      </c>
      <c r="Z39" s="91"/>
      <c r="AA39" s="91"/>
      <c r="AB39" s="91"/>
      <c r="AC39"/>
      <c r="AD39"/>
      <c r="AE39" s="91"/>
      <c r="AF39" s="91"/>
      <c r="AG39" s="91"/>
      <c r="AH39" s="91"/>
      <c r="AI39" s="91"/>
      <c r="AJ39" s="91"/>
      <c r="AK39" s="91"/>
      <c r="AL39" s="91"/>
      <c r="AM39" s="91"/>
      <c r="AN39" s="91"/>
      <c r="AO39" s="91"/>
      <c r="AP39" s="91"/>
      <c r="AQ39" s="91"/>
      <c r="AR39" s="91"/>
      <c r="AS39" s="91"/>
      <c r="AT39" s="91"/>
      <c r="AU39" s="91"/>
    </row>
    <row r="40" spans="1:47" ht="16" x14ac:dyDescent="0.2">
      <c r="A40" s="91"/>
      <c r="B40" s="166" t="s">
        <v>88</v>
      </c>
      <c r="C40" s="167"/>
      <c r="D40" s="60" t="str">
        <f>_xlfn.IFNA(VLOOKUP(C40, 'Dropdown Values'!$A$95:$B$117, 2, FALSE), "")</f>
        <v/>
      </c>
      <c r="E40" s="135"/>
      <c r="F40" s="171"/>
      <c r="G40" s="120">
        <f t="shared" si="2"/>
        <v>0</v>
      </c>
      <c r="H40" s="171"/>
      <c r="I40" s="174"/>
      <c r="J40" s="174"/>
      <c r="K40" s="174"/>
      <c r="L40" s="120">
        <f t="shared" si="3"/>
        <v>0</v>
      </c>
      <c r="M40" s="174"/>
      <c r="N40" s="174"/>
      <c r="O40" s="174"/>
      <c r="P40" s="174"/>
      <c r="Q40" s="120">
        <f t="shared" si="4"/>
        <v>0</v>
      </c>
      <c r="R40" s="174"/>
      <c r="S40" s="174"/>
      <c r="T40" s="174"/>
      <c r="U40" s="174"/>
      <c r="V40" s="120">
        <f t="shared" si="7"/>
        <v>0</v>
      </c>
      <c r="W40" s="174"/>
      <c r="X40" s="200">
        <f t="shared" si="8"/>
        <v>0</v>
      </c>
      <c r="Y40" s="198">
        <f t="shared" si="9"/>
        <v>0</v>
      </c>
      <c r="Z40" s="91"/>
      <c r="AA40" s="91"/>
      <c r="AB40" s="91"/>
      <c r="AC40"/>
      <c r="AD40"/>
      <c r="AE40" s="91"/>
      <c r="AF40" s="91"/>
      <c r="AG40" s="91"/>
      <c r="AH40" s="91"/>
      <c r="AI40" s="91"/>
      <c r="AJ40" s="91"/>
      <c r="AK40" s="91"/>
      <c r="AL40" s="91"/>
      <c r="AM40" s="91"/>
      <c r="AN40" s="91"/>
      <c r="AO40" s="91"/>
      <c r="AP40" s="91"/>
      <c r="AQ40" s="91"/>
      <c r="AR40" s="91"/>
      <c r="AS40" s="91"/>
      <c r="AT40" s="91"/>
      <c r="AU40" s="91"/>
    </row>
    <row r="41" spans="1:47" ht="16" x14ac:dyDescent="0.2">
      <c r="A41" s="91"/>
      <c r="B41" s="166" t="s">
        <v>88</v>
      </c>
      <c r="C41" s="167"/>
      <c r="D41" s="60" t="str">
        <f>_xlfn.IFNA(VLOOKUP(C41, 'Dropdown Values'!$A$95:$B$117, 2, FALSE), "")</f>
        <v/>
      </c>
      <c r="E41" s="135"/>
      <c r="F41" s="171"/>
      <c r="G41" s="120">
        <f t="shared" si="2"/>
        <v>0</v>
      </c>
      <c r="H41" s="171"/>
      <c r="I41" s="174"/>
      <c r="J41" s="174"/>
      <c r="K41" s="174"/>
      <c r="L41" s="120">
        <f t="shared" si="3"/>
        <v>0</v>
      </c>
      <c r="M41" s="174"/>
      <c r="N41" s="174"/>
      <c r="O41" s="174"/>
      <c r="P41" s="174"/>
      <c r="Q41" s="120">
        <f t="shared" si="4"/>
        <v>0</v>
      </c>
      <c r="R41" s="174"/>
      <c r="S41" s="174"/>
      <c r="T41" s="174"/>
      <c r="U41" s="174"/>
      <c r="V41" s="120">
        <f t="shared" si="7"/>
        <v>0</v>
      </c>
      <c r="W41" s="174"/>
      <c r="X41" s="200">
        <f t="shared" si="8"/>
        <v>0</v>
      </c>
      <c r="Y41" s="198">
        <f t="shared" si="9"/>
        <v>0</v>
      </c>
      <c r="Z41" s="91"/>
      <c r="AA41" s="91"/>
      <c r="AB41" s="91"/>
      <c r="AC41"/>
      <c r="AD41"/>
      <c r="AE41" s="91"/>
      <c r="AF41" s="91"/>
      <c r="AG41" s="91"/>
      <c r="AH41" s="91"/>
      <c r="AI41" s="91"/>
      <c r="AJ41" s="91"/>
      <c r="AK41" s="91"/>
      <c r="AL41" s="91"/>
      <c r="AM41" s="91"/>
      <c r="AN41" s="91"/>
      <c r="AO41" s="91"/>
      <c r="AP41" s="91"/>
      <c r="AQ41" s="91"/>
      <c r="AR41" s="91"/>
      <c r="AS41" s="91"/>
      <c r="AT41" s="91"/>
      <c r="AU41" s="91"/>
    </row>
    <row r="42" spans="1:47" ht="16" x14ac:dyDescent="0.2">
      <c r="A42" s="91"/>
      <c r="B42" s="166" t="s">
        <v>88</v>
      </c>
      <c r="C42" s="167"/>
      <c r="D42" s="60" t="str">
        <f>_xlfn.IFNA(VLOOKUP(C42, 'Dropdown Values'!$A$95:$B$117, 2, FALSE), "")</f>
        <v/>
      </c>
      <c r="E42" s="135"/>
      <c r="F42" s="171"/>
      <c r="G42" s="120">
        <f t="shared" si="1"/>
        <v>0</v>
      </c>
      <c r="H42" s="171"/>
      <c r="I42" s="174"/>
      <c r="J42" s="174"/>
      <c r="K42" s="174"/>
      <c r="L42" s="120">
        <f>SUM(H42:K42)</f>
        <v>0</v>
      </c>
      <c r="M42" s="174"/>
      <c r="N42" s="174"/>
      <c r="O42" s="174"/>
      <c r="P42" s="174"/>
      <c r="Q42" s="120">
        <f>SUM(M42:P42)</f>
        <v>0</v>
      </c>
      <c r="R42" s="174"/>
      <c r="S42" s="174"/>
      <c r="T42" s="174"/>
      <c r="U42" s="174"/>
      <c r="V42" s="120">
        <f t="shared" si="0"/>
        <v>0</v>
      </c>
      <c r="W42" s="174"/>
      <c r="X42" s="200">
        <f t="shared" si="5"/>
        <v>0</v>
      </c>
      <c r="Y42" s="198">
        <f t="shared" si="6"/>
        <v>0</v>
      </c>
      <c r="Z42" s="91"/>
      <c r="AA42" s="91"/>
      <c r="AB42" s="91"/>
      <c r="AC42"/>
      <c r="AD42"/>
      <c r="AE42" s="91"/>
      <c r="AF42" s="91"/>
      <c r="AG42" s="91"/>
      <c r="AH42" s="91"/>
      <c r="AI42" s="91"/>
      <c r="AJ42" s="91"/>
      <c r="AK42" s="91"/>
      <c r="AL42" s="91"/>
      <c r="AM42" s="91"/>
      <c r="AN42" s="91"/>
      <c r="AO42" s="91"/>
      <c r="AP42" s="91"/>
      <c r="AQ42" s="91"/>
      <c r="AR42" s="91"/>
      <c r="AS42" s="91"/>
      <c r="AT42" s="91"/>
      <c r="AU42" s="91"/>
    </row>
    <row r="43" spans="1:47" ht="16" x14ac:dyDescent="0.2">
      <c r="A43" s="91"/>
      <c r="B43" s="166" t="s">
        <v>88</v>
      </c>
      <c r="C43" s="167"/>
      <c r="D43" s="60" t="str">
        <f>_xlfn.IFNA(VLOOKUP(C43, 'Dropdown Values'!$A$95:$B$117, 2, FALSE), "")</f>
        <v/>
      </c>
      <c r="E43" s="135"/>
      <c r="F43" s="171"/>
      <c r="G43" s="120">
        <f t="shared" ref="G43:G58" si="10">SUM(F43)</f>
        <v>0</v>
      </c>
      <c r="H43" s="171"/>
      <c r="I43" s="174"/>
      <c r="J43" s="174"/>
      <c r="K43" s="174"/>
      <c r="L43" s="120">
        <f t="shared" ref="L43:L58" si="11">SUM(H43:K43)</f>
        <v>0</v>
      </c>
      <c r="M43" s="174"/>
      <c r="N43" s="174"/>
      <c r="O43" s="174"/>
      <c r="P43" s="174"/>
      <c r="Q43" s="120">
        <f t="shared" ref="Q43:Q58" si="12">SUM(M43:P43)</f>
        <v>0</v>
      </c>
      <c r="R43" s="174"/>
      <c r="S43" s="174"/>
      <c r="T43" s="174"/>
      <c r="U43" s="174"/>
      <c r="V43" s="120">
        <f t="shared" ref="V43:V58" si="13">SUM(R43:U43)</f>
        <v>0</v>
      </c>
      <c r="W43" s="174"/>
      <c r="X43" s="200">
        <f t="shared" ref="X43:X58" si="14">SUM(G43,L43,Q43,V43,W43)</f>
        <v>0</v>
      </c>
      <c r="Y43" s="198">
        <f t="shared" ref="Y43:Y58" si="15">IFERROR((E43-X43)/E43*-1,0)</f>
        <v>0</v>
      </c>
      <c r="Z43" s="91"/>
      <c r="AA43" s="91"/>
      <c r="AB43" s="91"/>
      <c r="AC43"/>
      <c r="AD43"/>
      <c r="AE43" s="91"/>
      <c r="AF43" s="91"/>
      <c r="AG43" s="91"/>
      <c r="AH43" s="91"/>
      <c r="AI43" s="91"/>
      <c r="AJ43" s="91"/>
      <c r="AK43" s="91"/>
      <c r="AL43" s="91"/>
      <c r="AM43" s="91"/>
      <c r="AN43" s="91"/>
      <c r="AO43" s="91"/>
      <c r="AP43" s="91"/>
      <c r="AQ43" s="91"/>
      <c r="AR43" s="91"/>
      <c r="AS43" s="91"/>
      <c r="AT43" s="91"/>
      <c r="AU43" s="91"/>
    </row>
    <row r="44" spans="1:47" ht="16" x14ac:dyDescent="0.2">
      <c r="A44" s="91"/>
      <c r="B44" s="166" t="s">
        <v>88</v>
      </c>
      <c r="C44" s="167"/>
      <c r="D44" s="60" t="str">
        <f>_xlfn.IFNA(VLOOKUP(C44, 'Dropdown Values'!$A$95:$B$117, 2, FALSE), "")</f>
        <v/>
      </c>
      <c r="E44" s="135"/>
      <c r="F44" s="171"/>
      <c r="G44" s="120">
        <f t="shared" si="10"/>
        <v>0</v>
      </c>
      <c r="H44" s="171"/>
      <c r="I44" s="174"/>
      <c r="J44" s="174"/>
      <c r="K44" s="174"/>
      <c r="L44" s="120">
        <f t="shared" si="11"/>
        <v>0</v>
      </c>
      <c r="M44" s="174"/>
      <c r="N44" s="174"/>
      <c r="O44" s="174"/>
      <c r="P44" s="174"/>
      <c r="Q44" s="120">
        <f t="shared" si="12"/>
        <v>0</v>
      </c>
      <c r="R44" s="174"/>
      <c r="S44" s="174"/>
      <c r="T44" s="174"/>
      <c r="U44" s="174"/>
      <c r="V44" s="120">
        <f t="shared" si="13"/>
        <v>0</v>
      </c>
      <c r="W44" s="174"/>
      <c r="X44" s="200">
        <f t="shared" si="14"/>
        <v>0</v>
      </c>
      <c r="Y44" s="198">
        <f t="shared" si="15"/>
        <v>0</v>
      </c>
      <c r="Z44" s="91"/>
      <c r="AA44" s="91"/>
      <c r="AB44" s="91"/>
      <c r="AC44"/>
      <c r="AD44"/>
      <c r="AE44" s="91"/>
      <c r="AF44" s="91"/>
      <c r="AG44" s="91"/>
      <c r="AH44" s="91"/>
      <c r="AI44" s="91"/>
      <c r="AJ44" s="91"/>
      <c r="AK44" s="91"/>
      <c r="AL44" s="91"/>
      <c r="AM44" s="91"/>
      <c r="AN44" s="91"/>
      <c r="AO44" s="91"/>
      <c r="AP44" s="91"/>
      <c r="AQ44" s="91"/>
      <c r="AR44" s="91"/>
      <c r="AS44" s="91"/>
      <c r="AT44" s="91"/>
      <c r="AU44" s="91"/>
    </row>
    <row r="45" spans="1:47" ht="16" x14ac:dyDescent="0.2">
      <c r="A45" s="91"/>
      <c r="B45" s="166" t="s">
        <v>88</v>
      </c>
      <c r="C45" s="167"/>
      <c r="D45" s="60" t="str">
        <f>_xlfn.IFNA(VLOOKUP(C45, 'Dropdown Values'!$A$95:$B$117, 2, FALSE), "")</f>
        <v/>
      </c>
      <c r="E45" s="135"/>
      <c r="F45" s="171"/>
      <c r="G45" s="120">
        <f t="shared" si="10"/>
        <v>0</v>
      </c>
      <c r="H45" s="171"/>
      <c r="I45" s="174"/>
      <c r="J45" s="174"/>
      <c r="K45" s="174"/>
      <c r="L45" s="120">
        <f t="shared" si="11"/>
        <v>0</v>
      </c>
      <c r="M45" s="174"/>
      <c r="N45" s="174"/>
      <c r="O45" s="174"/>
      <c r="P45" s="174"/>
      <c r="Q45" s="120">
        <f t="shared" si="12"/>
        <v>0</v>
      </c>
      <c r="R45" s="174"/>
      <c r="S45" s="174"/>
      <c r="T45" s="174"/>
      <c r="U45" s="174"/>
      <c r="V45" s="120">
        <f t="shared" si="13"/>
        <v>0</v>
      </c>
      <c r="W45" s="174"/>
      <c r="X45" s="200">
        <f t="shared" si="14"/>
        <v>0</v>
      </c>
      <c r="Y45" s="198">
        <f t="shared" si="15"/>
        <v>0</v>
      </c>
      <c r="Z45" s="91"/>
      <c r="AA45" s="91"/>
      <c r="AB45" s="91"/>
      <c r="AC45"/>
      <c r="AD45"/>
      <c r="AE45" s="91"/>
      <c r="AF45" s="91"/>
      <c r="AG45" s="91"/>
      <c r="AH45" s="91"/>
      <c r="AI45" s="91"/>
      <c r="AJ45" s="91"/>
      <c r="AK45" s="91"/>
      <c r="AL45" s="91"/>
      <c r="AM45" s="91"/>
      <c r="AN45" s="91"/>
      <c r="AO45" s="91"/>
      <c r="AP45" s="91"/>
      <c r="AQ45" s="91"/>
      <c r="AR45" s="91"/>
      <c r="AS45" s="91"/>
      <c r="AT45" s="91"/>
      <c r="AU45" s="91"/>
    </row>
    <row r="46" spans="1:47" ht="16" x14ac:dyDescent="0.2">
      <c r="A46" s="91"/>
      <c r="B46" s="166" t="s">
        <v>88</v>
      </c>
      <c r="C46" s="167"/>
      <c r="D46" s="60" t="str">
        <f>_xlfn.IFNA(VLOOKUP(C46, 'Dropdown Values'!$A$95:$B$117, 2, FALSE), "")</f>
        <v/>
      </c>
      <c r="E46" s="135"/>
      <c r="F46" s="171"/>
      <c r="G46" s="120">
        <f t="shared" si="10"/>
        <v>0</v>
      </c>
      <c r="H46" s="171"/>
      <c r="I46" s="174"/>
      <c r="J46" s="174"/>
      <c r="K46" s="174"/>
      <c r="L46" s="120">
        <f t="shared" si="11"/>
        <v>0</v>
      </c>
      <c r="M46" s="174"/>
      <c r="N46" s="174"/>
      <c r="O46" s="174"/>
      <c r="P46" s="174"/>
      <c r="Q46" s="120">
        <f t="shared" si="12"/>
        <v>0</v>
      </c>
      <c r="R46" s="174"/>
      <c r="S46" s="174"/>
      <c r="T46" s="174"/>
      <c r="U46" s="174"/>
      <c r="V46" s="120">
        <f t="shared" si="13"/>
        <v>0</v>
      </c>
      <c r="W46" s="174"/>
      <c r="X46" s="200">
        <f t="shared" si="14"/>
        <v>0</v>
      </c>
      <c r="Y46" s="198">
        <f t="shared" si="15"/>
        <v>0</v>
      </c>
      <c r="Z46" s="91"/>
      <c r="AA46" s="91"/>
      <c r="AB46" s="91"/>
      <c r="AC46"/>
      <c r="AD46"/>
      <c r="AE46" s="91"/>
      <c r="AF46" s="91"/>
      <c r="AG46" s="91"/>
      <c r="AH46" s="91"/>
      <c r="AI46" s="91"/>
      <c r="AJ46" s="91"/>
      <c r="AK46" s="91"/>
      <c r="AL46" s="91"/>
      <c r="AM46" s="91"/>
      <c r="AN46" s="91"/>
      <c r="AO46" s="91"/>
      <c r="AP46" s="91"/>
      <c r="AQ46" s="91"/>
      <c r="AR46" s="91"/>
      <c r="AS46" s="91"/>
      <c r="AT46" s="91"/>
      <c r="AU46" s="91"/>
    </row>
    <row r="47" spans="1:47" ht="16" x14ac:dyDescent="0.2">
      <c r="A47" s="91"/>
      <c r="B47" s="166" t="s">
        <v>88</v>
      </c>
      <c r="C47" s="167"/>
      <c r="D47" s="60" t="str">
        <f>_xlfn.IFNA(VLOOKUP(C47, 'Dropdown Values'!$A$95:$B$117, 2, FALSE), "")</f>
        <v/>
      </c>
      <c r="E47" s="135"/>
      <c r="F47" s="171"/>
      <c r="G47" s="120">
        <f t="shared" si="10"/>
        <v>0</v>
      </c>
      <c r="H47" s="171"/>
      <c r="I47" s="174"/>
      <c r="J47" s="174"/>
      <c r="K47" s="174"/>
      <c r="L47" s="120">
        <f t="shared" si="11"/>
        <v>0</v>
      </c>
      <c r="M47" s="174"/>
      <c r="N47" s="174"/>
      <c r="O47" s="174"/>
      <c r="P47" s="174"/>
      <c r="Q47" s="120">
        <f t="shared" si="12"/>
        <v>0</v>
      </c>
      <c r="R47" s="174"/>
      <c r="S47" s="174"/>
      <c r="T47" s="174"/>
      <c r="U47" s="174"/>
      <c r="V47" s="120">
        <f t="shared" si="13"/>
        <v>0</v>
      </c>
      <c r="W47" s="174"/>
      <c r="X47" s="200">
        <f t="shared" si="14"/>
        <v>0</v>
      </c>
      <c r="Y47" s="198">
        <f t="shared" si="15"/>
        <v>0</v>
      </c>
      <c r="Z47" s="91"/>
      <c r="AA47" s="91"/>
      <c r="AB47" s="91"/>
      <c r="AC47"/>
      <c r="AD47"/>
      <c r="AE47" s="91"/>
      <c r="AF47" s="91"/>
      <c r="AG47" s="91"/>
      <c r="AH47" s="91"/>
      <c r="AI47" s="91"/>
      <c r="AJ47" s="91"/>
      <c r="AK47" s="91"/>
      <c r="AL47" s="91"/>
      <c r="AM47" s="91"/>
      <c r="AN47" s="91"/>
      <c r="AO47" s="91"/>
      <c r="AP47" s="91"/>
      <c r="AQ47" s="91"/>
      <c r="AR47" s="91"/>
      <c r="AS47" s="91"/>
      <c r="AT47" s="91"/>
      <c r="AU47" s="91"/>
    </row>
    <row r="48" spans="1:47" ht="16" x14ac:dyDescent="0.2">
      <c r="A48" s="91"/>
      <c r="B48" s="166" t="s">
        <v>88</v>
      </c>
      <c r="C48" s="167"/>
      <c r="D48" s="60" t="str">
        <f>_xlfn.IFNA(VLOOKUP(C48, 'Dropdown Values'!$A$95:$B$117, 2, FALSE), "")</f>
        <v/>
      </c>
      <c r="E48" s="135"/>
      <c r="F48" s="171"/>
      <c r="G48" s="120">
        <f t="shared" si="10"/>
        <v>0</v>
      </c>
      <c r="H48" s="171"/>
      <c r="I48" s="174"/>
      <c r="J48" s="174"/>
      <c r="K48" s="174"/>
      <c r="L48" s="120">
        <f t="shared" si="11"/>
        <v>0</v>
      </c>
      <c r="M48" s="174"/>
      <c r="N48" s="174"/>
      <c r="O48" s="174"/>
      <c r="P48" s="174"/>
      <c r="Q48" s="120">
        <f t="shared" si="12"/>
        <v>0</v>
      </c>
      <c r="R48" s="174"/>
      <c r="S48" s="174"/>
      <c r="T48" s="174"/>
      <c r="U48" s="174"/>
      <c r="V48" s="120">
        <f t="shared" si="13"/>
        <v>0</v>
      </c>
      <c r="W48" s="174"/>
      <c r="X48" s="200">
        <f t="shared" si="14"/>
        <v>0</v>
      </c>
      <c r="Y48" s="198">
        <f t="shared" si="15"/>
        <v>0</v>
      </c>
      <c r="Z48" s="91"/>
      <c r="AA48" s="91"/>
      <c r="AB48" s="91"/>
      <c r="AC48"/>
      <c r="AD48"/>
      <c r="AE48" s="91"/>
      <c r="AF48" s="91"/>
      <c r="AG48" s="91"/>
      <c r="AH48" s="91"/>
      <c r="AI48" s="91"/>
      <c r="AJ48" s="91"/>
      <c r="AK48" s="91"/>
      <c r="AL48" s="91"/>
      <c r="AM48" s="91"/>
      <c r="AN48" s="91"/>
      <c r="AO48" s="91"/>
      <c r="AP48" s="91"/>
      <c r="AQ48" s="91"/>
      <c r="AR48" s="91"/>
      <c r="AS48" s="91"/>
      <c r="AT48" s="91"/>
      <c r="AU48" s="91"/>
    </row>
    <row r="49" spans="1:47" ht="16" x14ac:dyDescent="0.2">
      <c r="A49" s="91"/>
      <c r="B49" s="166" t="s">
        <v>88</v>
      </c>
      <c r="C49" s="167"/>
      <c r="D49" s="60" t="str">
        <f>_xlfn.IFNA(VLOOKUP(C49, 'Dropdown Values'!$A$95:$B$117, 2, FALSE), "")</f>
        <v/>
      </c>
      <c r="E49" s="135"/>
      <c r="F49" s="171"/>
      <c r="G49" s="120">
        <f t="shared" si="10"/>
        <v>0</v>
      </c>
      <c r="H49" s="171"/>
      <c r="I49" s="174"/>
      <c r="J49" s="174"/>
      <c r="K49" s="174"/>
      <c r="L49" s="120">
        <f t="shared" si="11"/>
        <v>0</v>
      </c>
      <c r="M49" s="174"/>
      <c r="N49" s="174"/>
      <c r="O49" s="174"/>
      <c r="P49" s="174"/>
      <c r="Q49" s="120">
        <f t="shared" si="12"/>
        <v>0</v>
      </c>
      <c r="R49" s="174"/>
      <c r="S49" s="174"/>
      <c r="T49" s="174"/>
      <c r="U49" s="174"/>
      <c r="V49" s="120">
        <f t="shared" si="13"/>
        <v>0</v>
      </c>
      <c r="W49" s="174"/>
      <c r="X49" s="200">
        <f t="shared" si="14"/>
        <v>0</v>
      </c>
      <c r="Y49" s="198">
        <f t="shared" si="15"/>
        <v>0</v>
      </c>
      <c r="Z49" s="91"/>
      <c r="AA49" s="91"/>
      <c r="AB49" s="91"/>
      <c r="AC49"/>
      <c r="AD49"/>
      <c r="AE49" s="91"/>
      <c r="AF49" s="91"/>
      <c r="AG49" s="91"/>
      <c r="AH49" s="91"/>
      <c r="AI49" s="91"/>
      <c r="AJ49" s="91"/>
      <c r="AK49" s="91"/>
      <c r="AL49" s="91"/>
      <c r="AM49" s="91"/>
      <c r="AN49" s="91"/>
      <c r="AO49" s="91"/>
      <c r="AP49" s="91"/>
      <c r="AQ49" s="91"/>
      <c r="AR49" s="91"/>
      <c r="AS49" s="91"/>
      <c r="AT49" s="91"/>
      <c r="AU49" s="91"/>
    </row>
    <row r="50" spans="1:47" ht="16" x14ac:dyDescent="0.2">
      <c r="A50" s="91"/>
      <c r="B50" s="166" t="s">
        <v>88</v>
      </c>
      <c r="C50" s="167"/>
      <c r="D50" s="60" t="str">
        <f>_xlfn.IFNA(VLOOKUP(C50, 'Dropdown Values'!$A$95:$B$117, 2, FALSE), "")</f>
        <v/>
      </c>
      <c r="E50" s="135"/>
      <c r="F50" s="171"/>
      <c r="G50" s="120">
        <f t="shared" si="10"/>
        <v>0</v>
      </c>
      <c r="H50" s="171"/>
      <c r="I50" s="174"/>
      <c r="J50" s="174"/>
      <c r="K50" s="174"/>
      <c r="L50" s="120">
        <f t="shared" si="11"/>
        <v>0</v>
      </c>
      <c r="M50" s="174"/>
      <c r="N50" s="174"/>
      <c r="O50" s="174"/>
      <c r="P50" s="174"/>
      <c r="Q50" s="120">
        <f t="shared" si="12"/>
        <v>0</v>
      </c>
      <c r="R50" s="174"/>
      <c r="S50" s="174"/>
      <c r="T50" s="174"/>
      <c r="U50" s="174"/>
      <c r="V50" s="120">
        <f t="shared" si="13"/>
        <v>0</v>
      </c>
      <c r="W50" s="174"/>
      <c r="X50" s="200">
        <f t="shared" si="14"/>
        <v>0</v>
      </c>
      <c r="Y50" s="198">
        <f t="shared" si="15"/>
        <v>0</v>
      </c>
      <c r="Z50" s="91"/>
      <c r="AA50" s="91"/>
      <c r="AB50" s="91"/>
      <c r="AC50"/>
      <c r="AD50"/>
      <c r="AE50" s="91"/>
      <c r="AF50" s="91"/>
      <c r="AG50" s="91"/>
      <c r="AH50" s="91"/>
      <c r="AI50" s="91"/>
      <c r="AJ50" s="91"/>
      <c r="AK50" s="91"/>
      <c r="AL50" s="91"/>
      <c r="AM50" s="91"/>
      <c r="AN50" s="91"/>
      <c r="AO50" s="91"/>
      <c r="AP50" s="91"/>
      <c r="AQ50" s="91"/>
      <c r="AR50" s="91"/>
      <c r="AS50" s="91"/>
      <c r="AT50" s="91"/>
      <c r="AU50" s="91"/>
    </row>
    <row r="51" spans="1:47" ht="16" x14ac:dyDescent="0.2">
      <c r="A51" s="91"/>
      <c r="B51" s="166" t="s">
        <v>88</v>
      </c>
      <c r="C51" s="167"/>
      <c r="D51" s="60" t="str">
        <f>_xlfn.IFNA(VLOOKUP(C51, 'Dropdown Values'!$A$95:$B$117, 2, FALSE), "")</f>
        <v/>
      </c>
      <c r="E51" s="135"/>
      <c r="F51" s="171"/>
      <c r="G51" s="120">
        <f t="shared" si="10"/>
        <v>0</v>
      </c>
      <c r="H51" s="171"/>
      <c r="I51" s="174"/>
      <c r="J51" s="174"/>
      <c r="K51" s="174"/>
      <c r="L51" s="120">
        <f t="shared" si="11"/>
        <v>0</v>
      </c>
      <c r="M51" s="174"/>
      <c r="N51" s="174"/>
      <c r="O51" s="174"/>
      <c r="P51" s="174"/>
      <c r="Q51" s="120">
        <f t="shared" si="12"/>
        <v>0</v>
      </c>
      <c r="R51" s="174"/>
      <c r="S51" s="174"/>
      <c r="T51" s="174"/>
      <c r="U51" s="174"/>
      <c r="V51" s="120">
        <f t="shared" si="13"/>
        <v>0</v>
      </c>
      <c r="W51" s="174"/>
      <c r="X51" s="200">
        <f t="shared" si="14"/>
        <v>0</v>
      </c>
      <c r="Y51" s="198">
        <f t="shared" si="15"/>
        <v>0</v>
      </c>
      <c r="Z51" s="91"/>
      <c r="AA51" s="91"/>
      <c r="AB51" s="91"/>
      <c r="AC51"/>
      <c r="AD51"/>
      <c r="AE51" s="91"/>
      <c r="AF51" s="91"/>
      <c r="AG51" s="91"/>
      <c r="AH51" s="91"/>
      <c r="AI51" s="91"/>
      <c r="AJ51" s="91"/>
      <c r="AK51" s="91"/>
      <c r="AL51" s="91"/>
      <c r="AM51" s="91"/>
      <c r="AN51" s="91"/>
      <c r="AO51" s="91"/>
      <c r="AP51" s="91"/>
      <c r="AQ51" s="91"/>
      <c r="AR51" s="91"/>
      <c r="AS51" s="91"/>
      <c r="AT51" s="91"/>
      <c r="AU51" s="91"/>
    </row>
    <row r="52" spans="1:47" ht="16" x14ac:dyDescent="0.2">
      <c r="A52" s="91"/>
      <c r="B52" s="166" t="s">
        <v>88</v>
      </c>
      <c r="C52" s="167"/>
      <c r="D52" s="60" t="str">
        <f>_xlfn.IFNA(VLOOKUP(C52, 'Dropdown Values'!$A$95:$B$117, 2, FALSE), "")</f>
        <v/>
      </c>
      <c r="E52" s="135"/>
      <c r="F52" s="171"/>
      <c r="G52" s="120">
        <f t="shared" si="10"/>
        <v>0</v>
      </c>
      <c r="H52" s="171"/>
      <c r="I52" s="174"/>
      <c r="J52" s="174"/>
      <c r="K52" s="174"/>
      <c r="L52" s="120">
        <f t="shared" si="11"/>
        <v>0</v>
      </c>
      <c r="M52" s="174"/>
      <c r="N52" s="174"/>
      <c r="O52" s="174"/>
      <c r="P52" s="174"/>
      <c r="Q52" s="120">
        <f t="shared" si="12"/>
        <v>0</v>
      </c>
      <c r="R52" s="174"/>
      <c r="S52" s="174"/>
      <c r="T52" s="174"/>
      <c r="U52" s="174"/>
      <c r="V52" s="120">
        <f t="shared" si="13"/>
        <v>0</v>
      </c>
      <c r="W52" s="174"/>
      <c r="X52" s="200">
        <f t="shared" si="14"/>
        <v>0</v>
      </c>
      <c r="Y52" s="198">
        <f t="shared" si="15"/>
        <v>0</v>
      </c>
      <c r="Z52" s="91"/>
      <c r="AA52" s="91"/>
      <c r="AB52" s="91"/>
      <c r="AC52"/>
      <c r="AD52"/>
      <c r="AE52" s="91"/>
      <c r="AF52" s="91"/>
      <c r="AG52" s="91"/>
      <c r="AH52" s="91"/>
      <c r="AI52" s="91"/>
      <c r="AJ52" s="91"/>
      <c r="AK52" s="91"/>
      <c r="AL52" s="91"/>
      <c r="AM52" s="91"/>
      <c r="AN52" s="91"/>
      <c r="AO52" s="91"/>
      <c r="AP52" s="91"/>
      <c r="AQ52" s="91"/>
      <c r="AR52" s="91"/>
      <c r="AS52" s="91"/>
      <c r="AT52" s="91"/>
      <c r="AU52" s="91"/>
    </row>
    <row r="53" spans="1:47" ht="16" x14ac:dyDescent="0.2">
      <c r="A53" s="91"/>
      <c r="B53" s="166" t="s">
        <v>88</v>
      </c>
      <c r="C53" s="167"/>
      <c r="D53" s="60" t="str">
        <f>_xlfn.IFNA(VLOOKUP(C53, 'Dropdown Values'!$A$95:$B$117, 2, FALSE), "")</f>
        <v/>
      </c>
      <c r="E53" s="135"/>
      <c r="F53" s="171"/>
      <c r="G53" s="120">
        <f t="shared" si="10"/>
        <v>0</v>
      </c>
      <c r="H53" s="171"/>
      <c r="I53" s="174"/>
      <c r="J53" s="174"/>
      <c r="K53" s="174"/>
      <c r="L53" s="120">
        <f t="shared" si="11"/>
        <v>0</v>
      </c>
      <c r="M53" s="174"/>
      <c r="N53" s="174"/>
      <c r="O53" s="174"/>
      <c r="P53" s="174"/>
      <c r="Q53" s="120">
        <f t="shared" si="12"/>
        <v>0</v>
      </c>
      <c r="R53" s="174"/>
      <c r="S53" s="174"/>
      <c r="T53" s="174"/>
      <c r="U53" s="174"/>
      <c r="V53" s="120">
        <f t="shared" si="13"/>
        <v>0</v>
      </c>
      <c r="W53" s="174"/>
      <c r="X53" s="200">
        <f t="shared" si="14"/>
        <v>0</v>
      </c>
      <c r="Y53" s="198">
        <f t="shared" si="15"/>
        <v>0</v>
      </c>
      <c r="Z53" s="91"/>
      <c r="AA53" s="91"/>
      <c r="AB53" s="91"/>
      <c r="AC53"/>
      <c r="AD53"/>
      <c r="AE53" s="91"/>
      <c r="AF53" s="91"/>
      <c r="AG53" s="91"/>
      <c r="AH53" s="91"/>
      <c r="AI53" s="91"/>
      <c r="AJ53" s="91"/>
      <c r="AK53" s="91"/>
      <c r="AL53" s="91"/>
      <c r="AM53" s="91"/>
      <c r="AN53" s="91"/>
      <c r="AO53" s="91"/>
      <c r="AP53" s="91"/>
      <c r="AQ53" s="91"/>
      <c r="AR53" s="91"/>
      <c r="AS53" s="91"/>
      <c r="AT53" s="91"/>
      <c r="AU53" s="91"/>
    </row>
    <row r="54" spans="1:47" ht="16" x14ac:dyDescent="0.2">
      <c r="A54" s="91"/>
      <c r="B54" s="166" t="s">
        <v>88</v>
      </c>
      <c r="C54" s="167"/>
      <c r="D54" s="60" t="str">
        <f>_xlfn.IFNA(VLOOKUP(C54, 'Dropdown Values'!$A$95:$B$117, 2, FALSE), "")</f>
        <v/>
      </c>
      <c r="E54" s="135"/>
      <c r="F54" s="171"/>
      <c r="G54" s="120">
        <f t="shared" si="10"/>
        <v>0</v>
      </c>
      <c r="H54" s="171"/>
      <c r="I54" s="174"/>
      <c r="J54" s="174"/>
      <c r="K54" s="174"/>
      <c r="L54" s="120">
        <f t="shared" si="11"/>
        <v>0</v>
      </c>
      <c r="M54" s="174"/>
      <c r="N54" s="174"/>
      <c r="O54" s="174"/>
      <c r="P54" s="174"/>
      <c r="Q54" s="120">
        <f t="shared" si="12"/>
        <v>0</v>
      </c>
      <c r="R54" s="174"/>
      <c r="S54" s="174"/>
      <c r="T54" s="174"/>
      <c r="U54" s="174"/>
      <c r="V54" s="120">
        <f t="shared" si="13"/>
        <v>0</v>
      </c>
      <c r="W54" s="174"/>
      <c r="X54" s="200">
        <f t="shared" si="14"/>
        <v>0</v>
      </c>
      <c r="Y54" s="198">
        <f t="shared" si="15"/>
        <v>0</v>
      </c>
      <c r="Z54" s="91"/>
      <c r="AA54" s="91"/>
      <c r="AB54" s="91"/>
      <c r="AC54"/>
      <c r="AD54"/>
      <c r="AE54" s="91"/>
      <c r="AF54" s="91"/>
      <c r="AG54" s="91"/>
      <c r="AH54" s="91"/>
      <c r="AI54" s="91"/>
      <c r="AJ54" s="91"/>
      <c r="AK54" s="91"/>
      <c r="AL54" s="91"/>
      <c r="AM54" s="91"/>
      <c r="AN54" s="91"/>
      <c r="AO54" s="91"/>
      <c r="AP54" s="91"/>
      <c r="AQ54" s="91"/>
      <c r="AR54" s="91"/>
      <c r="AS54" s="91"/>
      <c r="AT54" s="91"/>
      <c r="AU54" s="91"/>
    </row>
    <row r="55" spans="1:47" ht="16" x14ac:dyDescent="0.2">
      <c r="A55" s="91"/>
      <c r="B55" s="166" t="s">
        <v>88</v>
      </c>
      <c r="C55" s="167"/>
      <c r="D55" s="60" t="str">
        <f>_xlfn.IFNA(VLOOKUP(C55, 'Dropdown Values'!$A$95:$B$117, 2, FALSE), "")</f>
        <v/>
      </c>
      <c r="E55" s="135"/>
      <c r="F55" s="171"/>
      <c r="G55" s="120">
        <f t="shared" si="10"/>
        <v>0</v>
      </c>
      <c r="H55" s="171"/>
      <c r="I55" s="174"/>
      <c r="J55" s="174"/>
      <c r="K55" s="174"/>
      <c r="L55" s="120">
        <f t="shared" si="11"/>
        <v>0</v>
      </c>
      <c r="M55" s="174"/>
      <c r="N55" s="174"/>
      <c r="O55" s="174"/>
      <c r="P55" s="174"/>
      <c r="Q55" s="120">
        <f t="shared" si="12"/>
        <v>0</v>
      </c>
      <c r="R55" s="174"/>
      <c r="S55" s="174"/>
      <c r="T55" s="174"/>
      <c r="U55" s="174"/>
      <c r="V55" s="120">
        <f t="shared" si="13"/>
        <v>0</v>
      </c>
      <c r="W55" s="174"/>
      <c r="X55" s="200">
        <f t="shared" si="14"/>
        <v>0</v>
      </c>
      <c r="Y55" s="198">
        <f t="shared" si="15"/>
        <v>0</v>
      </c>
      <c r="Z55" s="91"/>
      <c r="AA55" s="91"/>
      <c r="AB55" s="91"/>
      <c r="AC55"/>
      <c r="AD55"/>
      <c r="AE55" s="91"/>
      <c r="AF55" s="91"/>
      <c r="AG55" s="91"/>
      <c r="AH55" s="91"/>
      <c r="AI55" s="91"/>
      <c r="AJ55" s="91"/>
      <c r="AK55" s="91"/>
      <c r="AL55" s="91"/>
      <c r="AM55" s="91"/>
      <c r="AN55" s="91"/>
      <c r="AO55" s="91"/>
      <c r="AP55" s="91"/>
      <c r="AQ55" s="91"/>
      <c r="AR55" s="91"/>
      <c r="AS55" s="91"/>
      <c r="AT55" s="91"/>
      <c r="AU55" s="91"/>
    </row>
    <row r="56" spans="1:47" ht="16" x14ac:dyDescent="0.2">
      <c r="A56" s="91"/>
      <c r="B56" s="166" t="s">
        <v>88</v>
      </c>
      <c r="C56" s="167"/>
      <c r="D56" s="60" t="str">
        <f>_xlfn.IFNA(VLOOKUP(C56, 'Dropdown Values'!$A$95:$B$117, 2, FALSE), "")</f>
        <v/>
      </c>
      <c r="E56" s="135"/>
      <c r="F56" s="171"/>
      <c r="G56" s="120">
        <f t="shared" si="10"/>
        <v>0</v>
      </c>
      <c r="H56" s="171"/>
      <c r="I56" s="174"/>
      <c r="J56" s="174"/>
      <c r="K56" s="174"/>
      <c r="L56" s="120">
        <f t="shared" si="11"/>
        <v>0</v>
      </c>
      <c r="M56" s="174"/>
      <c r="N56" s="174"/>
      <c r="O56" s="174"/>
      <c r="P56" s="174"/>
      <c r="Q56" s="120">
        <f t="shared" si="12"/>
        <v>0</v>
      </c>
      <c r="R56" s="174"/>
      <c r="S56" s="174"/>
      <c r="T56" s="174"/>
      <c r="U56" s="174"/>
      <c r="V56" s="120">
        <f t="shared" si="13"/>
        <v>0</v>
      </c>
      <c r="W56" s="174"/>
      <c r="X56" s="200">
        <f t="shared" si="14"/>
        <v>0</v>
      </c>
      <c r="Y56" s="198">
        <f t="shared" si="15"/>
        <v>0</v>
      </c>
      <c r="Z56" s="91"/>
      <c r="AA56" s="91"/>
      <c r="AB56" s="91"/>
      <c r="AC56"/>
      <c r="AD56"/>
      <c r="AE56" s="91"/>
      <c r="AF56" s="350"/>
      <c r="AG56" s="350"/>
      <c r="AH56" s="350"/>
      <c r="AI56" s="91"/>
      <c r="AJ56" s="91"/>
      <c r="AK56" s="91"/>
      <c r="AL56" s="91"/>
      <c r="AM56" s="91"/>
      <c r="AN56" s="91"/>
      <c r="AO56" s="91"/>
      <c r="AP56" s="91"/>
      <c r="AQ56" s="91"/>
      <c r="AR56" s="91"/>
      <c r="AS56" s="91"/>
      <c r="AT56" s="91"/>
      <c r="AU56" s="91"/>
    </row>
    <row r="57" spans="1:47" ht="16" x14ac:dyDescent="0.2">
      <c r="A57" s="91"/>
      <c r="B57" s="166" t="s">
        <v>88</v>
      </c>
      <c r="C57" s="167"/>
      <c r="D57" s="60" t="str">
        <f>_xlfn.IFNA(VLOOKUP(C57, 'Dropdown Values'!$A$95:$B$117, 2, FALSE), "")</f>
        <v/>
      </c>
      <c r="E57" s="135"/>
      <c r="F57" s="171"/>
      <c r="G57" s="120">
        <f t="shared" si="10"/>
        <v>0</v>
      </c>
      <c r="H57" s="171"/>
      <c r="I57" s="174"/>
      <c r="J57" s="174"/>
      <c r="K57" s="174"/>
      <c r="L57" s="120">
        <f t="shared" si="11"/>
        <v>0</v>
      </c>
      <c r="M57" s="174"/>
      <c r="N57" s="174"/>
      <c r="O57" s="174"/>
      <c r="P57" s="174"/>
      <c r="Q57" s="120">
        <f t="shared" si="12"/>
        <v>0</v>
      </c>
      <c r="R57" s="174"/>
      <c r="S57" s="174"/>
      <c r="T57" s="174"/>
      <c r="U57" s="174"/>
      <c r="V57" s="120">
        <f t="shared" si="13"/>
        <v>0</v>
      </c>
      <c r="W57" s="174"/>
      <c r="X57" s="200">
        <f t="shared" si="14"/>
        <v>0</v>
      </c>
      <c r="Y57" s="198">
        <f t="shared" si="15"/>
        <v>0</v>
      </c>
      <c r="Z57" s="91"/>
      <c r="AA57" s="91"/>
      <c r="AB57" s="91"/>
      <c r="AC57" s="91"/>
      <c r="AD57" s="91"/>
      <c r="AE57" s="91"/>
      <c r="AF57" s="1"/>
      <c r="AG57" s="41"/>
      <c r="AH57" s="1"/>
      <c r="AI57" s="1"/>
      <c r="AJ57" s="1"/>
      <c r="AK57" s="91"/>
      <c r="AL57" s="91"/>
      <c r="AM57" s="91"/>
      <c r="AN57" s="91"/>
      <c r="AO57" s="91"/>
      <c r="AP57" s="91"/>
      <c r="AQ57" s="91"/>
      <c r="AR57" s="91"/>
      <c r="AS57" s="91"/>
      <c r="AT57" s="91"/>
      <c r="AU57" s="91"/>
    </row>
    <row r="58" spans="1:47" ht="17" thickBot="1" x14ac:dyDescent="0.25">
      <c r="A58" s="91"/>
      <c r="B58" s="166" t="s">
        <v>88</v>
      </c>
      <c r="C58" s="167"/>
      <c r="D58" s="60" t="str">
        <f>_xlfn.IFNA(VLOOKUP(C58, 'Dropdown Values'!$A$95:$B$117, 2, FALSE), "")</f>
        <v/>
      </c>
      <c r="E58" s="135"/>
      <c r="F58" s="171"/>
      <c r="G58" s="120">
        <f t="shared" si="10"/>
        <v>0</v>
      </c>
      <c r="H58" s="171"/>
      <c r="I58" s="174"/>
      <c r="J58" s="174"/>
      <c r="K58" s="174"/>
      <c r="L58" s="120">
        <f t="shared" si="11"/>
        <v>0</v>
      </c>
      <c r="M58" s="174"/>
      <c r="N58" s="174"/>
      <c r="O58" s="174"/>
      <c r="P58" s="174"/>
      <c r="Q58" s="120">
        <f t="shared" si="12"/>
        <v>0</v>
      </c>
      <c r="R58" s="174"/>
      <c r="S58" s="174"/>
      <c r="T58" s="174"/>
      <c r="U58" s="174"/>
      <c r="V58" s="120">
        <f t="shared" si="13"/>
        <v>0</v>
      </c>
      <c r="W58" s="174"/>
      <c r="X58" s="200">
        <f t="shared" si="14"/>
        <v>0</v>
      </c>
      <c r="Y58" s="198">
        <f t="shared" si="15"/>
        <v>0</v>
      </c>
      <c r="Z58" s="91"/>
      <c r="AA58" s="91"/>
      <c r="AB58" s="91"/>
      <c r="AC58" s="91"/>
      <c r="AD58" s="91"/>
      <c r="AE58" s="91"/>
      <c r="AF58" s="91"/>
      <c r="AG58"/>
      <c r="AH58" s="122"/>
      <c r="AI58" s="42"/>
      <c r="AJ58"/>
      <c r="AK58" s="91"/>
      <c r="AL58" s="91"/>
      <c r="AM58" s="91"/>
      <c r="AN58" s="91"/>
      <c r="AO58" s="91"/>
      <c r="AP58" s="91"/>
      <c r="AQ58" s="91"/>
      <c r="AR58" s="91"/>
      <c r="AS58" s="91"/>
      <c r="AT58" s="91"/>
      <c r="AU58" s="91"/>
    </row>
    <row r="59" spans="1:47" ht="43.5" customHeight="1" thickBot="1" x14ac:dyDescent="0.25">
      <c r="A59" s="91"/>
      <c r="B59" s="91"/>
      <c r="C59" s="126"/>
      <c r="D59" s="91"/>
      <c r="E59" s="91"/>
      <c r="F59" s="91"/>
      <c r="G59" s="91"/>
      <c r="H59" s="91"/>
      <c r="I59" s="91"/>
      <c r="J59"/>
      <c r="K59"/>
      <c r="L59" s="91"/>
      <c r="M59" s="91"/>
      <c r="N59" s="91"/>
      <c r="O59" s="91"/>
      <c r="P59" s="91"/>
      <c r="Q59" s="91"/>
      <c r="R59" s="91"/>
      <c r="S59" s="91"/>
      <c r="T59" s="91"/>
      <c r="U59" s="91"/>
      <c r="V59" s="91"/>
      <c r="W59" s="91"/>
      <c r="X59" s="49"/>
      <c r="Y59" s="49" t="s">
        <v>224</v>
      </c>
      <c r="Z59" s="91"/>
      <c r="AA59" s="91"/>
      <c r="AB59" s="91"/>
      <c r="AC59" s="91"/>
      <c r="AD59" s="91"/>
      <c r="AE59" s="91"/>
      <c r="AF59" s="91"/>
      <c r="AG59" s="91"/>
      <c r="AH59" s="91"/>
      <c r="AI59" s="91"/>
      <c r="AJ59" s="1"/>
      <c r="AK59" s="122"/>
      <c r="AL59" s="122"/>
      <c r="AM59" s="122"/>
      <c r="AN59" s="122"/>
      <c r="AO59"/>
      <c r="AP59" s="91"/>
      <c r="AQ59" s="91"/>
      <c r="AR59" s="91"/>
      <c r="AS59" s="91"/>
      <c r="AT59" s="91"/>
      <c r="AU59" s="91"/>
    </row>
    <row r="60" spans="1:47" s="84" customFormat="1" ht="22" thickBot="1" x14ac:dyDescent="0.3">
      <c r="B60" s="124" t="s">
        <v>225</v>
      </c>
      <c r="C60" s="125"/>
      <c r="D60" s="125"/>
      <c r="E60" s="125"/>
      <c r="F60" s="125"/>
      <c r="G60" s="125"/>
      <c r="H60" s="125"/>
      <c r="I60" s="125"/>
      <c r="J60" s="125"/>
      <c r="K60" s="125"/>
      <c r="L60" s="125"/>
      <c r="M60" s="125"/>
      <c r="N60" s="125"/>
      <c r="O60" s="125"/>
      <c r="P60" s="125"/>
      <c r="Q60" s="125"/>
      <c r="R60" s="125"/>
      <c r="S60" s="125"/>
      <c r="T60" s="125"/>
      <c r="U60" s="125"/>
      <c r="V60" s="125"/>
      <c r="W60" s="125"/>
      <c r="X60" s="125"/>
      <c r="Y60" s="88"/>
      <c r="AJ60" s="123"/>
      <c r="AK60" s="85"/>
      <c r="AL60" s="85"/>
      <c r="AM60" s="85"/>
      <c r="AN60" s="85"/>
    </row>
    <row r="61" spans="1:47" ht="16" thickBot="1" x14ac:dyDescent="0.25">
      <c r="A61" s="91"/>
      <c r="B61" s="49" t="s">
        <v>226</v>
      </c>
      <c r="C61" s="91"/>
      <c r="D61" s="91"/>
      <c r="E61" s="91"/>
      <c r="F61" s="91"/>
      <c r="G61" s="91"/>
      <c r="H61" s="91"/>
      <c r="I61" s="91"/>
      <c r="J61"/>
      <c r="K61"/>
      <c r="L61" s="91"/>
      <c r="M61" s="91"/>
      <c r="N61" s="91"/>
      <c r="O61" s="91"/>
      <c r="P61" s="91"/>
      <c r="Q61" s="91"/>
      <c r="R61" s="91"/>
      <c r="S61" s="91"/>
      <c r="T61" s="91"/>
      <c r="U61" s="91"/>
      <c r="V61" s="91"/>
      <c r="W61" s="91"/>
      <c r="X61" s="91"/>
      <c r="Y61" s="91"/>
      <c r="Z61" s="91"/>
      <c r="AA61" s="91"/>
      <c r="AB61" s="91"/>
      <c r="AC61" s="91"/>
      <c r="AD61" s="91"/>
      <c r="AE61" s="91"/>
      <c r="AF61" s="91"/>
      <c r="AG61" s="91"/>
      <c r="AH61" s="91"/>
      <c r="AI61" s="91"/>
      <c r="AJ61" s="1"/>
      <c r="AK61" s="122"/>
      <c r="AL61" s="122"/>
      <c r="AM61" s="122"/>
      <c r="AN61" s="122"/>
      <c r="AO61"/>
      <c r="AP61" s="91"/>
      <c r="AQ61" s="91"/>
      <c r="AR61" s="91"/>
      <c r="AS61" s="91"/>
      <c r="AT61" s="91"/>
      <c r="AU61" s="91"/>
    </row>
    <row r="62" spans="1:47" ht="33.75" customHeight="1" thickBot="1" x14ac:dyDescent="0.25">
      <c r="A62" s="91"/>
      <c r="B62" s="297" t="s">
        <v>160</v>
      </c>
      <c r="C62" s="297" t="s">
        <v>205</v>
      </c>
      <c r="D62" s="299" t="s">
        <v>162</v>
      </c>
      <c r="E62" s="304" t="s">
        <v>206</v>
      </c>
      <c r="F62" s="301" t="s">
        <v>207</v>
      </c>
      <c r="G62" s="302"/>
      <c r="H62" s="301" t="s">
        <v>165</v>
      </c>
      <c r="I62" s="302"/>
      <c r="J62" s="302"/>
      <c r="K62" s="302"/>
      <c r="L62" s="303"/>
      <c r="M62" s="301" t="s">
        <v>166</v>
      </c>
      <c r="N62" s="302"/>
      <c r="O62" s="302"/>
      <c r="P62" s="302"/>
      <c r="Q62" s="303"/>
      <c r="R62" s="285" t="s">
        <v>167</v>
      </c>
      <c r="S62" s="286"/>
      <c r="T62" s="286"/>
      <c r="U62" s="286"/>
      <c r="V62" s="287"/>
      <c r="W62" s="47" t="s">
        <v>168</v>
      </c>
      <c r="X62" s="290" t="s">
        <v>169</v>
      </c>
      <c r="Y62" s="290" t="s">
        <v>170</v>
      </c>
      <c r="Z62" s="91"/>
      <c r="AA62" s="91"/>
      <c r="AB62" s="91"/>
      <c r="AC62" s="91"/>
      <c r="AD62" s="91"/>
      <c r="AE62"/>
      <c r="AF62" s="122"/>
      <c r="AG62" s="37"/>
      <c r="AH62" s="122"/>
      <c r="AI62" s="122"/>
      <c r="AJ62"/>
      <c r="AK62" s="91"/>
      <c r="AL62" s="91"/>
      <c r="AM62" s="91"/>
      <c r="AN62" s="91"/>
      <c r="AO62" s="91"/>
      <c r="AP62" s="91"/>
      <c r="AQ62" s="91"/>
      <c r="AR62" s="91"/>
      <c r="AS62" s="91"/>
      <c r="AT62" s="91"/>
      <c r="AU62" s="91"/>
    </row>
    <row r="63" spans="1:47" ht="52" thickBot="1" x14ac:dyDescent="0.25">
      <c r="A63" s="91"/>
      <c r="B63" s="298"/>
      <c r="C63" s="298"/>
      <c r="D63" s="300"/>
      <c r="E63" s="305"/>
      <c r="F63" s="66" t="s">
        <v>171</v>
      </c>
      <c r="G63" s="288" t="s">
        <v>172</v>
      </c>
      <c r="H63" s="66" t="s">
        <v>173</v>
      </c>
      <c r="I63" s="67" t="s">
        <v>174</v>
      </c>
      <c r="J63" s="67" t="s">
        <v>175</v>
      </c>
      <c r="K63" s="67" t="s">
        <v>176</v>
      </c>
      <c r="L63" s="288" t="s">
        <v>172</v>
      </c>
      <c r="M63" s="66" t="s">
        <v>173</v>
      </c>
      <c r="N63" s="67" t="s">
        <v>174</v>
      </c>
      <c r="O63" s="67" t="s">
        <v>175</v>
      </c>
      <c r="P63" s="67" t="s">
        <v>176</v>
      </c>
      <c r="Q63" s="288" t="s">
        <v>172</v>
      </c>
      <c r="R63" s="66" t="s">
        <v>173</v>
      </c>
      <c r="S63" s="67" t="s">
        <v>174</v>
      </c>
      <c r="T63" s="67" t="s">
        <v>175</v>
      </c>
      <c r="U63" s="67" t="s">
        <v>176</v>
      </c>
      <c r="V63" s="288" t="s">
        <v>172</v>
      </c>
      <c r="W63" s="352" t="s">
        <v>172</v>
      </c>
      <c r="X63" s="291"/>
      <c r="Y63" s="291"/>
      <c r="Z63" s="91"/>
      <c r="AA63" s="91"/>
      <c r="AB63" s="91"/>
      <c r="AC63" s="91"/>
      <c r="AD63" s="91"/>
      <c r="AE63" s="42"/>
      <c r="AF63" s="122"/>
      <c r="AG63" s="37"/>
      <c r="AH63" s="122"/>
      <c r="AI63" s="122"/>
      <c r="AJ63"/>
      <c r="AK63" s="91"/>
      <c r="AL63" s="91"/>
      <c r="AM63" s="91"/>
      <c r="AN63" s="91"/>
      <c r="AO63" s="91"/>
      <c r="AP63" s="91"/>
      <c r="AQ63" s="91"/>
      <c r="AR63" s="91"/>
      <c r="AS63" s="91"/>
      <c r="AT63" s="91"/>
      <c r="AU63" s="91"/>
    </row>
    <row r="64" spans="1:47" ht="16.25" customHeight="1" thickBot="1" x14ac:dyDescent="0.25">
      <c r="A64" s="91"/>
      <c r="B64" s="298"/>
      <c r="C64" s="298"/>
      <c r="D64" s="298"/>
      <c r="E64" s="306"/>
      <c r="F64" s="18" t="s">
        <v>177</v>
      </c>
      <c r="G64" s="334"/>
      <c r="H64" s="18" t="s">
        <v>177</v>
      </c>
      <c r="I64" s="18" t="s">
        <v>177</v>
      </c>
      <c r="J64" s="113" t="s">
        <v>178</v>
      </c>
      <c r="K64" s="113" t="s">
        <v>178</v>
      </c>
      <c r="L64" s="293"/>
      <c r="M64" s="113" t="s">
        <v>178</v>
      </c>
      <c r="N64" s="113" t="s">
        <v>178</v>
      </c>
      <c r="O64" s="113" t="s">
        <v>178</v>
      </c>
      <c r="P64" s="113" t="s">
        <v>178</v>
      </c>
      <c r="Q64" s="293"/>
      <c r="R64" s="18" t="s">
        <v>178</v>
      </c>
      <c r="S64" s="18" t="s">
        <v>178</v>
      </c>
      <c r="T64" s="18" t="s">
        <v>178</v>
      </c>
      <c r="U64" s="18" t="s">
        <v>178</v>
      </c>
      <c r="V64" s="334"/>
      <c r="W64" s="353"/>
      <c r="X64" s="351"/>
      <c r="Y64" s="351"/>
      <c r="Z64" s="91"/>
      <c r="AA64" s="91"/>
      <c r="AB64" s="91"/>
      <c r="AC64" s="91"/>
      <c r="AD64" s="91"/>
      <c r="AE64" s="42"/>
      <c r="AF64" s="122"/>
      <c r="AG64" s="37"/>
      <c r="AH64" s="122"/>
      <c r="AI64" s="122"/>
      <c r="AJ64"/>
      <c r="AK64" s="91"/>
      <c r="AL64" s="91"/>
      <c r="AM64" s="91"/>
      <c r="AN64" s="91"/>
      <c r="AO64" s="91"/>
      <c r="AP64" s="91"/>
      <c r="AQ64" s="91"/>
      <c r="AR64" s="91"/>
      <c r="AS64" s="91"/>
      <c r="AT64" s="91"/>
      <c r="AU64" s="91"/>
    </row>
    <row r="65" spans="1:47" ht="17" thickBot="1" x14ac:dyDescent="0.25">
      <c r="A65" s="91"/>
      <c r="B65" s="165" t="s">
        <v>193</v>
      </c>
      <c r="C65" s="165" t="s">
        <v>227</v>
      </c>
      <c r="D65" s="59" t="str">
        <f>_xlfn.IFNA(VLOOKUP(C65, Filtered_Bespoke_Outcomes, 2, FALSE), "")</f>
        <v>%</v>
      </c>
      <c r="E65" s="59">
        <v>10</v>
      </c>
      <c r="F65" s="170">
        <v>0</v>
      </c>
      <c r="G65" s="119">
        <f>SUM(F65)</f>
        <v>0</v>
      </c>
      <c r="H65" s="170">
        <v>0</v>
      </c>
      <c r="I65" s="173">
        <v>0</v>
      </c>
      <c r="J65" s="173">
        <v>0</v>
      </c>
      <c r="K65" s="173">
        <v>0</v>
      </c>
      <c r="L65" s="119">
        <f>SUM(H65:K65)</f>
        <v>0</v>
      </c>
      <c r="M65" s="173">
        <v>0</v>
      </c>
      <c r="N65" s="173">
        <v>0</v>
      </c>
      <c r="O65" s="173">
        <v>0</v>
      </c>
      <c r="P65" s="173">
        <v>10</v>
      </c>
      <c r="Q65" s="119">
        <f>SUM(M65:P65)</f>
        <v>10</v>
      </c>
      <c r="R65" s="173">
        <v>0</v>
      </c>
      <c r="S65" s="173">
        <v>0</v>
      </c>
      <c r="T65" s="173">
        <v>0</v>
      </c>
      <c r="U65" s="173">
        <v>10</v>
      </c>
      <c r="V65" s="120">
        <f t="shared" ref="V65:V104" si="16">SUM(R65:U65)</f>
        <v>10</v>
      </c>
      <c r="W65" s="173">
        <v>0</v>
      </c>
      <c r="X65" s="194">
        <f>SUM(G65,L65,Q65,V65,W65)</f>
        <v>20</v>
      </c>
      <c r="Y65" s="193">
        <f>IFERROR((E65-X65)/E65*-1,0)</f>
        <v>1</v>
      </c>
      <c r="Z65" s="91"/>
      <c r="AA65" s="91"/>
      <c r="AB65" s="91"/>
      <c r="AC65" s="91"/>
      <c r="AD65" s="91"/>
      <c r="AE65" s="42"/>
      <c r="AF65" s="91"/>
      <c r="AG65" s="37"/>
      <c r="AH65" s="91"/>
      <c r="AI65" s="122"/>
      <c r="AJ65" s="91"/>
      <c r="AK65" s="91"/>
      <c r="AL65" s="91"/>
      <c r="AM65" s="91"/>
      <c r="AN65" s="91"/>
      <c r="AO65" s="91"/>
      <c r="AP65" s="91"/>
      <c r="AQ65" s="91"/>
      <c r="AR65" s="91"/>
      <c r="AS65" s="91"/>
      <c r="AT65" s="91"/>
      <c r="AU65" s="91"/>
    </row>
    <row r="66" spans="1:47" ht="17" thickBot="1" x14ac:dyDescent="0.25">
      <c r="A66" s="91"/>
      <c r="B66" s="165" t="s">
        <v>193</v>
      </c>
      <c r="C66" s="167" t="s">
        <v>228</v>
      </c>
      <c r="D66" s="60" t="str">
        <f>_xlfn.IFNA(VLOOKUP(C66, Filtered_Bespoke_Outcomes, 2, FALSE), "")</f>
        <v>n of </v>
      </c>
      <c r="E66" s="135">
        <v>25</v>
      </c>
      <c r="F66" s="171">
        <v>0</v>
      </c>
      <c r="G66" s="120">
        <f t="shared" ref="G66:G104" si="17">SUM(F66)</f>
        <v>0</v>
      </c>
      <c r="H66" s="171">
        <v>0</v>
      </c>
      <c r="I66" s="174">
        <v>0</v>
      </c>
      <c r="J66" s="174">
        <v>0</v>
      </c>
      <c r="K66" s="174">
        <v>0</v>
      </c>
      <c r="L66" s="120">
        <f t="shared" ref="L66:L104" si="18">SUM(H66:K66)</f>
        <v>0</v>
      </c>
      <c r="M66" s="174">
        <v>0</v>
      </c>
      <c r="N66" s="174">
        <v>0</v>
      </c>
      <c r="O66" s="174">
        <v>0</v>
      </c>
      <c r="P66" s="174">
        <v>0</v>
      </c>
      <c r="Q66" s="120">
        <f t="shared" ref="Q66:Q104" si="19">SUM(M66:P66)</f>
        <v>0</v>
      </c>
      <c r="R66" s="174">
        <v>0</v>
      </c>
      <c r="S66" s="174">
        <v>0</v>
      </c>
      <c r="T66" s="174">
        <v>0</v>
      </c>
      <c r="U66" s="174">
        <v>0</v>
      </c>
      <c r="V66" s="120">
        <f t="shared" si="16"/>
        <v>0</v>
      </c>
      <c r="W66" s="174">
        <v>25</v>
      </c>
      <c r="X66" s="200">
        <f>SUM(G66,L66,Q66,V66,W66)</f>
        <v>25</v>
      </c>
      <c r="Y66" s="198">
        <f>IFERROR((E66-X66)/E66*-1,0)</f>
        <v>0</v>
      </c>
      <c r="Z66" s="91"/>
      <c r="AA66" s="91"/>
      <c r="AB66" s="91"/>
      <c r="AC66" s="91"/>
      <c r="AD66" s="91"/>
      <c r="AE66"/>
      <c r="AF66" s="91"/>
      <c r="AG66" s="37"/>
      <c r="AH66" s="91"/>
      <c r="AI66" s="122"/>
      <c r="AJ66" s="91"/>
      <c r="AK66" s="91"/>
      <c r="AL66" s="91"/>
      <c r="AM66" s="91"/>
      <c r="AN66" s="91"/>
      <c r="AO66" s="91"/>
      <c r="AP66" s="91"/>
      <c r="AQ66" s="91"/>
      <c r="AR66" s="91"/>
      <c r="AS66" s="91"/>
      <c r="AT66" s="91"/>
      <c r="AU66" s="91"/>
    </row>
    <row r="67" spans="1:47" ht="17" thickBot="1" x14ac:dyDescent="0.25">
      <c r="A67" s="91"/>
      <c r="B67" s="165" t="s">
        <v>193</v>
      </c>
      <c r="C67" s="167" t="s">
        <v>229</v>
      </c>
      <c r="D67" s="60" t="str">
        <f>_xlfn.IFNA(VLOOKUP(C67, Filtered_Bespoke_Outcomes, 2, FALSE), "")</f>
        <v>n of </v>
      </c>
      <c r="E67" s="135">
        <v>33</v>
      </c>
      <c r="F67" s="171">
        <v>0</v>
      </c>
      <c r="G67" s="120">
        <f t="shared" si="17"/>
        <v>0</v>
      </c>
      <c r="H67" s="171">
        <v>0</v>
      </c>
      <c r="I67" s="174">
        <v>0</v>
      </c>
      <c r="J67" s="174">
        <v>0</v>
      </c>
      <c r="K67" s="174">
        <v>1</v>
      </c>
      <c r="L67" s="120">
        <f t="shared" si="18"/>
        <v>1</v>
      </c>
      <c r="M67" s="174">
        <v>0</v>
      </c>
      <c r="N67" s="174">
        <v>0</v>
      </c>
      <c r="O67" s="174">
        <v>0</v>
      </c>
      <c r="P67" s="174">
        <v>5</v>
      </c>
      <c r="Q67" s="120">
        <f t="shared" si="19"/>
        <v>5</v>
      </c>
      <c r="R67" s="174">
        <v>0</v>
      </c>
      <c r="S67" s="174">
        <v>0</v>
      </c>
      <c r="T67" s="174">
        <v>0</v>
      </c>
      <c r="U67" s="174">
        <v>5</v>
      </c>
      <c r="V67" s="120">
        <f t="shared" si="16"/>
        <v>5</v>
      </c>
      <c r="W67" s="174">
        <v>27</v>
      </c>
      <c r="X67" s="200">
        <f t="shared" ref="X67:X104" si="20">SUM(G67,L67,Q67,V67,W67)</f>
        <v>38</v>
      </c>
      <c r="Y67" s="198">
        <f t="shared" ref="Y67:Y104" si="21">IFERROR((E67-X67)/E67*-1,0)</f>
        <v>0.15151515151515152</v>
      </c>
      <c r="Z67" s="91"/>
      <c r="AA67" s="91"/>
      <c r="AB67" s="91"/>
      <c r="AC67" s="91"/>
      <c r="AD67" s="91"/>
      <c r="AE67"/>
      <c r="AF67" s="91"/>
      <c r="AG67" s="37"/>
      <c r="AH67" s="91"/>
      <c r="AI67" s="122"/>
      <c r="AJ67" s="91"/>
      <c r="AK67" s="91"/>
      <c r="AL67" s="91"/>
      <c r="AM67" s="91"/>
      <c r="AN67" s="91"/>
      <c r="AO67" s="91"/>
      <c r="AP67" s="91"/>
      <c r="AQ67" s="91"/>
      <c r="AR67" s="91"/>
      <c r="AS67" s="91"/>
      <c r="AT67" s="91"/>
      <c r="AU67" s="91"/>
    </row>
    <row r="68" spans="1:47" ht="17" thickBot="1" x14ac:dyDescent="0.25">
      <c r="A68" s="91"/>
      <c r="B68" s="165" t="s">
        <v>193</v>
      </c>
      <c r="C68" s="167" t="s">
        <v>230</v>
      </c>
      <c r="D68" s="60" t="str">
        <f>_xlfn.IFNA(VLOOKUP(C68, Filtered_Bespoke_Outcomes, 2, FALSE), "")</f>
        <v>n of </v>
      </c>
      <c r="E68" s="135">
        <v>515</v>
      </c>
      <c r="F68" s="171">
        <v>0</v>
      </c>
      <c r="G68" s="120">
        <f t="shared" si="17"/>
        <v>0</v>
      </c>
      <c r="H68" s="171">
        <v>0</v>
      </c>
      <c r="I68" s="174">
        <v>0</v>
      </c>
      <c r="J68" s="174">
        <v>0</v>
      </c>
      <c r="K68" s="174">
        <v>30</v>
      </c>
      <c r="L68" s="120">
        <f t="shared" si="18"/>
        <v>30</v>
      </c>
      <c r="M68" s="174">
        <v>0</v>
      </c>
      <c r="N68" s="174">
        <v>0</v>
      </c>
      <c r="O68" s="174">
        <v>0</v>
      </c>
      <c r="P68" s="174">
        <v>50</v>
      </c>
      <c r="Q68" s="120">
        <f t="shared" si="19"/>
        <v>50</v>
      </c>
      <c r="R68" s="174">
        <v>0</v>
      </c>
      <c r="S68" s="174">
        <v>0</v>
      </c>
      <c r="T68" s="174">
        <v>0</v>
      </c>
      <c r="U68" s="174">
        <v>50</v>
      </c>
      <c r="V68" s="120">
        <f t="shared" si="16"/>
        <v>50</v>
      </c>
      <c r="W68" s="174">
        <v>435</v>
      </c>
      <c r="X68" s="200">
        <f t="shared" si="20"/>
        <v>565</v>
      </c>
      <c r="Y68" s="198">
        <f t="shared" si="21"/>
        <v>9.7087378640776698E-2</v>
      </c>
      <c r="Z68" s="91"/>
      <c r="AA68" s="91"/>
      <c r="AB68" s="91"/>
      <c r="AC68" s="91"/>
      <c r="AD68" s="91"/>
      <c r="AE68" s="91"/>
      <c r="AF68" s="91"/>
      <c r="AG68" s="91"/>
      <c r="AH68" s="91"/>
      <c r="AI68" s="122"/>
      <c r="AJ68" s="91"/>
      <c r="AK68" s="91"/>
      <c r="AL68" s="91"/>
      <c r="AM68" s="91"/>
      <c r="AN68" s="91"/>
      <c r="AO68" s="91"/>
      <c r="AP68" s="91"/>
      <c r="AQ68" s="91"/>
      <c r="AR68" s="91"/>
      <c r="AS68" s="91"/>
      <c r="AT68" s="91"/>
      <c r="AU68" s="91"/>
    </row>
    <row r="69" spans="1:47" ht="17" thickBot="1" x14ac:dyDescent="0.25">
      <c r="A69" s="91"/>
      <c r="B69" s="165" t="s">
        <v>193</v>
      </c>
      <c r="C69" s="167" t="s">
        <v>231</v>
      </c>
      <c r="D69" s="60" t="str">
        <f>_xlfn.IFNA(VLOOKUP(C69, Filtered_Bespoke_Outcomes, 2, FALSE), "")</f>
        <v>%</v>
      </c>
      <c r="E69" s="135">
        <v>30</v>
      </c>
      <c r="F69" s="171">
        <v>0</v>
      </c>
      <c r="G69" s="120">
        <f t="shared" si="17"/>
        <v>0</v>
      </c>
      <c r="H69" s="171">
        <v>0</v>
      </c>
      <c r="I69" s="174">
        <v>0</v>
      </c>
      <c r="J69" s="174">
        <v>0</v>
      </c>
      <c r="K69" s="174">
        <v>0</v>
      </c>
      <c r="L69" s="120">
        <f t="shared" si="18"/>
        <v>0</v>
      </c>
      <c r="M69" s="174">
        <v>0</v>
      </c>
      <c r="N69" s="174">
        <v>0</v>
      </c>
      <c r="O69" s="174">
        <v>0</v>
      </c>
      <c r="P69" s="174">
        <v>10</v>
      </c>
      <c r="Q69" s="120">
        <f t="shared" si="19"/>
        <v>10</v>
      </c>
      <c r="R69" s="174">
        <v>0</v>
      </c>
      <c r="S69" s="174">
        <v>0</v>
      </c>
      <c r="T69" s="174">
        <v>0</v>
      </c>
      <c r="U69" s="174">
        <v>10</v>
      </c>
      <c r="V69" s="120">
        <f t="shared" si="16"/>
        <v>10</v>
      </c>
      <c r="W69" s="174">
        <v>20</v>
      </c>
      <c r="X69" s="200">
        <f t="shared" si="20"/>
        <v>40</v>
      </c>
      <c r="Y69" s="198">
        <f t="shared" si="21"/>
        <v>0.33333333333333331</v>
      </c>
      <c r="Z69" s="91"/>
      <c r="AA69" s="91"/>
      <c r="AB69" s="91"/>
      <c r="AC69" s="91"/>
      <c r="AD69" s="91"/>
      <c r="AE69" s="91"/>
      <c r="AF69" s="91"/>
      <c r="AG69" s="122"/>
      <c r="AH69" s="91"/>
      <c r="AI69" s="122"/>
      <c r="AJ69" s="91"/>
      <c r="AK69" s="91"/>
      <c r="AL69" s="91"/>
      <c r="AM69" s="91"/>
      <c r="AN69" s="91"/>
      <c r="AO69" s="91"/>
      <c r="AP69" s="91"/>
      <c r="AQ69" s="91"/>
      <c r="AR69" s="91"/>
      <c r="AS69" s="91"/>
      <c r="AT69" s="91"/>
      <c r="AU69" s="91"/>
    </row>
    <row r="70" spans="1:47" ht="17" thickBot="1" x14ac:dyDescent="0.25">
      <c r="A70" s="91"/>
      <c r="B70" s="165" t="s">
        <v>193</v>
      </c>
      <c r="C70" s="167" t="s">
        <v>232</v>
      </c>
      <c r="D70" s="60" t="str">
        <f>_xlfn.IFNA(VLOOKUP(C70, Filtered_Bespoke_Outcomes, 2, FALSE), "")</f>
        <v>%</v>
      </c>
      <c r="E70" s="135">
        <v>10</v>
      </c>
      <c r="F70" s="171">
        <v>0</v>
      </c>
      <c r="G70" s="120">
        <f t="shared" si="17"/>
        <v>0</v>
      </c>
      <c r="H70" s="171">
        <v>0</v>
      </c>
      <c r="I70" s="174">
        <v>0</v>
      </c>
      <c r="J70" s="174">
        <v>0</v>
      </c>
      <c r="K70" s="174">
        <v>0</v>
      </c>
      <c r="L70" s="120">
        <f t="shared" si="18"/>
        <v>0</v>
      </c>
      <c r="M70" s="174">
        <v>0</v>
      </c>
      <c r="N70" s="174">
        <v>0</v>
      </c>
      <c r="O70" s="174">
        <v>0</v>
      </c>
      <c r="P70" s="174">
        <v>0</v>
      </c>
      <c r="Q70" s="120">
        <f t="shared" si="19"/>
        <v>0</v>
      </c>
      <c r="R70" s="174">
        <v>0</v>
      </c>
      <c r="S70" s="174">
        <v>0</v>
      </c>
      <c r="T70" s="174">
        <v>0</v>
      </c>
      <c r="U70" s="174">
        <v>0</v>
      </c>
      <c r="V70" s="120">
        <f t="shared" si="16"/>
        <v>0</v>
      </c>
      <c r="W70" s="174">
        <v>10</v>
      </c>
      <c r="X70" s="200">
        <f t="shared" si="20"/>
        <v>10</v>
      </c>
      <c r="Y70" s="198">
        <f t="shared" si="21"/>
        <v>0</v>
      </c>
      <c r="Z70" s="91"/>
      <c r="AA70" s="91"/>
      <c r="AB70" s="91"/>
      <c r="AC70" s="91"/>
      <c r="AD70" s="91"/>
      <c r="AE70" s="91"/>
      <c r="AF70" s="91"/>
      <c r="AG70" s="39"/>
      <c r="AH70" s="91"/>
      <c r="AI70" s="122"/>
      <c r="AJ70" s="91"/>
      <c r="AK70" s="91"/>
      <c r="AL70" s="91"/>
      <c r="AM70" s="91"/>
      <c r="AN70" s="91"/>
      <c r="AO70" s="91"/>
      <c r="AP70" s="91"/>
      <c r="AQ70" s="91"/>
      <c r="AR70" s="91"/>
      <c r="AS70" s="91"/>
      <c r="AT70" s="91"/>
      <c r="AU70" s="91"/>
    </row>
    <row r="71" spans="1:47" ht="17" thickBot="1" x14ac:dyDescent="0.25">
      <c r="A71" s="91"/>
      <c r="B71" s="165" t="s">
        <v>193</v>
      </c>
      <c r="C71" s="167" t="s">
        <v>233</v>
      </c>
      <c r="D71" s="60" t="str">
        <f>_xlfn.IFNA(VLOOKUP(C71, Filtered_Bespoke_Outcomes, 2, FALSE), "")</f>
        <v>n of </v>
      </c>
      <c r="E71" s="135">
        <v>20</v>
      </c>
      <c r="F71" s="171">
        <v>0</v>
      </c>
      <c r="G71" s="120">
        <f t="shared" si="17"/>
        <v>0</v>
      </c>
      <c r="H71" s="171">
        <v>0</v>
      </c>
      <c r="I71" s="174">
        <v>0</v>
      </c>
      <c r="J71" s="174">
        <v>0</v>
      </c>
      <c r="K71" s="174">
        <v>0</v>
      </c>
      <c r="L71" s="120">
        <f t="shared" si="18"/>
        <v>0</v>
      </c>
      <c r="M71" s="174">
        <v>0</v>
      </c>
      <c r="N71" s="174">
        <v>0</v>
      </c>
      <c r="O71" s="174">
        <v>0</v>
      </c>
      <c r="P71" s="174">
        <v>10</v>
      </c>
      <c r="Q71" s="120">
        <f t="shared" si="19"/>
        <v>10</v>
      </c>
      <c r="R71" s="174">
        <v>0</v>
      </c>
      <c r="S71" s="174">
        <v>0</v>
      </c>
      <c r="T71" s="174">
        <v>0</v>
      </c>
      <c r="U71" s="174">
        <v>10</v>
      </c>
      <c r="V71" s="120">
        <f t="shared" si="16"/>
        <v>10</v>
      </c>
      <c r="W71" s="174">
        <v>10</v>
      </c>
      <c r="X71" s="200">
        <f t="shared" si="20"/>
        <v>30</v>
      </c>
      <c r="Y71" s="198">
        <f t="shared" si="21"/>
        <v>0.5</v>
      </c>
      <c r="Z71" s="91"/>
      <c r="AA71" s="91"/>
      <c r="AB71" s="91"/>
      <c r="AC71" s="91"/>
      <c r="AD71" s="91"/>
      <c r="AE71" s="91"/>
      <c r="AF71" s="91"/>
      <c r="AG71" s="39"/>
      <c r="AH71" s="91"/>
      <c r="AI71" s="122"/>
      <c r="AJ71" s="91"/>
      <c r="AK71" s="91"/>
      <c r="AL71" s="91"/>
      <c r="AM71" s="91"/>
      <c r="AN71" s="91"/>
      <c r="AO71" s="91"/>
      <c r="AP71" s="91"/>
      <c r="AQ71" s="91"/>
      <c r="AR71" s="91"/>
      <c r="AS71" s="91"/>
      <c r="AT71" s="91"/>
      <c r="AU71" s="91"/>
    </row>
    <row r="72" spans="1:47" ht="32" x14ac:dyDescent="0.2">
      <c r="A72" s="91"/>
      <c r="B72" s="165" t="s">
        <v>193</v>
      </c>
      <c r="C72" s="167" t="s">
        <v>234</v>
      </c>
      <c r="D72" s="60" t="str">
        <f>_xlfn.IFNA(VLOOKUP(C72, Filtered_Bespoke_Outcomes, 2, FALSE), "")</f>
        <v>%</v>
      </c>
      <c r="E72" s="135">
        <v>5</v>
      </c>
      <c r="F72" s="171">
        <v>0</v>
      </c>
      <c r="G72" s="120">
        <f t="shared" si="17"/>
        <v>0</v>
      </c>
      <c r="H72" s="171">
        <v>0</v>
      </c>
      <c r="I72" s="174">
        <v>0</v>
      </c>
      <c r="J72" s="174">
        <v>0</v>
      </c>
      <c r="K72" s="174">
        <v>0</v>
      </c>
      <c r="L72" s="120">
        <f t="shared" si="18"/>
        <v>0</v>
      </c>
      <c r="M72" s="174">
        <v>0</v>
      </c>
      <c r="N72" s="174">
        <v>0</v>
      </c>
      <c r="O72" s="174">
        <v>0</v>
      </c>
      <c r="P72" s="174">
        <v>0</v>
      </c>
      <c r="Q72" s="120">
        <f t="shared" si="19"/>
        <v>0</v>
      </c>
      <c r="R72" s="174">
        <v>0</v>
      </c>
      <c r="S72" s="174">
        <v>0</v>
      </c>
      <c r="T72" s="174">
        <v>0</v>
      </c>
      <c r="U72" s="174">
        <v>0</v>
      </c>
      <c r="V72" s="120">
        <f t="shared" si="16"/>
        <v>0</v>
      </c>
      <c r="W72" s="174">
        <v>5</v>
      </c>
      <c r="X72" s="200">
        <f t="shared" si="20"/>
        <v>5</v>
      </c>
      <c r="Y72" s="198">
        <f t="shared" si="21"/>
        <v>0</v>
      </c>
      <c r="Z72" s="91"/>
      <c r="AA72" s="91"/>
      <c r="AB72" s="91"/>
      <c r="AC72" s="91"/>
      <c r="AD72" s="91"/>
      <c r="AE72" s="91"/>
      <c r="AF72" s="91"/>
      <c r="AG72" s="39"/>
      <c r="AH72" s="91"/>
      <c r="AI72" s="122"/>
      <c r="AJ72" s="91"/>
      <c r="AK72" s="91"/>
      <c r="AL72" s="91"/>
      <c r="AM72" s="91"/>
      <c r="AN72" s="91"/>
      <c r="AO72" s="91"/>
      <c r="AP72" s="91"/>
      <c r="AQ72" s="91"/>
      <c r="AR72" s="91"/>
      <c r="AS72" s="91"/>
      <c r="AT72" s="91"/>
      <c r="AU72" s="91"/>
    </row>
    <row r="73" spans="1:47" ht="16" x14ac:dyDescent="0.2">
      <c r="A73" s="91"/>
      <c r="B73" s="167" t="s">
        <v>88</v>
      </c>
      <c r="C73" s="167" t="s">
        <v>88</v>
      </c>
      <c r="D73" s="60" t="str">
        <f>_xlfn.IFNA(VLOOKUP(C73, Filtered_Bespoke_Outcomes, 2, FALSE), "")</f>
        <v/>
      </c>
      <c r="E73" s="135"/>
      <c r="F73" s="171"/>
      <c r="G73" s="120">
        <f t="shared" si="17"/>
        <v>0</v>
      </c>
      <c r="H73" s="171"/>
      <c r="I73" s="174"/>
      <c r="J73" s="174"/>
      <c r="K73" s="174"/>
      <c r="L73" s="120">
        <f t="shared" si="18"/>
        <v>0</v>
      </c>
      <c r="M73" s="174"/>
      <c r="N73" s="174"/>
      <c r="O73" s="174"/>
      <c r="P73" s="174"/>
      <c r="Q73" s="120">
        <f t="shared" si="19"/>
        <v>0</v>
      </c>
      <c r="R73" s="174"/>
      <c r="S73" s="174"/>
      <c r="T73" s="174"/>
      <c r="U73" s="174"/>
      <c r="V73" s="120">
        <f t="shared" si="16"/>
        <v>0</v>
      </c>
      <c r="W73" s="174"/>
      <c r="X73" s="200">
        <f t="shared" si="20"/>
        <v>0</v>
      </c>
      <c r="Y73" s="198">
        <f t="shared" si="21"/>
        <v>0</v>
      </c>
      <c r="Z73" s="91"/>
      <c r="AA73" s="91"/>
      <c r="AB73" s="91"/>
      <c r="AC73" s="91"/>
      <c r="AD73" s="91"/>
      <c r="AE73" s="91"/>
      <c r="AF73" s="91"/>
      <c r="AG73" s="39"/>
      <c r="AH73" s="91"/>
      <c r="AI73" s="122"/>
      <c r="AJ73" s="91"/>
      <c r="AK73" s="91"/>
      <c r="AL73" s="91"/>
      <c r="AM73" s="91"/>
      <c r="AN73" s="91"/>
      <c r="AO73" s="91"/>
      <c r="AP73" s="91"/>
      <c r="AQ73" s="91"/>
      <c r="AR73" s="91"/>
      <c r="AS73" s="91"/>
      <c r="AT73" s="91"/>
      <c r="AU73" s="91"/>
    </row>
    <row r="74" spans="1:47" ht="16" x14ac:dyDescent="0.2">
      <c r="A74" s="91"/>
      <c r="B74" s="167" t="s">
        <v>88</v>
      </c>
      <c r="C74" s="167" t="s">
        <v>88</v>
      </c>
      <c r="D74" s="60" t="str">
        <f>_xlfn.IFNA(VLOOKUP(C74, Filtered_Bespoke_Outcomes, 2, FALSE), "")</f>
        <v/>
      </c>
      <c r="E74" s="135"/>
      <c r="F74" s="171"/>
      <c r="G74" s="120">
        <f t="shared" si="17"/>
        <v>0</v>
      </c>
      <c r="H74" s="171"/>
      <c r="I74" s="174"/>
      <c r="J74" s="174"/>
      <c r="K74" s="174"/>
      <c r="L74" s="120">
        <f t="shared" si="18"/>
        <v>0</v>
      </c>
      <c r="M74" s="174"/>
      <c r="N74" s="174"/>
      <c r="O74" s="174"/>
      <c r="P74" s="174"/>
      <c r="Q74" s="120">
        <f t="shared" si="19"/>
        <v>0</v>
      </c>
      <c r="R74" s="174"/>
      <c r="S74" s="174"/>
      <c r="T74" s="174"/>
      <c r="U74" s="174"/>
      <c r="V74" s="120">
        <f t="shared" si="16"/>
        <v>0</v>
      </c>
      <c r="W74" s="174"/>
      <c r="X74" s="200">
        <f t="shared" si="20"/>
        <v>0</v>
      </c>
      <c r="Y74" s="198">
        <f t="shared" si="21"/>
        <v>0</v>
      </c>
      <c r="Z74" s="91"/>
      <c r="AA74" s="91"/>
      <c r="AB74" s="91"/>
      <c r="AC74" s="91"/>
      <c r="AD74" s="91"/>
      <c r="AE74" s="91"/>
      <c r="AF74" s="91"/>
      <c r="AG74" s="39"/>
      <c r="AH74" s="91"/>
      <c r="AI74" s="122"/>
      <c r="AJ74" s="91"/>
      <c r="AK74" s="91"/>
      <c r="AL74" s="91"/>
      <c r="AM74" s="91"/>
      <c r="AN74" s="91"/>
      <c r="AO74" s="91"/>
      <c r="AP74" s="91"/>
      <c r="AQ74" s="91"/>
      <c r="AR74" s="91"/>
      <c r="AS74" s="91"/>
      <c r="AT74" s="91"/>
      <c r="AU74" s="91"/>
    </row>
    <row r="75" spans="1:47" ht="16" x14ac:dyDescent="0.2">
      <c r="A75" s="91"/>
      <c r="B75" s="167" t="s">
        <v>88</v>
      </c>
      <c r="C75" s="167" t="s">
        <v>88</v>
      </c>
      <c r="D75" s="60" t="str">
        <f>_xlfn.IFNA(VLOOKUP(C75, Filtered_Bespoke_Outcomes, 2, FALSE), "")</f>
        <v/>
      </c>
      <c r="E75" s="135"/>
      <c r="F75" s="171"/>
      <c r="G75" s="120">
        <f t="shared" si="17"/>
        <v>0</v>
      </c>
      <c r="H75" s="171"/>
      <c r="I75" s="174"/>
      <c r="J75" s="174"/>
      <c r="K75" s="174"/>
      <c r="L75" s="120">
        <f t="shared" si="18"/>
        <v>0</v>
      </c>
      <c r="M75" s="174"/>
      <c r="N75" s="174"/>
      <c r="O75" s="174"/>
      <c r="P75" s="174"/>
      <c r="Q75" s="120">
        <f t="shared" si="19"/>
        <v>0</v>
      </c>
      <c r="R75" s="174"/>
      <c r="S75" s="174"/>
      <c r="T75" s="174"/>
      <c r="U75" s="174"/>
      <c r="V75" s="120">
        <f t="shared" si="16"/>
        <v>0</v>
      </c>
      <c r="W75" s="174"/>
      <c r="X75" s="200">
        <f t="shared" si="20"/>
        <v>0</v>
      </c>
      <c r="Y75" s="198">
        <f t="shared" si="21"/>
        <v>0</v>
      </c>
      <c r="Z75" s="91"/>
      <c r="AA75" s="91"/>
      <c r="AB75" s="91"/>
      <c r="AC75" s="91"/>
      <c r="AD75" s="91"/>
      <c r="AE75" s="91"/>
      <c r="AF75" s="91"/>
      <c r="AG75" s="39"/>
      <c r="AH75" s="91"/>
      <c r="AI75" s="122"/>
      <c r="AJ75" s="91"/>
      <c r="AK75" s="91"/>
      <c r="AL75" s="91"/>
      <c r="AM75" s="91"/>
      <c r="AN75" s="91"/>
      <c r="AO75" s="91"/>
      <c r="AP75" s="91"/>
      <c r="AQ75" s="91"/>
      <c r="AR75" s="91"/>
      <c r="AS75" s="91"/>
      <c r="AT75" s="91"/>
      <c r="AU75" s="91"/>
    </row>
    <row r="76" spans="1:47" ht="16" x14ac:dyDescent="0.2">
      <c r="A76" s="91"/>
      <c r="B76" s="167" t="s">
        <v>88</v>
      </c>
      <c r="C76" s="167" t="s">
        <v>88</v>
      </c>
      <c r="D76" s="60" t="str">
        <f>_xlfn.IFNA(VLOOKUP(C76, Filtered_Bespoke_Outcomes, 2, FALSE), "")</f>
        <v/>
      </c>
      <c r="E76" s="135"/>
      <c r="F76" s="171"/>
      <c r="G76" s="120">
        <f t="shared" si="17"/>
        <v>0</v>
      </c>
      <c r="H76" s="171"/>
      <c r="I76" s="174"/>
      <c r="J76" s="174"/>
      <c r="K76" s="174"/>
      <c r="L76" s="120">
        <f t="shared" si="18"/>
        <v>0</v>
      </c>
      <c r="M76" s="174"/>
      <c r="N76" s="174"/>
      <c r="O76" s="174"/>
      <c r="P76" s="174"/>
      <c r="Q76" s="120">
        <f t="shared" si="19"/>
        <v>0</v>
      </c>
      <c r="R76" s="174"/>
      <c r="S76" s="174"/>
      <c r="T76" s="174"/>
      <c r="U76" s="174"/>
      <c r="V76" s="120">
        <f t="shared" si="16"/>
        <v>0</v>
      </c>
      <c r="W76" s="174"/>
      <c r="X76" s="200">
        <f t="shared" si="20"/>
        <v>0</v>
      </c>
      <c r="Y76" s="198">
        <f t="shared" si="21"/>
        <v>0</v>
      </c>
      <c r="Z76" s="91"/>
      <c r="AA76" s="91"/>
      <c r="AB76" s="91"/>
      <c r="AC76" s="91"/>
      <c r="AD76" s="91"/>
      <c r="AE76" s="91"/>
      <c r="AF76" s="91"/>
      <c r="AG76" s="39"/>
      <c r="AH76" s="91"/>
      <c r="AI76" s="122"/>
      <c r="AJ76" s="91"/>
      <c r="AK76" s="91"/>
      <c r="AL76" s="91"/>
      <c r="AM76" s="91"/>
      <c r="AN76" s="91"/>
      <c r="AO76" s="91"/>
      <c r="AP76" s="91"/>
      <c r="AQ76" s="91"/>
      <c r="AR76" s="91"/>
      <c r="AS76" s="91"/>
      <c r="AT76" s="91"/>
      <c r="AU76" s="91"/>
    </row>
    <row r="77" spans="1:47" ht="16" x14ac:dyDescent="0.2">
      <c r="A77" s="91"/>
      <c r="B77" s="167" t="s">
        <v>88</v>
      </c>
      <c r="C77" s="167" t="s">
        <v>88</v>
      </c>
      <c r="D77" s="60" t="str">
        <f>_xlfn.IFNA(VLOOKUP(C77, Filtered_Bespoke_Outcomes, 2, FALSE), "")</f>
        <v/>
      </c>
      <c r="E77" s="135"/>
      <c r="F77" s="171"/>
      <c r="G77" s="120">
        <f t="shared" si="17"/>
        <v>0</v>
      </c>
      <c r="H77" s="171"/>
      <c r="I77" s="174"/>
      <c r="J77" s="174"/>
      <c r="K77" s="174"/>
      <c r="L77" s="120">
        <f t="shared" si="18"/>
        <v>0</v>
      </c>
      <c r="M77" s="174"/>
      <c r="N77" s="174"/>
      <c r="O77" s="174"/>
      <c r="P77" s="174"/>
      <c r="Q77" s="120">
        <f t="shared" si="19"/>
        <v>0</v>
      </c>
      <c r="R77" s="174"/>
      <c r="S77" s="174"/>
      <c r="T77" s="174"/>
      <c r="U77" s="174"/>
      <c r="V77" s="120">
        <f t="shared" si="16"/>
        <v>0</v>
      </c>
      <c r="W77" s="174"/>
      <c r="X77" s="200">
        <f t="shared" si="20"/>
        <v>0</v>
      </c>
      <c r="Y77" s="198">
        <f t="shared" si="21"/>
        <v>0</v>
      </c>
      <c r="Z77" s="91"/>
      <c r="AA77" s="91"/>
      <c r="AB77" s="91"/>
      <c r="AC77" s="91"/>
      <c r="AD77" s="91"/>
      <c r="AE77" s="91"/>
      <c r="AF77" s="91"/>
      <c r="AG77" s="39"/>
      <c r="AH77" s="91"/>
      <c r="AI77" s="122"/>
      <c r="AJ77" s="91"/>
      <c r="AK77" s="91"/>
      <c r="AL77" s="91"/>
      <c r="AM77" s="91"/>
      <c r="AN77" s="91"/>
      <c r="AO77" s="91"/>
      <c r="AP77" s="91"/>
      <c r="AQ77" s="91"/>
      <c r="AR77" s="91"/>
      <c r="AS77" s="91"/>
      <c r="AT77" s="91"/>
      <c r="AU77" s="91"/>
    </row>
    <row r="78" spans="1:47" ht="16" x14ac:dyDescent="0.2">
      <c r="A78" s="91"/>
      <c r="B78" s="167" t="s">
        <v>88</v>
      </c>
      <c r="C78" s="167" t="s">
        <v>88</v>
      </c>
      <c r="D78" s="60" t="str">
        <f>_xlfn.IFNA(VLOOKUP(C78, Filtered_Bespoke_Outcomes, 2, FALSE), "")</f>
        <v/>
      </c>
      <c r="E78" s="135"/>
      <c r="F78" s="171"/>
      <c r="G78" s="120">
        <f t="shared" si="17"/>
        <v>0</v>
      </c>
      <c r="H78" s="171"/>
      <c r="I78" s="174"/>
      <c r="J78" s="174"/>
      <c r="K78" s="174"/>
      <c r="L78" s="120">
        <f t="shared" si="18"/>
        <v>0</v>
      </c>
      <c r="M78" s="174"/>
      <c r="N78" s="174"/>
      <c r="O78" s="174"/>
      <c r="P78" s="174"/>
      <c r="Q78" s="120">
        <f t="shared" si="19"/>
        <v>0</v>
      </c>
      <c r="R78" s="174"/>
      <c r="S78" s="174"/>
      <c r="T78" s="174"/>
      <c r="U78" s="174"/>
      <c r="V78" s="120">
        <f t="shared" si="16"/>
        <v>0</v>
      </c>
      <c r="W78" s="174"/>
      <c r="X78" s="200">
        <f t="shared" si="20"/>
        <v>0</v>
      </c>
      <c r="Y78" s="198">
        <f t="shared" si="21"/>
        <v>0</v>
      </c>
      <c r="Z78" s="91"/>
      <c r="AA78" s="91"/>
      <c r="AB78" s="91"/>
      <c r="AC78" s="91"/>
      <c r="AD78" s="91"/>
      <c r="AE78" s="91"/>
      <c r="AF78" s="91"/>
      <c r="AG78" s="91"/>
      <c r="AH78" s="91"/>
      <c r="AI78" s="91"/>
      <c r="AJ78" s="91"/>
      <c r="AK78" s="91"/>
      <c r="AL78" s="39"/>
      <c r="AM78" s="91"/>
      <c r="AN78" s="91"/>
      <c r="AO78" s="91"/>
      <c r="AP78" s="91"/>
      <c r="AQ78" s="91"/>
      <c r="AR78" s="91"/>
      <c r="AS78" s="91"/>
      <c r="AT78" s="91"/>
      <c r="AU78" s="91"/>
    </row>
    <row r="79" spans="1:47" ht="16" x14ac:dyDescent="0.2">
      <c r="A79" s="91"/>
      <c r="B79" s="167" t="s">
        <v>88</v>
      </c>
      <c r="C79" s="167" t="s">
        <v>88</v>
      </c>
      <c r="D79" s="60" t="str">
        <f>_xlfn.IFNA(VLOOKUP(C79, Filtered_Bespoke_Outcomes, 2, FALSE), "")</f>
        <v/>
      </c>
      <c r="E79" s="135"/>
      <c r="F79" s="171"/>
      <c r="G79" s="120">
        <f t="shared" si="17"/>
        <v>0</v>
      </c>
      <c r="H79" s="171"/>
      <c r="I79" s="174"/>
      <c r="J79" s="174"/>
      <c r="K79" s="174"/>
      <c r="L79" s="120">
        <f t="shared" si="18"/>
        <v>0</v>
      </c>
      <c r="M79" s="174"/>
      <c r="N79" s="174"/>
      <c r="O79" s="174"/>
      <c r="P79" s="174"/>
      <c r="Q79" s="120">
        <f t="shared" si="19"/>
        <v>0</v>
      </c>
      <c r="R79" s="174"/>
      <c r="S79" s="174"/>
      <c r="T79" s="174"/>
      <c r="U79" s="174"/>
      <c r="V79" s="120">
        <f t="shared" si="16"/>
        <v>0</v>
      </c>
      <c r="W79" s="174"/>
      <c r="X79" s="200">
        <f t="shared" si="20"/>
        <v>0</v>
      </c>
      <c r="Y79" s="198">
        <f t="shared" si="21"/>
        <v>0</v>
      </c>
      <c r="Z79" s="91"/>
      <c r="AA79" s="91"/>
      <c r="AB79" s="91"/>
      <c r="AC79" s="91"/>
      <c r="AD79" s="91"/>
      <c r="AE79" s="91"/>
      <c r="AF79" s="91"/>
      <c r="AG79" s="91"/>
      <c r="AH79" s="91"/>
      <c r="AI79" s="91"/>
      <c r="AJ79" s="91"/>
      <c r="AK79" s="91"/>
      <c r="AL79" s="39"/>
      <c r="AM79" s="91"/>
      <c r="AN79" s="91"/>
      <c r="AO79" s="91"/>
      <c r="AP79" s="91"/>
      <c r="AQ79" s="91"/>
      <c r="AR79" s="91"/>
      <c r="AS79" s="91"/>
      <c r="AT79" s="91"/>
      <c r="AU79" s="91"/>
    </row>
    <row r="80" spans="1:47" ht="16" x14ac:dyDescent="0.2">
      <c r="A80" s="91"/>
      <c r="B80" s="167" t="s">
        <v>88</v>
      </c>
      <c r="C80" s="167" t="s">
        <v>88</v>
      </c>
      <c r="D80" s="60" t="str">
        <f>_xlfn.IFNA(VLOOKUP(C80, Filtered_Bespoke_Outcomes, 2, FALSE), "")</f>
        <v/>
      </c>
      <c r="E80" s="135"/>
      <c r="F80" s="171"/>
      <c r="G80" s="120">
        <f t="shared" si="17"/>
        <v>0</v>
      </c>
      <c r="H80" s="171"/>
      <c r="I80" s="174"/>
      <c r="J80" s="174"/>
      <c r="K80" s="174"/>
      <c r="L80" s="120">
        <f t="shared" si="18"/>
        <v>0</v>
      </c>
      <c r="M80" s="174"/>
      <c r="N80" s="174"/>
      <c r="O80" s="174"/>
      <c r="P80" s="174"/>
      <c r="Q80" s="120">
        <f t="shared" si="19"/>
        <v>0</v>
      </c>
      <c r="R80" s="174"/>
      <c r="S80" s="174"/>
      <c r="T80" s="174"/>
      <c r="U80" s="174"/>
      <c r="V80" s="120">
        <f t="shared" si="16"/>
        <v>0</v>
      </c>
      <c r="W80" s="174"/>
      <c r="X80" s="200">
        <f t="shared" si="20"/>
        <v>0</v>
      </c>
      <c r="Y80" s="198">
        <f t="shared" si="21"/>
        <v>0</v>
      </c>
      <c r="Z80" s="91"/>
      <c r="AA80" s="91"/>
      <c r="AB80" s="91"/>
      <c r="AC80" s="91"/>
      <c r="AD80" s="91"/>
      <c r="AE80" s="91"/>
      <c r="AF80" s="91"/>
      <c r="AG80" s="91"/>
      <c r="AH80" s="91"/>
      <c r="AI80" s="91"/>
      <c r="AJ80" s="91"/>
      <c r="AK80" s="91"/>
      <c r="AL80" s="40"/>
      <c r="AM80" s="91"/>
      <c r="AN80" s="91"/>
      <c r="AO80" s="91"/>
      <c r="AP80" s="91"/>
      <c r="AQ80" s="91"/>
      <c r="AR80" s="91"/>
      <c r="AS80" s="91"/>
      <c r="AT80" s="91"/>
      <c r="AU80" s="91"/>
    </row>
    <row r="81" spans="1:47" ht="16" x14ac:dyDescent="0.2">
      <c r="A81" s="91"/>
      <c r="B81" s="167" t="s">
        <v>88</v>
      </c>
      <c r="C81" s="167" t="s">
        <v>88</v>
      </c>
      <c r="D81" s="60" t="str">
        <f>_xlfn.IFNA(VLOOKUP(C81, Filtered_Bespoke_Outcomes, 2, FALSE), "")</f>
        <v/>
      </c>
      <c r="E81" s="135"/>
      <c r="F81" s="171"/>
      <c r="G81" s="120">
        <f t="shared" si="17"/>
        <v>0</v>
      </c>
      <c r="H81" s="171"/>
      <c r="I81" s="174"/>
      <c r="J81" s="174"/>
      <c r="K81" s="174"/>
      <c r="L81" s="120">
        <f t="shared" si="18"/>
        <v>0</v>
      </c>
      <c r="M81" s="174"/>
      <c r="N81" s="174"/>
      <c r="O81" s="174"/>
      <c r="P81" s="174"/>
      <c r="Q81" s="120">
        <f t="shared" si="19"/>
        <v>0</v>
      </c>
      <c r="R81" s="174"/>
      <c r="S81" s="174"/>
      <c r="T81" s="174"/>
      <c r="U81" s="174"/>
      <c r="V81" s="120">
        <f t="shared" si="16"/>
        <v>0</v>
      </c>
      <c r="W81" s="174"/>
      <c r="X81" s="200">
        <f t="shared" si="20"/>
        <v>0</v>
      </c>
      <c r="Y81" s="198">
        <f t="shared" si="21"/>
        <v>0</v>
      </c>
      <c r="Z81" s="91"/>
      <c r="AA81" s="91"/>
      <c r="AB81" s="91"/>
      <c r="AC81" s="91"/>
      <c r="AD81" s="91"/>
      <c r="AE81" s="91"/>
      <c r="AF81" s="91"/>
      <c r="AG81" s="91"/>
      <c r="AH81" s="91"/>
      <c r="AI81" s="91"/>
      <c r="AJ81" s="91"/>
      <c r="AK81" s="91"/>
      <c r="AL81" s="37"/>
      <c r="AM81" s="91"/>
      <c r="AN81" s="91"/>
      <c r="AO81" s="91"/>
      <c r="AP81" s="91"/>
      <c r="AQ81" s="91"/>
      <c r="AR81" s="91"/>
      <c r="AS81" s="91"/>
      <c r="AT81" s="91"/>
      <c r="AU81" s="91"/>
    </row>
    <row r="82" spans="1:47" ht="16" x14ac:dyDescent="0.2">
      <c r="A82" s="91"/>
      <c r="B82" s="167" t="s">
        <v>88</v>
      </c>
      <c r="C82" s="167" t="s">
        <v>88</v>
      </c>
      <c r="D82" s="60" t="str">
        <f>_xlfn.IFNA(VLOOKUP(C82, Filtered_Bespoke_Outcomes, 2, FALSE), "")</f>
        <v/>
      </c>
      <c r="E82" s="135"/>
      <c r="F82" s="171"/>
      <c r="G82" s="120">
        <f t="shared" si="17"/>
        <v>0</v>
      </c>
      <c r="H82" s="171"/>
      <c r="I82" s="174"/>
      <c r="J82" s="174"/>
      <c r="K82" s="174"/>
      <c r="L82" s="120">
        <f t="shared" si="18"/>
        <v>0</v>
      </c>
      <c r="M82" s="174"/>
      <c r="N82" s="174"/>
      <c r="O82" s="174"/>
      <c r="P82" s="174"/>
      <c r="Q82" s="120">
        <f t="shared" si="19"/>
        <v>0</v>
      </c>
      <c r="R82" s="174"/>
      <c r="S82" s="174"/>
      <c r="T82" s="174"/>
      <c r="U82" s="174"/>
      <c r="V82" s="120">
        <f t="shared" si="16"/>
        <v>0</v>
      </c>
      <c r="W82" s="174"/>
      <c r="X82" s="200">
        <f t="shared" si="20"/>
        <v>0</v>
      </c>
      <c r="Y82" s="198">
        <f t="shared" si="21"/>
        <v>0</v>
      </c>
      <c r="Z82" s="91"/>
      <c r="AA82" s="91"/>
      <c r="AB82" s="91"/>
      <c r="AC82" s="91"/>
      <c r="AD82" s="91"/>
      <c r="AE82" s="91"/>
      <c r="AF82" s="91"/>
      <c r="AG82" s="91"/>
      <c r="AH82" s="91"/>
      <c r="AI82" s="91"/>
      <c r="AJ82" s="91"/>
      <c r="AK82" s="91"/>
      <c r="AL82" s="37"/>
      <c r="AM82" s="91"/>
      <c r="AN82" s="91"/>
      <c r="AO82" s="91"/>
      <c r="AP82" s="91"/>
      <c r="AQ82" s="91"/>
      <c r="AR82" s="91"/>
      <c r="AS82" s="91"/>
      <c r="AT82" s="91"/>
      <c r="AU82" s="91"/>
    </row>
    <row r="83" spans="1:47" ht="16" x14ac:dyDescent="0.2">
      <c r="A83" s="91"/>
      <c r="B83" s="167" t="s">
        <v>88</v>
      </c>
      <c r="C83" s="167" t="s">
        <v>88</v>
      </c>
      <c r="D83" s="60" t="str">
        <f>_xlfn.IFNA(VLOOKUP(C83, Filtered_Bespoke_Outcomes, 2, FALSE), "")</f>
        <v/>
      </c>
      <c r="E83" s="135"/>
      <c r="F83" s="171"/>
      <c r="G83" s="120">
        <f t="shared" si="17"/>
        <v>0</v>
      </c>
      <c r="H83" s="171"/>
      <c r="I83" s="174"/>
      <c r="J83" s="174"/>
      <c r="K83" s="174"/>
      <c r="L83" s="120">
        <f t="shared" si="18"/>
        <v>0</v>
      </c>
      <c r="M83" s="174"/>
      <c r="N83" s="174"/>
      <c r="O83" s="174"/>
      <c r="P83" s="174"/>
      <c r="Q83" s="120">
        <f t="shared" si="19"/>
        <v>0</v>
      </c>
      <c r="R83" s="174"/>
      <c r="S83" s="174"/>
      <c r="T83" s="174"/>
      <c r="U83" s="174"/>
      <c r="V83" s="120">
        <f t="shared" si="16"/>
        <v>0</v>
      </c>
      <c r="W83" s="174"/>
      <c r="X83" s="200">
        <f t="shared" si="20"/>
        <v>0</v>
      </c>
      <c r="Y83" s="198">
        <f t="shared" si="21"/>
        <v>0</v>
      </c>
      <c r="Z83" s="91"/>
      <c r="AA83" s="91"/>
      <c r="AB83" s="91"/>
      <c r="AC83" s="91"/>
      <c r="AD83" s="91"/>
      <c r="AE83" s="91"/>
      <c r="AF83" s="91"/>
      <c r="AG83" s="91"/>
      <c r="AH83" s="91"/>
      <c r="AI83" s="91"/>
      <c r="AJ83" s="91"/>
      <c r="AK83" s="91"/>
      <c r="AL83" s="40"/>
      <c r="AM83" s="91"/>
      <c r="AN83" s="91"/>
      <c r="AO83" s="91"/>
      <c r="AP83" s="91"/>
      <c r="AQ83" s="91"/>
      <c r="AR83" s="91"/>
      <c r="AS83" s="91"/>
      <c r="AT83" s="91"/>
      <c r="AU83" s="91"/>
    </row>
    <row r="84" spans="1:47" ht="16" x14ac:dyDescent="0.2">
      <c r="A84" s="91"/>
      <c r="B84" s="167" t="s">
        <v>88</v>
      </c>
      <c r="C84" s="167" t="s">
        <v>88</v>
      </c>
      <c r="D84" s="60" t="str">
        <f>_xlfn.IFNA(VLOOKUP(C84, Filtered_Bespoke_Outcomes, 2, FALSE), "")</f>
        <v/>
      </c>
      <c r="E84" s="135"/>
      <c r="F84" s="171"/>
      <c r="G84" s="120">
        <f t="shared" si="17"/>
        <v>0</v>
      </c>
      <c r="H84" s="171"/>
      <c r="I84" s="174"/>
      <c r="J84" s="174"/>
      <c r="K84" s="174"/>
      <c r="L84" s="120">
        <f t="shared" si="18"/>
        <v>0</v>
      </c>
      <c r="M84" s="174"/>
      <c r="N84" s="174"/>
      <c r="O84" s="174"/>
      <c r="P84" s="174"/>
      <c r="Q84" s="120">
        <f t="shared" si="19"/>
        <v>0</v>
      </c>
      <c r="R84" s="174"/>
      <c r="S84" s="174"/>
      <c r="T84" s="174"/>
      <c r="U84" s="174"/>
      <c r="V84" s="120">
        <f t="shared" si="16"/>
        <v>0</v>
      </c>
      <c r="W84" s="174"/>
      <c r="X84" s="200">
        <f t="shared" si="20"/>
        <v>0</v>
      </c>
      <c r="Y84" s="198">
        <f t="shared" si="21"/>
        <v>0</v>
      </c>
      <c r="Z84" s="91"/>
      <c r="AA84" s="91"/>
      <c r="AB84" s="91"/>
      <c r="AC84" s="91"/>
      <c r="AD84" s="91"/>
      <c r="AE84" s="91"/>
      <c r="AF84" s="91"/>
      <c r="AG84" s="91"/>
      <c r="AH84" s="91"/>
      <c r="AI84" s="91"/>
      <c r="AJ84" s="91"/>
      <c r="AK84" s="91"/>
      <c r="AL84" s="40"/>
      <c r="AM84" s="91"/>
      <c r="AN84" s="91"/>
      <c r="AO84" s="91"/>
      <c r="AP84" s="91"/>
      <c r="AQ84" s="91"/>
      <c r="AR84" s="91"/>
      <c r="AS84" s="91"/>
      <c r="AT84" s="91"/>
      <c r="AU84" s="91"/>
    </row>
    <row r="85" spans="1:47" ht="16" x14ac:dyDescent="0.2">
      <c r="A85" s="91"/>
      <c r="B85" s="167" t="s">
        <v>88</v>
      </c>
      <c r="C85" s="167" t="s">
        <v>88</v>
      </c>
      <c r="D85" s="60" t="str">
        <f>_xlfn.IFNA(VLOOKUP(C85, Filtered_Bespoke_Outcomes, 2, FALSE), "")</f>
        <v/>
      </c>
      <c r="E85" s="135"/>
      <c r="F85" s="171"/>
      <c r="G85" s="120">
        <f t="shared" si="17"/>
        <v>0</v>
      </c>
      <c r="H85" s="171"/>
      <c r="I85" s="174"/>
      <c r="J85" s="174"/>
      <c r="K85" s="174"/>
      <c r="L85" s="120">
        <f t="shared" si="18"/>
        <v>0</v>
      </c>
      <c r="M85" s="174"/>
      <c r="N85" s="174"/>
      <c r="O85" s="174"/>
      <c r="P85" s="174"/>
      <c r="Q85" s="120">
        <f t="shared" si="19"/>
        <v>0</v>
      </c>
      <c r="R85" s="174"/>
      <c r="S85" s="174"/>
      <c r="T85" s="174"/>
      <c r="U85" s="174"/>
      <c r="V85" s="120">
        <f t="shared" si="16"/>
        <v>0</v>
      </c>
      <c r="W85" s="174"/>
      <c r="X85" s="200">
        <f t="shared" si="20"/>
        <v>0</v>
      </c>
      <c r="Y85" s="198">
        <f t="shared" si="21"/>
        <v>0</v>
      </c>
      <c r="Z85" s="91"/>
      <c r="AA85" s="91"/>
      <c r="AB85" s="91"/>
      <c r="AC85" s="91"/>
      <c r="AD85" s="91"/>
      <c r="AE85" s="91"/>
      <c r="AF85" s="91"/>
      <c r="AG85" s="91"/>
      <c r="AH85" s="91"/>
      <c r="AI85" s="91"/>
      <c r="AJ85" s="91"/>
      <c r="AK85" s="91"/>
      <c r="AL85" s="37"/>
      <c r="AM85" s="91"/>
      <c r="AN85" s="91"/>
      <c r="AO85" s="91"/>
      <c r="AP85" s="91"/>
      <c r="AQ85" s="91"/>
      <c r="AR85" s="91"/>
      <c r="AS85" s="91"/>
      <c r="AT85" s="91"/>
      <c r="AU85" s="91"/>
    </row>
    <row r="86" spans="1:47" ht="16" x14ac:dyDescent="0.2">
      <c r="A86" s="91"/>
      <c r="B86" s="167" t="s">
        <v>88</v>
      </c>
      <c r="C86" s="167" t="s">
        <v>88</v>
      </c>
      <c r="D86" s="60" t="str">
        <f>_xlfn.IFNA(VLOOKUP(C86, Filtered_Bespoke_Outcomes, 2, FALSE), "")</f>
        <v/>
      </c>
      <c r="E86" s="135"/>
      <c r="F86" s="171"/>
      <c r="G86" s="120">
        <f t="shared" si="17"/>
        <v>0</v>
      </c>
      <c r="H86" s="171"/>
      <c r="I86" s="174"/>
      <c r="J86" s="174"/>
      <c r="K86" s="174"/>
      <c r="L86" s="120">
        <f t="shared" si="18"/>
        <v>0</v>
      </c>
      <c r="M86" s="174"/>
      <c r="N86" s="174"/>
      <c r="O86" s="174"/>
      <c r="P86" s="174"/>
      <c r="Q86" s="120">
        <f t="shared" si="19"/>
        <v>0</v>
      </c>
      <c r="R86" s="174"/>
      <c r="S86" s="174"/>
      <c r="T86" s="174"/>
      <c r="U86" s="174"/>
      <c r="V86" s="120">
        <f t="shared" si="16"/>
        <v>0</v>
      </c>
      <c r="W86" s="174"/>
      <c r="X86" s="200">
        <f t="shared" si="20"/>
        <v>0</v>
      </c>
      <c r="Y86" s="198">
        <f t="shared" si="21"/>
        <v>0</v>
      </c>
      <c r="Z86" s="91"/>
      <c r="AA86" s="91"/>
      <c r="AB86" s="91"/>
      <c r="AC86" s="91"/>
      <c r="AD86" s="91"/>
      <c r="AE86" s="91"/>
      <c r="AF86" s="91"/>
      <c r="AG86" s="91"/>
      <c r="AH86" s="91"/>
      <c r="AI86" s="91"/>
      <c r="AJ86" s="91"/>
      <c r="AK86" s="91"/>
      <c r="AL86" s="37"/>
      <c r="AM86" s="91"/>
      <c r="AN86" s="91"/>
      <c r="AO86" s="91"/>
      <c r="AP86" s="91"/>
      <c r="AQ86" s="91"/>
      <c r="AR86" s="91"/>
      <c r="AS86" s="91"/>
      <c r="AT86" s="91"/>
      <c r="AU86" s="91"/>
    </row>
    <row r="87" spans="1:47" ht="16" x14ac:dyDescent="0.2">
      <c r="A87" s="91"/>
      <c r="B87" s="167" t="s">
        <v>88</v>
      </c>
      <c r="C87" s="167" t="s">
        <v>88</v>
      </c>
      <c r="D87" s="60" t="str">
        <f>_xlfn.IFNA(VLOOKUP(C87, Filtered_Bespoke_Outcomes, 2, FALSE), "")</f>
        <v/>
      </c>
      <c r="E87" s="135"/>
      <c r="F87" s="171"/>
      <c r="G87" s="120">
        <f t="shared" si="17"/>
        <v>0</v>
      </c>
      <c r="H87" s="171"/>
      <c r="I87" s="174"/>
      <c r="J87" s="174"/>
      <c r="K87" s="174"/>
      <c r="L87" s="120">
        <f t="shared" si="18"/>
        <v>0</v>
      </c>
      <c r="M87" s="174"/>
      <c r="N87" s="174"/>
      <c r="O87" s="174"/>
      <c r="P87" s="174"/>
      <c r="Q87" s="120">
        <f t="shared" si="19"/>
        <v>0</v>
      </c>
      <c r="R87" s="174"/>
      <c r="S87" s="174"/>
      <c r="T87" s="174"/>
      <c r="U87" s="174"/>
      <c r="V87" s="120">
        <f t="shared" si="16"/>
        <v>0</v>
      </c>
      <c r="W87" s="174"/>
      <c r="X87" s="200">
        <f t="shared" si="20"/>
        <v>0</v>
      </c>
      <c r="Y87" s="198">
        <f t="shared" si="21"/>
        <v>0</v>
      </c>
      <c r="Z87" s="91"/>
      <c r="AA87" s="91"/>
      <c r="AB87" s="91"/>
      <c r="AC87" s="91"/>
      <c r="AD87" s="91"/>
      <c r="AE87" s="91"/>
      <c r="AF87" s="91"/>
      <c r="AG87" s="91"/>
      <c r="AH87" s="91"/>
      <c r="AI87" s="91"/>
      <c r="AJ87" s="91"/>
      <c r="AK87" s="91"/>
      <c r="AL87" s="37"/>
      <c r="AM87" s="91"/>
      <c r="AN87" s="91"/>
      <c r="AO87" s="91"/>
      <c r="AP87" s="91"/>
      <c r="AQ87" s="91"/>
      <c r="AR87" s="91"/>
      <c r="AS87" s="91"/>
      <c r="AT87" s="91"/>
      <c r="AU87" s="91"/>
    </row>
    <row r="88" spans="1:47" ht="16" x14ac:dyDescent="0.2">
      <c r="A88" s="91"/>
      <c r="B88" s="167" t="s">
        <v>88</v>
      </c>
      <c r="C88" s="167" t="s">
        <v>88</v>
      </c>
      <c r="D88" s="60" t="str">
        <f>_xlfn.IFNA(VLOOKUP(C88, Filtered_Bespoke_Outcomes, 2, FALSE), "")</f>
        <v/>
      </c>
      <c r="E88" s="135"/>
      <c r="F88" s="171"/>
      <c r="G88" s="120">
        <f t="shared" si="17"/>
        <v>0</v>
      </c>
      <c r="H88" s="171"/>
      <c r="I88" s="174"/>
      <c r="J88" s="174"/>
      <c r="K88" s="174"/>
      <c r="L88" s="120">
        <f t="shared" si="18"/>
        <v>0</v>
      </c>
      <c r="M88" s="174"/>
      <c r="N88" s="174"/>
      <c r="O88" s="174"/>
      <c r="P88" s="174"/>
      <c r="Q88" s="120">
        <f t="shared" si="19"/>
        <v>0</v>
      </c>
      <c r="R88" s="174"/>
      <c r="S88" s="174"/>
      <c r="T88" s="174"/>
      <c r="U88" s="174"/>
      <c r="V88" s="120">
        <f t="shared" si="16"/>
        <v>0</v>
      </c>
      <c r="W88" s="174"/>
      <c r="X88" s="200">
        <f t="shared" si="20"/>
        <v>0</v>
      </c>
      <c r="Y88" s="198">
        <f t="shared" si="21"/>
        <v>0</v>
      </c>
      <c r="Z88" s="91"/>
      <c r="AA88" s="91"/>
      <c r="AB88" s="91"/>
      <c r="AC88" s="91"/>
      <c r="AD88" s="91"/>
      <c r="AE88" s="91"/>
      <c r="AF88" s="91"/>
      <c r="AG88" s="91"/>
      <c r="AH88" s="91"/>
      <c r="AI88" s="91"/>
      <c r="AJ88" s="91"/>
      <c r="AK88" s="91"/>
      <c r="AL88" s="37"/>
      <c r="AM88" s="91"/>
      <c r="AN88" s="91"/>
      <c r="AO88" s="91"/>
      <c r="AP88" s="91"/>
      <c r="AQ88" s="91"/>
      <c r="AR88" s="91"/>
      <c r="AS88" s="91"/>
      <c r="AT88" s="91"/>
      <c r="AU88" s="91"/>
    </row>
    <row r="89" spans="1:47" ht="16" x14ac:dyDescent="0.2">
      <c r="A89" s="91"/>
      <c r="B89" s="167" t="s">
        <v>88</v>
      </c>
      <c r="C89" s="167" t="s">
        <v>88</v>
      </c>
      <c r="D89" s="60" t="str">
        <f>_xlfn.IFNA(VLOOKUP(C89, Filtered_Bespoke_Outcomes, 2, FALSE), "")</f>
        <v/>
      </c>
      <c r="E89" s="135"/>
      <c r="F89" s="171"/>
      <c r="G89" s="120">
        <f t="shared" si="17"/>
        <v>0</v>
      </c>
      <c r="H89" s="171"/>
      <c r="I89" s="174"/>
      <c r="J89" s="174"/>
      <c r="K89" s="174"/>
      <c r="L89" s="120">
        <f t="shared" si="18"/>
        <v>0</v>
      </c>
      <c r="M89" s="174"/>
      <c r="N89" s="174"/>
      <c r="O89" s="174"/>
      <c r="P89" s="174"/>
      <c r="Q89" s="120">
        <f t="shared" si="19"/>
        <v>0</v>
      </c>
      <c r="R89" s="174"/>
      <c r="S89" s="174"/>
      <c r="T89" s="174"/>
      <c r="U89" s="174"/>
      <c r="V89" s="120">
        <f t="shared" si="16"/>
        <v>0</v>
      </c>
      <c r="W89" s="174"/>
      <c r="X89" s="200">
        <f t="shared" si="20"/>
        <v>0</v>
      </c>
      <c r="Y89" s="198">
        <f t="shared" si="21"/>
        <v>0</v>
      </c>
      <c r="Z89" s="91"/>
      <c r="AA89" s="91"/>
      <c r="AB89" s="91"/>
      <c r="AC89" s="91"/>
      <c r="AD89" s="91"/>
      <c r="AE89" s="91"/>
      <c r="AF89" s="91"/>
      <c r="AG89" s="91"/>
      <c r="AH89" s="91"/>
      <c r="AI89" s="91"/>
      <c r="AJ89" s="91"/>
      <c r="AK89"/>
      <c r="AL89" s="37"/>
      <c r="AM89"/>
      <c r="AN89"/>
      <c r="AO89"/>
      <c r="AP89" s="91"/>
      <c r="AQ89" s="91"/>
      <c r="AR89" s="91"/>
      <c r="AS89" s="91"/>
      <c r="AT89" s="91"/>
      <c r="AU89" s="91"/>
    </row>
    <row r="90" spans="1:47" ht="16" x14ac:dyDescent="0.2">
      <c r="A90" s="91"/>
      <c r="B90" s="167" t="s">
        <v>88</v>
      </c>
      <c r="C90" s="167" t="s">
        <v>88</v>
      </c>
      <c r="D90" s="60" t="str">
        <f>_xlfn.IFNA(VLOOKUP(C90, Filtered_Bespoke_Outcomes, 2, FALSE), "")</f>
        <v/>
      </c>
      <c r="E90" s="135"/>
      <c r="F90" s="171"/>
      <c r="G90" s="120">
        <f t="shared" si="17"/>
        <v>0</v>
      </c>
      <c r="H90" s="171"/>
      <c r="I90" s="174"/>
      <c r="J90" s="174"/>
      <c r="K90" s="174"/>
      <c r="L90" s="120">
        <f t="shared" si="18"/>
        <v>0</v>
      </c>
      <c r="M90" s="174"/>
      <c r="N90" s="174"/>
      <c r="O90" s="174"/>
      <c r="P90" s="174"/>
      <c r="Q90" s="120">
        <f t="shared" si="19"/>
        <v>0</v>
      </c>
      <c r="R90" s="174"/>
      <c r="S90" s="174"/>
      <c r="T90" s="174"/>
      <c r="U90" s="174"/>
      <c r="V90" s="120">
        <f t="shared" si="16"/>
        <v>0</v>
      </c>
      <c r="W90" s="174"/>
      <c r="X90" s="200">
        <f t="shared" si="20"/>
        <v>0</v>
      </c>
      <c r="Y90" s="198">
        <f t="shared" si="21"/>
        <v>0</v>
      </c>
      <c r="Z90" s="91"/>
      <c r="AA90" s="91"/>
      <c r="AB90" s="91"/>
      <c r="AC90" s="91"/>
      <c r="AD90" s="91"/>
      <c r="AE90" s="91"/>
      <c r="AF90" s="91"/>
      <c r="AG90" s="91"/>
      <c r="AH90" s="91"/>
      <c r="AI90" s="91"/>
      <c r="AJ90" s="91"/>
      <c r="AK90" s="91"/>
      <c r="AL90" s="91"/>
      <c r="AM90" s="91"/>
      <c r="AN90" s="91"/>
      <c r="AO90" s="91"/>
      <c r="AP90" s="91"/>
      <c r="AQ90" s="91"/>
      <c r="AR90" s="91"/>
      <c r="AS90" s="91"/>
      <c r="AT90" s="91"/>
      <c r="AU90" s="91"/>
    </row>
    <row r="91" spans="1:47" ht="16" x14ac:dyDescent="0.2">
      <c r="A91" s="91"/>
      <c r="B91" s="167" t="s">
        <v>88</v>
      </c>
      <c r="C91" s="167" t="s">
        <v>88</v>
      </c>
      <c r="D91" s="60" t="str">
        <f>_xlfn.IFNA(VLOOKUP(C91, Filtered_Bespoke_Outcomes, 2, FALSE), "")</f>
        <v/>
      </c>
      <c r="E91" s="135"/>
      <c r="F91" s="171"/>
      <c r="G91" s="120">
        <f t="shared" si="17"/>
        <v>0</v>
      </c>
      <c r="H91" s="171"/>
      <c r="I91" s="174"/>
      <c r="J91" s="174"/>
      <c r="K91" s="174"/>
      <c r="L91" s="120">
        <f t="shared" si="18"/>
        <v>0</v>
      </c>
      <c r="M91" s="174"/>
      <c r="N91" s="174"/>
      <c r="O91" s="174"/>
      <c r="P91" s="174"/>
      <c r="Q91" s="120">
        <f t="shared" si="19"/>
        <v>0</v>
      </c>
      <c r="R91" s="174"/>
      <c r="S91" s="174"/>
      <c r="T91" s="174"/>
      <c r="U91" s="174"/>
      <c r="V91" s="120">
        <f t="shared" si="16"/>
        <v>0</v>
      </c>
      <c r="W91" s="174"/>
      <c r="X91" s="200">
        <f t="shared" si="20"/>
        <v>0</v>
      </c>
      <c r="Y91" s="198">
        <f t="shared" si="21"/>
        <v>0</v>
      </c>
      <c r="Z91" s="91"/>
      <c r="AA91" s="91"/>
      <c r="AB91" s="91"/>
      <c r="AC91" s="91"/>
      <c r="AD91" s="91"/>
      <c r="AE91" s="91"/>
      <c r="AF91" s="91"/>
      <c r="AG91" s="91"/>
      <c r="AH91" s="91"/>
      <c r="AI91" s="91"/>
      <c r="AJ91" s="91"/>
      <c r="AK91" s="91"/>
      <c r="AL91" s="91"/>
      <c r="AM91" s="91"/>
      <c r="AN91" s="91"/>
      <c r="AO91" s="91"/>
      <c r="AP91" s="91"/>
      <c r="AQ91" s="91"/>
      <c r="AR91" s="91"/>
      <c r="AS91" s="91"/>
      <c r="AT91" s="91"/>
      <c r="AU91" s="91"/>
    </row>
    <row r="92" spans="1:47" ht="16" x14ac:dyDescent="0.2">
      <c r="A92" s="91"/>
      <c r="B92" s="167" t="s">
        <v>88</v>
      </c>
      <c r="C92" s="167" t="s">
        <v>88</v>
      </c>
      <c r="D92" s="60" t="str">
        <f>_xlfn.IFNA(VLOOKUP(C92, Filtered_Bespoke_Outcomes, 2, FALSE), "")</f>
        <v/>
      </c>
      <c r="E92" s="135"/>
      <c r="F92" s="171"/>
      <c r="G92" s="120">
        <f t="shared" si="17"/>
        <v>0</v>
      </c>
      <c r="H92" s="171"/>
      <c r="I92" s="174"/>
      <c r="J92" s="174"/>
      <c r="K92" s="174"/>
      <c r="L92" s="120">
        <f t="shared" si="18"/>
        <v>0</v>
      </c>
      <c r="M92" s="174"/>
      <c r="N92" s="174"/>
      <c r="O92" s="174"/>
      <c r="P92" s="174"/>
      <c r="Q92" s="120">
        <f t="shared" si="19"/>
        <v>0</v>
      </c>
      <c r="R92" s="174"/>
      <c r="S92" s="174"/>
      <c r="T92" s="174"/>
      <c r="U92" s="174"/>
      <c r="V92" s="120">
        <f t="shared" si="16"/>
        <v>0</v>
      </c>
      <c r="W92" s="174"/>
      <c r="X92" s="200">
        <f t="shared" si="20"/>
        <v>0</v>
      </c>
      <c r="Y92" s="198">
        <f t="shared" si="21"/>
        <v>0</v>
      </c>
      <c r="Z92" s="91"/>
      <c r="AA92" s="91"/>
      <c r="AB92" s="91"/>
      <c r="AC92" s="91"/>
      <c r="AD92" s="91"/>
      <c r="AE92" s="91"/>
      <c r="AF92" s="91"/>
      <c r="AG92" s="91"/>
      <c r="AH92" s="91"/>
      <c r="AI92" s="91"/>
      <c r="AJ92" s="91"/>
      <c r="AK92" s="91"/>
      <c r="AL92" s="91"/>
      <c r="AM92" s="91"/>
      <c r="AN92" s="91"/>
      <c r="AO92" s="91"/>
      <c r="AP92" s="91"/>
      <c r="AQ92" s="91"/>
      <c r="AR92" s="91"/>
      <c r="AS92" s="91"/>
      <c r="AT92" s="91"/>
      <c r="AU92" s="91"/>
    </row>
    <row r="93" spans="1:47" ht="16" x14ac:dyDescent="0.2">
      <c r="A93" s="91"/>
      <c r="B93" s="167" t="s">
        <v>88</v>
      </c>
      <c r="C93" s="167" t="s">
        <v>88</v>
      </c>
      <c r="D93" s="60" t="str">
        <f>_xlfn.IFNA(VLOOKUP(C93, Filtered_Bespoke_Outcomes, 2, FALSE), "")</f>
        <v/>
      </c>
      <c r="E93" s="135"/>
      <c r="F93" s="171"/>
      <c r="G93" s="120">
        <f t="shared" si="17"/>
        <v>0</v>
      </c>
      <c r="H93" s="171"/>
      <c r="I93" s="174"/>
      <c r="J93" s="174"/>
      <c r="K93" s="174"/>
      <c r="L93" s="120">
        <f t="shared" si="18"/>
        <v>0</v>
      </c>
      <c r="M93" s="174"/>
      <c r="N93" s="174"/>
      <c r="O93" s="174"/>
      <c r="P93" s="174"/>
      <c r="Q93" s="120">
        <f t="shared" si="19"/>
        <v>0</v>
      </c>
      <c r="R93" s="174"/>
      <c r="S93" s="174"/>
      <c r="T93" s="174"/>
      <c r="U93" s="174"/>
      <c r="V93" s="120">
        <f t="shared" si="16"/>
        <v>0</v>
      </c>
      <c r="W93" s="174"/>
      <c r="X93" s="200">
        <f t="shared" si="20"/>
        <v>0</v>
      </c>
      <c r="Y93" s="198">
        <f t="shared" si="21"/>
        <v>0</v>
      </c>
      <c r="Z93" s="91"/>
      <c r="AA93" s="91"/>
      <c r="AB93" s="91"/>
      <c r="AC93" s="91"/>
      <c r="AD93" s="91"/>
      <c r="AE93" s="91"/>
      <c r="AF93" s="91"/>
      <c r="AG93" s="91"/>
      <c r="AH93" s="91"/>
      <c r="AI93" s="91"/>
      <c r="AJ93" s="91"/>
      <c r="AK93" s="91"/>
      <c r="AL93" s="1"/>
      <c r="AM93" s="91"/>
      <c r="AN93" s="91"/>
      <c r="AO93" s="91"/>
      <c r="AP93" s="91"/>
      <c r="AQ93" s="91"/>
      <c r="AR93" s="91"/>
      <c r="AS93" s="91"/>
      <c r="AT93" s="91"/>
      <c r="AU93" s="91"/>
    </row>
    <row r="94" spans="1:47" ht="16" x14ac:dyDescent="0.2">
      <c r="A94" s="91"/>
      <c r="B94" s="167" t="s">
        <v>88</v>
      </c>
      <c r="C94" s="167" t="s">
        <v>88</v>
      </c>
      <c r="D94" s="60" t="str">
        <f>_xlfn.IFNA(VLOOKUP(C94, Filtered_Bespoke_Outcomes, 2, FALSE), "")</f>
        <v/>
      </c>
      <c r="E94" s="135"/>
      <c r="F94" s="171"/>
      <c r="G94" s="120">
        <f t="shared" si="17"/>
        <v>0</v>
      </c>
      <c r="H94" s="171"/>
      <c r="I94" s="174"/>
      <c r="J94" s="174"/>
      <c r="K94" s="174"/>
      <c r="L94" s="120">
        <f t="shared" si="18"/>
        <v>0</v>
      </c>
      <c r="M94" s="174"/>
      <c r="N94" s="174"/>
      <c r="O94" s="174"/>
      <c r="P94" s="174"/>
      <c r="Q94" s="120">
        <f t="shared" si="19"/>
        <v>0</v>
      </c>
      <c r="R94" s="174"/>
      <c r="S94" s="174"/>
      <c r="T94" s="174"/>
      <c r="U94" s="174"/>
      <c r="V94" s="120">
        <f t="shared" si="16"/>
        <v>0</v>
      </c>
      <c r="W94" s="174"/>
      <c r="X94" s="200">
        <f t="shared" si="20"/>
        <v>0</v>
      </c>
      <c r="Y94" s="198">
        <f t="shared" si="21"/>
        <v>0</v>
      </c>
      <c r="Z94" s="91"/>
      <c r="AA94" s="91"/>
      <c r="AB94" s="91"/>
      <c r="AC94" s="91"/>
      <c r="AD94" s="91"/>
      <c r="AE94" s="91"/>
      <c r="AF94" s="91"/>
      <c r="AG94" s="91"/>
      <c r="AH94" s="91"/>
      <c r="AI94" s="91"/>
      <c r="AJ94" s="91"/>
      <c r="AK94" s="91"/>
      <c r="AL94" s="41"/>
      <c r="AM94" s="91"/>
      <c r="AN94" s="91"/>
      <c r="AO94" s="91"/>
      <c r="AP94" s="91"/>
      <c r="AQ94" s="91"/>
      <c r="AR94" s="91"/>
      <c r="AS94" s="91"/>
      <c r="AT94" s="91"/>
      <c r="AU94" s="91"/>
    </row>
    <row r="95" spans="1:47" ht="16" x14ac:dyDescent="0.2">
      <c r="A95" s="91"/>
      <c r="B95" s="167" t="s">
        <v>88</v>
      </c>
      <c r="C95" s="167" t="s">
        <v>88</v>
      </c>
      <c r="D95" s="60" t="str">
        <f>_xlfn.IFNA(VLOOKUP(C95, Filtered_Bespoke_Outcomes, 2, FALSE), "")</f>
        <v/>
      </c>
      <c r="E95" s="135"/>
      <c r="F95" s="171"/>
      <c r="G95" s="120">
        <f t="shared" si="17"/>
        <v>0</v>
      </c>
      <c r="H95" s="171"/>
      <c r="I95" s="174"/>
      <c r="J95" s="174"/>
      <c r="K95" s="174"/>
      <c r="L95" s="120">
        <f t="shared" si="18"/>
        <v>0</v>
      </c>
      <c r="M95" s="174"/>
      <c r="N95" s="174"/>
      <c r="O95" s="174"/>
      <c r="P95" s="174"/>
      <c r="Q95" s="120">
        <f t="shared" si="19"/>
        <v>0</v>
      </c>
      <c r="R95" s="174"/>
      <c r="S95" s="174"/>
      <c r="T95" s="174"/>
      <c r="U95" s="174"/>
      <c r="V95" s="120">
        <f t="shared" si="16"/>
        <v>0</v>
      </c>
      <c r="W95" s="174"/>
      <c r="X95" s="200">
        <f t="shared" si="20"/>
        <v>0</v>
      </c>
      <c r="Y95" s="198">
        <f t="shared" si="21"/>
        <v>0</v>
      </c>
      <c r="Z95" s="91"/>
      <c r="AA95" s="91"/>
      <c r="AB95" s="91"/>
      <c r="AC95" s="91"/>
      <c r="AD95" s="91"/>
      <c r="AE95" s="91"/>
      <c r="AF95" s="91"/>
      <c r="AG95" s="91"/>
      <c r="AH95" s="91"/>
      <c r="AI95" s="91"/>
      <c r="AJ95" s="91"/>
      <c r="AK95" s="91"/>
      <c r="AL95"/>
      <c r="AM95" s="91"/>
      <c r="AN95" s="91"/>
      <c r="AO95" s="91"/>
      <c r="AP95" s="91"/>
      <c r="AQ95" s="91"/>
      <c r="AR95" s="91"/>
      <c r="AS95" s="91"/>
      <c r="AT95" s="91"/>
      <c r="AU95" s="91"/>
    </row>
    <row r="96" spans="1:47" ht="16" x14ac:dyDescent="0.2">
      <c r="A96" s="91"/>
      <c r="B96" s="167" t="s">
        <v>88</v>
      </c>
      <c r="C96" s="167" t="s">
        <v>88</v>
      </c>
      <c r="D96" s="60" t="str">
        <f>_xlfn.IFNA(VLOOKUP(C96, Filtered_Bespoke_Outcomes, 2, FALSE), "")</f>
        <v/>
      </c>
      <c r="E96" s="135"/>
      <c r="F96" s="171"/>
      <c r="G96" s="120">
        <f t="shared" si="17"/>
        <v>0</v>
      </c>
      <c r="H96" s="171"/>
      <c r="I96" s="174"/>
      <c r="J96" s="174"/>
      <c r="K96" s="174"/>
      <c r="L96" s="120">
        <f t="shared" si="18"/>
        <v>0</v>
      </c>
      <c r="M96" s="174"/>
      <c r="N96" s="174"/>
      <c r="O96" s="174"/>
      <c r="P96" s="174"/>
      <c r="Q96" s="120">
        <f t="shared" si="19"/>
        <v>0</v>
      </c>
      <c r="R96" s="174"/>
      <c r="S96" s="174"/>
      <c r="T96" s="174"/>
      <c r="U96" s="174"/>
      <c r="V96" s="120">
        <f t="shared" si="16"/>
        <v>0</v>
      </c>
      <c r="W96" s="174"/>
      <c r="X96" s="200">
        <f t="shared" si="20"/>
        <v>0</v>
      </c>
      <c r="Y96" s="198">
        <f t="shared" si="21"/>
        <v>0</v>
      </c>
      <c r="Z96" s="91"/>
      <c r="AA96" s="91"/>
      <c r="AB96" s="91"/>
      <c r="AC96" s="91"/>
      <c r="AD96" s="91"/>
      <c r="AE96" s="91"/>
      <c r="AF96" s="91"/>
      <c r="AG96" s="91"/>
      <c r="AH96" s="91"/>
      <c r="AI96" s="91"/>
      <c r="AJ96" s="91"/>
      <c r="AK96" s="91"/>
      <c r="AL96" s="42"/>
      <c r="AM96" s="91"/>
      <c r="AN96" s="91"/>
      <c r="AO96" s="91"/>
      <c r="AP96" s="91"/>
      <c r="AQ96" s="91"/>
      <c r="AR96" s="91"/>
      <c r="AS96" s="91"/>
      <c r="AT96" s="91"/>
      <c r="AU96" s="91"/>
    </row>
    <row r="97" spans="1:47" ht="16" x14ac:dyDescent="0.2">
      <c r="A97" s="91"/>
      <c r="B97" s="167" t="s">
        <v>88</v>
      </c>
      <c r="C97" s="167" t="s">
        <v>88</v>
      </c>
      <c r="D97" s="60" t="str">
        <f>_xlfn.IFNA(VLOOKUP(C97, Filtered_Bespoke_Outcomes, 2, FALSE), "")</f>
        <v/>
      </c>
      <c r="E97" s="135"/>
      <c r="F97" s="171"/>
      <c r="G97" s="120">
        <f t="shared" si="17"/>
        <v>0</v>
      </c>
      <c r="H97" s="171"/>
      <c r="I97" s="174"/>
      <c r="J97" s="174"/>
      <c r="K97" s="174"/>
      <c r="L97" s="120">
        <f t="shared" si="18"/>
        <v>0</v>
      </c>
      <c r="M97" s="174"/>
      <c r="N97" s="174"/>
      <c r="O97" s="174"/>
      <c r="P97" s="174"/>
      <c r="Q97" s="120">
        <f t="shared" si="19"/>
        <v>0</v>
      </c>
      <c r="R97" s="174"/>
      <c r="S97" s="174"/>
      <c r="T97" s="174"/>
      <c r="U97" s="174"/>
      <c r="V97" s="120">
        <f t="shared" si="16"/>
        <v>0</v>
      </c>
      <c r="W97" s="174"/>
      <c r="X97" s="200">
        <f t="shared" si="20"/>
        <v>0</v>
      </c>
      <c r="Y97" s="198">
        <f t="shared" si="21"/>
        <v>0</v>
      </c>
      <c r="Z97" s="91"/>
      <c r="AA97" s="91"/>
      <c r="AB97" s="91"/>
      <c r="AC97" s="91"/>
      <c r="AD97" s="91"/>
      <c r="AE97" s="91"/>
      <c r="AF97" s="91"/>
      <c r="AG97" s="91"/>
      <c r="AH97" s="91"/>
      <c r="AI97" s="91"/>
      <c r="AJ97" s="91"/>
      <c r="AK97" s="91"/>
      <c r="AL97" s="42"/>
      <c r="AM97" s="91"/>
      <c r="AN97" s="91"/>
      <c r="AO97" s="91"/>
      <c r="AP97" s="91"/>
      <c r="AQ97" s="91"/>
      <c r="AR97" s="91"/>
      <c r="AS97" s="91"/>
      <c r="AT97" s="91"/>
      <c r="AU97" s="91"/>
    </row>
    <row r="98" spans="1:47" ht="16" x14ac:dyDescent="0.2">
      <c r="A98" s="91"/>
      <c r="B98" s="167" t="s">
        <v>88</v>
      </c>
      <c r="C98" s="167" t="s">
        <v>88</v>
      </c>
      <c r="D98" s="60" t="str">
        <f>_xlfn.IFNA(VLOOKUP(C98, Filtered_Bespoke_Outcomes, 2, FALSE), "")</f>
        <v/>
      </c>
      <c r="E98" s="135"/>
      <c r="F98" s="171"/>
      <c r="G98" s="120">
        <f t="shared" si="17"/>
        <v>0</v>
      </c>
      <c r="H98" s="171"/>
      <c r="I98" s="174"/>
      <c r="J98" s="174"/>
      <c r="K98" s="174"/>
      <c r="L98" s="120">
        <f t="shared" si="18"/>
        <v>0</v>
      </c>
      <c r="M98" s="174"/>
      <c r="N98" s="174"/>
      <c r="O98" s="174"/>
      <c r="P98" s="174"/>
      <c r="Q98" s="120">
        <f t="shared" si="19"/>
        <v>0</v>
      </c>
      <c r="R98" s="174"/>
      <c r="S98" s="174"/>
      <c r="T98" s="174"/>
      <c r="U98" s="174"/>
      <c r="V98" s="120">
        <f t="shared" si="16"/>
        <v>0</v>
      </c>
      <c r="W98" s="174"/>
      <c r="X98" s="200">
        <f t="shared" si="20"/>
        <v>0</v>
      </c>
      <c r="Y98" s="198">
        <f t="shared" si="21"/>
        <v>0</v>
      </c>
      <c r="Z98" s="91"/>
      <c r="AA98" s="91"/>
      <c r="AB98" s="91"/>
      <c r="AC98" s="91"/>
      <c r="AD98" s="91"/>
      <c r="AE98" s="91"/>
      <c r="AF98" s="91"/>
      <c r="AG98" s="91"/>
      <c r="AH98" s="91"/>
      <c r="AI98" s="91"/>
      <c r="AJ98" s="91"/>
      <c r="AK98" s="91"/>
      <c r="AL98" s="37"/>
      <c r="AM98" s="91"/>
      <c r="AN98" s="91"/>
      <c r="AO98" s="91"/>
      <c r="AP98" s="91"/>
      <c r="AQ98" s="91"/>
      <c r="AR98" s="91"/>
      <c r="AS98" s="91"/>
      <c r="AT98" s="91"/>
      <c r="AU98" s="91"/>
    </row>
    <row r="99" spans="1:47" ht="16" x14ac:dyDescent="0.2">
      <c r="A99" s="91"/>
      <c r="B99" s="167" t="s">
        <v>88</v>
      </c>
      <c r="C99" s="167" t="s">
        <v>88</v>
      </c>
      <c r="D99" s="60" t="str">
        <f>_xlfn.IFNA(VLOOKUP(C99, Filtered_Bespoke_Outcomes, 2, FALSE), "")</f>
        <v/>
      </c>
      <c r="E99" s="135"/>
      <c r="F99" s="171"/>
      <c r="G99" s="120">
        <f t="shared" si="17"/>
        <v>0</v>
      </c>
      <c r="H99" s="171"/>
      <c r="I99" s="174"/>
      <c r="J99" s="174"/>
      <c r="K99" s="174"/>
      <c r="L99" s="120">
        <f t="shared" si="18"/>
        <v>0</v>
      </c>
      <c r="M99" s="174"/>
      <c r="N99" s="174"/>
      <c r="O99" s="174"/>
      <c r="P99" s="174"/>
      <c r="Q99" s="120">
        <f t="shared" si="19"/>
        <v>0</v>
      </c>
      <c r="R99" s="174"/>
      <c r="S99" s="174"/>
      <c r="T99" s="174"/>
      <c r="U99" s="174"/>
      <c r="V99" s="120">
        <f t="shared" si="16"/>
        <v>0</v>
      </c>
      <c r="W99" s="174"/>
      <c r="X99" s="200">
        <f t="shared" si="20"/>
        <v>0</v>
      </c>
      <c r="Y99" s="198">
        <f t="shared" si="21"/>
        <v>0</v>
      </c>
      <c r="Z99" s="91"/>
      <c r="AA99" s="91"/>
      <c r="AB99" s="91"/>
      <c r="AC99" s="91"/>
      <c r="AD99" s="91"/>
      <c r="AE99" s="91"/>
      <c r="AF99" s="91"/>
      <c r="AG99" s="91"/>
      <c r="AH99" s="91"/>
      <c r="AI99" s="91"/>
      <c r="AJ99" s="91"/>
      <c r="AK99" s="91"/>
      <c r="AL99" s="37"/>
      <c r="AM99" s="91"/>
      <c r="AN99" s="91"/>
      <c r="AO99" s="91"/>
      <c r="AP99" s="91"/>
      <c r="AQ99" s="91"/>
      <c r="AR99" s="91"/>
      <c r="AS99" s="91"/>
      <c r="AT99" s="91"/>
      <c r="AU99" s="91"/>
    </row>
    <row r="100" spans="1:47" ht="16" x14ac:dyDescent="0.2">
      <c r="A100" s="91"/>
      <c r="B100" s="167" t="s">
        <v>88</v>
      </c>
      <c r="C100" s="167" t="s">
        <v>88</v>
      </c>
      <c r="D100" s="60" t="str">
        <f>_xlfn.IFNA(VLOOKUP(C100, Filtered_Bespoke_Outcomes, 2, FALSE), "")</f>
        <v/>
      </c>
      <c r="E100" s="135"/>
      <c r="F100" s="171"/>
      <c r="G100" s="120">
        <f t="shared" si="17"/>
        <v>0</v>
      </c>
      <c r="H100" s="171"/>
      <c r="I100" s="174"/>
      <c r="J100" s="174"/>
      <c r="K100" s="174"/>
      <c r="L100" s="120">
        <f t="shared" si="18"/>
        <v>0</v>
      </c>
      <c r="M100" s="174"/>
      <c r="N100" s="174"/>
      <c r="O100" s="174"/>
      <c r="P100" s="174"/>
      <c r="Q100" s="120">
        <f t="shared" si="19"/>
        <v>0</v>
      </c>
      <c r="R100" s="174"/>
      <c r="S100" s="174"/>
      <c r="T100" s="174"/>
      <c r="U100" s="174"/>
      <c r="V100" s="120">
        <f t="shared" si="16"/>
        <v>0</v>
      </c>
      <c r="W100" s="174"/>
      <c r="X100" s="200">
        <f t="shared" si="20"/>
        <v>0</v>
      </c>
      <c r="Y100" s="198">
        <f t="shared" si="21"/>
        <v>0</v>
      </c>
      <c r="Z100" s="91"/>
      <c r="AA100" s="91"/>
      <c r="AB100" s="91"/>
      <c r="AC100" s="91"/>
      <c r="AD100" s="91"/>
      <c r="AE100" s="91"/>
      <c r="AF100" s="91"/>
      <c r="AG100" s="91"/>
      <c r="AH100" s="91"/>
      <c r="AI100" s="91"/>
      <c r="AJ100" s="91"/>
      <c r="AK100" s="91"/>
      <c r="AL100" s="37"/>
      <c r="AM100" s="91"/>
      <c r="AN100" s="91"/>
      <c r="AO100" s="91"/>
      <c r="AP100" s="91"/>
      <c r="AQ100" s="91"/>
      <c r="AR100" s="91"/>
      <c r="AS100" s="91"/>
      <c r="AT100" s="91"/>
      <c r="AU100" s="91"/>
    </row>
    <row r="101" spans="1:47" ht="16" x14ac:dyDescent="0.2">
      <c r="A101" s="91"/>
      <c r="B101" s="167" t="s">
        <v>88</v>
      </c>
      <c r="C101" s="167" t="s">
        <v>88</v>
      </c>
      <c r="D101" s="60" t="str">
        <f>_xlfn.IFNA(VLOOKUP(C101, Filtered_Bespoke_Outcomes, 2, FALSE), "")</f>
        <v/>
      </c>
      <c r="E101" s="135"/>
      <c r="F101" s="171"/>
      <c r="G101" s="120">
        <f t="shared" si="17"/>
        <v>0</v>
      </c>
      <c r="H101" s="171"/>
      <c r="I101" s="174"/>
      <c r="J101" s="174"/>
      <c r="K101" s="174"/>
      <c r="L101" s="120">
        <f t="shared" si="18"/>
        <v>0</v>
      </c>
      <c r="M101" s="174"/>
      <c r="N101" s="174"/>
      <c r="O101" s="174"/>
      <c r="P101" s="174"/>
      <c r="Q101" s="120">
        <f t="shared" si="19"/>
        <v>0</v>
      </c>
      <c r="R101" s="174"/>
      <c r="S101" s="174"/>
      <c r="T101" s="174"/>
      <c r="U101" s="174"/>
      <c r="V101" s="120">
        <f t="shared" si="16"/>
        <v>0</v>
      </c>
      <c r="W101" s="174"/>
      <c r="X101" s="200">
        <f t="shared" si="20"/>
        <v>0</v>
      </c>
      <c r="Y101" s="198">
        <f t="shared" si="21"/>
        <v>0</v>
      </c>
      <c r="Z101" s="91"/>
      <c r="AA101" s="91"/>
      <c r="AB101" s="91"/>
      <c r="AC101" s="91"/>
      <c r="AD101" s="91"/>
      <c r="AE101" s="91"/>
      <c r="AF101" s="91"/>
      <c r="AG101" s="91"/>
      <c r="AH101" s="91"/>
      <c r="AI101" s="91"/>
      <c r="AJ101" s="91"/>
      <c r="AK101" s="91"/>
      <c r="AL101" s="37"/>
      <c r="AM101" s="91"/>
      <c r="AN101" s="91"/>
      <c r="AO101" s="91"/>
      <c r="AP101" s="91"/>
      <c r="AQ101" s="91"/>
      <c r="AR101" s="91"/>
      <c r="AS101" s="91"/>
      <c r="AT101" s="91"/>
      <c r="AU101" s="91"/>
    </row>
    <row r="102" spans="1:47" ht="16" x14ac:dyDescent="0.2">
      <c r="A102" s="91"/>
      <c r="B102" s="167" t="s">
        <v>88</v>
      </c>
      <c r="C102" s="167" t="s">
        <v>88</v>
      </c>
      <c r="D102" s="60" t="str">
        <f>_xlfn.IFNA(VLOOKUP(C102, Filtered_Bespoke_Outcomes, 2, FALSE), "")</f>
        <v/>
      </c>
      <c r="E102" s="135"/>
      <c r="F102" s="171"/>
      <c r="G102" s="120">
        <f t="shared" si="17"/>
        <v>0</v>
      </c>
      <c r="H102" s="171"/>
      <c r="I102" s="174"/>
      <c r="J102" s="174"/>
      <c r="K102" s="174"/>
      <c r="L102" s="120">
        <f t="shared" si="18"/>
        <v>0</v>
      </c>
      <c r="M102" s="174"/>
      <c r="N102" s="174"/>
      <c r="O102" s="174"/>
      <c r="P102" s="174"/>
      <c r="Q102" s="120">
        <f t="shared" si="19"/>
        <v>0</v>
      </c>
      <c r="R102" s="174"/>
      <c r="S102" s="174"/>
      <c r="T102" s="174"/>
      <c r="U102" s="174"/>
      <c r="V102" s="120">
        <f t="shared" si="16"/>
        <v>0</v>
      </c>
      <c r="W102" s="174"/>
      <c r="X102" s="200">
        <f t="shared" si="20"/>
        <v>0</v>
      </c>
      <c r="Y102" s="198">
        <f t="shared" si="21"/>
        <v>0</v>
      </c>
      <c r="Z102" s="91"/>
      <c r="AA102" s="91"/>
      <c r="AB102" s="91"/>
      <c r="AC102" s="91"/>
      <c r="AD102" s="91"/>
      <c r="AE102" s="91"/>
      <c r="AF102" s="91"/>
      <c r="AG102" s="91"/>
      <c r="AH102" s="91"/>
      <c r="AI102" s="91"/>
      <c r="AJ102" s="91"/>
      <c r="AK102" s="91"/>
      <c r="AL102" s="37"/>
      <c r="AM102" s="91"/>
      <c r="AN102" s="91"/>
      <c r="AO102" s="91"/>
      <c r="AP102" s="91"/>
      <c r="AQ102" s="91"/>
      <c r="AR102" s="91"/>
      <c r="AS102" s="91"/>
      <c r="AT102" s="91"/>
      <c r="AU102" s="91"/>
    </row>
    <row r="103" spans="1:47" ht="16" x14ac:dyDescent="0.2">
      <c r="A103" s="91"/>
      <c r="B103" s="167" t="s">
        <v>88</v>
      </c>
      <c r="C103" s="167" t="s">
        <v>88</v>
      </c>
      <c r="D103" s="60" t="str">
        <f>_xlfn.IFNA(VLOOKUP(C103, Filtered_Bespoke_Outcomes, 2, FALSE), "")</f>
        <v/>
      </c>
      <c r="E103" s="135"/>
      <c r="F103" s="171"/>
      <c r="G103" s="120">
        <f t="shared" si="17"/>
        <v>0</v>
      </c>
      <c r="H103" s="171"/>
      <c r="I103" s="174"/>
      <c r="J103" s="174"/>
      <c r="K103" s="174"/>
      <c r="L103" s="120">
        <f t="shared" si="18"/>
        <v>0</v>
      </c>
      <c r="M103" s="174"/>
      <c r="N103" s="174"/>
      <c r="O103" s="174"/>
      <c r="P103" s="174"/>
      <c r="Q103" s="120">
        <f t="shared" si="19"/>
        <v>0</v>
      </c>
      <c r="R103" s="174"/>
      <c r="S103" s="174"/>
      <c r="T103" s="174"/>
      <c r="U103" s="174"/>
      <c r="V103" s="120">
        <f t="shared" si="16"/>
        <v>0</v>
      </c>
      <c r="W103" s="174"/>
      <c r="X103" s="200">
        <f t="shared" si="20"/>
        <v>0</v>
      </c>
      <c r="Y103" s="198">
        <f t="shared" si="21"/>
        <v>0</v>
      </c>
      <c r="Z103" s="91"/>
      <c r="AA103" s="91"/>
      <c r="AB103" s="91"/>
      <c r="AC103" s="91"/>
      <c r="AD103" s="91"/>
      <c r="AE103" s="91"/>
      <c r="AF103" s="91"/>
      <c r="AG103" s="91"/>
      <c r="AH103" s="91"/>
      <c r="AI103" s="91"/>
      <c r="AJ103" s="91"/>
      <c r="AK103" s="91"/>
      <c r="AL103" s="37"/>
      <c r="AM103" s="91"/>
      <c r="AN103" s="91"/>
      <c r="AO103" s="91"/>
      <c r="AP103" s="91"/>
      <c r="AQ103" s="91"/>
      <c r="AR103" s="91"/>
      <c r="AS103" s="91"/>
      <c r="AT103" s="91"/>
      <c r="AU103" s="91"/>
    </row>
    <row r="104" spans="1:47" ht="17" thickBot="1" x14ac:dyDescent="0.25">
      <c r="A104" s="91"/>
      <c r="B104" s="169" t="s">
        <v>88</v>
      </c>
      <c r="C104" s="169" t="s">
        <v>88</v>
      </c>
      <c r="D104" s="61" t="str">
        <f>_xlfn.IFNA(VLOOKUP(C104, Filtered_Bespoke_Outcomes, 2, FALSE), "")</f>
        <v/>
      </c>
      <c r="E104" s="61"/>
      <c r="F104" s="172"/>
      <c r="G104" s="121">
        <f t="shared" si="17"/>
        <v>0</v>
      </c>
      <c r="H104" s="172"/>
      <c r="I104" s="175"/>
      <c r="J104" s="175"/>
      <c r="K104" s="175"/>
      <c r="L104" s="121">
        <f t="shared" si="18"/>
        <v>0</v>
      </c>
      <c r="M104" s="175"/>
      <c r="N104" s="175"/>
      <c r="O104" s="175"/>
      <c r="P104" s="175"/>
      <c r="Q104" s="121">
        <f t="shared" si="19"/>
        <v>0</v>
      </c>
      <c r="R104" s="175"/>
      <c r="S104" s="175"/>
      <c r="T104" s="175"/>
      <c r="U104" s="175"/>
      <c r="V104" s="121">
        <f t="shared" si="16"/>
        <v>0</v>
      </c>
      <c r="W104" s="175"/>
      <c r="X104" s="196">
        <f t="shared" si="20"/>
        <v>0</v>
      </c>
      <c r="Y104" s="199">
        <f t="shared" si="21"/>
        <v>0</v>
      </c>
      <c r="Z104" s="91"/>
      <c r="AA104" s="91"/>
      <c r="AB104" s="91"/>
      <c r="AC104" s="91"/>
      <c r="AD104" s="91"/>
      <c r="AE104" s="91"/>
      <c r="AF104" s="91"/>
      <c r="AG104" s="91"/>
      <c r="AH104" s="91"/>
      <c r="AI104" s="91"/>
      <c r="AJ104" s="91"/>
      <c r="AK104" s="91"/>
      <c r="AL104" s="37"/>
      <c r="AM104" s="91"/>
      <c r="AN104" s="91"/>
      <c r="AO104" s="91"/>
      <c r="AP104" s="91"/>
      <c r="AQ104" s="91"/>
      <c r="AR104" s="91"/>
      <c r="AS104" s="91"/>
      <c r="AT104" s="91"/>
      <c r="AU104" s="91"/>
    </row>
    <row r="105" spans="1:47" ht="14.75" customHeight="1" x14ac:dyDescent="0.2">
      <c r="A105" s="91"/>
      <c r="B105" s="91"/>
      <c r="C105" s="91"/>
      <c r="D105" s="91"/>
      <c r="E105" s="91"/>
      <c r="F105" s="91"/>
      <c r="G105" s="91"/>
      <c r="H105" s="91"/>
      <c r="I105" s="91"/>
      <c r="J105"/>
      <c r="K105"/>
      <c r="L105" s="91"/>
      <c r="M105" s="91"/>
      <c r="N105" s="91"/>
      <c r="O105" s="91"/>
      <c r="P105" s="91"/>
      <c r="Q105" s="91"/>
      <c r="R105" s="91"/>
      <c r="S105" s="91"/>
      <c r="T105" s="91"/>
      <c r="U105" s="91"/>
      <c r="V105" s="91"/>
      <c r="W105" s="91"/>
      <c r="X105" s="49"/>
      <c r="Y105" s="49" t="s">
        <v>235</v>
      </c>
      <c r="Z105" s="91"/>
      <c r="AA105" s="91"/>
      <c r="AB105" s="91"/>
      <c r="AC105" s="91"/>
      <c r="AD105" s="91"/>
      <c r="AE105" s="91"/>
      <c r="AF105" s="91"/>
      <c r="AG105" s="91"/>
      <c r="AH105" s="91"/>
      <c r="AI105" s="91"/>
      <c r="AJ105" s="91"/>
      <c r="AK105" s="91"/>
      <c r="AL105" s="37"/>
      <c r="AM105" s="91"/>
      <c r="AN105" s="91"/>
      <c r="AO105" s="91"/>
      <c r="AP105" s="91"/>
      <c r="AQ105" s="91"/>
      <c r="AR105" s="91"/>
      <c r="AS105" s="91"/>
      <c r="AT105" s="91"/>
      <c r="AU105" s="91"/>
    </row>
    <row r="106" spans="1:47" ht="14.75" customHeight="1" x14ac:dyDescent="0.2">
      <c r="A106" s="91"/>
      <c r="B106" s="91"/>
      <c r="C106" s="91"/>
      <c r="D106" s="91"/>
      <c r="E106" s="91"/>
      <c r="F106" s="91"/>
      <c r="G106" s="91"/>
      <c r="H106" s="91"/>
      <c r="I106" s="91"/>
      <c r="J106"/>
      <c r="K106"/>
      <c r="L106" s="91"/>
      <c r="M106" s="91"/>
      <c r="N106" s="91"/>
      <c r="O106" s="91"/>
      <c r="P106" s="91"/>
      <c r="Q106" s="91"/>
      <c r="R106" s="91"/>
      <c r="S106" s="91"/>
      <c r="T106" s="91"/>
      <c r="U106" s="91"/>
      <c r="V106" s="91"/>
      <c r="W106" s="91"/>
      <c r="X106" s="91"/>
      <c r="Y106" s="91"/>
      <c r="Z106" s="91"/>
      <c r="AA106" s="91"/>
      <c r="AB106" s="91"/>
      <c r="AC106" s="91"/>
      <c r="AD106" s="91"/>
      <c r="AE106" s="91"/>
      <c r="AF106" s="91"/>
      <c r="AG106" s="91"/>
      <c r="AH106" s="91"/>
      <c r="AI106" s="91"/>
      <c r="AJ106" s="91"/>
      <c r="AK106" s="91"/>
      <c r="AL106" s="37"/>
      <c r="AM106" s="91"/>
      <c r="AN106" s="91"/>
      <c r="AO106" s="91"/>
      <c r="AP106" s="91"/>
      <c r="AQ106" s="91"/>
      <c r="AR106" s="91"/>
      <c r="AS106" s="91"/>
      <c r="AT106" s="91"/>
      <c r="AU106" s="91"/>
    </row>
    <row r="107" spans="1:47" ht="14.75" customHeight="1" x14ac:dyDescent="0.2">
      <c r="A107" s="91"/>
      <c r="B107" s="91"/>
      <c r="C107" s="91"/>
      <c r="D107" s="91"/>
      <c r="E107" s="91"/>
      <c r="F107" s="91"/>
      <c r="G107" s="91"/>
      <c r="H107" s="91"/>
      <c r="I107" s="91"/>
      <c r="J107"/>
      <c r="K107"/>
      <c r="L107" s="91"/>
      <c r="M107" s="91"/>
      <c r="N107" s="91"/>
      <c r="O107" s="91"/>
      <c r="P107" s="91"/>
      <c r="Q107" s="91"/>
      <c r="R107" s="91"/>
      <c r="S107" s="91"/>
      <c r="T107" s="91"/>
      <c r="U107" s="91"/>
      <c r="V107" s="91"/>
      <c r="W107" s="91"/>
      <c r="X107" s="91"/>
      <c r="Y107" s="91"/>
      <c r="Z107" s="91"/>
      <c r="AA107" s="91"/>
      <c r="AB107" s="91"/>
      <c r="AC107" s="91"/>
      <c r="AD107" s="91"/>
      <c r="AE107" s="91"/>
      <c r="AF107" s="91"/>
      <c r="AG107" s="91"/>
      <c r="AH107" s="91"/>
      <c r="AI107" s="91"/>
      <c r="AJ107" s="91"/>
      <c r="AK107" s="91"/>
      <c r="AL107"/>
      <c r="AM107" s="91"/>
      <c r="AN107" s="91"/>
      <c r="AO107" s="91"/>
      <c r="AP107" s="91"/>
      <c r="AQ107" s="91"/>
      <c r="AR107" s="91"/>
      <c r="AS107" s="91"/>
      <c r="AT107" s="91"/>
      <c r="AU107" s="91"/>
    </row>
    <row r="108" spans="1:47" ht="14.75" customHeight="1" x14ac:dyDescent="0.2">
      <c r="A108" s="91"/>
      <c r="B108" s="91"/>
      <c r="C108" s="91"/>
      <c r="D108" s="91"/>
      <c r="E108" s="91"/>
      <c r="F108" s="91"/>
      <c r="G108" s="91"/>
      <c r="H108" s="91"/>
      <c r="I108" s="91"/>
      <c r="J108"/>
      <c r="K108"/>
      <c r="L108" s="91"/>
      <c r="M108" s="91"/>
      <c r="N108" s="91"/>
      <c r="O108" s="91"/>
      <c r="P108" s="91"/>
      <c r="Q108" s="91"/>
      <c r="R108" s="91"/>
      <c r="S108" s="91"/>
      <c r="T108" s="91"/>
      <c r="U108" s="91"/>
      <c r="V108" s="91"/>
      <c r="W108" s="91"/>
      <c r="X108" s="91"/>
      <c r="Y108" s="91"/>
      <c r="Z108" s="91"/>
      <c r="AA108" s="91"/>
      <c r="AB108" s="91"/>
      <c r="AC108" s="91"/>
      <c r="AD108" s="91"/>
      <c r="AE108" s="91"/>
      <c r="AF108" s="91"/>
      <c r="AG108" s="91"/>
      <c r="AH108" s="91"/>
      <c r="AI108" s="91"/>
      <c r="AJ108" s="91"/>
      <c r="AK108" s="91"/>
      <c r="AL108" s="42"/>
      <c r="AM108" s="91"/>
      <c r="AN108" s="91"/>
      <c r="AO108" s="91"/>
      <c r="AP108" s="91"/>
      <c r="AQ108" s="91"/>
      <c r="AR108" s="91"/>
      <c r="AS108" s="91"/>
      <c r="AT108" s="91"/>
      <c r="AU108" s="91"/>
    </row>
    <row r="109" spans="1:47" ht="14.75" customHeight="1" x14ac:dyDescent="0.2">
      <c r="A109" s="91"/>
      <c r="B109" s="91"/>
      <c r="C109" s="91"/>
      <c r="D109" s="91"/>
      <c r="E109" s="91"/>
      <c r="F109" s="91"/>
      <c r="G109" s="91"/>
      <c r="H109" s="91"/>
      <c r="I109" s="91"/>
      <c r="J109"/>
      <c r="K109"/>
      <c r="L109" s="91"/>
      <c r="M109" s="91"/>
      <c r="N109" s="91"/>
      <c r="O109" s="91"/>
      <c r="P109" s="91"/>
      <c r="Q109" s="91"/>
      <c r="R109" s="91"/>
      <c r="S109" s="91"/>
      <c r="T109" s="91"/>
      <c r="U109" s="91"/>
      <c r="V109" s="91"/>
      <c r="W109" s="91"/>
      <c r="X109" s="91"/>
      <c r="Y109" s="91"/>
      <c r="Z109" s="91"/>
      <c r="AA109" s="91"/>
      <c r="AB109" s="91"/>
      <c r="AC109" s="91"/>
      <c r="AD109" s="91"/>
      <c r="AE109" s="91"/>
      <c r="AF109" s="91"/>
      <c r="AG109" s="91"/>
      <c r="AH109" s="91"/>
      <c r="AI109" s="91"/>
      <c r="AJ109" s="91"/>
      <c r="AK109" s="91"/>
      <c r="AL109" s="39"/>
      <c r="AM109" s="91"/>
      <c r="AN109" s="91"/>
      <c r="AO109" s="91"/>
      <c r="AP109" s="91"/>
      <c r="AQ109" s="91"/>
      <c r="AR109" s="91"/>
      <c r="AS109" s="91"/>
      <c r="AT109" s="91"/>
      <c r="AU109" s="91"/>
    </row>
    <row r="110" spans="1:47" ht="14.75" customHeight="1" x14ac:dyDescent="0.2">
      <c r="A110" s="91"/>
      <c r="B110" s="91"/>
      <c r="C110" s="91"/>
      <c r="D110" s="91"/>
      <c r="E110" s="91"/>
      <c r="F110" s="91"/>
      <c r="G110" s="91"/>
      <c r="H110" s="91"/>
      <c r="I110" s="91"/>
      <c r="J110"/>
      <c r="K110"/>
      <c r="L110" s="91"/>
      <c r="M110" s="91"/>
      <c r="N110" s="91"/>
      <c r="O110" s="91"/>
      <c r="P110" s="91"/>
      <c r="Q110" s="91"/>
      <c r="R110" s="91"/>
      <c r="S110" s="91"/>
      <c r="T110" s="91"/>
      <c r="U110" s="91"/>
      <c r="V110" s="91"/>
      <c r="W110" s="91"/>
      <c r="X110" s="91"/>
      <c r="Y110" s="91"/>
      <c r="Z110" s="91"/>
      <c r="AA110" s="91"/>
      <c r="AB110" s="91"/>
      <c r="AC110" s="91"/>
      <c r="AD110" s="91"/>
      <c r="AE110" s="91"/>
      <c r="AF110" s="91"/>
      <c r="AG110" s="91"/>
      <c r="AH110" s="91"/>
      <c r="AI110" s="91"/>
      <c r="AJ110" s="91"/>
      <c r="AK110" s="91"/>
      <c r="AL110" s="39"/>
      <c r="AM110" s="91"/>
      <c r="AN110" s="91"/>
      <c r="AO110" s="91"/>
      <c r="AP110" s="91"/>
      <c r="AQ110" s="91"/>
      <c r="AR110" s="91"/>
      <c r="AS110" s="91"/>
      <c r="AT110" s="91"/>
      <c r="AU110" s="91"/>
    </row>
    <row r="111" spans="1:47" ht="14.75" customHeight="1" x14ac:dyDescent="0.2">
      <c r="A111" s="91"/>
      <c r="B111" s="91"/>
      <c r="C111" s="91"/>
      <c r="D111" s="91"/>
      <c r="E111" s="91"/>
      <c r="F111" s="91"/>
      <c r="G111" s="91"/>
      <c r="H111" s="91"/>
      <c r="I111" s="91"/>
      <c r="J111"/>
      <c r="K111"/>
      <c r="L111" s="91"/>
      <c r="M111" s="91"/>
      <c r="N111" s="91"/>
      <c r="O111" s="91"/>
      <c r="P111" s="91"/>
      <c r="Q111" s="91"/>
      <c r="R111" s="91"/>
      <c r="S111" s="91"/>
      <c r="T111" s="91"/>
      <c r="U111" s="91"/>
      <c r="V111" s="91"/>
      <c r="W111" s="91"/>
      <c r="X111" s="91"/>
      <c r="Y111" s="91"/>
      <c r="Z111" s="91"/>
      <c r="AA111" s="91"/>
      <c r="AB111" s="91"/>
      <c r="AC111" s="91"/>
      <c r="AD111" s="91"/>
      <c r="AE111" s="91"/>
      <c r="AF111" s="91"/>
      <c r="AG111" s="91"/>
      <c r="AH111" s="91"/>
      <c r="AI111" s="91"/>
      <c r="AJ111" s="91"/>
      <c r="AK111" s="91"/>
      <c r="AL111" s="39"/>
      <c r="AM111" s="91"/>
      <c r="AN111" s="91"/>
      <c r="AO111" s="91"/>
      <c r="AP111" s="91"/>
      <c r="AQ111" s="91"/>
      <c r="AR111" s="91"/>
      <c r="AS111" s="91"/>
      <c r="AT111" s="91"/>
      <c r="AU111" s="91"/>
    </row>
    <row r="112" spans="1:47" ht="14.75" customHeight="1" x14ac:dyDescent="0.2">
      <c r="A112" s="91"/>
      <c r="B112" s="91"/>
      <c r="C112" s="91"/>
      <c r="D112" s="91"/>
      <c r="E112" s="91"/>
      <c r="F112" s="91"/>
      <c r="G112" s="91"/>
      <c r="H112" s="91"/>
      <c r="I112" s="91"/>
      <c r="J112"/>
      <c r="K112"/>
      <c r="L112" s="91"/>
      <c r="M112" s="91"/>
      <c r="N112" s="91"/>
      <c r="O112" s="91"/>
      <c r="P112" s="91"/>
      <c r="Q112" s="91"/>
      <c r="R112" s="91"/>
      <c r="S112" s="91"/>
      <c r="T112" s="91"/>
      <c r="U112" s="91"/>
      <c r="V112" s="91"/>
      <c r="W112" s="91"/>
      <c r="X112" s="91"/>
      <c r="Y112" s="91"/>
      <c r="Z112" s="91"/>
      <c r="AA112" s="91"/>
      <c r="AB112" s="91"/>
      <c r="AC112" s="91"/>
      <c r="AD112" s="91"/>
      <c r="AE112" s="91"/>
      <c r="AF112" s="91"/>
      <c r="AG112" s="91"/>
      <c r="AH112" s="91"/>
      <c r="AI112" s="91"/>
      <c r="AJ112" s="91"/>
      <c r="AK112" s="91"/>
      <c r="AL112" s="39"/>
      <c r="AM112" s="91"/>
      <c r="AN112" s="91"/>
      <c r="AO112" s="91"/>
      <c r="AP112" s="91"/>
      <c r="AQ112" s="91"/>
      <c r="AR112" s="91"/>
      <c r="AS112" s="91"/>
      <c r="AT112" s="91"/>
      <c r="AU112" s="91"/>
    </row>
    <row r="113" spans="1:47" ht="14.75" customHeight="1" x14ac:dyDescent="0.2">
      <c r="A113" s="91"/>
      <c r="B113" s="91"/>
      <c r="C113" s="91"/>
      <c r="D113" s="91"/>
      <c r="E113" s="91"/>
      <c r="F113" s="91"/>
      <c r="G113" s="91"/>
      <c r="H113" s="91"/>
      <c r="I113" s="91"/>
      <c r="J113"/>
      <c r="K113"/>
      <c r="L113" s="91"/>
      <c r="M113" s="91"/>
      <c r="N113" s="91"/>
      <c r="O113" s="91"/>
      <c r="P113" s="91"/>
      <c r="Q113" s="91"/>
      <c r="R113" s="91"/>
      <c r="S113" s="91"/>
      <c r="T113" s="91"/>
      <c r="U113" s="91"/>
      <c r="V113" s="91"/>
      <c r="W113" s="91"/>
      <c r="X113" s="91"/>
      <c r="Y113" s="91"/>
      <c r="Z113" s="91"/>
      <c r="AA113" s="91"/>
      <c r="AB113" s="91"/>
      <c r="AC113" s="91"/>
      <c r="AD113" s="91"/>
      <c r="AE113" s="91"/>
      <c r="AF113" s="91"/>
      <c r="AG113" s="91"/>
      <c r="AH113" s="91"/>
      <c r="AI113" s="91"/>
      <c r="AJ113" s="91"/>
      <c r="AK113" s="91"/>
      <c r="AL113" s="39"/>
      <c r="AM113" s="91"/>
      <c r="AN113" s="91"/>
      <c r="AO113" s="91"/>
      <c r="AP113" s="91"/>
      <c r="AQ113" s="91"/>
      <c r="AR113" s="91"/>
      <c r="AS113" s="91"/>
      <c r="AT113" s="91"/>
      <c r="AU113" s="91"/>
    </row>
    <row r="114" spans="1:47" ht="14.75" customHeight="1" x14ac:dyDescent="0.2">
      <c r="A114" s="91"/>
      <c r="B114" s="91"/>
      <c r="C114" s="91"/>
      <c r="D114" s="91"/>
      <c r="E114" s="91"/>
      <c r="F114" s="91"/>
      <c r="G114" s="91"/>
      <c r="H114" s="91"/>
      <c r="I114" s="91"/>
      <c r="J114"/>
      <c r="K114"/>
      <c r="L114" s="91"/>
      <c r="M114" s="91"/>
      <c r="N114" s="91"/>
      <c r="O114" s="91"/>
      <c r="P114" s="91"/>
      <c r="Q114" s="91"/>
      <c r="R114" s="91"/>
      <c r="S114" s="91"/>
      <c r="T114" s="91"/>
      <c r="U114" s="91"/>
      <c r="V114" s="91"/>
      <c r="W114" s="91"/>
      <c r="X114" s="91"/>
      <c r="Y114" s="91"/>
      <c r="Z114" s="91"/>
      <c r="AA114" s="91"/>
      <c r="AB114" s="91"/>
      <c r="AC114" s="91"/>
      <c r="AD114" s="91"/>
      <c r="AE114" s="91"/>
      <c r="AF114" s="91"/>
      <c r="AG114" s="91"/>
      <c r="AH114" s="91"/>
      <c r="AI114" s="91"/>
      <c r="AJ114" s="91"/>
      <c r="AK114" s="91"/>
      <c r="AL114" s="39"/>
      <c r="AM114" s="91"/>
      <c r="AN114" s="91"/>
      <c r="AO114" s="91"/>
      <c r="AP114" s="91"/>
      <c r="AQ114" s="91"/>
      <c r="AR114" s="91"/>
      <c r="AS114" s="91"/>
      <c r="AT114" s="91"/>
      <c r="AU114" s="91"/>
    </row>
    <row r="115" spans="1:47" ht="14.75" customHeight="1" x14ac:dyDescent="0.2">
      <c r="A115" s="91"/>
      <c r="B115" s="91"/>
      <c r="C115" s="91"/>
      <c r="D115" s="91"/>
      <c r="E115" s="91"/>
      <c r="F115" s="91"/>
      <c r="G115" s="91"/>
      <c r="H115" s="91"/>
      <c r="I115" s="91"/>
      <c r="J115"/>
      <c r="K115"/>
      <c r="L115" s="91"/>
      <c r="M115" s="91"/>
      <c r="N115" s="91"/>
      <c r="O115" s="91"/>
      <c r="P115" s="91"/>
      <c r="Q115" s="91"/>
      <c r="R115" s="91"/>
      <c r="S115" s="91"/>
      <c r="T115" s="91"/>
      <c r="U115" s="91"/>
      <c r="V115" s="91"/>
      <c r="W115" s="91"/>
      <c r="X115" s="91"/>
      <c r="Y115" s="91"/>
      <c r="Z115" s="91"/>
      <c r="AA115" s="91"/>
      <c r="AB115" s="91"/>
      <c r="AC115" s="91"/>
      <c r="AD115" s="91"/>
      <c r="AE115" s="91"/>
      <c r="AF115" s="91"/>
      <c r="AG115" s="91"/>
      <c r="AH115" s="91"/>
      <c r="AI115" s="91"/>
      <c r="AJ115" s="91"/>
      <c r="AK115" s="91"/>
      <c r="AL115" s="39"/>
      <c r="AM115" s="91"/>
      <c r="AN115" s="91"/>
      <c r="AO115" s="91"/>
      <c r="AP115" s="91"/>
      <c r="AQ115" s="91"/>
      <c r="AR115" s="91"/>
      <c r="AS115" s="91"/>
      <c r="AT115" s="91"/>
      <c r="AU115" s="91"/>
    </row>
    <row r="116" spans="1:47" ht="14.75" customHeight="1" x14ac:dyDescent="0.2">
      <c r="A116" s="91"/>
      <c r="B116" s="91"/>
      <c r="C116" s="91"/>
      <c r="D116" s="91"/>
      <c r="E116" s="91"/>
      <c r="F116" s="91"/>
      <c r="G116" s="91"/>
      <c r="H116" s="91"/>
      <c r="I116" s="91"/>
      <c r="J116"/>
      <c r="K116"/>
      <c r="L116" s="91"/>
      <c r="M116" s="91"/>
      <c r="N116" s="91"/>
      <c r="O116" s="91"/>
      <c r="P116" s="91"/>
      <c r="Q116" s="91"/>
      <c r="R116" s="91"/>
      <c r="S116" s="91"/>
      <c r="T116" s="91"/>
      <c r="U116" s="91"/>
      <c r="V116" s="91"/>
      <c r="W116" s="91"/>
      <c r="X116" s="91"/>
      <c r="Y116" s="91"/>
      <c r="Z116" s="91"/>
      <c r="AA116" s="91"/>
      <c r="AB116" s="91"/>
      <c r="AC116" s="91"/>
      <c r="AD116" s="91"/>
      <c r="AE116" s="91"/>
      <c r="AF116" s="91"/>
      <c r="AG116" s="91"/>
      <c r="AH116" s="91"/>
      <c r="AI116" s="91"/>
      <c r="AJ116" s="91"/>
      <c r="AK116" s="91"/>
      <c r="AL116" s="39"/>
      <c r="AM116" s="91"/>
      <c r="AN116" s="91"/>
      <c r="AO116" s="91"/>
      <c r="AP116" s="91"/>
      <c r="AQ116" s="91"/>
      <c r="AR116" s="91"/>
      <c r="AS116" s="91"/>
      <c r="AT116" s="91"/>
      <c r="AU116" s="91"/>
    </row>
    <row r="117" spans="1:47" ht="14.75" customHeight="1" x14ac:dyDescent="0.2">
      <c r="A117" s="91"/>
      <c r="B117" s="91"/>
      <c r="C117" s="91"/>
      <c r="D117" s="91"/>
      <c r="E117" s="91"/>
      <c r="F117" s="91"/>
      <c r="G117" s="91"/>
      <c r="H117" s="91"/>
      <c r="I117" s="91"/>
      <c r="J117"/>
      <c r="K117"/>
      <c r="L117" s="91"/>
      <c r="M117" s="91"/>
      <c r="N117" s="91"/>
      <c r="O117" s="91"/>
      <c r="P117" s="91"/>
      <c r="Q117" s="91"/>
      <c r="R117" s="91"/>
      <c r="S117" s="91"/>
      <c r="T117" s="91"/>
      <c r="U117" s="91"/>
      <c r="V117" s="91"/>
      <c r="W117" s="91"/>
      <c r="X117" s="91"/>
      <c r="Y117" s="91"/>
      <c r="Z117" s="91"/>
      <c r="AA117" s="91"/>
      <c r="AB117" s="91"/>
      <c r="AC117" s="91"/>
      <c r="AD117" s="91"/>
      <c r="AE117" s="91"/>
      <c r="AF117" s="91"/>
      <c r="AG117" s="91"/>
      <c r="AH117" s="91"/>
      <c r="AI117" s="91"/>
      <c r="AJ117" s="91"/>
      <c r="AK117" s="91"/>
      <c r="AL117" s="39"/>
      <c r="AM117" s="91"/>
      <c r="AN117" s="91"/>
      <c r="AO117" s="91"/>
      <c r="AP117" s="91"/>
      <c r="AQ117" s="91"/>
      <c r="AR117" s="91"/>
      <c r="AS117" s="91"/>
      <c r="AT117" s="91"/>
      <c r="AU117" s="91"/>
    </row>
    <row r="118" spans="1:47" ht="14.75" customHeight="1" x14ac:dyDescent="0.2">
      <c r="A118" s="91"/>
      <c r="B118" s="91"/>
      <c r="C118" s="91"/>
      <c r="D118" s="91"/>
      <c r="E118" s="91"/>
      <c r="F118" s="91"/>
      <c r="G118" s="91"/>
      <c r="H118" s="91"/>
      <c r="I118" s="91"/>
      <c r="J118"/>
      <c r="K118"/>
      <c r="L118" s="91"/>
      <c r="M118" s="91"/>
      <c r="N118" s="91"/>
      <c r="O118" s="91"/>
      <c r="P118" s="91"/>
      <c r="Q118" s="91"/>
      <c r="R118" s="91"/>
      <c r="S118" s="91"/>
      <c r="T118" s="91"/>
      <c r="U118" s="91"/>
      <c r="V118" s="91"/>
      <c r="W118" s="91"/>
      <c r="X118" s="91"/>
      <c r="Y118" s="91"/>
      <c r="Z118" s="91"/>
      <c r="AA118" s="91"/>
      <c r="AB118" s="91"/>
      <c r="AC118" s="91"/>
      <c r="AD118" s="91"/>
      <c r="AE118" s="91"/>
      <c r="AF118" s="91"/>
      <c r="AG118" s="91"/>
      <c r="AH118" s="91"/>
      <c r="AI118" s="91"/>
      <c r="AJ118" s="91"/>
      <c r="AK118" s="91"/>
      <c r="AL118" s="39"/>
      <c r="AM118" s="91"/>
      <c r="AN118" s="91"/>
      <c r="AO118" s="91"/>
      <c r="AP118" s="91"/>
      <c r="AQ118" s="91"/>
      <c r="AR118" s="91"/>
      <c r="AS118" s="91"/>
      <c r="AT118" s="91"/>
      <c r="AU118" s="91"/>
    </row>
    <row r="119" spans="1:47" ht="14.75" customHeight="1" x14ac:dyDescent="0.2">
      <c r="A119" s="91"/>
      <c r="B119" s="91"/>
      <c r="C119" s="91"/>
      <c r="D119" s="91"/>
      <c r="E119" s="91"/>
      <c r="F119" s="91"/>
      <c r="G119" s="91"/>
      <c r="H119" s="91"/>
      <c r="I119" s="91"/>
      <c r="J119"/>
      <c r="K119"/>
      <c r="L119" s="91"/>
      <c r="M119" s="91"/>
      <c r="N119" s="91"/>
      <c r="O119" s="91"/>
      <c r="P119" s="91"/>
      <c r="Q119" s="91"/>
      <c r="R119" s="91"/>
      <c r="S119" s="91"/>
      <c r="T119" s="91"/>
      <c r="U119" s="91"/>
      <c r="V119" s="91"/>
      <c r="W119" s="91"/>
      <c r="X119" s="91"/>
      <c r="Y119" s="91"/>
      <c r="Z119" s="91"/>
      <c r="AA119" s="91"/>
      <c r="AB119" s="91"/>
      <c r="AC119" s="91"/>
      <c r="AD119" s="91"/>
      <c r="AE119" s="91"/>
      <c r="AF119" s="91"/>
      <c r="AG119" s="91"/>
      <c r="AH119" s="91"/>
      <c r="AI119" s="91"/>
      <c r="AJ119" s="91"/>
      <c r="AK119" s="91"/>
      <c r="AL119" s="39"/>
      <c r="AM119" s="91"/>
      <c r="AN119" s="91"/>
      <c r="AO119" s="91"/>
      <c r="AP119" s="91"/>
      <c r="AQ119" s="91"/>
      <c r="AR119" s="91"/>
      <c r="AS119" s="91"/>
      <c r="AT119" s="91"/>
      <c r="AU119" s="91"/>
    </row>
    <row r="120" spans="1:47" ht="14.75" customHeight="1" x14ac:dyDescent="0.2">
      <c r="A120" s="91"/>
      <c r="B120" s="91"/>
      <c r="C120" s="91"/>
      <c r="D120" s="91"/>
      <c r="E120" s="91"/>
      <c r="F120" s="91"/>
      <c r="G120" s="91"/>
      <c r="H120" s="91"/>
      <c r="I120" s="91"/>
      <c r="J120"/>
      <c r="K120"/>
      <c r="L120" s="91"/>
      <c r="M120" s="91"/>
      <c r="N120" s="91"/>
      <c r="O120" s="91"/>
      <c r="P120" s="91"/>
      <c r="Q120" s="91"/>
      <c r="R120" s="91"/>
      <c r="S120" s="91"/>
      <c r="T120" s="91"/>
      <c r="U120" s="91"/>
      <c r="V120" s="91"/>
      <c r="W120" s="91"/>
      <c r="X120" s="91"/>
      <c r="Y120" s="91"/>
      <c r="Z120" s="91"/>
      <c r="AA120" s="91"/>
      <c r="AB120" s="91"/>
      <c r="AC120" s="91"/>
      <c r="AD120" s="91"/>
      <c r="AE120" s="91"/>
      <c r="AF120" s="91"/>
      <c r="AG120" s="91"/>
      <c r="AH120" s="91"/>
      <c r="AI120" s="91"/>
      <c r="AJ120" s="91"/>
      <c r="AK120" s="91"/>
      <c r="AL120" s="39"/>
      <c r="AM120" s="91"/>
      <c r="AN120" s="91"/>
      <c r="AO120" s="91"/>
      <c r="AP120" s="91"/>
      <c r="AQ120" s="91"/>
      <c r="AR120" s="91"/>
      <c r="AS120" s="91"/>
      <c r="AT120" s="91"/>
      <c r="AU120" s="91"/>
    </row>
    <row r="121" spans="1:47" ht="14.75" customHeight="1" x14ac:dyDescent="0.2">
      <c r="A121" s="91"/>
      <c r="B121" s="91"/>
      <c r="C121" s="91"/>
      <c r="D121" s="91"/>
      <c r="E121" s="91"/>
      <c r="F121" s="91"/>
      <c r="G121" s="91"/>
      <c r="H121" s="91"/>
      <c r="I121" s="91"/>
      <c r="J121"/>
      <c r="K121"/>
      <c r="L121" s="91"/>
      <c r="M121" s="91"/>
      <c r="N121" s="91"/>
      <c r="O121" s="91"/>
      <c r="P121" s="91"/>
      <c r="Q121" s="91"/>
      <c r="R121" s="91"/>
      <c r="S121" s="91"/>
      <c r="T121" s="91"/>
      <c r="U121" s="91"/>
      <c r="V121" s="91"/>
      <c r="W121" s="91"/>
      <c r="X121" s="91"/>
      <c r="Y121" s="91"/>
      <c r="Z121" s="91"/>
      <c r="AA121" s="91"/>
      <c r="AB121" s="91"/>
      <c r="AC121" s="91"/>
      <c r="AD121" s="91"/>
      <c r="AE121" s="91"/>
      <c r="AF121" s="91"/>
      <c r="AG121" s="91"/>
      <c r="AH121" s="91"/>
      <c r="AI121" s="91"/>
      <c r="AJ121" s="91"/>
      <c r="AK121" s="91"/>
      <c r="AL121" s="40"/>
      <c r="AM121" s="91"/>
      <c r="AN121" s="91"/>
      <c r="AO121" s="91"/>
      <c r="AP121" s="91"/>
      <c r="AQ121" s="91"/>
      <c r="AR121" s="91"/>
      <c r="AS121" s="91"/>
      <c r="AT121" s="91"/>
      <c r="AU121" s="91"/>
    </row>
    <row r="122" spans="1:47" ht="14.75" customHeight="1" x14ac:dyDescent="0.2">
      <c r="A122" s="91"/>
      <c r="B122" s="91"/>
      <c r="C122" s="91"/>
      <c r="D122" s="91"/>
      <c r="E122" s="91"/>
      <c r="F122" s="91"/>
      <c r="G122" s="91"/>
      <c r="H122" s="91"/>
      <c r="I122" s="91"/>
      <c r="J122"/>
      <c r="K122"/>
      <c r="L122" s="91"/>
      <c r="M122" s="91"/>
      <c r="N122" s="91"/>
      <c r="O122" s="91"/>
      <c r="P122" s="91"/>
      <c r="Q122" s="91"/>
      <c r="R122" s="91"/>
      <c r="S122" s="91"/>
      <c r="T122" s="91"/>
      <c r="U122" s="91"/>
      <c r="V122" s="91"/>
      <c r="W122" s="91"/>
      <c r="X122" s="91"/>
      <c r="Y122" s="91"/>
      <c r="Z122" s="91"/>
      <c r="AA122" s="91"/>
      <c r="AB122" s="91"/>
      <c r="AC122" s="91"/>
      <c r="AD122" s="91"/>
      <c r="AE122" s="91"/>
      <c r="AF122" s="91"/>
      <c r="AG122" s="91"/>
      <c r="AH122" s="91"/>
      <c r="AI122" s="91"/>
      <c r="AJ122" s="91"/>
      <c r="AK122" s="91"/>
      <c r="AL122" s="37"/>
      <c r="AM122" s="91"/>
      <c r="AN122" s="91"/>
      <c r="AO122" s="91"/>
      <c r="AP122" s="91"/>
      <c r="AQ122" s="91"/>
      <c r="AR122" s="91"/>
      <c r="AS122" s="91"/>
      <c r="AT122" s="91"/>
      <c r="AU122" s="91"/>
    </row>
    <row r="123" spans="1:47" ht="14.75" customHeight="1" x14ac:dyDescent="0.2">
      <c r="A123" s="91"/>
      <c r="B123" s="91"/>
      <c r="C123" s="91"/>
      <c r="D123" s="91"/>
      <c r="E123" s="91"/>
      <c r="F123" s="91"/>
      <c r="G123" s="91"/>
      <c r="H123" s="91"/>
      <c r="I123" s="91"/>
      <c r="J123"/>
      <c r="K123"/>
      <c r="L123" s="91"/>
      <c r="M123" s="91"/>
      <c r="N123" s="91"/>
      <c r="O123" s="91"/>
      <c r="P123" s="91"/>
      <c r="Q123" s="91"/>
      <c r="R123" s="91"/>
      <c r="S123" s="91"/>
      <c r="T123" s="91"/>
      <c r="U123" s="91"/>
      <c r="V123" s="91"/>
      <c r="W123" s="91"/>
      <c r="X123" s="91"/>
      <c r="Y123" s="91"/>
      <c r="Z123" s="91"/>
      <c r="AA123" s="91"/>
      <c r="AB123" s="91"/>
      <c r="AC123" s="91"/>
      <c r="AD123" s="91"/>
      <c r="AE123" s="91"/>
      <c r="AF123" s="91"/>
      <c r="AG123" s="91"/>
      <c r="AH123" s="91"/>
      <c r="AI123" s="91"/>
      <c r="AJ123" s="91"/>
      <c r="AK123" s="91"/>
      <c r="AL123" s="37"/>
      <c r="AM123" s="91"/>
      <c r="AN123" s="91"/>
      <c r="AO123" s="91"/>
      <c r="AP123" s="91"/>
      <c r="AQ123" s="91"/>
      <c r="AR123" s="91"/>
      <c r="AS123" s="91"/>
      <c r="AT123" s="91"/>
      <c r="AU123" s="91"/>
    </row>
    <row r="124" spans="1:47" ht="14.75" customHeight="1" x14ac:dyDescent="0.2">
      <c r="A124" s="91"/>
      <c r="B124" s="91"/>
      <c r="C124" s="91"/>
      <c r="D124" s="91"/>
      <c r="E124" s="91"/>
      <c r="F124" s="91"/>
      <c r="G124" s="91"/>
      <c r="H124" s="91"/>
      <c r="I124" s="91"/>
      <c r="J124"/>
      <c r="K124"/>
      <c r="L124" s="91"/>
      <c r="M124" s="91"/>
      <c r="N124" s="91"/>
      <c r="O124" s="91"/>
      <c r="P124" s="91"/>
      <c r="Q124" s="91"/>
      <c r="R124" s="91"/>
      <c r="S124" s="91"/>
      <c r="T124" s="91"/>
      <c r="U124" s="91"/>
      <c r="V124" s="91"/>
      <c r="W124" s="91"/>
      <c r="X124" s="91"/>
      <c r="Y124" s="91"/>
      <c r="Z124" s="91"/>
      <c r="AA124" s="91"/>
      <c r="AB124" s="91"/>
      <c r="AC124" s="91"/>
      <c r="AD124" s="91"/>
      <c r="AE124" s="91"/>
      <c r="AF124" s="91"/>
      <c r="AG124" s="91"/>
      <c r="AH124" s="91"/>
      <c r="AI124" s="91"/>
      <c r="AJ124" s="91"/>
      <c r="AK124" s="91"/>
      <c r="AL124" s="40"/>
      <c r="AM124" s="91"/>
      <c r="AN124" s="91"/>
      <c r="AO124" s="91"/>
      <c r="AP124" s="91"/>
      <c r="AQ124" s="91"/>
      <c r="AR124" s="91"/>
      <c r="AS124" s="91"/>
      <c r="AT124" s="91"/>
      <c r="AU124" s="91"/>
    </row>
    <row r="125" spans="1:47" ht="14.75" customHeight="1" x14ac:dyDescent="0.2">
      <c r="A125" s="91"/>
      <c r="B125" s="91"/>
      <c r="C125" s="91"/>
      <c r="D125" s="91"/>
      <c r="E125" s="91"/>
      <c r="F125" s="91"/>
      <c r="G125" s="91"/>
      <c r="H125" s="91"/>
      <c r="I125" s="91"/>
      <c r="J125"/>
      <c r="K125"/>
      <c r="L125" s="91"/>
      <c r="M125" s="91"/>
      <c r="N125" s="91"/>
      <c r="O125" s="91"/>
      <c r="P125" s="91"/>
      <c r="Q125" s="91"/>
      <c r="R125" s="91"/>
      <c r="S125" s="91"/>
      <c r="T125" s="91"/>
      <c r="U125" s="91"/>
      <c r="V125" s="91"/>
      <c r="W125" s="91"/>
      <c r="X125" s="91"/>
      <c r="Y125" s="91"/>
      <c r="Z125" s="91"/>
      <c r="AA125" s="91"/>
      <c r="AB125" s="91"/>
      <c r="AC125" s="91"/>
      <c r="AD125" s="91"/>
      <c r="AE125" s="91"/>
      <c r="AF125" s="91"/>
      <c r="AG125" s="91"/>
      <c r="AH125" s="91"/>
      <c r="AI125" s="91"/>
      <c r="AJ125" s="91"/>
      <c r="AK125" s="91"/>
      <c r="AL125" s="40"/>
      <c r="AM125" s="91"/>
      <c r="AN125" s="91"/>
      <c r="AO125" s="91"/>
      <c r="AP125" s="91"/>
      <c r="AQ125" s="91"/>
      <c r="AR125" s="91"/>
      <c r="AS125" s="91"/>
      <c r="AT125" s="91"/>
      <c r="AU125" s="91"/>
    </row>
    <row r="126" spans="1:47" ht="14.75" customHeight="1" x14ac:dyDescent="0.2">
      <c r="A126" s="91"/>
      <c r="B126" s="91"/>
      <c r="C126" s="91"/>
      <c r="D126" s="91"/>
      <c r="E126" s="91"/>
      <c r="F126" s="91"/>
      <c r="G126" s="91"/>
      <c r="H126" s="91"/>
      <c r="I126" s="91"/>
      <c r="J126"/>
      <c r="K126"/>
      <c r="L126" s="91"/>
      <c r="M126" s="91"/>
      <c r="N126" s="91"/>
      <c r="O126" s="91"/>
      <c r="P126" s="91"/>
      <c r="Q126" s="91"/>
      <c r="R126" s="91"/>
      <c r="S126" s="91"/>
      <c r="T126" s="91"/>
      <c r="U126" s="91"/>
      <c r="V126" s="91"/>
      <c r="W126" s="91"/>
      <c r="X126" s="91"/>
      <c r="Y126" s="91"/>
      <c r="Z126" s="91"/>
      <c r="AA126" s="91"/>
      <c r="AB126" s="91"/>
      <c r="AC126" s="91"/>
      <c r="AD126" s="91"/>
      <c r="AE126" s="91"/>
      <c r="AF126" s="91"/>
      <c r="AG126" s="91"/>
      <c r="AH126" s="91"/>
      <c r="AI126" s="91"/>
      <c r="AJ126" s="91"/>
      <c r="AK126" s="91"/>
      <c r="AL126" s="37"/>
      <c r="AM126" s="91"/>
      <c r="AN126" s="91"/>
      <c r="AO126" s="91"/>
      <c r="AP126" s="91"/>
      <c r="AQ126" s="91"/>
      <c r="AR126" s="91"/>
      <c r="AS126" s="91"/>
      <c r="AT126" s="91"/>
      <c r="AU126" s="91"/>
    </row>
    <row r="127" spans="1:47" ht="14.75" customHeight="1" x14ac:dyDescent="0.2">
      <c r="A127" s="91"/>
      <c r="B127" s="91"/>
      <c r="C127" s="91"/>
      <c r="D127" s="91"/>
      <c r="E127" s="91"/>
      <c r="F127" s="91"/>
      <c r="G127" s="91"/>
      <c r="H127" s="91"/>
      <c r="I127" s="91"/>
      <c r="J127"/>
      <c r="K127"/>
      <c r="L127" s="91"/>
      <c r="M127" s="91"/>
      <c r="N127" s="91"/>
      <c r="O127" s="91"/>
      <c r="P127" s="91"/>
      <c r="Q127" s="91"/>
      <c r="R127" s="91"/>
      <c r="S127" s="91"/>
      <c r="T127" s="91"/>
      <c r="U127" s="91"/>
      <c r="V127" s="91"/>
      <c r="W127" s="91"/>
      <c r="X127" s="91"/>
      <c r="Y127" s="91"/>
      <c r="Z127" s="91"/>
      <c r="AA127" s="91"/>
      <c r="AB127" s="91"/>
      <c r="AC127" s="91"/>
      <c r="AD127" s="91"/>
      <c r="AE127" s="91"/>
      <c r="AF127" s="91"/>
      <c r="AG127" s="91"/>
      <c r="AH127" s="91"/>
      <c r="AI127" s="91"/>
      <c r="AJ127" s="91"/>
      <c r="AK127" s="91"/>
      <c r="AL127" s="37"/>
      <c r="AM127" s="91"/>
      <c r="AN127" s="91"/>
      <c r="AO127" s="91"/>
      <c r="AP127" s="91"/>
      <c r="AQ127" s="91"/>
      <c r="AR127" s="91"/>
      <c r="AS127" s="91"/>
      <c r="AT127" s="91"/>
      <c r="AU127" s="91"/>
    </row>
    <row r="128" spans="1:47" ht="14.75" customHeight="1" x14ac:dyDescent="0.2">
      <c r="A128" s="91"/>
      <c r="B128" s="91"/>
      <c r="C128" s="91"/>
      <c r="D128" s="91"/>
      <c r="E128" s="91"/>
      <c r="F128" s="91"/>
      <c r="G128" s="91"/>
      <c r="H128" s="91"/>
      <c r="I128" s="91"/>
      <c r="J128"/>
      <c r="K128"/>
      <c r="L128" s="91"/>
      <c r="M128" s="91"/>
      <c r="N128" s="91"/>
      <c r="O128" s="91"/>
      <c r="P128" s="91"/>
      <c r="Q128" s="91"/>
      <c r="R128" s="91"/>
      <c r="S128" s="91"/>
      <c r="T128" s="91"/>
      <c r="U128" s="91"/>
      <c r="V128" s="91"/>
      <c r="W128" s="91"/>
      <c r="X128" s="91"/>
      <c r="Y128" s="91"/>
      <c r="Z128" s="91"/>
      <c r="AA128" s="91"/>
      <c r="AB128" s="91"/>
      <c r="AC128" s="91"/>
      <c r="AD128" s="91"/>
      <c r="AE128" s="91"/>
      <c r="AF128" s="91"/>
      <c r="AG128" s="91"/>
      <c r="AH128" s="91"/>
      <c r="AI128" s="91"/>
      <c r="AJ128" s="91"/>
      <c r="AK128" s="91"/>
      <c r="AL128" s="37"/>
      <c r="AM128" s="91"/>
      <c r="AN128" s="91"/>
      <c r="AO128" s="91"/>
      <c r="AP128" s="91"/>
      <c r="AQ128" s="91"/>
      <c r="AR128" s="91"/>
      <c r="AS128" s="91"/>
      <c r="AT128" s="91"/>
      <c r="AU128" s="91"/>
    </row>
    <row r="129" spans="1:47" ht="14.75" customHeight="1" x14ac:dyDescent="0.2">
      <c r="A129" s="91"/>
      <c r="B129" s="91"/>
      <c r="C129" s="91"/>
      <c r="D129" s="91"/>
      <c r="E129" s="91"/>
      <c r="F129" s="91"/>
      <c r="G129" s="91"/>
      <c r="H129" s="91"/>
      <c r="I129" s="91"/>
      <c r="J129"/>
      <c r="K129"/>
      <c r="L129" s="91"/>
      <c r="M129" s="91"/>
      <c r="N129" s="91"/>
      <c r="O129" s="91"/>
      <c r="P129" s="91"/>
      <c r="Q129" s="91"/>
      <c r="R129" s="91"/>
      <c r="S129" s="91"/>
      <c r="T129" s="91"/>
      <c r="U129" s="91"/>
      <c r="V129" s="91"/>
      <c r="W129" s="91"/>
      <c r="X129" s="91"/>
      <c r="Y129" s="91"/>
      <c r="Z129" s="91"/>
      <c r="AA129" s="91"/>
      <c r="AB129" s="91"/>
      <c r="AC129" s="91"/>
      <c r="AD129" s="91"/>
      <c r="AE129" s="91"/>
      <c r="AF129" s="91"/>
      <c r="AG129" s="91"/>
      <c r="AH129" s="91"/>
      <c r="AI129" s="91"/>
      <c r="AJ129" s="91"/>
      <c r="AK129" s="91"/>
      <c r="AL129" s="37"/>
      <c r="AM129" s="91"/>
      <c r="AN129" s="91"/>
      <c r="AO129" s="91"/>
      <c r="AP129" s="91"/>
      <c r="AQ129" s="91"/>
      <c r="AR129" s="91"/>
      <c r="AS129" s="91"/>
      <c r="AT129" s="91"/>
      <c r="AU129" s="91"/>
    </row>
    <row r="130" spans="1:47" ht="14.75" customHeight="1" x14ac:dyDescent="0.2">
      <c r="A130" s="91"/>
      <c r="B130" s="91"/>
      <c r="C130" s="91"/>
      <c r="D130" s="91"/>
      <c r="E130" s="91"/>
      <c r="F130" s="91"/>
      <c r="G130" s="91"/>
      <c r="H130" s="91"/>
      <c r="I130" s="91"/>
      <c r="J130"/>
      <c r="K130"/>
      <c r="L130" s="91"/>
      <c r="M130" s="91"/>
      <c r="N130" s="91"/>
      <c r="O130" s="91"/>
      <c r="P130" s="91"/>
      <c r="Q130" s="91"/>
      <c r="R130" s="91"/>
      <c r="S130" s="91"/>
      <c r="T130" s="91"/>
      <c r="U130" s="91"/>
      <c r="V130" s="91"/>
      <c r="W130" s="91"/>
      <c r="X130" s="91"/>
      <c r="Y130" s="91"/>
      <c r="Z130" s="91"/>
      <c r="AA130" s="91"/>
      <c r="AB130" s="91"/>
      <c r="AC130" s="91"/>
      <c r="AD130" s="91"/>
      <c r="AE130" s="91"/>
      <c r="AF130" s="91"/>
      <c r="AG130" s="91"/>
      <c r="AH130" s="91"/>
      <c r="AI130" s="91"/>
      <c r="AJ130" s="91"/>
      <c r="AK130" s="91"/>
      <c r="AL130" s="37"/>
      <c r="AM130" s="91"/>
      <c r="AN130" s="91"/>
      <c r="AO130" s="91"/>
      <c r="AP130" s="91"/>
      <c r="AQ130" s="91"/>
      <c r="AR130" s="91"/>
      <c r="AS130" s="91"/>
      <c r="AT130" s="91"/>
      <c r="AU130" s="91"/>
    </row>
    <row r="131" spans="1:47" ht="14.75" customHeight="1" x14ac:dyDescent="0.2">
      <c r="A131" s="91"/>
      <c r="B131" s="91"/>
      <c r="C131" s="91"/>
      <c r="D131" s="91"/>
      <c r="E131" s="91"/>
      <c r="F131" s="91"/>
      <c r="G131" s="91"/>
      <c r="H131" s="91"/>
      <c r="I131" s="91"/>
      <c r="J131"/>
      <c r="K131"/>
      <c r="L131" s="91"/>
      <c r="M131" s="91"/>
      <c r="N131" s="91"/>
      <c r="O131" s="91"/>
      <c r="P131" s="91"/>
      <c r="Q131" s="91"/>
      <c r="R131" s="91"/>
      <c r="S131" s="91"/>
      <c r="T131" s="91"/>
      <c r="U131" s="91"/>
      <c r="V131" s="91"/>
      <c r="W131" s="91"/>
      <c r="X131" s="91"/>
      <c r="Y131" s="91"/>
      <c r="Z131" s="91"/>
      <c r="AA131" s="91"/>
      <c r="AB131" s="91"/>
      <c r="AC131" s="91"/>
      <c r="AD131" s="91"/>
      <c r="AE131" s="91"/>
      <c r="AF131" s="91"/>
      <c r="AG131" s="91"/>
      <c r="AH131" s="91"/>
      <c r="AI131" s="91"/>
      <c r="AJ131" s="91"/>
      <c r="AK131" s="91"/>
      <c r="AL131" s="91"/>
      <c r="AM131" s="91"/>
      <c r="AN131" s="91"/>
      <c r="AO131" s="91"/>
      <c r="AP131" s="91"/>
      <c r="AQ131" s="91"/>
      <c r="AR131" s="91"/>
      <c r="AS131" s="91"/>
      <c r="AT131" s="91"/>
      <c r="AU131" s="91"/>
    </row>
    <row r="132" spans="1:47" ht="14.75" customHeight="1" x14ac:dyDescent="0.2">
      <c r="A132" s="91"/>
      <c r="B132" s="91"/>
      <c r="C132" s="91"/>
      <c r="D132" s="91"/>
      <c r="E132" s="91"/>
      <c r="F132" s="91"/>
      <c r="G132" s="91"/>
      <c r="H132" s="91"/>
      <c r="I132" s="91"/>
      <c r="J132"/>
      <c r="K132"/>
      <c r="L132" s="91"/>
      <c r="M132" s="91"/>
      <c r="N132" s="91"/>
      <c r="O132" s="91"/>
      <c r="P132" s="91"/>
      <c r="Q132" s="91"/>
      <c r="R132" s="91"/>
      <c r="S132" s="91"/>
      <c r="T132" s="91"/>
      <c r="U132" s="91"/>
      <c r="V132" s="91"/>
      <c r="W132" s="91"/>
      <c r="X132" s="91"/>
      <c r="Y132" s="91"/>
      <c r="Z132" s="91"/>
      <c r="AA132" s="91"/>
      <c r="AB132" s="91"/>
      <c r="AC132" s="91"/>
      <c r="AD132" s="91"/>
      <c r="AE132" s="91"/>
      <c r="AF132" s="91"/>
      <c r="AG132" s="91"/>
      <c r="AH132" s="91"/>
      <c r="AI132" s="91"/>
      <c r="AJ132" s="91"/>
      <c r="AK132" s="91"/>
      <c r="AL132" s="91"/>
      <c r="AM132" s="91"/>
      <c r="AN132" s="91"/>
      <c r="AO132" s="91"/>
      <c r="AP132" s="91"/>
      <c r="AQ132" s="91"/>
      <c r="AR132" s="91"/>
      <c r="AS132" s="91"/>
      <c r="AT132" s="91"/>
      <c r="AU132" s="91"/>
    </row>
    <row r="133" spans="1:47" ht="14.75" customHeight="1" x14ac:dyDescent="0.2">
      <c r="A133" s="91"/>
      <c r="B133" s="91"/>
      <c r="C133" s="91"/>
      <c r="D133" s="91"/>
      <c r="E133" s="91"/>
      <c r="F133" s="91"/>
      <c r="G133" s="91"/>
      <c r="H133" s="91"/>
      <c r="I133" s="91"/>
      <c r="J133"/>
      <c r="K133"/>
      <c r="L133" s="91"/>
      <c r="M133" s="91"/>
      <c r="N133" s="91"/>
      <c r="O133" s="91"/>
      <c r="P133" s="91"/>
      <c r="Q133" s="91"/>
      <c r="R133" s="91"/>
      <c r="S133" s="91"/>
      <c r="T133" s="91"/>
      <c r="U133" s="91"/>
      <c r="V133" s="91"/>
      <c r="W133" s="91"/>
      <c r="X133" s="91"/>
      <c r="Y133" s="91"/>
      <c r="Z133" s="91"/>
      <c r="AA133" s="91"/>
      <c r="AB133" s="91"/>
      <c r="AC133" s="91"/>
      <c r="AD133" s="91"/>
      <c r="AE133" s="91"/>
      <c r="AF133" s="91"/>
      <c r="AG133" s="91"/>
      <c r="AH133" s="91"/>
      <c r="AI133" s="91"/>
      <c r="AJ133" s="91"/>
      <c r="AK133" s="91"/>
      <c r="AL133" s="91"/>
      <c r="AM133" s="91"/>
      <c r="AN133" s="91"/>
      <c r="AO133" s="91"/>
      <c r="AP133" s="91"/>
      <c r="AQ133" s="91"/>
      <c r="AR133" s="91"/>
      <c r="AS133" s="91"/>
      <c r="AT133" s="91"/>
      <c r="AU133" s="91"/>
    </row>
    <row r="134" spans="1:47" ht="14.75" customHeight="1" x14ac:dyDescent="0.2">
      <c r="A134" s="91"/>
      <c r="B134" s="91"/>
      <c r="C134" s="91"/>
      <c r="D134" s="91"/>
      <c r="E134" s="91"/>
      <c r="F134" s="91"/>
      <c r="G134" s="91"/>
      <c r="H134" s="91"/>
      <c r="I134" s="91"/>
      <c r="J134"/>
      <c r="K134"/>
      <c r="L134" s="91"/>
      <c r="M134" s="91"/>
      <c r="N134" s="91"/>
      <c r="O134" s="91"/>
      <c r="P134" s="91"/>
      <c r="Q134" s="91"/>
      <c r="R134" s="91"/>
      <c r="S134" s="91"/>
      <c r="T134" s="91"/>
      <c r="U134" s="91"/>
      <c r="V134" s="91"/>
      <c r="W134" s="91"/>
      <c r="X134" s="91"/>
      <c r="Y134" s="91"/>
      <c r="Z134" s="91"/>
      <c r="AA134" s="91"/>
      <c r="AB134" s="91"/>
      <c r="AC134" s="91"/>
      <c r="AD134" s="91"/>
      <c r="AE134" s="91"/>
      <c r="AF134" s="91"/>
      <c r="AG134" s="91"/>
      <c r="AH134" s="91"/>
      <c r="AI134" s="91"/>
      <c r="AJ134" s="91"/>
      <c r="AK134" s="91"/>
      <c r="AL134" s="91"/>
      <c r="AM134" s="91"/>
      <c r="AN134" s="91"/>
      <c r="AO134" s="91"/>
      <c r="AP134" s="91"/>
      <c r="AQ134" s="91"/>
      <c r="AR134" s="91"/>
      <c r="AS134" s="91"/>
      <c r="AT134" s="91"/>
      <c r="AU134" s="91"/>
    </row>
    <row r="135" spans="1:47" ht="14.75" customHeight="1" x14ac:dyDescent="0.2">
      <c r="A135" s="91"/>
      <c r="B135" s="91"/>
      <c r="C135" s="91"/>
      <c r="D135" s="91"/>
      <c r="E135" s="91"/>
      <c r="F135" s="91"/>
      <c r="G135" s="91"/>
      <c r="H135" s="91"/>
      <c r="I135" s="91"/>
      <c r="J135"/>
      <c r="K135"/>
      <c r="L135" s="91"/>
      <c r="M135" s="91"/>
      <c r="N135" s="91"/>
      <c r="O135" s="91"/>
      <c r="P135" s="91"/>
      <c r="Q135" s="91"/>
      <c r="R135" s="91"/>
      <c r="S135" s="91"/>
      <c r="T135" s="91"/>
      <c r="U135" s="91"/>
      <c r="V135" s="91"/>
      <c r="W135" s="91"/>
      <c r="X135" s="91"/>
      <c r="Y135" s="91"/>
      <c r="Z135" s="91"/>
      <c r="AA135" s="91"/>
      <c r="AB135" s="91"/>
      <c r="AC135" s="91"/>
      <c r="AD135" s="91"/>
      <c r="AE135" s="91"/>
      <c r="AF135" s="91"/>
      <c r="AG135" s="91"/>
      <c r="AH135" s="91"/>
      <c r="AI135" s="91"/>
      <c r="AJ135" s="91"/>
      <c r="AK135" s="91"/>
      <c r="AL135" s="91"/>
      <c r="AM135" s="91"/>
      <c r="AN135" s="91"/>
      <c r="AO135" s="91"/>
      <c r="AP135" s="91"/>
      <c r="AQ135" s="91"/>
      <c r="AR135" s="91"/>
      <c r="AS135" s="91"/>
      <c r="AT135" s="91"/>
      <c r="AU135" s="91"/>
    </row>
    <row r="136" spans="1:47" ht="14.75" customHeight="1" x14ac:dyDescent="0.2">
      <c r="A136" s="91"/>
      <c r="B136" s="91"/>
      <c r="C136" s="91"/>
      <c r="D136" s="91"/>
      <c r="E136" s="91"/>
      <c r="F136" s="91"/>
      <c r="G136" s="91"/>
      <c r="H136" s="91"/>
      <c r="I136" s="91"/>
      <c r="J136"/>
      <c r="K136"/>
      <c r="L136" s="91"/>
      <c r="M136" s="91"/>
      <c r="N136" s="91"/>
      <c r="O136" s="91"/>
      <c r="P136" s="91"/>
      <c r="Q136" s="91"/>
      <c r="R136" s="91"/>
      <c r="S136" s="91"/>
      <c r="T136" s="91"/>
      <c r="U136" s="91"/>
      <c r="V136" s="91"/>
      <c r="W136" s="91"/>
      <c r="X136" s="91"/>
      <c r="Y136" s="91"/>
      <c r="Z136" s="91"/>
      <c r="AA136" s="91"/>
      <c r="AB136" s="91"/>
      <c r="AC136" s="91"/>
      <c r="AD136" s="91"/>
      <c r="AE136" s="91"/>
      <c r="AF136" s="91"/>
      <c r="AG136" s="91"/>
      <c r="AH136" s="91"/>
      <c r="AI136" s="91"/>
      <c r="AJ136" s="91"/>
      <c r="AK136" s="91"/>
      <c r="AL136" s="91"/>
      <c r="AM136" s="91"/>
      <c r="AN136" s="91"/>
      <c r="AO136" s="91"/>
      <c r="AP136" s="91"/>
      <c r="AQ136" s="91"/>
      <c r="AR136" s="91"/>
      <c r="AS136" s="91"/>
      <c r="AT136" s="91"/>
      <c r="AU136" s="91"/>
    </row>
    <row r="137" spans="1:47" ht="14.75" customHeight="1" x14ac:dyDescent="0.2">
      <c r="A137" s="91"/>
      <c r="B137" s="91"/>
      <c r="C137" s="91"/>
      <c r="D137" s="91"/>
      <c r="E137" s="91"/>
      <c r="F137" s="91"/>
      <c r="G137" s="91"/>
      <c r="H137" s="91"/>
      <c r="I137" s="91"/>
      <c r="J137"/>
      <c r="K137"/>
      <c r="L137" s="91"/>
      <c r="M137" s="91"/>
      <c r="N137" s="91"/>
      <c r="O137" s="91"/>
      <c r="P137" s="91"/>
      <c r="Q137" s="91"/>
      <c r="R137" s="91"/>
      <c r="S137" s="91"/>
      <c r="T137" s="91"/>
      <c r="U137" s="91"/>
      <c r="V137" s="91"/>
      <c r="W137" s="91"/>
      <c r="X137" s="91"/>
      <c r="Y137" s="91"/>
      <c r="Z137" s="91"/>
      <c r="AA137" s="91"/>
      <c r="AB137" s="91"/>
      <c r="AC137" s="91"/>
      <c r="AD137" s="91"/>
      <c r="AE137" s="91"/>
      <c r="AF137" s="91"/>
      <c r="AG137" s="91"/>
      <c r="AH137" s="91"/>
      <c r="AI137" s="91"/>
      <c r="AJ137" s="91"/>
      <c r="AK137" s="91"/>
      <c r="AL137" s="91"/>
      <c r="AM137" s="91"/>
      <c r="AN137" s="91"/>
      <c r="AO137" s="91"/>
      <c r="AP137" s="91"/>
      <c r="AQ137" s="91"/>
      <c r="AR137" s="91"/>
      <c r="AS137" s="91"/>
      <c r="AT137" s="91"/>
      <c r="AU137" s="91"/>
    </row>
    <row r="138" spans="1:47" ht="14.75" customHeight="1" x14ac:dyDescent="0.2">
      <c r="A138" s="91"/>
      <c r="B138" s="91"/>
      <c r="C138" s="91"/>
      <c r="D138" s="91"/>
      <c r="E138" s="91"/>
      <c r="F138" s="91"/>
      <c r="G138" s="91"/>
      <c r="H138" s="91"/>
      <c r="I138" s="91"/>
      <c r="J138"/>
      <c r="K138"/>
      <c r="L138" s="91"/>
      <c r="M138" s="91"/>
      <c r="N138" s="91"/>
      <c r="O138" s="91"/>
      <c r="P138" s="91"/>
      <c r="Q138" s="91"/>
      <c r="R138" s="91"/>
      <c r="S138" s="91"/>
      <c r="T138" s="91"/>
      <c r="U138" s="91"/>
      <c r="V138" s="91"/>
      <c r="W138" s="91"/>
      <c r="X138" s="91"/>
      <c r="Y138" s="91"/>
      <c r="Z138" s="91"/>
      <c r="AA138" s="91"/>
      <c r="AB138" s="91"/>
      <c r="AC138" s="91"/>
      <c r="AD138" s="91"/>
      <c r="AE138" s="91"/>
      <c r="AF138" s="91"/>
      <c r="AG138" s="91"/>
      <c r="AH138" s="91"/>
      <c r="AI138" s="91"/>
      <c r="AJ138" s="91"/>
      <c r="AK138" s="91"/>
      <c r="AL138" s="91"/>
      <c r="AM138" s="91"/>
      <c r="AN138" s="91"/>
      <c r="AO138" s="91"/>
      <c r="AP138" s="91"/>
      <c r="AQ138" s="91"/>
      <c r="AR138" s="91"/>
      <c r="AS138" s="91"/>
      <c r="AT138" s="91"/>
      <c r="AU138" s="91"/>
    </row>
    <row r="139" spans="1:47" x14ac:dyDescent="0.2">
      <c r="A139" s="91"/>
      <c r="B139" s="91"/>
      <c r="C139" s="91"/>
      <c r="D139" s="91"/>
      <c r="E139" s="91"/>
      <c r="F139" s="91"/>
      <c r="G139" s="91"/>
      <c r="H139" s="91"/>
      <c r="I139" s="91"/>
      <c r="J139"/>
      <c r="K139"/>
      <c r="L139" s="91"/>
      <c r="M139" s="91"/>
      <c r="N139" s="91"/>
      <c r="O139" s="91"/>
      <c r="P139" s="91"/>
      <c r="Q139" s="91"/>
      <c r="R139" s="91"/>
      <c r="S139" s="91"/>
      <c r="T139" s="91"/>
      <c r="U139" s="91"/>
      <c r="V139" s="91"/>
      <c r="W139" s="91"/>
      <c r="X139" s="91"/>
      <c r="Y139" s="91"/>
      <c r="Z139" s="91"/>
      <c r="AA139" s="91"/>
      <c r="AB139" s="91"/>
      <c r="AC139" s="91"/>
      <c r="AD139" s="91"/>
      <c r="AE139" s="91"/>
      <c r="AF139" s="91"/>
      <c r="AG139" s="91"/>
      <c r="AH139" s="91"/>
      <c r="AI139" s="91"/>
      <c r="AJ139" s="91"/>
      <c r="AK139" s="91"/>
      <c r="AL139" s="91"/>
      <c r="AM139" s="91"/>
      <c r="AN139" s="91"/>
      <c r="AO139" s="91"/>
      <c r="AP139" s="91"/>
      <c r="AQ139" s="91"/>
      <c r="AR139" s="91"/>
      <c r="AS139" s="91"/>
      <c r="AT139" s="91"/>
      <c r="AU139" s="91"/>
    </row>
    <row r="140" spans="1:47" x14ac:dyDescent="0.2">
      <c r="A140" s="91"/>
      <c r="B140" s="91"/>
      <c r="C140" s="91"/>
      <c r="D140" s="91"/>
      <c r="E140" s="91"/>
      <c r="F140" s="91"/>
      <c r="G140" s="91"/>
      <c r="H140" s="91"/>
      <c r="I140" s="91"/>
      <c r="J140"/>
      <c r="K140"/>
      <c r="L140" s="91"/>
      <c r="M140" s="91"/>
      <c r="N140" s="91"/>
      <c r="O140" s="91"/>
      <c r="P140" s="91"/>
      <c r="Q140" s="91"/>
      <c r="R140" s="91"/>
      <c r="S140" s="91"/>
      <c r="T140" s="91"/>
      <c r="U140" s="91"/>
      <c r="V140" s="91"/>
      <c r="W140" s="91"/>
      <c r="X140" s="91"/>
      <c r="Y140" s="91"/>
      <c r="Z140" s="91"/>
      <c r="AA140" s="91"/>
      <c r="AB140" s="91"/>
      <c r="AC140" s="91"/>
      <c r="AD140" s="91"/>
      <c r="AE140" s="91"/>
      <c r="AF140" s="91"/>
      <c r="AG140" s="91"/>
      <c r="AH140" s="91"/>
      <c r="AI140" s="91"/>
      <c r="AJ140" s="91"/>
      <c r="AK140" s="91"/>
      <c r="AL140" s="91"/>
      <c r="AM140" s="91"/>
      <c r="AN140" s="91"/>
      <c r="AO140" s="91"/>
      <c r="AP140" s="91"/>
      <c r="AQ140" s="91"/>
      <c r="AR140" s="91"/>
      <c r="AS140" s="91"/>
      <c r="AT140" s="91"/>
      <c r="AU140" s="91"/>
    </row>
    <row r="141" spans="1:47" x14ac:dyDescent="0.2">
      <c r="A141" s="91"/>
      <c r="B141" s="91"/>
      <c r="C141" s="91"/>
      <c r="D141" s="91"/>
      <c r="E141" s="91"/>
      <c r="F141" s="91"/>
      <c r="G141" s="91"/>
      <c r="H141" s="91"/>
      <c r="I141" s="91"/>
      <c r="J141"/>
      <c r="K141"/>
      <c r="L141" s="91"/>
      <c r="M141" s="91"/>
      <c r="N141" s="91"/>
      <c r="O141" s="91"/>
      <c r="P141" s="91"/>
      <c r="Q141" s="91"/>
      <c r="R141" s="91"/>
      <c r="S141" s="91"/>
      <c r="T141" s="91"/>
      <c r="U141" s="91"/>
      <c r="V141" s="91"/>
      <c r="W141" s="91"/>
      <c r="X141" s="91"/>
      <c r="Y141" s="91"/>
      <c r="Z141" s="91"/>
      <c r="AA141" s="91"/>
      <c r="AB141" s="91"/>
      <c r="AC141" s="91"/>
      <c r="AD141" s="91"/>
      <c r="AE141" s="91"/>
      <c r="AF141" s="91"/>
      <c r="AG141" s="91"/>
      <c r="AH141" s="91"/>
      <c r="AI141" s="91"/>
      <c r="AJ141" s="91"/>
      <c r="AK141" s="91"/>
      <c r="AL141" s="91"/>
      <c r="AM141" s="91"/>
      <c r="AN141" s="91"/>
      <c r="AO141" s="91"/>
      <c r="AP141" s="91"/>
      <c r="AQ141" s="91"/>
      <c r="AR141" s="91"/>
      <c r="AS141" s="91"/>
      <c r="AT141" s="91"/>
      <c r="AU141" s="91"/>
    </row>
    <row r="142" spans="1:47" x14ac:dyDescent="0.2">
      <c r="A142" s="91"/>
      <c r="B142" s="91"/>
      <c r="C142" s="91"/>
      <c r="D142" s="91"/>
      <c r="E142" s="91"/>
      <c r="F142" s="91"/>
      <c r="G142" s="91"/>
      <c r="H142" s="91"/>
      <c r="I142" s="91"/>
      <c r="J142"/>
      <c r="K142"/>
      <c r="L142" s="91"/>
      <c r="M142" s="91"/>
      <c r="N142" s="91"/>
      <c r="O142" s="91"/>
      <c r="P142" s="91"/>
      <c r="Q142" s="91"/>
      <c r="R142" s="91"/>
      <c r="S142" s="91"/>
      <c r="T142" s="91"/>
      <c r="U142" s="91"/>
      <c r="V142" s="91"/>
      <c r="W142" s="91"/>
      <c r="X142" s="91"/>
      <c r="Y142" s="91"/>
      <c r="Z142" s="91"/>
      <c r="AA142" s="91"/>
      <c r="AB142" s="91"/>
      <c r="AC142" s="91"/>
      <c r="AD142" s="91"/>
      <c r="AE142" s="91"/>
      <c r="AF142" s="91"/>
      <c r="AG142" s="91"/>
      <c r="AH142" s="91"/>
      <c r="AI142" s="91"/>
      <c r="AJ142" s="91"/>
      <c r="AK142" s="91"/>
      <c r="AL142" s="91"/>
      <c r="AM142" s="91"/>
      <c r="AN142" s="91"/>
      <c r="AO142" s="91"/>
      <c r="AP142" s="91"/>
      <c r="AQ142" s="91"/>
      <c r="AR142" s="91"/>
      <c r="AS142" s="91"/>
      <c r="AT142" s="91"/>
      <c r="AU142" s="91"/>
    </row>
    <row r="143" spans="1:47" x14ac:dyDescent="0.2">
      <c r="A143" s="91"/>
      <c r="B143" s="91"/>
      <c r="C143" s="91"/>
      <c r="D143" s="91"/>
      <c r="E143" s="91"/>
      <c r="F143" s="91"/>
      <c r="G143" s="91"/>
      <c r="H143" s="91"/>
      <c r="I143" s="91"/>
      <c r="J143"/>
      <c r="K143"/>
      <c r="L143" s="91"/>
      <c r="M143" s="91"/>
      <c r="N143" s="91"/>
      <c r="O143" s="91"/>
      <c r="P143" s="91"/>
      <c r="Q143" s="91"/>
      <c r="R143" s="91"/>
      <c r="S143" s="91"/>
      <c r="T143" s="91"/>
      <c r="U143" s="91"/>
      <c r="V143" s="91"/>
      <c r="W143" s="91"/>
      <c r="X143" s="91"/>
      <c r="Y143" s="91"/>
      <c r="Z143" s="91"/>
      <c r="AA143" s="91"/>
      <c r="AB143" s="91"/>
      <c r="AC143" s="91"/>
      <c r="AD143" s="91"/>
      <c r="AE143" s="91"/>
      <c r="AF143" s="91"/>
      <c r="AG143" s="91"/>
      <c r="AH143" s="91"/>
      <c r="AI143" s="91"/>
      <c r="AJ143" s="91"/>
      <c r="AK143" s="91"/>
      <c r="AL143" s="91"/>
      <c r="AM143" s="91"/>
      <c r="AN143" s="91"/>
      <c r="AO143" s="91"/>
      <c r="AP143" s="91"/>
      <c r="AQ143" s="91"/>
      <c r="AR143" s="91"/>
      <c r="AS143" s="91"/>
      <c r="AT143" s="91"/>
      <c r="AU143" s="91"/>
    </row>
    <row r="144" spans="1:47" x14ac:dyDescent="0.2">
      <c r="A144" s="91"/>
      <c r="B144" s="91"/>
      <c r="C144" s="91"/>
      <c r="D144" s="91"/>
      <c r="E144" s="91"/>
      <c r="F144" s="91"/>
      <c r="G144" s="91"/>
      <c r="H144" s="91"/>
      <c r="I144" s="91"/>
      <c r="J144"/>
      <c r="K144"/>
      <c r="L144" s="91"/>
      <c r="M144" s="91"/>
      <c r="N144" s="91"/>
      <c r="O144" s="91"/>
      <c r="P144" s="91"/>
      <c r="Q144" s="91"/>
      <c r="R144" s="91"/>
      <c r="S144" s="91"/>
      <c r="T144" s="91"/>
      <c r="U144" s="91"/>
      <c r="V144" s="91"/>
      <c r="W144" s="91"/>
      <c r="X144" s="91"/>
      <c r="Y144" s="91"/>
      <c r="Z144" s="91"/>
      <c r="AA144" s="91"/>
      <c r="AB144" s="91"/>
      <c r="AC144" s="91"/>
      <c r="AD144" s="91"/>
      <c r="AE144" s="91"/>
      <c r="AF144" s="91"/>
      <c r="AG144" s="91"/>
      <c r="AH144" s="91"/>
      <c r="AI144" s="91"/>
      <c r="AJ144" s="91"/>
      <c r="AK144" s="91"/>
      <c r="AL144" s="91"/>
      <c r="AM144" s="91"/>
      <c r="AN144" s="91"/>
      <c r="AO144" s="91"/>
      <c r="AP144" s="91"/>
      <c r="AQ144" s="91"/>
      <c r="AR144" s="91"/>
      <c r="AS144" s="91"/>
      <c r="AT144" s="91"/>
      <c r="AU144" s="91"/>
    </row>
    <row r="145" spans="1:47" ht="14.75" customHeight="1" x14ac:dyDescent="0.2">
      <c r="A145" s="91"/>
      <c r="B145" s="91"/>
      <c r="C145" s="91"/>
      <c r="D145" s="91"/>
      <c r="E145" s="91"/>
      <c r="F145" s="91"/>
      <c r="G145" s="91"/>
      <c r="H145" s="91"/>
      <c r="I145" s="91"/>
      <c r="J145"/>
      <c r="K145"/>
      <c r="L145" s="91"/>
      <c r="M145" s="91"/>
      <c r="N145" s="91"/>
      <c r="O145" s="91"/>
      <c r="P145" s="91"/>
      <c r="Q145" s="91"/>
      <c r="R145" s="91"/>
      <c r="S145" s="91"/>
      <c r="T145" s="91"/>
      <c r="U145" s="91"/>
      <c r="V145" s="91"/>
      <c r="W145" s="91"/>
      <c r="X145" s="91"/>
      <c r="Y145" s="91"/>
      <c r="Z145" s="91"/>
      <c r="AA145" s="91"/>
      <c r="AB145" s="91"/>
      <c r="AC145" s="91"/>
      <c r="AD145" s="91"/>
      <c r="AE145" s="91"/>
      <c r="AF145" s="91"/>
      <c r="AG145" s="91"/>
      <c r="AH145" s="91"/>
      <c r="AI145" s="91"/>
      <c r="AJ145" s="91"/>
      <c r="AK145" s="91"/>
      <c r="AL145" s="91"/>
      <c r="AM145" s="91"/>
      <c r="AN145" s="91"/>
      <c r="AO145" s="91"/>
      <c r="AP145" s="91"/>
      <c r="AQ145" s="91"/>
      <c r="AR145" s="91"/>
      <c r="AS145" s="91"/>
      <c r="AT145" s="91"/>
      <c r="AU145" s="91"/>
    </row>
    <row r="146" spans="1:47" ht="14.75" customHeight="1" x14ac:dyDescent="0.2">
      <c r="A146" s="91"/>
      <c r="B146" s="91"/>
      <c r="C146" s="91"/>
      <c r="D146" s="91"/>
      <c r="E146" s="91"/>
      <c r="F146" s="91"/>
      <c r="G146" s="91"/>
      <c r="H146" s="91"/>
      <c r="I146" s="91"/>
      <c r="J146"/>
      <c r="K146"/>
      <c r="L146" s="91"/>
      <c r="M146" s="91"/>
      <c r="N146" s="91"/>
      <c r="O146" s="91"/>
      <c r="P146" s="91"/>
      <c r="Q146" s="91"/>
      <c r="R146" s="91"/>
      <c r="S146" s="91"/>
      <c r="T146" s="91"/>
      <c r="U146" s="91"/>
      <c r="V146" s="91"/>
      <c r="W146" s="91"/>
      <c r="X146" s="91"/>
      <c r="Y146" s="91"/>
      <c r="Z146" s="91"/>
      <c r="AA146" s="91"/>
      <c r="AB146" s="91"/>
      <c r="AC146" s="91"/>
      <c r="AD146" s="91"/>
      <c r="AE146" s="91"/>
      <c r="AF146" s="91"/>
      <c r="AG146" s="91"/>
      <c r="AH146" s="91"/>
      <c r="AI146" s="91"/>
      <c r="AJ146" s="91"/>
      <c r="AK146" s="91"/>
      <c r="AL146" s="91"/>
      <c r="AM146" s="91"/>
      <c r="AN146" s="91"/>
      <c r="AO146" s="91"/>
      <c r="AP146" s="91"/>
      <c r="AQ146" s="91"/>
      <c r="AR146" s="91"/>
      <c r="AS146" s="91"/>
      <c r="AT146" s="91"/>
      <c r="AU146" s="91"/>
    </row>
    <row r="147" spans="1:47" ht="14.75" customHeight="1" x14ac:dyDescent="0.2">
      <c r="A147" s="91"/>
      <c r="B147" s="91"/>
      <c r="C147" s="91"/>
      <c r="D147" s="91"/>
      <c r="E147" s="91"/>
      <c r="F147" s="91"/>
      <c r="G147" s="91"/>
      <c r="H147" s="91"/>
      <c r="I147" s="91"/>
      <c r="J147"/>
      <c r="K147"/>
      <c r="L147" s="91"/>
      <c r="M147" s="91"/>
      <c r="N147" s="91"/>
      <c r="O147" s="91"/>
      <c r="P147" s="91"/>
      <c r="Q147" s="91"/>
      <c r="R147" s="91"/>
      <c r="S147" s="91"/>
      <c r="T147" s="91"/>
      <c r="U147" s="91"/>
      <c r="V147" s="91"/>
      <c r="W147" s="91"/>
      <c r="X147" s="91"/>
      <c r="Y147" s="91"/>
      <c r="Z147" s="91"/>
      <c r="AA147" s="91"/>
      <c r="AB147" s="91"/>
      <c r="AC147" s="91"/>
      <c r="AD147" s="91"/>
      <c r="AE147" s="91"/>
      <c r="AF147" s="91"/>
      <c r="AG147" s="91"/>
      <c r="AH147" s="91"/>
      <c r="AI147" s="91"/>
      <c r="AJ147" s="91"/>
      <c r="AK147" s="91"/>
      <c r="AL147" s="91"/>
      <c r="AM147" s="91"/>
      <c r="AN147" s="91"/>
      <c r="AO147" s="91"/>
      <c r="AP147" s="91"/>
      <c r="AQ147" s="91"/>
      <c r="AR147" s="91"/>
      <c r="AS147" s="91"/>
      <c r="AT147" s="91"/>
      <c r="AU147" s="91"/>
    </row>
    <row r="148" spans="1:47" ht="14.75" customHeight="1" x14ac:dyDescent="0.2">
      <c r="A148" s="91"/>
      <c r="B148" s="91"/>
      <c r="C148" s="91"/>
      <c r="D148" s="91"/>
      <c r="E148" s="91"/>
      <c r="F148" s="91"/>
      <c r="G148" s="91"/>
      <c r="H148" s="91"/>
      <c r="I148" s="91"/>
      <c r="J148"/>
      <c r="K148"/>
      <c r="L148" s="91"/>
      <c r="M148" s="91"/>
      <c r="N148" s="91"/>
      <c r="O148" s="91"/>
      <c r="P148" s="91"/>
      <c r="Q148" s="91"/>
      <c r="R148" s="91"/>
      <c r="S148" s="91"/>
      <c r="T148" s="91"/>
      <c r="U148" s="91"/>
      <c r="V148" s="91"/>
      <c r="W148" s="91"/>
      <c r="X148" s="91"/>
      <c r="Y148" s="91"/>
      <c r="Z148" s="91"/>
      <c r="AA148" s="91"/>
      <c r="AB148" s="91"/>
      <c r="AC148" s="91"/>
      <c r="AD148" s="91"/>
      <c r="AE148" s="91"/>
      <c r="AF148" s="91"/>
      <c r="AG148" s="91"/>
      <c r="AH148" s="91"/>
      <c r="AI148" s="91"/>
      <c r="AJ148" s="91"/>
      <c r="AK148" s="91"/>
      <c r="AL148" s="91"/>
      <c r="AM148" s="91"/>
      <c r="AN148" s="91"/>
      <c r="AO148" s="91"/>
      <c r="AP148" s="91"/>
      <c r="AQ148" s="91"/>
      <c r="AR148" s="91"/>
      <c r="AS148" s="91"/>
      <c r="AT148" s="91"/>
      <c r="AU148" s="91"/>
    </row>
    <row r="149" spans="1:47" ht="14.75" customHeight="1" x14ac:dyDescent="0.2">
      <c r="A149" s="91"/>
      <c r="B149" s="91"/>
      <c r="C149" s="91"/>
      <c r="D149" s="91"/>
      <c r="E149" s="91"/>
      <c r="F149" s="91"/>
      <c r="G149" s="91"/>
      <c r="H149" s="91"/>
      <c r="I149" s="91"/>
      <c r="J149"/>
      <c r="K149"/>
      <c r="L149" s="91"/>
      <c r="M149" s="91"/>
      <c r="N149" s="91"/>
      <c r="O149" s="91"/>
      <c r="P149" s="91"/>
      <c r="Q149" s="91"/>
      <c r="R149" s="91"/>
      <c r="S149" s="91"/>
      <c r="T149" s="91"/>
      <c r="U149" s="91"/>
      <c r="V149" s="91"/>
      <c r="W149" s="91"/>
      <c r="X149" s="91"/>
      <c r="Y149" s="91"/>
      <c r="Z149" s="91"/>
      <c r="AA149" s="91"/>
      <c r="AB149" s="91"/>
      <c r="AC149" s="91"/>
      <c r="AD149" s="91"/>
      <c r="AE149" s="91"/>
      <c r="AF149" s="91"/>
      <c r="AG149" s="91"/>
      <c r="AH149" s="91"/>
      <c r="AI149" s="91"/>
      <c r="AJ149" s="91"/>
      <c r="AK149" s="91"/>
      <c r="AL149" s="91"/>
      <c r="AM149" s="91"/>
      <c r="AN149" s="91"/>
      <c r="AO149" s="91"/>
      <c r="AP149" s="91"/>
      <c r="AQ149" s="91"/>
      <c r="AR149" s="91"/>
      <c r="AS149" s="91"/>
      <c r="AT149" s="91"/>
      <c r="AU149" s="91"/>
    </row>
    <row r="150" spans="1:47" ht="14.75" customHeight="1" x14ac:dyDescent="0.2">
      <c r="A150" s="91"/>
      <c r="B150" s="91"/>
      <c r="C150" s="91"/>
      <c r="D150" s="91"/>
      <c r="E150" s="91"/>
      <c r="F150" s="91"/>
      <c r="G150" s="91"/>
      <c r="H150" s="91"/>
      <c r="I150" s="91"/>
      <c r="J150"/>
      <c r="K150"/>
      <c r="L150" s="91"/>
      <c r="M150" s="91"/>
      <c r="N150" s="91"/>
      <c r="O150" s="91"/>
      <c r="P150" s="91"/>
      <c r="Q150" s="91"/>
      <c r="R150" s="91"/>
      <c r="S150" s="91"/>
      <c r="T150" s="91"/>
      <c r="U150" s="91"/>
      <c r="V150" s="91"/>
      <c r="W150" s="91"/>
      <c r="X150" s="91"/>
      <c r="Y150" s="91"/>
      <c r="Z150" s="91"/>
      <c r="AA150" s="91"/>
      <c r="AB150" s="91"/>
      <c r="AC150" s="91"/>
      <c r="AD150" s="91"/>
      <c r="AE150" s="91"/>
      <c r="AF150" s="91"/>
      <c r="AG150" s="91"/>
      <c r="AH150" s="91"/>
      <c r="AI150" s="91"/>
      <c r="AJ150" s="91"/>
      <c r="AK150" s="91"/>
      <c r="AL150" s="91"/>
      <c r="AM150" s="91"/>
      <c r="AN150" s="91"/>
      <c r="AO150" s="91"/>
      <c r="AP150" s="91"/>
      <c r="AQ150" s="91"/>
      <c r="AR150" s="91"/>
      <c r="AS150" s="91"/>
      <c r="AT150" s="91"/>
      <c r="AU150" s="91"/>
    </row>
    <row r="151" spans="1:47" ht="14.75" customHeight="1" x14ac:dyDescent="0.2">
      <c r="A151" s="91"/>
      <c r="B151" s="91"/>
      <c r="C151" s="91"/>
      <c r="D151" s="91"/>
      <c r="E151" s="91"/>
      <c r="F151" s="91"/>
      <c r="G151" s="91"/>
      <c r="H151" s="91"/>
      <c r="I151" s="91"/>
      <c r="J151"/>
      <c r="K151"/>
      <c r="L151" s="91"/>
      <c r="M151" s="91"/>
      <c r="N151" s="91"/>
      <c r="O151" s="91"/>
      <c r="P151" s="91"/>
      <c r="Q151" s="91"/>
      <c r="R151" s="91"/>
      <c r="S151" s="91"/>
      <c r="T151" s="91"/>
      <c r="U151" s="91"/>
      <c r="V151" s="91"/>
      <c r="W151" s="91"/>
      <c r="X151" s="91"/>
      <c r="Y151" s="91"/>
      <c r="Z151" s="91"/>
      <c r="AA151" s="91"/>
      <c r="AB151" s="91"/>
      <c r="AC151" s="91"/>
      <c r="AD151" s="91"/>
      <c r="AE151" s="91"/>
      <c r="AF151" s="91"/>
      <c r="AG151" s="91"/>
      <c r="AH151" s="91"/>
      <c r="AI151" s="91"/>
      <c r="AJ151" s="91"/>
      <c r="AK151" s="91"/>
      <c r="AL151" s="91"/>
      <c r="AM151" s="91"/>
      <c r="AN151" s="91"/>
      <c r="AO151" s="91"/>
      <c r="AP151" s="91"/>
      <c r="AQ151" s="91"/>
      <c r="AR151" s="91"/>
      <c r="AS151" s="91"/>
      <c r="AT151" s="91"/>
      <c r="AU151" s="91"/>
    </row>
    <row r="152" spans="1:47" ht="14.75" customHeight="1" x14ac:dyDescent="0.2">
      <c r="A152" s="91"/>
      <c r="B152" s="91"/>
      <c r="C152" s="91"/>
      <c r="D152" s="91"/>
      <c r="E152" s="91"/>
      <c r="F152" s="91"/>
      <c r="G152" s="91"/>
      <c r="H152" s="91"/>
      <c r="I152" s="91"/>
      <c r="J152"/>
      <c r="K152"/>
      <c r="L152" s="91"/>
      <c r="M152" s="91"/>
      <c r="N152" s="91"/>
      <c r="O152" s="91"/>
      <c r="P152" s="91"/>
      <c r="Q152" s="91"/>
      <c r="R152" s="91"/>
      <c r="S152" s="91"/>
      <c r="T152" s="91"/>
      <c r="U152" s="91"/>
      <c r="V152" s="91"/>
      <c r="W152" s="91"/>
      <c r="X152" s="91"/>
      <c r="Y152" s="91"/>
      <c r="Z152" s="91"/>
      <c r="AA152" s="91"/>
      <c r="AB152" s="91"/>
      <c r="AC152" s="91"/>
      <c r="AD152" s="91"/>
      <c r="AE152" s="91"/>
      <c r="AF152" s="91"/>
      <c r="AG152" s="91"/>
      <c r="AH152" s="91"/>
      <c r="AI152" s="91"/>
      <c r="AJ152" s="91"/>
      <c r="AK152" s="91"/>
      <c r="AL152" s="91"/>
      <c r="AM152" s="91"/>
      <c r="AN152" s="91"/>
      <c r="AO152" s="91"/>
      <c r="AP152" s="91"/>
      <c r="AQ152" s="91"/>
      <c r="AR152" s="91"/>
      <c r="AS152" s="91"/>
      <c r="AT152" s="91"/>
      <c r="AU152" s="91"/>
    </row>
    <row r="153" spans="1:47" ht="14.75" customHeight="1" x14ac:dyDescent="0.2">
      <c r="A153" s="91"/>
      <c r="B153" s="91"/>
      <c r="C153" s="91"/>
      <c r="D153" s="91"/>
      <c r="E153" s="91"/>
      <c r="F153" s="91"/>
      <c r="G153" s="91"/>
      <c r="H153" s="91"/>
      <c r="I153" s="91"/>
      <c r="J153"/>
      <c r="K153"/>
      <c r="L153" s="91"/>
      <c r="M153" s="91"/>
      <c r="N153" s="91"/>
      <c r="O153" s="91"/>
      <c r="P153" s="91"/>
      <c r="Q153" s="91"/>
      <c r="R153" s="91"/>
      <c r="S153" s="91"/>
      <c r="T153" s="91"/>
      <c r="U153" s="91"/>
      <c r="V153" s="91"/>
      <c r="W153" s="91"/>
      <c r="X153" s="91"/>
      <c r="Y153" s="91"/>
      <c r="Z153" s="91"/>
      <c r="AA153" s="91"/>
      <c r="AB153" s="91"/>
      <c r="AC153" s="91"/>
      <c r="AD153" s="91"/>
      <c r="AE153" s="91"/>
      <c r="AF153" s="91"/>
      <c r="AG153" s="91"/>
      <c r="AH153" s="91"/>
      <c r="AI153" s="91"/>
      <c r="AJ153" s="91"/>
      <c r="AK153" s="91"/>
      <c r="AL153" s="91"/>
      <c r="AM153" s="91"/>
      <c r="AN153" s="91"/>
      <c r="AO153" s="91"/>
      <c r="AP153" s="91"/>
      <c r="AQ153" s="91"/>
      <c r="AR153" s="91"/>
      <c r="AS153" s="91"/>
      <c r="AT153" s="91"/>
      <c r="AU153" s="91"/>
    </row>
    <row r="154" spans="1:47" ht="14.75" customHeight="1" x14ac:dyDescent="0.2">
      <c r="A154" s="91"/>
      <c r="B154" s="91"/>
      <c r="C154" s="91"/>
      <c r="D154" s="91"/>
      <c r="E154" s="91"/>
      <c r="F154" s="91"/>
      <c r="G154" s="91"/>
      <c r="H154" s="91"/>
      <c r="I154" s="91"/>
      <c r="J154"/>
      <c r="K154"/>
      <c r="L154" s="91"/>
      <c r="M154" s="91"/>
      <c r="N154" s="91"/>
      <c r="O154" s="91"/>
      <c r="P154" s="91"/>
      <c r="Q154" s="91"/>
      <c r="R154" s="91"/>
      <c r="S154" s="91"/>
      <c r="T154" s="91"/>
      <c r="U154" s="91"/>
      <c r="V154" s="91"/>
      <c r="W154" s="91"/>
      <c r="X154" s="91"/>
      <c r="Y154" s="91"/>
      <c r="Z154" s="91"/>
      <c r="AA154" s="91"/>
      <c r="AB154" s="91"/>
      <c r="AC154" s="91"/>
      <c r="AD154" s="91"/>
      <c r="AE154" s="91"/>
      <c r="AF154" s="91"/>
      <c r="AG154" s="91"/>
      <c r="AH154" s="91"/>
      <c r="AI154" s="91"/>
      <c r="AJ154" s="91"/>
      <c r="AK154" s="91"/>
      <c r="AL154" s="91"/>
      <c r="AM154" s="91"/>
      <c r="AN154" s="91"/>
      <c r="AO154" s="91"/>
      <c r="AP154" s="91"/>
      <c r="AQ154" s="91"/>
      <c r="AR154" s="91"/>
      <c r="AS154" s="91"/>
      <c r="AT154" s="91"/>
      <c r="AU154" s="91"/>
    </row>
    <row r="155" spans="1:47" ht="14.75" customHeight="1" x14ac:dyDescent="0.2">
      <c r="A155" s="91"/>
      <c r="B155" s="91"/>
      <c r="C155" s="91"/>
      <c r="D155" s="91"/>
      <c r="E155" s="91"/>
      <c r="F155" s="91"/>
      <c r="G155" s="91"/>
      <c r="H155" s="91"/>
      <c r="I155" s="91"/>
      <c r="J155"/>
      <c r="K155"/>
      <c r="L155" s="91"/>
      <c r="M155" s="91"/>
      <c r="N155" s="91"/>
      <c r="O155" s="91"/>
      <c r="P155" s="91"/>
      <c r="Q155" s="91"/>
      <c r="R155" s="91"/>
      <c r="S155" s="91"/>
      <c r="T155" s="91"/>
      <c r="U155" s="91"/>
      <c r="V155" s="91"/>
      <c r="W155" s="91"/>
      <c r="X155" s="91"/>
      <c r="Y155" s="91"/>
      <c r="Z155" s="91"/>
      <c r="AA155" s="91"/>
      <c r="AB155" s="91"/>
      <c r="AC155" s="91"/>
      <c r="AD155" s="91"/>
      <c r="AE155" s="91"/>
      <c r="AF155" s="91"/>
      <c r="AG155" s="91"/>
      <c r="AH155" s="91"/>
      <c r="AI155" s="91"/>
      <c r="AJ155" s="91"/>
      <c r="AK155" s="91"/>
      <c r="AL155" s="91"/>
      <c r="AM155" s="91"/>
      <c r="AN155" s="91"/>
      <c r="AO155" s="91"/>
      <c r="AP155" s="91"/>
      <c r="AQ155" s="91"/>
      <c r="AR155" s="91"/>
      <c r="AS155" s="91"/>
      <c r="AT155" s="91"/>
      <c r="AU155" s="91"/>
    </row>
    <row r="156" spans="1:47" ht="14.75" customHeight="1" x14ac:dyDescent="0.2">
      <c r="A156" s="91"/>
      <c r="B156" s="91"/>
      <c r="C156" s="91"/>
      <c r="D156" s="91"/>
      <c r="E156" s="91"/>
      <c r="F156" s="91"/>
      <c r="G156" s="91"/>
      <c r="H156" s="91"/>
      <c r="I156" s="91"/>
      <c r="J156"/>
      <c r="K156"/>
      <c r="L156" s="91"/>
      <c r="M156" s="91"/>
      <c r="N156" s="91"/>
      <c r="O156" s="91"/>
      <c r="P156" s="91"/>
      <c r="Q156" s="91"/>
      <c r="R156" s="91"/>
      <c r="S156" s="91"/>
      <c r="T156" s="91"/>
      <c r="U156" s="91"/>
      <c r="V156" s="91"/>
      <c r="W156" s="91"/>
      <c r="X156" s="91"/>
      <c r="Y156" s="91"/>
      <c r="Z156" s="91"/>
      <c r="AA156" s="91"/>
      <c r="AB156" s="91"/>
      <c r="AC156" s="91"/>
      <c r="AD156" s="91"/>
      <c r="AE156" s="91"/>
      <c r="AF156" s="91"/>
      <c r="AG156" s="91"/>
      <c r="AH156" s="91"/>
      <c r="AI156" s="91"/>
      <c r="AJ156" s="91"/>
      <c r="AK156" s="91"/>
      <c r="AL156" s="91"/>
      <c r="AM156" s="91"/>
      <c r="AN156" s="91"/>
      <c r="AO156" s="91"/>
      <c r="AP156" s="91"/>
      <c r="AQ156" s="91"/>
      <c r="AR156" s="91"/>
      <c r="AS156" s="91"/>
      <c r="AT156" s="91"/>
      <c r="AU156" s="91"/>
    </row>
    <row r="157" spans="1:47" ht="14.75" customHeight="1" x14ac:dyDescent="0.2">
      <c r="A157" s="91"/>
      <c r="B157" s="91"/>
      <c r="C157" s="91"/>
      <c r="D157" s="91"/>
      <c r="E157" s="91"/>
      <c r="F157" s="91"/>
      <c r="G157" s="91"/>
      <c r="H157" s="91"/>
      <c r="I157" s="91"/>
      <c r="J157"/>
      <c r="K157"/>
      <c r="L157" s="91"/>
      <c r="M157" s="91"/>
      <c r="N157" s="91"/>
      <c r="O157" s="91"/>
      <c r="P157" s="91"/>
      <c r="Q157" s="91"/>
      <c r="R157" s="91"/>
      <c r="S157" s="91"/>
      <c r="T157" s="91"/>
      <c r="U157" s="91"/>
      <c r="V157" s="91"/>
      <c r="W157" s="91"/>
      <c r="X157" s="91"/>
      <c r="Y157" s="91"/>
      <c r="Z157" s="91"/>
      <c r="AA157" s="91"/>
      <c r="AB157" s="91"/>
      <c r="AC157" s="91"/>
      <c r="AD157" s="91"/>
      <c r="AE157" s="91"/>
      <c r="AF157" s="91"/>
      <c r="AG157" s="91"/>
      <c r="AH157" s="91"/>
      <c r="AI157" s="91"/>
      <c r="AJ157" s="91"/>
      <c r="AK157" s="91"/>
      <c r="AL157" s="91"/>
      <c r="AM157" s="91"/>
      <c r="AN157" s="91"/>
      <c r="AO157" s="91"/>
      <c r="AP157" s="91"/>
      <c r="AQ157" s="91"/>
      <c r="AR157" s="91"/>
      <c r="AS157" s="91"/>
      <c r="AT157" s="91"/>
      <c r="AU157" s="91"/>
    </row>
    <row r="158" spans="1:47" ht="14.75" customHeight="1" x14ac:dyDescent="0.2">
      <c r="A158" s="91"/>
      <c r="B158" s="91"/>
      <c r="C158" s="91"/>
      <c r="D158" s="91"/>
      <c r="E158" s="91"/>
      <c r="F158" s="91"/>
      <c r="G158" s="91"/>
      <c r="H158" s="91"/>
      <c r="I158" s="91"/>
      <c r="J158"/>
      <c r="K158"/>
      <c r="L158" s="91"/>
      <c r="M158" s="91"/>
      <c r="N158" s="91"/>
      <c r="O158" s="91"/>
      <c r="P158" s="91"/>
      <c r="Q158" s="91"/>
      <c r="R158" s="91"/>
      <c r="S158" s="91"/>
      <c r="T158" s="91"/>
      <c r="U158" s="91"/>
      <c r="V158" s="91"/>
      <c r="W158" s="91"/>
      <c r="X158" s="91"/>
      <c r="Y158" s="91"/>
      <c r="Z158" s="91"/>
      <c r="AA158" s="91"/>
      <c r="AB158" s="91"/>
      <c r="AC158" s="91"/>
      <c r="AD158" s="91"/>
      <c r="AE158" s="91"/>
      <c r="AF158" s="91"/>
      <c r="AG158" s="91"/>
      <c r="AH158" s="91"/>
      <c r="AI158" s="91"/>
      <c r="AJ158" s="91"/>
      <c r="AK158" s="91"/>
      <c r="AL158" s="91"/>
      <c r="AM158" s="91"/>
      <c r="AN158" s="91"/>
      <c r="AO158" s="91"/>
      <c r="AP158" s="91"/>
      <c r="AQ158" s="91"/>
      <c r="AR158" s="91"/>
      <c r="AS158" s="91"/>
      <c r="AT158" s="91"/>
      <c r="AU158" s="91"/>
    </row>
    <row r="159" spans="1:47" ht="14.75" customHeight="1" x14ac:dyDescent="0.2">
      <c r="A159" s="91"/>
      <c r="B159" s="91"/>
      <c r="C159" s="91"/>
      <c r="D159" s="91"/>
      <c r="E159" s="91"/>
      <c r="F159" s="91"/>
      <c r="G159" s="91"/>
      <c r="H159" s="91"/>
      <c r="I159" s="91"/>
      <c r="J159"/>
      <c r="K159"/>
      <c r="L159" s="91"/>
      <c r="M159" s="91"/>
      <c r="N159" s="91"/>
      <c r="O159" s="91"/>
      <c r="P159" s="91"/>
      <c r="Q159" s="91"/>
      <c r="R159" s="91"/>
      <c r="S159" s="91"/>
      <c r="T159" s="91"/>
      <c r="U159" s="91"/>
      <c r="V159" s="91"/>
      <c r="W159" s="91"/>
      <c r="X159" s="91"/>
      <c r="Y159" s="91"/>
      <c r="Z159" s="91"/>
      <c r="AA159" s="91"/>
      <c r="AB159" s="91"/>
      <c r="AC159" s="91"/>
      <c r="AD159" s="91"/>
      <c r="AE159" s="91"/>
      <c r="AF159" s="91"/>
      <c r="AG159" s="91"/>
      <c r="AH159" s="91"/>
      <c r="AI159" s="91"/>
      <c r="AJ159" s="91"/>
      <c r="AK159" s="91"/>
      <c r="AL159" s="91"/>
      <c r="AM159" s="91"/>
      <c r="AN159" s="91"/>
      <c r="AO159" s="91"/>
      <c r="AP159" s="91"/>
      <c r="AQ159" s="91"/>
      <c r="AR159" s="91"/>
      <c r="AS159" s="91"/>
      <c r="AT159" s="91"/>
      <c r="AU159" s="91"/>
    </row>
    <row r="160" spans="1:47" ht="14.75" customHeight="1" x14ac:dyDescent="0.2">
      <c r="A160" s="91"/>
      <c r="B160" s="91"/>
      <c r="C160" s="91"/>
      <c r="D160" s="91"/>
      <c r="E160" s="91"/>
      <c r="F160" s="91"/>
      <c r="G160" s="91"/>
      <c r="H160" s="91"/>
      <c r="I160" s="91"/>
      <c r="J160"/>
      <c r="K160"/>
      <c r="L160" s="91"/>
      <c r="M160" s="91"/>
      <c r="N160" s="91"/>
      <c r="O160" s="91"/>
      <c r="P160" s="91"/>
      <c r="Q160" s="91"/>
      <c r="R160" s="91"/>
      <c r="S160" s="91"/>
      <c r="T160" s="91"/>
      <c r="U160" s="91"/>
      <c r="V160" s="91"/>
      <c r="W160" s="91"/>
      <c r="X160" s="91"/>
      <c r="Y160" s="91"/>
      <c r="Z160" s="91"/>
      <c r="AA160" s="91"/>
      <c r="AB160" s="91"/>
      <c r="AC160" s="91"/>
      <c r="AD160" s="91"/>
      <c r="AE160" s="91"/>
      <c r="AF160" s="91"/>
      <c r="AG160" s="91"/>
      <c r="AH160" s="91"/>
      <c r="AI160" s="91"/>
      <c r="AJ160" s="91"/>
      <c r="AK160" s="91"/>
      <c r="AL160" s="91"/>
      <c r="AM160" s="91"/>
      <c r="AN160" s="91"/>
      <c r="AO160" s="91"/>
      <c r="AP160" s="91"/>
      <c r="AQ160" s="91"/>
      <c r="AR160" s="91"/>
      <c r="AS160" s="91"/>
      <c r="AT160" s="91"/>
      <c r="AU160" s="91"/>
    </row>
    <row r="161" spans="1:47" ht="14.75" customHeight="1" x14ac:dyDescent="0.2">
      <c r="A161" s="91"/>
      <c r="B161" s="91"/>
      <c r="C161" s="91"/>
      <c r="D161" s="91"/>
      <c r="E161" s="91"/>
      <c r="F161" s="91"/>
      <c r="G161" s="91"/>
      <c r="H161" s="91"/>
      <c r="I161" s="91"/>
      <c r="J161"/>
      <c r="K161"/>
      <c r="L161" s="91"/>
      <c r="M161" s="91"/>
      <c r="N161" s="91"/>
      <c r="O161" s="91"/>
      <c r="P161" s="91"/>
      <c r="Q161" s="91"/>
      <c r="R161" s="91"/>
      <c r="S161" s="91"/>
      <c r="T161" s="91"/>
      <c r="U161" s="91"/>
      <c r="V161" s="91"/>
      <c r="W161" s="91"/>
      <c r="X161" s="91"/>
      <c r="Y161" s="91"/>
      <c r="Z161" s="91"/>
      <c r="AA161" s="91"/>
      <c r="AB161" s="91"/>
      <c r="AC161" s="91"/>
      <c r="AD161" s="91"/>
      <c r="AE161" s="91"/>
      <c r="AF161" s="91"/>
      <c r="AG161" s="91"/>
      <c r="AH161" s="91"/>
      <c r="AI161" s="91"/>
      <c r="AJ161" s="91"/>
      <c r="AK161" s="91"/>
      <c r="AL161" s="91"/>
      <c r="AM161" s="91"/>
      <c r="AN161" s="91"/>
      <c r="AO161" s="91"/>
      <c r="AP161" s="91"/>
      <c r="AQ161" s="91"/>
      <c r="AR161" s="91"/>
      <c r="AS161" s="91"/>
      <c r="AT161" s="91"/>
      <c r="AU161" s="91"/>
    </row>
    <row r="162" spans="1:47" ht="14.75" customHeight="1" x14ac:dyDescent="0.2">
      <c r="A162" s="91"/>
      <c r="B162" s="91"/>
      <c r="C162" s="91"/>
      <c r="D162" s="91"/>
      <c r="E162" s="91"/>
      <c r="F162" s="91"/>
      <c r="G162" s="91"/>
      <c r="H162" s="91"/>
      <c r="I162" s="91"/>
      <c r="J162"/>
      <c r="K162"/>
      <c r="L162" s="91"/>
      <c r="M162" s="91"/>
      <c r="N162" s="91"/>
      <c r="O162" s="91"/>
      <c r="P162" s="91"/>
      <c r="Q162" s="91"/>
      <c r="R162" s="91"/>
      <c r="S162" s="91"/>
      <c r="T162" s="91"/>
      <c r="U162" s="91"/>
      <c r="V162" s="91"/>
      <c r="W162" s="91"/>
      <c r="X162" s="91"/>
      <c r="Y162" s="91"/>
      <c r="Z162" s="91"/>
      <c r="AA162" s="91"/>
      <c r="AB162" s="91"/>
      <c r="AC162" s="91"/>
      <c r="AD162" s="91"/>
      <c r="AE162" s="91"/>
      <c r="AF162" s="91"/>
      <c r="AG162" s="91"/>
      <c r="AH162" s="91"/>
      <c r="AI162" s="91"/>
      <c r="AJ162" s="91"/>
      <c r="AK162" s="91"/>
      <c r="AL162" s="91"/>
      <c r="AM162" s="91"/>
      <c r="AN162" s="91"/>
      <c r="AO162" s="91"/>
      <c r="AP162" s="91"/>
      <c r="AQ162" s="91"/>
      <c r="AR162" s="91"/>
      <c r="AS162" s="91"/>
      <c r="AT162" s="91"/>
      <c r="AU162" s="91"/>
    </row>
    <row r="163" spans="1:47" ht="14.75" customHeight="1" x14ac:dyDescent="0.2">
      <c r="A163" s="91"/>
      <c r="B163" s="91"/>
      <c r="C163" s="91"/>
      <c r="D163" s="91"/>
      <c r="E163" s="91"/>
      <c r="F163" s="91"/>
      <c r="G163" s="91"/>
      <c r="H163" s="91"/>
      <c r="I163" s="91"/>
      <c r="J163"/>
      <c r="K163"/>
      <c r="L163" s="91"/>
      <c r="M163" s="91"/>
      <c r="N163" s="91"/>
      <c r="O163" s="91"/>
      <c r="P163" s="91"/>
      <c r="Q163" s="91"/>
      <c r="R163" s="91"/>
      <c r="S163" s="91"/>
      <c r="T163" s="91"/>
      <c r="U163" s="91"/>
      <c r="V163" s="91"/>
      <c r="W163" s="91"/>
      <c r="X163" s="91"/>
      <c r="Y163" s="91"/>
      <c r="Z163" s="91"/>
      <c r="AA163" s="91"/>
      <c r="AB163" s="91"/>
      <c r="AC163" s="91"/>
      <c r="AD163" s="91"/>
      <c r="AE163" s="91"/>
      <c r="AF163" s="91"/>
      <c r="AG163" s="91"/>
      <c r="AH163" s="91"/>
      <c r="AI163" s="91"/>
      <c r="AJ163" s="91"/>
      <c r="AK163" s="91"/>
      <c r="AL163" s="91"/>
      <c r="AM163" s="91"/>
      <c r="AN163" s="91"/>
      <c r="AO163" s="91"/>
      <c r="AP163" s="91"/>
      <c r="AQ163" s="91"/>
      <c r="AR163" s="91"/>
      <c r="AS163" s="91"/>
      <c r="AT163" s="91"/>
      <c r="AU163" s="91"/>
    </row>
    <row r="164" spans="1:47" ht="14.75" customHeight="1" x14ac:dyDescent="0.2">
      <c r="A164" s="91"/>
      <c r="B164" s="91"/>
      <c r="C164" s="91"/>
      <c r="D164" s="91"/>
      <c r="E164" s="91"/>
      <c r="F164" s="91"/>
      <c r="G164" s="91"/>
      <c r="H164" s="91"/>
      <c r="I164" s="91"/>
      <c r="J164"/>
      <c r="K164"/>
      <c r="L164" s="91"/>
      <c r="M164" s="91"/>
      <c r="N164" s="91"/>
      <c r="O164" s="91"/>
      <c r="P164" s="91"/>
      <c r="Q164" s="91"/>
      <c r="R164" s="91"/>
      <c r="S164" s="91"/>
      <c r="T164" s="91"/>
      <c r="U164" s="91"/>
      <c r="V164" s="91"/>
      <c r="W164" s="91"/>
      <c r="X164" s="91"/>
      <c r="Y164" s="91"/>
      <c r="Z164" s="91"/>
      <c r="AA164" s="91"/>
      <c r="AB164" s="91"/>
      <c r="AC164" s="91"/>
      <c r="AD164" s="91"/>
      <c r="AE164" s="91"/>
      <c r="AF164" s="91"/>
      <c r="AG164" s="91"/>
      <c r="AH164" s="91"/>
      <c r="AI164" s="91"/>
      <c r="AJ164" s="91"/>
      <c r="AK164" s="91"/>
      <c r="AL164" s="91"/>
      <c r="AM164" s="91"/>
      <c r="AN164" s="91"/>
      <c r="AO164" s="91"/>
      <c r="AP164" s="91"/>
      <c r="AQ164" s="91"/>
      <c r="AR164" s="91"/>
      <c r="AS164" s="91"/>
      <c r="AT164" s="91"/>
      <c r="AU164" s="91"/>
    </row>
    <row r="165" spans="1:47" ht="14.75" customHeight="1" x14ac:dyDescent="0.2">
      <c r="A165" s="91"/>
      <c r="B165" s="91"/>
      <c r="C165" s="91"/>
      <c r="D165" s="91"/>
      <c r="E165" s="91"/>
      <c r="F165" s="91"/>
      <c r="G165" s="91"/>
      <c r="H165" s="91"/>
      <c r="I165" s="91"/>
      <c r="J165"/>
      <c r="K165"/>
      <c r="L165" s="91"/>
      <c r="M165" s="91"/>
      <c r="N165" s="91"/>
      <c r="O165" s="91"/>
      <c r="P165" s="91"/>
      <c r="Q165" s="91"/>
      <c r="R165" s="91"/>
      <c r="S165" s="91"/>
      <c r="T165" s="91"/>
      <c r="U165" s="91"/>
      <c r="V165" s="91"/>
      <c r="W165" s="91"/>
      <c r="X165" s="91"/>
      <c r="Y165" s="91"/>
      <c r="Z165" s="91"/>
      <c r="AA165" s="91"/>
      <c r="AB165" s="91"/>
      <c r="AC165" s="91"/>
      <c r="AD165" s="91"/>
      <c r="AE165" s="91"/>
      <c r="AF165" s="91"/>
      <c r="AG165" s="91"/>
      <c r="AH165" s="91"/>
      <c r="AI165" s="91"/>
      <c r="AJ165" s="91"/>
      <c r="AK165" s="91"/>
      <c r="AL165" s="91"/>
      <c r="AM165" s="91"/>
      <c r="AN165" s="91"/>
      <c r="AO165" s="91"/>
      <c r="AP165" s="91"/>
      <c r="AQ165" s="91"/>
      <c r="AR165" s="91"/>
      <c r="AS165" s="91"/>
      <c r="AT165" s="91"/>
      <c r="AU165" s="91"/>
    </row>
    <row r="166" spans="1:47" ht="14.75" customHeight="1" x14ac:dyDescent="0.2">
      <c r="A166" s="91"/>
      <c r="B166" s="91"/>
      <c r="C166" s="91"/>
      <c r="D166" s="91"/>
      <c r="E166" s="91"/>
      <c r="F166" s="91"/>
      <c r="G166" s="91"/>
      <c r="H166" s="91"/>
      <c r="I166" s="91"/>
      <c r="J166"/>
      <c r="K166"/>
      <c r="L166" s="91"/>
      <c r="M166" s="91"/>
      <c r="N166" s="91"/>
      <c r="O166" s="91"/>
      <c r="P166" s="91"/>
      <c r="Q166" s="91"/>
      <c r="R166" s="91"/>
      <c r="S166" s="91"/>
      <c r="T166" s="91"/>
      <c r="U166" s="91"/>
      <c r="V166" s="91"/>
      <c r="W166" s="91"/>
      <c r="X166" s="91"/>
      <c r="Y166" s="91"/>
      <c r="Z166" s="91"/>
      <c r="AA166" s="91"/>
      <c r="AB166" s="91"/>
      <c r="AC166" s="91"/>
      <c r="AD166" s="91"/>
      <c r="AE166" s="91"/>
      <c r="AF166" s="91"/>
      <c r="AG166" s="91"/>
      <c r="AH166" s="91"/>
      <c r="AI166" s="91"/>
      <c r="AJ166" s="91"/>
      <c r="AK166" s="91"/>
      <c r="AL166" s="91"/>
      <c r="AM166" s="91"/>
      <c r="AN166" s="91"/>
      <c r="AO166" s="91"/>
      <c r="AP166" s="91"/>
      <c r="AQ166" s="91"/>
      <c r="AR166" s="91"/>
      <c r="AS166" s="91"/>
      <c r="AT166" s="91"/>
      <c r="AU166" s="91"/>
    </row>
    <row r="167" spans="1:47" ht="14.75" customHeight="1" x14ac:dyDescent="0.2">
      <c r="A167" s="91"/>
      <c r="B167" s="91"/>
      <c r="C167" s="91"/>
      <c r="D167" s="91"/>
      <c r="E167" s="91"/>
      <c r="F167" s="91"/>
      <c r="G167" s="91"/>
      <c r="H167" s="91"/>
      <c r="I167" s="91"/>
      <c r="J167"/>
      <c r="K167"/>
      <c r="L167" s="91"/>
      <c r="M167" s="91"/>
      <c r="N167" s="91"/>
      <c r="O167" s="91"/>
      <c r="P167" s="91"/>
      <c r="Q167" s="91"/>
      <c r="R167" s="91"/>
      <c r="S167" s="91"/>
      <c r="T167" s="91"/>
      <c r="U167" s="91"/>
      <c r="V167" s="91"/>
      <c r="W167" s="91"/>
      <c r="X167" s="91"/>
      <c r="Y167" s="91"/>
      <c r="Z167" s="91"/>
      <c r="AA167" s="91"/>
      <c r="AB167" s="91"/>
      <c r="AC167" s="91"/>
      <c r="AD167" s="91"/>
      <c r="AE167" s="91"/>
      <c r="AF167" s="91"/>
      <c r="AG167" s="91"/>
      <c r="AH167" s="91"/>
      <c r="AI167" s="91"/>
      <c r="AJ167" s="91"/>
      <c r="AK167" s="91"/>
      <c r="AL167" s="91"/>
      <c r="AM167" s="91"/>
      <c r="AN167" s="91"/>
      <c r="AO167" s="91"/>
      <c r="AP167" s="91"/>
      <c r="AQ167" s="91"/>
      <c r="AR167" s="91"/>
      <c r="AS167" s="91"/>
      <c r="AT167" s="91"/>
      <c r="AU167" s="91"/>
    </row>
    <row r="168" spans="1:47" ht="14.75" customHeight="1" x14ac:dyDescent="0.2">
      <c r="A168" s="91"/>
      <c r="B168" s="91"/>
      <c r="C168" s="91"/>
      <c r="D168" s="91"/>
      <c r="E168" s="91"/>
      <c r="F168" s="91"/>
      <c r="G168" s="91"/>
      <c r="H168" s="91"/>
      <c r="I168" s="91"/>
      <c r="J168"/>
      <c r="K168"/>
      <c r="L168" s="91"/>
      <c r="M168" s="91"/>
      <c r="N168" s="91"/>
      <c r="O168" s="91"/>
      <c r="P168" s="91"/>
      <c r="Q168" s="91"/>
      <c r="R168" s="91"/>
      <c r="S168" s="91"/>
      <c r="T168" s="91"/>
      <c r="U168" s="91"/>
      <c r="V168" s="91"/>
      <c r="W168" s="91"/>
      <c r="X168" s="91"/>
      <c r="Y168" s="91"/>
      <c r="Z168" s="91"/>
      <c r="AA168" s="91"/>
      <c r="AB168" s="91"/>
      <c r="AC168" s="91"/>
      <c r="AD168" s="91"/>
      <c r="AE168" s="91"/>
      <c r="AF168" s="91"/>
      <c r="AG168" s="91"/>
      <c r="AH168" s="91"/>
      <c r="AI168" s="91"/>
      <c r="AJ168" s="91"/>
      <c r="AK168" s="91"/>
      <c r="AL168" s="91"/>
      <c r="AM168" s="91"/>
      <c r="AN168" s="91"/>
      <c r="AO168" s="91"/>
      <c r="AP168" s="91"/>
      <c r="AQ168" s="91"/>
      <c r="AR168" s="91"/>
      <c r="AS168" s="91"/>
      <c r="AT168" s="91"/>
      <c r="AU168" s="91"/>
    </row>
    <row r="169" spans="1:47" ht="14.75" customHeight="1" x14ac:dyDescent="0.2">
      <c r="A169" s="91"/>
      <c r="B169" s="91"/>
      <c r="C169" s="91"/>
      <c r="D169" s="91"/>
      <c r="E169" s="91"/>
      <c r="F169" s="91"/>
      <c r="G169" s="91"/>
      <c r="H169" s="91"/>
      <c r="I169" s="91"/>
      <c r="J169"/>
      <c r="K169"/>
      <c r="L169" s="91"/>
      <c r="M169" s="91"/>
      <c r="N169" s="91"/>
      <c r="O169" s="91"/>
      <c r="P169" s="91"/>
      <c r="Q169" s="91"/>
      <c r="R169" s="91"/>
      <c r="S169" s="91"/>
      <c r="T169" s="91"/>
      <c r="U169" s="91"/>
      <c r="V169" s="91"/>
      <c r="W169" s="91"/>
      <c r="X169" s="91"/>
      <c r="Y169" s="91"/>
      <c r="Z169" s="91"/>
      <c r="AA169" s="91"/>
      <c r="AB169" s="91"/>
      <c r="AC169" s="91"/>
      <c r="AD169" s="91"/>
      <c r="AE169" s="91"/>
      <c r="AF169" s="91"/>
      <c r="AG169" s="91"/>
      <c r="AH169" s="91"/>
      <c r="AI169" s="91"/>
      <c r="AJ169" s="91"/>
      <c r="AK169" s="91"/>
      <c r="AL169" s="91"/>
      <c r="AM169" s="91"/>
      <c r="AN169" s="91"/>
      <c r="AO169" s="91"/>
      <c r="AP169" s="91"/>
      <c r="AQ169" s="91"/>
      <c r="AR169" s="91"/>
      <c r="AS169" s="91"/>
      <c r="AT169" s="91"/>
      <c r="AU169" s="91"/>
    </row>
    <row r="170" spans="1:47" ht="15" customHeight="1" x14ac:dyDescent="0.2">
      <c r="A170" s="91"/>
      <c r="B170" s="91"/>
      <c r="C170" s="91"/>
      <c r="D170" s="91"/>
      <c r="E170" s="91"/>
      <c r="F170" s="91"/>
      <c r="G170" s="91"/>
      <c r="H170" s="91"/>
      <c r="I170" s="91"/>
      <c r="J170" s="91"/>
      <c r="K170" s="91"/>
      <c r="L170" s="91"/>
      <c r="M170" s="91"/>
      <c r="N170" s="91"/>
      <c r="O170" s="91"/>
      <c r="P170" s="91"/>
      <c r="Q170" s="91"/>
      <c r="R170" s="91"/>
      <c r="S170" s="91"/>
      <c r="T170" s="91"/>
      <c r="U170" s="91"/>
      <c r="V170" s="91"/>
      <c r="W170" s="91"/>
      <c r="X170" s="91"/>
      <c r="Y170" s="91"/>
      <c r="Z170" s="91"/>
      <c r="AA170" s="91"/>
      <c r="AB170" s="91"/>
      <c r="AC170" s="91"/>
      <c r="AD170" s="91"/>
      <c r="AE170" s="91"/>
      <c r="AF170" s="91"/>
      <c r="AG170" s="91"/>
      <c r="AH170" s="91"/>
      <c r="AI170" s="91"/>
      <c r="AJ170" s="91"/>
      <c r="AK170" s="91"/>
      <c r="AL170" s="91"/>
      <c r="AM170" s="91"/>
      <c r="AN170" s="91"/>
      <c r="AO170" s="91"/>
      <c r="AP170" s="91"/>
      <c r="AQ170" s="91"/>
      <c r="AR170" s="91"/>
      <c r="AS170" s="91"/>
      <c r="AT170" s="91"/>
      <c r="AU170" s="91"/>
    </row>
    <row r="171" spans="1:47" ht="15" customHeight="1" x14ac:dyDescent="0.2">
      <c r="A171" s="91"/>
      <c r="B171" s="91"/>
      <c r="C171" s="91"/>
      <c r="D171" s="91"/>
      <c r="E171" s="91"/>
      <c r="F171" s="91"/>
      <c r="G171" s="91"/>
      <c r="H171" s="91"/>
      <c r="I171" s="91"/>
      <c r="J171" s="91"/>
      <c r="K171" s="91"/>
      <c r="L171" s="91"/>
      <c r="M171" s="91"/>
      <c r="N171" s="91"/>
      <c r="O171" s="91"/>
      <c r="P171" s="91"/>
      <c r="Q171" s="91"/>
      <c r="R171" s="91"/>
      <c r="S171" s="91"/>
      <c r="T171" s="91"/>
      <c r="U171" s="91"/>
      <c r="V171" s="91"/>
      <c r="W171" s="91"/>
      <c r="X171" s="91"/>
      <c r="Y171" s="91"/>
      <c r="Z171" s="91"/>
      <c r="AA171" s="91"/>
      <c r="AB171" s="91"/>
      <c r="AC171" s="91"/>
      <c r="AD171" s="91"/>
      <c r="AE171" s="91"/>
      <c r="AF171" s="91"/>
      <c r="AG171" s="91"/>
      <c r="AH171" s="91"/>
      <c r="AI171" s="91"/>
      <c r="AJ171" s="91"/>
      <c r="AK171" s="91"/>
      <c r="AL171" s="91"/>
      <c r="AM171" s="91"/>
      <c r="AN171" s="91"/>
      <c r="AO171" s="91"/>
      <c r="AP171" s="91"/>
      <c r="AQ171" s="91"/>
      <c r="AR171" s="91"/>
      <c r="AS171" s="91"/>
      <c r="AT171" s="91"/>
      <c r="AU171" s="91"/>
    </row>
    <row r="172" spans="1:47" ht="15" customHeight="1" x14ac:dyDescent="0.2">
      <c r="A172" s="91"/>
      <c r="B172" s="91"/>
      <c r="C172" s="91"/>
      <c r="D172" s="91"/>
      <c r="E172" s="91"/>
      <c r="F172" s="91"/>
      <c r="G172" s="91"/>
      <c r="H172" s="91"/>
      <c r="I172" s="91"/>
      <c r="J172" s="91"/>
      <c r="K172" s="91"/>
      <c r="L172" s="91"/>
      <c r="M172" s="91"/>
      <c r="N172" s="91"/>
      <c r="O172" s="91"/>
      <c r="P172" s="91"/>
      <c r="Q172" s="91"/>
      <c r="R172" s="91"/>
      <c r="S172" s="91"/>
      <c r="T172" s="91"/>
      <c r="U172" s="91"/>
      <c r="V172" s="91"/>
      <c r="W172" s="91"/>
      <c r="X172" s="91"/>
      <c r="Y172" s="91"/>
      <c r="Z172" s="91"/>
      <c r="AA172" s="91"/>
      <c r="AB172" s="91"/>
      <c r="AC172" s="91"/>
      <c r="AD172" s="91"/>
      <c r="AE172" s="91"/>
      <c r="AF172" s="91"/>
      <c r="AG172" s="91"/>
      <c r="AH172" s="91"/>
      <c r="AI172" s="91"/>
      <c r="AJ172" s="91"/>
      <c r="AK172" s="91"/>
      <c r="AL172" s="91"/>
      <c r="AM172" s="91"/>
      <c r="AN172" s="91"/>
      <c r="AO172" s="91"/>
      <c r="AP172" s="91"/>
      <c r="AQ172" s="91"/>
      <c r="AR172" s="91"/>
      <c r="AS172" s="91"/>
      <c r="AT172" s="91"/>
      <c r="AU172" s="91"/>
    </row>
    <row r="173" spans="1:47" ht="15" customHeight="1" x14ac:dyDescent="0.2">
      <c r="A173" s="91"/>
      <c r="B173" s="91"/>
      <c r="C173" s="91"/>
      <c r="D173" s="91"/>
      <c r="E173" s="91"/>
      <c r="F173" s="91"/>
      <c r="G173" s="91"/>
      <c r="H173" s="91"/>
      <c r="I173" s="91"/>
      <c r="J173" s="91"/>
      <c r="K173" s="91"/>
      <c r="L173" s="91"/>
      <c r="M173" s="91"/>
      <c r="N173" s="91"/>
      <c r="O173" s="91"/>
      <c r="P173" s="91"/>
      <c r="Q173" s="91"/>
      <c r="R173" s="91"/>
      <c r="S173" s="91"/>
      <c r="T173" s="91"/>
      <c r="U173" s="91"/>
      <c r="V173" s="91"/>
      <c r="W173" s="91"/>
      <c r="X173" s="91"/>
      <c r="Y173" s="91"/>
      <c r="Z173" s="91"/>
      <c r="AA173" s="91"/>
      <c r="AB173" s="91"/>
      <c r="AC173" s="91"/>
      <c r="AD173" s="91"/>
      <c r="AE173" s="91"/>
      <c r="AF173" s="91"/>
      <c r="AG173" s="91"/>
      <c r="AH173" s="91"/>
      <c r="AI173" s="91"/>
      <c r="AJ173" s="91"/>
      <c r="AK173" s="91"/>
      <c r="AL173" s="91"/>
      <c r="AM173" s="91"/>
      <c r="AN173" s="91"/>
      <c r="AO173" s="91"/>
      <c r="AP173" s="91"/>
      <c r="AQ173" s="91"/>
      <c r="AR173" s="91"/>
      <c r="AS173" s="91"/>
      <c r="AT173" s="91"/>
      <c r="AU173" s="91"/>
    </row>
    <row r="174" spans="1:47" ht="15" customHeight="1" x14ac:dyDescent="0.2">
      <c r="A174" s="91"/>
      <c r="B174" s="91"/>
      <c r="C174" s="91"/>
      <c r="D174" s="91"/>
      <c r="E174" s="91"/>
      <c r="F174" s="91"/>
      <c r="G174" s="91"/>
      <c r="H174" s="91"/>
      <c r="I174" s="91"/>
      <c r="J174" s="91"/>
      <c r="K174" s="91"/>
      <c r="L174" s="91"/>
      <c r="M174" s="91"/>
      <c r="N174" s="91"/>
      <c r="O174" s="91"/>
      <c r="P174" s="91"/>
      <c r="Q174" s="91"/>
      <c r="R174" s="91"/>
      <c r="S174" s="91"/>
      <c r="T174" s="91"/>
      <c r="U174" s="91"/>
      <c r="V174" s="91"/>
      <c r="W174" s="91"/>
      <c r="X174" s="91"/>
      <c r="Y174" s="91"/>
      <c r="Z174" s="91"/>
      <c r="AA174" s="91"/>
      <c r="AB174" s="91"/>
      <c r="AC174" s="91"/>
      <c r="AD174" s="91"/>
      <c r="AE174" s="91"/>
      <c r="AF174" s="91"/>
      <c r="AG174" s="91"/>
      <c r="AH174" s="91"/>
      <c r="AI174" s="91"/>
      <c r="AJ174" s="91"/>
      <c r="AK174" s="91"/>
      <c r="AL174" s="91"/>
      <c r="AM174" s="91"/>
      <c r="AN174" s="91"/>
      <c r="AO174" s="91"/>
      <c r="AP174" s="91"/>
      <c r="AQ174" s="91"/>
      <c r="AR174" s="91"/>
      <c r="AS174" s="91"/>
      <c r="AT174" s="91"/>
      <c r="AU174" s="91"/>
    </row>
    <row r="175" spans="1:47" ht="15" customHeight="1" x14ac:dyDescent="0.2">
      <c r="A175" s="91"/>
      <c r="B175" s="91"/>
      <c r="C175" s="91"/>
      <c r="D175" s="91"/>
      <c r="E175" s="91"/>
      <c r="F175" s="91"/>
      <c r="G175" s="91"/>
      <c r="H175" s="91"/>
      <c r="I175" s="91"/>
      <c r="J175" s="91"/>
      <c r="K175" s="91"/>
      <c r="L175" s="91"/>
      <c r="M175" s="91"/>
      <c r="N175" s="91"/>
      <c r="O175" s="91"/>
      <c r="P175" s="91"/>
      <c r="Q175" s="91"/>
      <c r="R175" s="91"/>
      <c r="S175" s="91"/>
      <c r="T175" s="91"/>
      <c r="U175" s="91"/>
      <c r="V175" s="91"/>
      <c r="W175" s="91"/>
      <c r="X175" s="91"/>
      <c r="Y175" s="91"/>
      <c r="Z175" s="91"/>
      <c r="AA175" s="91"/>
      <c r="AB175" s="91"/>
      <c r="AC175" s="91"/>
      <c r="AD175" s="91"/>
      <c r="AE175" s="91"/>
      <c r="AF175" s="91"/>
      <c r="AG175" s="91"/>
      <c r="AH175" s="91"/>
      <c r="AI175" s="91"/>
      <c r="AJ175" s="91"/>
      <c r="AK175" s="91"/>
      <c r="AL175" s="91"/>
      <c r="AM175" s="91"/>
      <c r="AN175" s="91"/>
      <c r="AO175" s="91"/>
      <c r="AP175" s="91"/>
      <c r="AQ175" s="91"/>
      <c r="AR175" s="91"/>
      <c r="AS175" s="91"/>
      <c r="AT175" s="91"/>
      <c r="AU175" s="91"/>
    </row>
  </sheetData>
  <protectedRanges>
    <protectedRange sqref="V19:V26 R27:W58" name="Section_B_1_1"/>
    <protectedRange sqref="R73:W104 V65:V72" name="Section_B_1_2"/>
    <protectedRange sqref="H19:K26" name="Section_B_1_3"/>
    <protectedRange sqref="M19:P26" name="Section_B_1_4"/>
    <protectedRange sqref="R19:U26" name="Section_B_1_5"/>
    <protectedRange sqref="H65:K72" name="Section_B_1_6"/>
    <protectedRange sqref="M65:P72" name="Section_B_1_7"/>
    <protectedRange sqref="R65:U72" name="Section_B_1_9"/>
    <protectedRange sqref="W65:W72" name="Section_B_1_10"/>
    <protectedRange sqref="W19:W26" name="Section_B_1_11"/>
  </protectedRanges>
  <mergeCells count="41">
    <mergeCell ref="Y62:Y64"/>
    <mergeCell ref="L63:L64"/>
    <mergeCell ref="H62:L62"/>
    <mergeCell ref="M62:Q62"/>
    <mergeCell ref="X62:X64"/>
    <mergeCell ref="Q63:Q64"/>
    <mergeCell ref="W63:W64"/>
    <mergeCell ref="R62:V62"/>
    <mergeCell ref="V63:V64"/>
    <mergeCell ref="Q17:Q18"/>
    <mergeCell ref="W17:W18"/>
    <mergeCell ref="AF56:AH56"/>
    <mergeCell ref="M16:Q16"/>
    <mergeCell ref="X16:X18"/>
    <mergeCell ref="Y16:Y18"/>
    <mergeCell ref="R16:V16"/>
    <mergeCell ref="V17:V18"/>
    <mergeCell ref="L17:L18"/>
    <mergeCell ref="H16:L16"/>
    <mergeCell ref="C9:H9"/>
    <mergeCell ref="C10:H10"/>
    <mergeCell ref="C11:H11"/>
    <mergeCell ref="C12:H12"/>
    <mergeCell ref="F16:G16"/>
    <mergeCell ref="G17:G18"/>
    <mergeCell ref="E16:E18"/>
    <mergeCell ref="B16:B18"/>
    <mergeCell ref="C16:C18"/>
    <mergeCell ref="D16:D18"/>
    <mergeCell ref="B2:H2"/>
    <mergeCell ref="B4:H4"/>
    <mergeCell ref="B5:H5"/>
    <mergeCell ref="B6:H6"/>
    <mergeCell ref="C7:H7"/>
    <mergeCell ref="C8:H8"/>
    <mergeCell ref="F62:G62"/>
    <mergeCell ref="G63:G64"/>
    <mergeCell ref="B62:B64"/>
    <mergeCell ref="C62:C64"/>
    <mergeCell ref="D62:D64"/>
    <mergeCell ref="E62:E64"/>
  </mergeCells>
  <conditionalFormatting sqref="F18">
    <cfRule type="cellIs" dxfId="32" priority="17" operator="equal">
      <formula>"Actual"</formula>
    </cfRule>
    <cfRule type="cellIs" dxfId="31" priority="18" operator="equal">
      <formula>"Forecast"</formula>
    </cfRule>
  </conditionalFormatting>
  <conditionalFormatting sqref="F64">
    <cfRule type="cellIs" dxfId="30" priority="13" operator="equal">
      <formula>"Actual"</formula>
    </cfRule>
    <cfRule type="cellIs" dxfId="29" priority="14" operator="equal">
      <formula>"Forecast"</formula>
    </cfRule>
  </conditionalFormatting>
  <conditionalFormatting sqref="H18:K18">
    <cfRule type="cellIs" dxfId="28" priority="9" operator="equal">
      <formula>"Actual"</formula>
    </cfRule>
    <cfRule type="cellIs" dxfId="27" priority="10" operator="equal">
      <formula>"Forecast"</formula>
    </cfRule>
  </conditionalFormatting>
  <conditionalFormatting sqref="H64:K64">
    <cfRule type="cellIs" dxfId="26" priority="5" operator="equal">
      <formula>"Actual"</formula>
    </cfRule>
    <cfRule type="cellIs" dxfId="25" priority="6" operator="equal">
      <formula>"Forecast"</formula>
    </cfRule>
  </conditionalFormatting>
  <conditionalFormatting sqref="M18:P18">
    <cfRule type="cellIs" dxfId="24" priority="23" operator="equal">
      <formula>"Actual"</formula>
    </cfRule>
    <cfRule type="cellIs" dxfId="23" priority="24" operator="equal">
      <formula>"Forecast"</formula>
    </cfRule>
  </conditionalFormatting>
  <conditionalFormatting sqref="M64:P64">
    <cfRule type="cellIs" dxfId="22" priority="19" operator="equal">
      <formula>"Actual"</formula>
    </cfRule>
    <cfRule type="cellIs" dxfId="21" priority="20" operator="equal">
      <formula>"Forecast"</formula>
    </cfRule>
  </conditionalFormatting>
  <conditionalFormatting sqref="R18:U18">
    <cfRule type="cellIs" dxfId="20" priority="3" operator="equal">
      <formula>"Actual"</formula>
    </cfRule>
    <cfRule type="cellIs" dxfId="19" priority="4" operator="equal">
      <formula>"Forecast"</formula>
    </cfRule>
  </conditionalFormatting>
  <conditionalFormatting sqref="R64:U64">
    <cfRule type="cellIs" dxfId="18" priority="1" operator="equal">
      <formula>"Actual"</formula>
    </cfRule>
    <cfRule type="cellIs" dxfId="17" priority="2" operator="equal">
      <formula>"Forecast"</formula>
    </cfRule>
  </conditionalFormatting>
  <dataValidations xWindow="458" yWindow="947" count="4">
    <dataValidation type="list" allowBlank="1" showInputMessage="1" showErrorMessage="1" sqref="C65:C104" xr:uid="{FED24E18-4DE8-4F2C-A373-41DC60CF1E83}">
      <formula1>OutcomeRange</formula1>
    </dataValidation>
    <dataValidation type="decimal" operator="greaterThan" allowBlank="1" showInputMessage="1" showErrorMessage="1" promptTitle="Guidance" prompt="Please only count each FTE or Job once through the lifetime of the project. For example, if an FTE or Job has been counted in H1 2021/22, then it should not be reported again in any other period." sqref="R19:U58 H19:K58 H65:K104 W19:W58 M65:P104 W65:W104 R65:U104 M19:P58" xr:uid="{6F2B7AC5-9F6D-4E49-A899-451FA7940243}">
      <formula1>-100000000</formula1>
    </dataValidation>
    <dataValidation type="list" allowBlank="1" showInputMessage="1" showErrorMessage="1" sqref="C19:C58" xr:uid="{86D0D8CC-A391-407D-B19F-1114BBCED58E}">
      <formula1>INDIRECT(SUBSTITUTE(B19, " ", ""))</formula1>
    </dataValidation>
    <dataValidation type="decimal" operator="greaterThan" allowBlank="1" showInputMessage="1" showErrorMessage="1" sqref="F73:F104 F27:F58" xr:uid="{AAC5A565-F8F3-4DFD-A001-532CC156F6A2}">
      <formula1>-100000000</formula1>
    </dataValidation>
  </dataValidations>
  <pageMargins left="0.7" right="0.7" top="0.75" bottom="0.75" header="0.3" footer="0.3"/>
  <pageSetup paperSize="9" orientation="portrait" r:id="rId1"/>
  <headerFooter>
    <oddHeader>&amp;C&amp;"Calibri"&amp;10&amp;K000000 OFFICIAL&amp;1#_x000D_</oddHeader>
    <oddFooter>&amp;C_x000D_&amp;1#&amp;"Calibri"&amp;10&amp;K000000 OFFICIAL</oddFooter>
  </headerFooter>
  <extLst>
    <ext xmlns:x14="http://schemas.microsoft.com/office/spreadsheetml/2009/9/main" uri="{CCE6A557-97BC-4b89-ADB6-D9C93CAAB3DF}">
      <x14:dataValidations xmlns:xm="http://schemas.microsoft.com/office/excel/2006/main" xWindow="458" yWindow="947" count="2">
        <x14:dataValidation type="list" allowBlank="1" showInputMessage="1" showErrorMessage="1" xr:uid="{2E88A738-738C-4D9D-BEF9-B703F5908001}">
          <x14:formula1>
            <xm:f>'Dropdown Values'!$A$130:$A$135</xm:f>
          </x14:formula1>
          <xm:sqref>B19:B58</xm:sqref>
        </x14:dataValidation>
        <x14:dataValidation type="list" allowBlank="1" showInputMessage="1" showErrorMessage="1" xr:uid="{94B86EFA-A0DC-45E5-8F37-417516A81B1D}">
          <x14:formula1>
            <xm:f>'Dropdown Values'!$A$139:$A$140</xm:f>
          </x14:formula1>
          <xm:sqref>B65:B104</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05DD0-7124-4A36-99BE-80113683F5E3}">
  <dimension ref="A2:AK129"/>
  <sheetViews>
    <sheetView showGridLines="0" tabSelected="1" topLeftCell="A66" zoomScale="96" zoomScaleNormal="70" workbookViewId="0">
      <selection activeCell="B73" sqref="B73"/>
    </sheetView>
  </sheetViews>
  <sheetFormatPr baseColWidth="10" defaultColWidth="9.1640625" defaultRowHeight="15" customHeight="1" x14ac:dyDescent="0.2"/>
  <cols>
    <col min="1" max="1" width="9.1640625" style="78"/>
    <col min="2" max="2" width="39.83203125" style="78" customWidth="1"/>
    <col min="3" max="3" width="18.1640625" style="78" customWidth="1"/>
    <col min="4" max="4" width="18.6640625" style="78" customWidth="1"/>
    <col min="5" max="11" width="15.6640625" style="78" customWidth="1"/>
    <col min="12" max="13" width="19.5" style="78" customWidth="1"/>
    <col min="14" max="19" width="15.6640625" style="78" customWidth="1"/>
    <col min="20" max="20" width="18.33203125" style="78" customWidth="1"/>
    <col min="21" max="21" width="15.6640625" style="78" customWidth="1"/>
    <col min="22" max="22" width="21.33203125" style="78" customWidth="1"/>
    <col min="23" max="25" width="15.6640625" style="78" customWidth="1"/>
    <col min="26" max="26" width="17.83203125" style="78" customWidth="1"/>
    <col min="27" max="29" width="15.6640625" style="78" customWidth="1"/>
    <col min="30" max="30" width="9.1640625" style="78"/>
    <col min="31" max="37" width="15.6640625" style="78" customWidth="1"/>
    <col min="38" max="16384" width="9.1640625" style="78"/>
  </cols>
  <sheetData>
    <row r="2" spans="1:37" s="79" customFormat="1" ht="24" x14ac:dyDescent="0.2">
      <c r="A2" s="91"/>
      <c r="B2" s="369" t="s">
        <v>19</v>
      </c>
      <c r="C2" s="370"/>
      <c r="D2" s="370"/>
      <c r="E2" s="370"/>
      <c r="F2" s="370"/>
      <c r="G2" s="370"/>
      <c r="H2" s="371"/>
      <c r="I2" s="15"/>
      <c r="J2" s="3"/>
      <c r="K2" s="3"/>
      <c r="L2" s="3"/>
      <c r="M2" s="3"/>
      <c r="N2" s="3"/>
      <c r="O2" s="3"/>
      <c r="P2" s="3"/>
      <c r="Q2" s="3"/>
      <c r="R2" s="3"/>
      <c r="S2" s="3"/>
      <c r="T2" s="3"/>
      <c r="U2" s="3"/>
      <c r="V2" s="3"/>
      <c r="W2" s="3"/>
      <c r="X2" s="3"/>
      <c r="Y2" s="3"/>
      <c r="Z2" s="3"/>
      <c r="AA2" s="3"/>
      <c r="AB2" s="3"/>
      <c r="AC2" s="3"/>
      <c r="AD2" s="3"/>
      <c r="AE2" s="3"/>
      <c r="AF2" s="3"/>
      <c r="AG2" s="3"/>
      <c r="AH2" s="3"/>
      <c r="AI2" s="3"/>
      <c r="AJ2" s="3"/>
      <c r="AK2" s="3"/>
    </row>
    <row r="4" spans="1:37" ht="19" x14ac:dyDescent="0.25">
      <c r="A4" s="91"/>
      <c r="B4" s="244" t="s">
        <v>236</v>
      </c>
      <c r="C4" s="245"/>
      <c r="D4" s="245"/>
      <c r="E4" s="245"/>
      <c r="F4" s="245"/>
      <c r="G4" s="245"/>
      <c r="H4" s="246"/>
      <c r="I4" s="91"/>
      <c r="J4" s="91"/>
      <c r="K4" s="91"/>
      <c r="L4" s="91"/>
      <c r="M4" s="91"/>
      <c r="N4" s="91"/>
      <c r="O4" s="91"/>
      <c r="P4" s="91"/>
      <c r="Q4" s="91"/>
      <c r="R4" s="91"/>
      <c r="S4" s="91"/>
      <c r="T4" s="91"/>
      <c r="U4" s="91"/>
      <c r="V4" s="91"/>
      <c r="W4" s="91"/>
      <c r="X4" s="91"/>
      <c r="Y4" s="91"/>
      <c r="Z4" s="91"/>
      <c r="AA4" s="91"/>
      <c r="AB4" s="91"/>
      <c r="AC4" s="91"/>
      <c r="AD4" s="91"/>
      <c r="AE4" s="91"/>
      <c r="AF4" s="91"/>
      <c r="AG4" s="91"/>
      <c r="AH4" s="91"/>
      <c r="AI4" s="91"/>
      <c r="AJ4" s="91"/>
      <c r="AK4" s="91"/>
    </row>
    <row r="5" spans="1:37" x14ac:dyDescent="0.2">
      <c r="A5" s="91"/>
      <c r="B5" s="376" t="s">
        <v>237</v>
      </c>
      <c r="C5" s="377"/>
      <c r="D5" s="377"/>
      <c r="E5" s="377"/>
      <c r="F5" s="377"/>
      <c r="G5" s="377"/>
      <c r="H5" s="378"/>
      <c r="I5" s="91"/>
      <c r="J5" s="91"/>
      <c r="K5" s="91"/>
      <c r="L5" s="91"/>
      <c r="M5" s="91"/>
      <c r="N5" s="91"/>
      <c r="O5" s="91"/>
      <c r="P5" s="91"/>
      <c r="Q5" s="91"/>
      <c r="R5" s="91"/>
      <c r="S5" s="91"/>
      <c r="T5" s="91"/>
      <c r="U5" s="91"/>
      <c r="V5" s="91"/>
      <c r="W5" s="91"/>
      <c r="X5" s="91"/>
      <c r="Y5" s="91"/>
      <c r="Z5" s="91"/>
      <c r="AA5" s="91"/>
      <c r="AB5" s="91"/>
      <c r="AC5" s="91"/>
      <c r="AD5" s="91"/>
      <c r="AE5" s="91"/>
      <c r="AF5" s="91"/>
      <c r="AG5" s="91"/>
      <c r="AH5" s="91"/>
      <c r="AI5" s="91"/>
      <c r="AJ5" s="91"/>
      <c r="AK5" s="91"/>
    </row>
    <row r="6" spans="1:37" ht="18" customHeight="1" x14ac:dyDescent="0.2">
      <c r="A6" s="91"/>
      <c r="B6" s="49" t="s">
        <v>238</v>
      </c>
      <c r="C6" s="49"/>
      <c r="D6" s="49"/>
      <c r="E6" s="13"/>
      <c r="F6" s="13"/>
      <c r="G6" s="13"/>
      <c r="H6" s="91"/>
      <c r="I6" s="91"/>
      <c r="J6" s="91"/>
      <c r="K6" s="91"/>
      <c r="L6" s="91"/>
      <c r="M6" s="91"/>
      <c r="N6" s="91"/>
      <c r="O6" s="91"/>
      <c r="P6" s="91"/>
      <c r="Q6" s="91"/>
      <c r="R6" s="91"/>
      <c r="S6" s="91"/>
      <c r="T6" s="91"/>
      <c r="U6" s="91"/>
      <c r="V6" s="91"/>
      <c r="W6" s="91"/>
      <c r="X6" s="91"/>
      <c r="Y6" s="91"/>
      <c r="Z6" s="91"/>
      <c r="AA6" s="91"/>
      <c r="AB6" s="91"/>
      <c r="AC6" s="91"/>
      <c r="AD6" s="91"/>
      <c r="AE6" s="91"/>
      <c r="AF6" s="91"/>
      <c r="AG6" s="91"/>
      <c r="AH6" s="91"/>
      <c r="AI6" s="91"/>
      <c r="AJ6" s="91"/>
      <c r="AK6" s="91"/>
    </row>
    <row r="7" spans="1:37" ht="19" x14ac:dyDescent="0.2">
      <c r="A7" s="201"/>
      <c r="B7" s="385" t="s">
        <v>239</v>
      </c>
      <c r="C7" s="386"/>
      <c r="D7" s="386"/>
      <c r="E7" s="386"/>
      <c r="F7" s="386"/>
      <c r="G7" s="386"/>
      <c r="H7" s="387"/>
      <c r="I7" s="91"/>
      <c r="J7" s="91"/>
      <c r="K7" s="91"/>
      <c r="L7" s="91"/>
      <c r="M7" s="91"/>
      <c r="N7" s="91"/>
      <c r="O7" s="91"/>
      <c r="P7" s="91"/>
      <c r="Q7" s="91"/>
      <c r="R7" s="91"/>
      <c r="S7" s="91"/>
      <c r="T7" s="91"/>
      <c r="U7" s="91"/>
      <c r="V7" s="91"/>
      <c r="W7" s="91"/>
      <c r="X7" s="91"/>
      <c r="Y7" s="91"/>
      <c r="Z7" s="91"/>
      <c r="AA7" s="91"/>
      <c r="AB7" s="91"/>
      <c r="AC7" s="91"/>
      <c r="AD7" s="91"/>
      <c r="AE7" s="91"/>
      <c r="AF7" s="91"/>
      <c r="AG7" s="91"/>
      <c r="AH7" s="91"/>
      <c r="AI7" s="91"/>
      <c r="AJ7" s="91"/>
      <c r="AK7" s="91"/>
    </row>
    <row r="8" spans="1:37" ht="16" x14ac:dyDescent="0.2">
      <c r="A8" s="201"/>
      <c r="B8" s="379" t="s">
        <v>240</v>
      </c>
      <c r="C8" s="380"/>
      <c r="D8" s="380"/>
      <c r="E8" s="380"/>
      <c r="F8" s="380"/>
      <c r="G8" s="380"/>
      <c r="H8" s="381"/>
      <c r="I8" s="91"/>
      <c r="J8" s="91"/>
      <c r="K8" s="91"/>
      <c r="L8" s="91"/>
      <c r="M8" s="91"/>
      <c r="N8" s="91"/>
      <c r="O8" s="91"/>
      <c r="P8" s="91"/>
      <c r="Q8" s="91"/>
      <c r="R8" s="91"/>
      <c r="S8" s="91"/>
      <c r="T8" s="91"/>
      <c r="U8" s="91"/>
      <c r="V8" s="91"/>
      <c r="W8" s="91"/>
      <c r="X8" s="91"/>
      <c r="Y8" s="91"/>
      <c r="Z8" s="91"/>
      <c r="AA8" s="91"/>
      <c r="AB8" s="91"/>
      <c r="AC8" s="91"/>
      <c r="AD8" s="91"/>
      <c r="AE8" s="91"/>
      <c r="AF8" s="91"/>
      <c r="AG8" s="91"/>
      <c r="AH8" s="91"/>
      <c r="AI8" s="91"/>
      <c r="AJ8" s="91"/>
      <c r="AK8" s="91"/>
    </row>
    <row r="9" spans="1:37" s="79" customFormat="1" ht="16" x14ac:dyDescent="0.2">
      <c r="A9" s="201"/>
      <c r="B9" s="127" t="s">
        <v>241</v>
      </c>
      <c r="C9" s="127"/>
      <c r="D9" s="127"/>
      <c r="E9" s="3"/>
      <c r="F9" s="3"/>
      <c r="G9" s="3"/>
      <c r="H9" s="11"/>
      <c r="I9" s="11"/>
      <c r="J9" s="3"/>
      <c r="K9" s="3"/>
      <c r="L9" s="3"/>
      <c r="M9" s="3"/>
      <c r="N9" s="3"/>
      <c r="O9" s="3"/>
      <c r="P9" s="3"/>
      <c r="Q9" s="3"/>
      <c r="R9" s="3"/>
      <c r="S9" s="3"/>
      <c r="T9" s="3"/>
      <c r="U9" s="3"/>
      <c r="V9" s="3"/>
      <c r="W9" s="3"/>
      <c r="X9" s="3"/>
      <c r="Y9" s="3"/>
      <c r="Z9" s="3"/>
      <c r="AA9" s="3"/>
      <c r="AB9" s="3"/>
      <c r="AC9" s="3"/>
      <c r="AD9" s="3"/>
      <c r="AE9" s="3"/>
      <c r="AF9" s="3"/>
      <c r="AG9" s="3"/>
      <c r="AH9" s="3"/>
      <c r="AI9" s="3"/>
      <c r="AJ9" s="3"/>
      <c r="AK9" s="3"/>
    </row>
    <row r="10" spans="1:37" s="79" customFormat="1" ht="18" customHeight="1" thickBot="1" x14ac:dyDescent="0.25">
      <c r="A10" s="201"/>
      <c r="B10" s="177">
        <v>100</v>
      </c>
      <c r="C10" s="136"/>
      <c r="D10" s="136"/>
      <c r="E10" s="3"/>
      <c r="F10" s="3"/>
      <c r="G10" s="3"/>
      <c r="H10" s="11"/>
      <c r="I10" s="11"/>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row>
    <row r="11" spans="1:37" s="79" customFormat="1" ht="18" customHeight="1" x14ac:dyDescent="0.2">
      <c r="A11" s="3"/>
      <c r="B11" s="49" t="s">
        <v>242</v>
      </c>
      <c r="C11" s="49"/>
      <c r="D11" s="49"/>
      <c r="E11" s="3"/>
      <c r="F11" s="3"/>
      <c r="G11" s="3"/>
      <c r="H11" s="11"/>
      <c r="I11" s="11"/>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row>
    <row r="12" spans="1:37" s="79" customFormat="1" ht="18" customHeight="1" thickBot="1" x14ac:dyDescent="0.25">
      <c r="A12" s="3"/>
      <c r="B12" s="49" t="s">
        <v>1156</v>
      </c>
      <c r="C12" s="49"/>
      <c r="D12" s="49"/>
      <c r="E12" s="3"/>
      <c r="F12" s="3"/>
      <c r="G12" s="3"/>
      <c r="H12" s="11"/>
      <c r="I12" s="11"/>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row>
    <row r="13" spans="1:37" ht="16" x14ac:dyDescent="0.2">
      <c r="A13" s="201"/>
      <c r="B13" s="354" t="s">
        <v>1153</v>
      </c>
      <c r="C13" s="355"/>
      <c r="D13" s="355"/>
      <c r="E13" s="355"/>
      <c r="F13" s="355"/>
      <c r="G13" s="355"/>
      <c r="H13" s="356"/>
      <c r="I13" s="91"/>
      <c r="J13" s="91"/>
      <c r="K13" s="91"/>
      <c r="L13" s="91"/>
      <c r="M13" s="91"/>
      <c r="N13" s="91"/>
      <c r="O13" s="91"/>
      <c r="P13" s="91"/>
      <c r="Q13" s="91"/>
      <c r="R13" s="91"/>
      <c r="S13" s="91"/>
      <c r="T13" s="91"/>
      <c r="U13" s="91"/>
      <c r="V13" s="91"/>
      <c r="W13" s="91"/>
      <c r="X13" s="91"/>
      <c r="Y13" s="91"/>
      <c r="Z13" s="91"/>
      <c r="AA13" s="91"/>
      <c r="AB13" s="91"/>
      <c r="AC13" s="91"/>
      <c r="AD13" s="91"/>
      <c r="AE13" s="91"/>
      <c r="AF13" s="91"/>
      <c r="AG13" s="91"/>
      <c r="AH13" s="91"/>
      <c r="AI13" s="91"/>
      <c r="AJ13" s="91"/>
      <c r="AK13" s="91"/>
    </row>
    <row r="14" spans="1:37" s="79" customFormat="1" ht="17" thickBot="1" x14ac:dyDescent="0.25">
      <c r="A14" s="201"/>
      <c r="B14" s="127" t="s">
        <v>241</v>
      </c>
      <c r="C14" s="127"/>
      <c r="D14" s="127"/>
      <c r="E14" s="3"/>
      <c r="F14" s="3"/>
      <c r="G14" s="3"/>
      <c r="H14" s="11"/>
      <c r="I14" s="11"/>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row>
    <row r="15" spans="1:37" s="79" customFormat="1" ht="18" customHeight="1" thickBot="1" x14ac:dyDescent="0.25">
      <c r="A15" s="201"/>
      <c r="B15" s="177">
        <v>500</v>
      </c>
      <c r="C15" s="136"/>
      <c r="D15" s="136"/>
      <c r="E15" s="3"/>
      <c r="F15" s="3"/>
      <c r="G15" s="3"/>
      <c r="H15" s="11"/>
      <c r="I15" s="11"/>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row>
    <row r="16" spans="1:37" s="79" customFormat="1" ht="18" customHeight="1" x14ac:dyDescent="0.2">
      <c r="A16" s="3"/>
      <c r="B16" s="49" t="s">
        <v>1157</v>
      </c>
      <c r="C16" s="49"/>
      <c r="D16" s="49"/>
      <c r="E16" s="3"/>
      <c r="F16" s="3"/>
      <c r="G16" s="3"/>
      <c r="H16" s="11"/>
      <c r="I16" s="11"/>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row>
    <row r="17" spans="1:37" s="79" customFormat="1" ht="18" customHeight="1" thickBot="1" x14ac:dyDescent="0.25">
      <c r="A17" s="3"/>
      <c r="B17" s="49" t="s">
        <v>243</v>
      </c>
      <c r="C17" s="221"/>
      <c r="D17" s="49"/>
      <c r="E17" s="3"/>
      <c r="F17" s="3"/>
      <c r="G17" s="3"/>
      <c r="H17" s="11"/>
      <c r="I17" s="11"/>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row>
    <row r="18" spans="1:37" s="79" customFormat="1" ht="18" customHeight="1" thickBot="1" x14ac:dyDescent="0.25">
      <c r="A18" s="201"/>
      <c r="B18" s="354" t="s">
        <v>244</v>
      </c>
      <c r="C18" s="355"/>
      <c r="D18" s="355"/>
      <c r="E18" s="355"/>
      <c r="F18" s="355"/>
      <c r="G18" s="355"/>
      <c r="H18" s="356"/>
      <c r="I18" s="11"/>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row>
    <row r="19" spans="1:37" s="79" customFormat="1" ht="18" customHeight="1" thickBot="1" x14ac:dyDescent="0.25">
      <c r="A19" s="201"/>
      <c r="B19" s="127" t="s">
        <v>241</v>
      </c>
      <c r="C19" s="222"/>
      <c r="D19" s="222"/>
      <c r="E19" s="222"/>
      <c r="F19" s="222"/>
      <c r="G19" s="222"/>
      <c r="H19" s="222"/>
      <c r="I19" s="11"/>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row>
    <row r="20" spans="1:37" s="79" customFormat="1" ht="18" customHeight="1" thickBot="1" x14ac:dyDescent="0.25">
      <c r="A20" s="201"/>
      <c r="B20" s="177">
        <v>500</v>
      </c>
      <c r="C20" s="136"/>
      <c r="D20" s="136"/>
      <c r="E20" s="3"/>
      <c r="F20" s="3"/>
      <c r="G20" s="3"/>
      <c r="H20" s="11"/>
      <c r="I20" s="11"/>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row>
    <row r="21" spans="1:37" s="79" customFormat="1" ht="18" customHeight="1" x14ac:dyDescent="0.2">
      <c r="A21" s="3"/>
      <c r="B21" s="49" t="s">
        <v>245</v>
      </c>
      <c r="C21" s="221"/>
      <c r="D21" s="49"/>
      <c r="E21" s="3"/>
      <c r="F21" s="3"/>
      <c r="G21" s="3"/>
      <c r="H21" s="11"/>
      <c r="I21" s="11"/>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row>
    <row r="22" spans="1:37" s="79" customFormat="1" ht="18" customHeight="1" thickBot="1" x14ac:dyDescent="0.25">
      <c r="A22" s="3"/>
      <c r="B22" s="49" t="s">
        <v>246</v>
      </c>
      <c r="C22" s="3"/>
      <c r="D22" s="49"/>
      <c r="E22" s="3"/>
      <c r="F22" s="3"/>
      <c r="G22" s="3"/>
      <c r="H22" s="11"/>
      <c r="I22" s="11"/>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row>
    <row r="23" spans="1:37" s="79" customFormat="1" ht="18" customHeight="1" x14ac:dyDescent="0.2">
      <c r="A23" s="3"/>
      <c r="B23" s="385" t="s">
        <v>1158</v>
      </c>
      <c r="C23" s="386"/>
      <c r="D23" s="386"/>
      <c r="E23" s="386"/>
      <c r="F23" s="386"/>
      <c r="G23" s="386"/>
      <c r="H23" s="387"/>
      <c r="I23" s="11"/>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row>
    <row r="24" spans="1:37" s="79" customFormat="1" ht="18" customHeight="1" thickBot="1" x14ac:dyDescent="0.25">
      <c r="A24" s="3"/>
      <c r="B24" s="379" t="s">
        <v>247</v>
      </c>
      <c r="C24" s="380"/>
      <c r="D24" s="380"/>
      <c r="E24" s="380"/>
      <c r="F24" s="380"/>
      <c r="G24" s="380"/>
      <c r="H24" s="381"/>
      <c r="I24" s="11"/>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row>
    <row r="25" spans="1:37" ht="238.5" customHeight="1" thickBot="1" x14ac:dyDescent="0.25">
      <c r="A25" s="91"/>
      <c r="B25" s="365" t="s">
        <v>1161</v>
      </c>
      <c r="C25" s="366"/>
      <c r="D25" s="366"/>
      <c r="E25" s="367"/>
      <c r="F25" s="367"/>
      <c r="G25" s="367"/>
      <c r="H25" s="368"/>
      <c r="I25" s="91"/>
      <c r="J25" s="91"/>
      <c r="K25" s="91"/>
      <c r="L25" s="91"/>
      <c r="M25" s="91"/>
      <c r="N25" s="91"/>
      <c r="O25" s="91"/>
      <c r="P25" s="91"/>
      <c r="Q25" s="91"/>
      <c r="R25" s="91"/>
      <c r="S25" s="91"/>
      <c r="T25" s="91"/>
      <c r="U25" s="91"/>
      <c r="V25" s="91"/>
      <c r="W25" s="91"/>
      <c r="X25" s="91"/>
      <c r="Y25" s="91"/>
      <c r="Z25" s="91"/>
      <c r="AA25" s="91"/>
      <c r="AB25" s="91"/>
      <c r="AC25" s="91"/>
      <c r="AD25" s="91"/>
      <c r="AE25" s="91"/>
      <c r="AF25" s="91"/>
      <c r="AG25" s="91"/>
      <c r="AH25" s="91"/>
      <c r="AI25" s="91"/>
      <c r="AJ25" s="91"/>
      <c r="AK25" s="91"/>
    </row>
    <row r="26" spans="1:37" s="79" customFormat="1" ht="18" customHeight="1" x14ac:dyDescent="0.2">
      <c r="A26" s="3"/>
      <c r="B26" s="262" t="s">
        <v>95</v>
      </c>
      <c r="C26" s="262"/>
      <c r="D26" s="262"/>
      <c r="E26" s="262"/>
      <c r="F26" s="3"/>
      <c r="G26" s="3"/>
      <c r="H26" s="49" t="s">
        <v>248</v>
      </c>
      <c r="I26" s="11"/>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row>
    <row r="27" spans="1:37" s="79" customFormat="1" ht="18" customHeight="1" thickBot="1" x14ac:dyDescent="0.25">
      <c r="A27" s="3"/>
      <c r="B27" s="3"/>
      <c r="C27" s="3"/>
      <c r="D27" s="49"/>
      <c r="E27" s="3"/>
      <c r="F27" s="3"/>
      <c r="G27" s="3"/>
      <c r="H27" s="11"/>
      <c r="I27" s="11"/>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row>
    <row r="28" spans="1:37" s="86" customFormat="1" ht="22" thickBot="1" x14ac:dyDescent="0.3">
      <c r="A28" s="84"/>
      <c r="B28" s="382" t="s">
        <v>249</v>
      </c>
      <c r="C28" s="383"/>
      <c r="D28" s="383"/>
      <c r="E28" s="383"/>
      <c r="F28" s="383"/>
      <c r="G28" s="383"/>
      <c r="H28" s="383"/>
      <c r="I28" s="383"/>
      <c r="J28" s="383"/>
      <c r="K28" s="383"/>
      <c r="L28" s="383"/>
      <c r="M28" s="383"/>
      <c r="N28" s="383"/>
      <c r="O28" s="383"/>
      <c r="P28" s="383"/>
      <c r="Q28" s="383"/>
      <c r="R28" s="383"/>
      <c r="S28" s="383"/>
      <c r="T28" s="384"/>
      <c r="U28" s="91"/>
      <c r="V28" s="84"/>
      <c r="W28" s="84"/>
      <c r="X28" s="84"/>
      <c r="Y28" s="84"/>
      <c r="Z28" s="84"/>
      <c r="AA28" s="84"/>
      <c r="AB28" s="84"/>
      <c r="AC28" s="84"/>
      <c r="AD28" s="84"/>
      <c r="AE28" s="84"/>
      <c r="AF28" s="84"/>
      <c r="AG28" s="84"/>
      <c r="AH28" s="84"/>
      <c r="AI28" s="84"/>
      <c r="AJ28" s="84"/>
      <c r="AK28" s="84"/>
    </row>
    <row r="29" spans="1:37" ht="15.75" customHeight="1" thickBot="1" x14ac:dyDescent="0.25">
      <c r="A29" s="91"/>
      <c r="B29" s="128" t="s">
        <v>250</v>
      </c>
      <c r="C29" s="128"/>
      <c r="D29" s="128"/>
      <c r="E29" s="91"/>
      <c r="F29" s="91"/>
      <c r="G29" s="91"/>
      <c r="H29" s="91"/>
      <c r="I29" s="91"/>
      <c r="J29" s="91"/>
      <c r="K29" s="91"/>
      <c r="L29" s="91"/>
      <c r="M29" s="91"/>
      <c r="N29" s="91"/>
      <c r="O29" s="91"/>
      <c r="P29" s="91"/>
      <c r="Q29" s="91"/>
      <c r="R29" s="91"/>
      <c r="S29" s="91"/>
      <c r="T29" s="91"/>
      <c r="U29" s="91"/>
      <c r="V29" s="91"/>
      <c r="W29" s="91"/>
      <c r="X29" s="91"/>
      <c r="Y29" s="91"/>
      <c r="Z29" s="91"/>
      <c r="AA29" s="91"/>
      <c r="AB29" s="91"/>
      <c r="AC29" s="91"/>
      <c r="AD29" s="91"/>
      <c r="AE29" s="91"/>
      <c r="AF29" s="91"/>
      <c r="AG29" s="91"/>
      <c r="AH29" s="91"/>
      <c r="AI29" s="91"/>
      <c r="AJ29" s="91"/>
      <c r="AK29" s="91"/>
    </row>
    <row r="30" spans="1:37" ht="33.75" customHeight="1" thickBot="1" x14ac:dyDescent="0.25">
      <c r="A30" s="91"/>
      <c r="B30" s="388" t="s">
        <v>251</v>
      </c>
      <c r="C30" s="301" t="s">
        <v>252</v>
      </c>
      <c r="D30" s="302"/>
      <c r="E30" s="301" t="s">
        <v>165</v>
      </c>
      <c r="F30" s="302"/>
      <c r="G30" s="302"/>
      <c r="H30" s="302"/>
      <c r="I30" s="410"/>
      <c r="J30" s="302" t="s">
        <v>166</v>
      </c>
      <c r="K30" s="302"/>
      <c r="L30" s="302"/>
      <c r="M30" s="302"/>
      <c r="N30" s="303"/>
      <c r="O30" s="396" t="s">
        <v>167</v>
      </c>
      <c r="P30" s="302"/>
      <c r="Q30" s="302"/>
      <c r="R30" s="302"/>
      <c r="S30" s="397"/>
      <c r="T30" s="406" t="s">
        <v>169</v>
      </c>
      <c r="U30" s="91"/>
      <c r="V30" s="91"/>
      <c r="W30" s="91"/>
      <c r="X30" s="91"/>
      <c r="Y30" s="91"/>
      <c r="Z30" s="91"/>
      <c r="AA30" s="91"/>
      <c r="AB30" s="91"/>
      <c r="AC30" s="91"/>
      <c r="AD30" s="91"/>
      <c r="AE30" s="91"/>
      <c r="AF30" s="91"/>
      <c r="AG30" s="91"/>
      <c r="AH30" s="91"/>
      <c r="AI30" s="91"/>
      <c r="AJ30" s="91"/>
      <c r="AK30" s="91"/>
    </row>
    <row r="31" spans="1:37" ht="35" thickBot="1" x14ac:dyDescent="0.25">
      <c r="A31" s="91"/>
      <c r="B31" s="389"/>
      <c r="C31" s="129" t="s">
        <v>171</v>
      </c>
      <c r="D31" s="375" t="s">
        <v>172</v>
      </c>
      <c r="E31" s="129" t="s">
        <v>173</v>
      </c>
      <c r="F31" s="130" t="s">
        <v>174</v>
      </c>
      <c r="G31" s="130" t="s">
        <v>175</v>
      </c>
      <c r="H31" s="130" t="s">
        <v>176</v>
      </c>
      <c r="I31" s="375" t="s">
        <v>172</v>
      </c>
      <c r="J31" s="129" t="s">
        <v>173</v>
      </c>
      <c r="K31" s="130" t="s">
        <v>174</v>
      </c>
      <c r="L31" s="130" t="s">
        <v>175</v>
      </c>
      <c r="M31" s="130" t="s">
        <v>176</v>
      </c>
      <c r="N31" s="375" t="s">
        <v>172</v>
      </c>
      <c r="O31" s="129" t="s">
        <v>173</v>
      </c>
      <c r="P31" s="130" t="s">
        <v>174</v>
      </c>
      <c r="Q31" s="130" t="s">
        <v>175</v>
      </c>
      <c r="R31" s="130" t="s">
        <v>176</v>
      </c>
      <c r="S31" s="375" t="s">
        <v>172</v>
      </c>
      <c r="T31" s="407"/>
      <c r="U31" s="91"/>
      <c r="V31" s="91"/>
      <c r="W31" s="91"/>
      <c r="X31" s="91"/>
      <c r="Y31" s="91"/>
      <c r="Z31" s="91"/>
      <c r="AA31" s="91"/>
      <c r="AB31" s="91"/>
      <c r="AC31" s="91"/>
      <c r="AD31" s="91"/>
      <c r="AE31" s="91"/>
      <c r="AF31" s="91"/>
      <c r="AG31" s="91"/>
      <c r="AH31" s="91"/>
      <c r="AI31" s="91"/>
      <c r="AJ31" s="91"/>
      <c r="AK31" s="91"/>
    </row>
    <row r="32" spans="1:37" ht="17" thickBot="1" x14ac:dyDescent="0.25">
      <c r="A32" s="91"/>
      <c r="B32" s="389"/>
      <c r="C32" s="131" t="s">
        <v>177</v>
      </c>
      <c r="D32" s="319"/>
      <c r="E32" s="131" t="s">
        <v>177</v>
      </c>
      <c r="F32" s="131" t="s">
        <v>177</v>
      </c>
      <c r="G32" s="132" t="s">
        <v>178</v>
      </c>
      <c r="H32" s="132" t="s">
        <v>178</v>
      </c>
      <c r="I32" s="319"/>
      <c r="J32" s="131" t="s">
        <v>178</v>
      </c>
      <c r="K32" s="132" t="s">
        <v>178</v>
      </c>
      <c r="L32" s="132" t="s">
        <v>178</v>
      </c>
      <c r="M32" s="132" t="s">
        <v>178</v>
      </c>
      <c r="N32" s="319"/>
      <c r="O32" s="131" t="s">
        <v>178</v>
      </c>
      <c r="P32" s="132" t="s">
        <v>178</v>
      </c>
      <c r="Q32" s="132" t="s">
        <v>178</v>
      </c>
      <c r="R32" s="132" t="s">
        <v>178</v>
      </c>
      <c r="S32" s="319"/>
      <c r="T32" s="407"/>
      <c r="U32" s="91"/>
      <c r="V32" s="91"/>
      <c r="W32" s="91"/>
      <c r="X32" s="91"/>
      <c r="Y32" s="91"/>
      <c r="Z32" s="91"/>
      <c r="AA32" s="91"/>
      <c r="AB32" s="91"/>
      <c r="AC32" s="91"/>
      <c r="AD32" s="91"/>
      <c r="AE32" s="91"/>
      <c r="AF32" s="91"/>
      <c r="AG32" s="91"/>
      <c r="AH32" s="91"/>
      <c r="AI32" s="91"/>
      <c r="AJ32" s="91"/>
      <c r="AK32" s="91"/>
    </row>
    <row r="33" spans="1:37" ht="44.25" customHeight="1" thickBot="1" x14ac:dyDescent="0.25">
      <c r="A33" s="91"/>
      <c r="B33" s="92" t="s">
        <v>253</v>
      </c>
      <c r="C33" s="178">
        <v>6898813</v>
      </c>
      <c r="D33" s="93">
        <f>SUM(C33)</f>
        <v>6898813</v>
      </c>
      <c r="E33" s="178">
        <v>2950678.83</v>
      </c>
      <c r="F33" s="178">
        <v>1030000</v>
      </c>
      <c r="G33" s="178">
        <v>362422.5</v>
      </c>
      <c r="H33" s="178">
        <v>255457.53</v>
      </c>
      <c r="I33" s="93">
        <f>SUM(E33:H33)</f>
        <v>4598558.8600000003</v>
      </c>
      <c r="J33" s="178">
        <v>50</v>
      </c>
      <c r="K33" s="178">
        <v>50</v>
      </c>
      <c r="L33" s="178">
        <v>50</v>
      </c>
      <c r="M33" s="178">
        <v>50</v>
      </c>
      <c r="N33" s="93">
        <f>SUM(J33:M33)</f>
        <v>200</v>
      </c>
      <c r="O33" s="179">
        <v>50</v>
      </c>
      <c r="P33" s="179">
        <v>50</v>
      </c>
      <c r="Q33" s="179">
        <v>50</v>
      </c>
      <c r="R33" s="179">
        <v>50</v>
      </c>
      <c r="S33" s="93">
        <f>SUM(O33:R33)</f>
        <v>200</v>
      </c>
      <c r="T33" s="94">
        <f>SUM(D33,I33,N33,S33)</f>
        <v>11497771.859999999</v>
      </c>
      <c r="U33" s="91"/>
      <c r="V33" s="91"/>
      <c r="W33" s="91"/>
      <c r="X33" s="91"/>
      <c r="Y33" s="91"/>
      <c r="Z33" s="91"/>
      <c r="AA33" s="91"/>
      <c r="AB33" s="91"/>
      <c r="AC33" s="91"/>
      <c r="AD33" s="91"/>
      <c r="AE33" s="91"/>
      <c r="AF33" s="91"/>
      <c r="AG33" s="91"/>
      <c r="AH33" s="91"/>
      <c r="AI33" s="91"/>
      <c r="AJ33" s="91"/>
      <c r="AK33" s="91"/>
    </row>
    <row r="34" spans="1:37" ht="33" thickBot="1" x14ac:dyDescent="0.25">
      <c r="A34" s="91"/>
      <c r="B34" s="95" t="s">
        <v>254</v>
      </c>
      <c r="C34" s="179">
        <v>50</v>
      </c>
      <c r="D34" s="96">
        <f t="shared" ref="D34:D38" si="0">SUM(C34)</f>
        <v>50</v>
      </c>
      <c r="E34" s="179">
        <v>50</v>
      </c>
      <c r="F34" s="179">
        <v>50</v>
      </c>
      <c r="G34" s="179">
        <v>50</v>
      </c>
      <c r="H34" s="179">
        <v>61715.93</v>
      </c>
      <c r="I34" s="150">
        <f>SUM(E34:H34)</f>
        <v>61865.93</v>
      </c>
      <c r="J34" s="179">
        <v>50</v>
      </c>
      <c r="K34" s="179">
        <v>50</v>
      </c>
      <c r="L34" s="179">
        <v>50</v>
      </c>
      <c r="M34" s="179">
        <v>50</v>
      </c>
      <c r="N34" s="150">
        <f>SUM(J34:M34)</f>
        <v>200</v>
      </c>
      <c r="O34" s="179">
        <v>50</v>
      </c>
      <c r="P34" s="179">
        <v>50</v>
      </c>
      <c r="Q34" s="179">
        <v>50</v>
      </c>
      <c r="R34" s="179">
        <v>50</v>
      </c>
      <c r="S34" s="150">
        <f>SUM(O34:R34)</f>
        <v>200</v>
      </c>
      <c r="T34" s="94">
        <f>SUM(D34,I34,N34,S34)</f>
        <v>62315.93</v>
      </c>
      <c r="U34" s="91"/>
      <c r="V34" s="91"/>
      <c r="W34" s="91"/>
      <c r="X34" s="91"/>
      <c r="Y34" s="91"/>
      <c r="Z34" s="91"/>
      <c r="AA34" s="91"/>
      <c r="AB34" s="91"/>
      <c r="AC34" s="91"/>
      <c r="AD34" s="91"/>
      <c r="AE34" s="91"/>
      <c r="AF34" s="91"/>
      <c r="AG34" s="91"/>
      <c r="AH34" s="91"/>
      <c r="AI34" s="91"/>
      <c r="AJ34" s="91"/>
      <c r="AK34" s="91"/>
    </row>
    <row r="35" spans="1:37" ht="16" thickBot="1" x14ac:dyDescent="0.25">
      <c r="A35" s="91"/>
      <c r="B35" s="97" t="s">
        <v>255</v>
      </c>
      <c r="C35" s="179">
        <v>50</v>
      </c>
      <c r="D35" s="98">
        <f t="shared" si="0"/>
        <v>50</v>
      </c>
      <c r="E35" s="180">
        <v>50</v>
      </c>
      <c r="F35" s="180">
        <v>50</v>
      </c>
      <c r="G35" s="180">
        <v>50</v>
      </c>
      <c r="H35" s="180">
        <v>50</v>
      </c>
      <c r="I35" s="98">
        <f t="shared" ref="I35:I37" si="1">SUM(E35:H35)</f>
        <v>200</v>
      </c>
      <c r="J35" s="180">
        <v>50</v>
      </c>
      <c r="K35" s="180">
        <v>50</v>
      </c>
      <c r="L35" s="180">
        <v>50</v>
      </c>
      <c r="M35" s="180">
        <v>50</v>
      </c>
      <c r="N35" s="98">
        <f>SUM(J35:M35)</f>
        <v>200</v>
      </c>
      <c r="O35" s="180">
        <v>50</v>
      </c>
      <c r="P35" s="180">
        <v>50</v>
      </c>
      <c r="Q35" s="180">
        <v>50</v>
      </c>
      <c r="R35" s="180">
        <v>50</v>
      </c>
      <c r="S35" s="98">
        <f>SUM(O35:R35)</f>
        <v>200</v>
      </c>
      <c r="T35" s="94">
        <f t="shared" ref="T35:T40" si="2">SUM(D35,I35,N35,S35)</f>
        <v>650</v>
      </c>
      <c r="U35" s="91"/>
      <c r="V35" s="91"/>
      <c r="W35" s="91"/>
      <c r="X35" s="91"/>
      <c r="Y35" s="91"/>
      <c r="Z35" s="91"/>
      <c r="AA35" s="91"/>
      <c r="AB35" s="91"/>
      <c r="AC35" s="91"/>
      <c r="AD35" s="91"/>
      <c r="AE35" s="91"/>
      <c r="AF35" s="91"/>
      <c r="AG35" s="91"/>
      <c r="AH35" s="91"/>
      <c r="AI35" s="91"/>
      <c r="AJ35" s="91"/>
      <c r="AK35" s="91"/>
    </row>
    <row r="36" spans="1:37" ht="16" thickBot="1" x14ac:dyDescent="0.25">
      <c r="A36" s="91"/>
      <c r="B36" s="97" t="s">
        <v>256</v>
      </c>
      <c r="C36" s="150">
        <f t="shared" ref="C36" si="3">SUM(C33:C35)</f>
        <v>6898913</v>
      </c>
      <c r="D36" s="98">
        <f t="shared" ref="D36:S36" si="4">SUM(D33:D35)</f>
        <v>6898913</v>
      </c>
      <c r="E36" s="150">
        <f t="shared" si="4"/>
        <v>2950778.83</v>
      </c>
      <c r="F36" s="150">
        <f t="shared" si="4"/>
        <v>1030100</v>
      </c>
      <c r="G36" s="150">
        <f t="shared" si="4"/>
        <v>362522.5</v>
      </c>
      <c r="H36" s="150">
        <f t="shared" si="4"/>
        <v>317223.46000000002</v>
      </c>
      <c r="I36" s="98">
        <f t="shared" si="4"/>
        <v>4660624.79</v>
      </c>
      <c r="J36" s="150">
        <f t="shared" si="4"/>
        <v>150</v>
      </c>
      <c r="K36" s="150">
        <f t="shared" si="4"/>
        <v>150</v>
      </c>
      <c r="L36" s="150">
        <f t="shared" si="4"/>
        <v>150</v>
      </c>
      <c r="M36" s="150">
        <f t="shared" si="4"/>
        <v>150</v>
      </c>
      <c r="N36" s="98">
        <f t="shared" si="4"/>
        <v>600</v>
      </c>
      <c r="O36" s="150">
        <f t="shared" si="4"/>
        <v>150</v>
      </c>
      <c r="P36" s="150">
        <f t="shared" si="4"/>
        <v>150</v>
      </c>
      <c r="Q36" s="150">
        <f t="shared" si="4"/>
        <v>150</v>
      </c>
      <c r="R36" s="150">
        <f t="shared" si="4"/>
        <v>150</v>
      </c>
      <c r="S36" s="98">
        <f t="shared" si="4"/>
        <v>600</v>
      </c>
      <c r="T36" s="94">
        <f t="shared" si="2"/>
        <v>11560737.789999999</v>
      </c>
      <c r="U36" s="91"/>
      <c r="V36" s="91"/>
      <c r="W36" s="91"/>
      <c r="X36" s="91"/>
      <c r="Y36" s="91"/>
      <c r="Z36" s="91"/>
      <c r="AA36" s="91"/>
      <c r="AB36" s="91"/>
      <c r="AC36" s="91"/>
      <c r="AD36" s="91"/>
      <c r="AE36" s="91"/>
      <c r="AF36" s="91"/>
      <c r="AG36" s="91"/>
      <c r="AH36" s="91"/>
      <c r="AI36" s="91"/>
      <c r="AJ36" s="91"/>
      <c r="AK36" s="91"/>
    </row>
    <row r="37" spans="1:37" ht="33" thickBot="1" x14ac:dyDescent="0.25">
      <c r="A37" s="91"/>
      <c r="B37" s="190" t="s">
        <v>257</v>
      </c>
      <c r="C37" s="179">
        <v>5243075</v>
      </c>
      <c r="D37" s="98">
        <f t="shared" si="0"/>
        <v>5243075</v>
      </c>
      <c r="E37" s="180">
        <v>50</v>
      </c>
      <c r="F37" s="180">
        <v>50</v>
      </c>
      <c r="G37" s="180">
        <v>50</v>
      </c>
      <c r="H37" s="180">
        <v>50</v>
      </c>
      <c r="I37" s="98">
        <f t="shared" si="1"/>
        <v>200</v>
      </c>
      <c r="J37" s="180">
        <v>50</v>
      </c>
      <c r="K37" s="180">
        <v>50</v>
      </c>
      <c r="L37" s="180">
        <v>50</v>
      </c>
      <c r="M37" s="180">
        <v>50</v>
      </c>
      <c r="N37" s="98">
        <f t="shared" ref="N37:N38" si="5">SUM(J37:M37)</f>
        <v>200</v>
      </c>
      <c r="O37" s="180">
        <v>50</v>
      </c>
      <c r="P37" s="229">
        <v>50</v>
      </c>
      <c r="Q37" s="180">
        <v>50</v>
      </c>
      <c r="R37" s="180">
        <v>50</v>
      </c>
      <c r="S37" s="98">
        <f t="shared" ref="S37:S38" si="6">SUM(O37:R37)</f>
        <v>200</v>
      </c>
      <c r="T37" s="94">
        <f t="shared" si="2"/>
        <v>5243675</v>
      </c>
      <c r="U37" s="91"/>
      <c r="V37" s="91"/>
      <c r="W37" s="91"/>
      <c r="X37" s="91"/>
      <c r="Y37" s="91"/>
      <c r="Z37" s="91"/>
      <c r="AA37" s="91"/>
      <c r="AB37" s="91"/>
      <c r="AC37" s="91"/>
      <c r="AD37" s="91"/>
      <c r="AE37" s="91"/>
      <c r="AF37" s="91"/>
      <c r="AG37" s="91"/>
      <c r="AH37" s="91"/>
      <c r="AI37" s="91"/>
      <c r="AJ37" s="91"/>
      <c r="AK37" s="91"/>
    </row>
    <row r="38" spans="1:37" ht="16" thickBot="1" x14ac:dyDescent="0.25">
      <c r="A38" s="91"/>
      <c r="B38" s="97" t="s">
        <v>258</v>
      </c>
      <c r="C38" s="179">
        <v>50</v>
      </c>
      <c r="D38" s="98">
        <f t="shared" si="0"/>
        <v>50</v>
      </c>
      <c r="E38" s="179">
        <v>50</v>
      </c>
      <c r="F38" s="179">
        <v>50</v>
      </c>
      <c r="G38" s="179">
        <v>50</v>
      </c>
      <c r="H38" s="179">
        <v>50</v>
      </c>
      <c r="I38" s="98">
        <f>SUM(E38:H38)</f>
        <v>200</v>
      </c>
      <c r="J38" s="180">
        <v>50</v>
      </c>
      <c r="K38" s="180">
        <v>50</v>
      </c>
      <c r="L38" s="180">
        <v>50</v>
      </c>
      <c r="M38" s="180">
        <v>50</v>
      </c>
      <c r="N38" s="98">
        <f t="shared" si="5"/>
        <v>200</v>
      </c>
      <c r="O38" s="180">
        <v>50</v>
      </c>
      <c r="P38" s="180">
        <v>50</v>
      </c>
      <c r="Q38" s="180">
        <v>50</v>
      </c>
      <c r="R38" s="180">
        <v>50</v>
      </c>
      <c r="S38" s="98">
        <f t="shared" si="6"/>
        <v>200</v>
      </c>
      <c r="T38" s="94">
        <f t="shared" si="2"/>
        <v>650</v>
      </c>
      <c r="U38" s="91"/>
      <c r="V38" s="91"/>
      <c r="W38" s="91"/>
      <c r="X38" s="91"/>
      <c r="Y38" s="91"/>
      <c r="Z38" s="91"/>
      <c r="AA38" s="91"/>
      <c r="AB38" s="91"/>
      <c r="AC38" s="91"/>
      <c r="AD38" s="91"/>
      <c r="AE38" s="91"/>
      <c r="AF38" s="91"/>
      <c r="AG38" s="91"/>
      <c r="AH38" s="91"/>
      <c r="AI38" s="91"/>
      <c r="AJ38" s="91"/>
      <c r="AK38" s="91"/>
    </row>
    <row r="39" spans="1:37" ht="16" thickBot="1" x14ac:dyDescent="0.25">
      <c r="A39" s="91"/>
      <c r="B39" s="143" t="s">
        <v>259</v>
      </c>
      <c r="C39" s="150">
        <f t="shared" ref="C39" si="7">SUM(C37:C38)</f>
        <v>5243125</v>
      </c>
      <c r="D39" s="150">
        <f t="shared" ref="D39:S39" si="8">SUM(D37:D38)</f>
        <v>5243125</v>
      </c>
      <c r="E39" s="150">
        <f t="shared" si="8"/>
        <v>100</v>
      </c>
      <c r="F39" s="150">
        <f t="shared" si="8"/>
        <v>100</v>
      </c>
      <c r="G39" s="150">
        <f t="shared" si="8"/>
        <v>100</v>
      </c>
      <c r="H39" s="150">
        <f t="shared" si="8"/>
        <v>100</v>
      </c>
      <c r="I39" s="150">
        <f t="shared" si="8"/>
        <v>400</v>
      </c>
      <c r="J39" s="150">
        <f t="shared" si="8"/>
        <v>100</v>
      </c>
      <c r="K39" s="150">
        <f t="shared" si="8"/>
        <v>100</v>
      </c>
      <c r="L39" s="150">
        <f t="shared" si="8"/>
        <v>100</v>
      </c>
      <c r="M39" s="150">
        <f t="shared" si="8"/>
        <v>100</v>
      </c>
      <c r="N39" s="150">
        <f t="shared" si="8"/>
        <v>400</v>
      </c>
      <c r="O39" s="150">
        <f t="shared" si="8"/>
        <v>100</v>
      </c>
      <c r="P39" s="150">
        <f t="shared" si="8"/>
        <v>100</v>
      </c>
      <c r="Q39" s="150">
        <f t="shared" si="8"/>
        <v>100</v>
      </c>
      <c r="R39" s="150">
        <f t="shared" si="8"/>
        <v>100</v>
      </c>
      <c r="S39" s="150">
        <f t="shared" si="8"/>
        <v>400</v>
      </c>
      <c r="T39" s="94">
        <f t="shared" si="2"/>
        <v>5244325</v>
      </c>
      <c r="U39" s="91"/>
      <c r="V39" s="91"/>
      <c r="W39" s="91"/>
      <c r="X39" s="91"/>
      <c r="Y39" s="91"/>
      <c r="Z39" s="91"/>
      <c r="AA39" s="91"/>
      <c r="AB39" s="91"/>
      <c r="AC39" s="91"/>
      <c r="AD39" s="91"/>
      <c r="AE39" s="91"/>
      <c r="AF39" s="91"/>
      <c r="AG39" s="91"/>
      <c r="AH39" s="91"/>
      <c r="AI39" s="91"/>
      <c r="AJ39" s="91"/>
      <c r="AK39" s="91"/>
    </row>
    <row r="40" spans="1:37" ht="16" thickBot="1" x14ac:dyDescent="0.25">
      <c r="A40" s="91"/>
      <c r="B40" s="140" t="s">
        <v>172</v>
      </c>
      <c r="C40" s="141">
        <f t="shared" ref="C40" si="9">SUM(C36+C39)</f>
        <v>12142038</v>
      </c>
      <c r="D40" s="141">
        <f t="shared" ref="D40:N40" si="10">SUM(D36+D39)</f>
        <v>12142038</v>
      </c>
      <c r="E40" s="141">
        <f t="shared" ref="E40:H40" si="11">SUM(E36+E39)</f>
        <v>2950878.83</v>
      </c>
      <c r="F40" s="141">
        <f t="shared" si="11"/>
        <v>1030200</v>
      </c>
      <c r="G40" s="141">
        <f t="shared" si="11"/>
        <v>362622.5</v>
      </c>
      <c r="H40" s="141">
        <f t="shared" si="11"/>
        <v>317323.46000000002</v>
      </c>
      <c r="I40" s="141">
        <f t="shared" si="10"/>
        <v>4661024.79</v>
      </c>
      <c r="J40" s="141">
        <f t="shared" si="10"/>
        <v>250</v>
      </c>
      <c r="K40" s="141">
        <f t="shared" si="10"/>
        <v>250</v>
      </c>
      <c r="L40" s="141">
        <f t="shared" si="10"/>
        <v>250</v>
      </c>
      <c r="M40" s="141">
        <f t="shared" si="10"/>
        <v>250</v>
      </c>
      <c r="N40" s="141">
        <f t="shared" si="10"/>
        <v>1000</v>
      </c>
      <c r="O40" s="141">
        <f t="shared" ref="O40:S40" si="12">SUM(O36+O39)</f>
        <v>250</v>
      </c>
      <c r="P40" s="141">
        <f t="shared" si="12"/>
        <v>250</v>
      </c>
      <c r="Q40" s="141">
        <f t="shared" si="12"/>
        <v>250</v>
      </c>
      <c r="R40" s="141">
        <f t="shared" si="12"/>
        <v>250</v>
      </c>
      <c r="S40" s="141">
        <f t="shared" si="12"/>
        <v>1000</v>
      </c>
      <c r="T40" s="142">
        <f t="shared" si="2"/>
        <v>16805062.789999999</v>
      </c>
      <c r="U40" s="91"/>
      <c r="V40" s="91"/>
      <c r="W40" s="91"/>
      <c r="X40" s="91"/>
      <c r="Y40" s="91"/>
      <c r="Z40" s="91"/>
      <c r="AA40" s="91"/>
      <c r="AB40" s="91"/>
      <c r="AC40" s="91"/>
      <c r="AD40" s="91"/>
      <c r="AE40" s="91"/>
      <c r="AF40" s="91"/>
      <c r="AG40" s="91"/>
      <c r="AH40" s="91"/>
      <c r="AI40" s="91"/>
      <c r="AJ40" s="91"/>
      <c r="AK40" s="91"/>
    </row>
    <row r="41" spans="1:37" ht="16" thickBot="1" x14ac:dyDescent="0.25">
      <c r="A41" s="91"/>
      <c r="B41" s="1"/>
      <c r="C41" s="191"/>
      <c r="D41" s="191"/>
      <c r="E41" s="191"/>
      <c r="F41" s="191"/>
      <c r="G41" s="191"/>
      <c r="H41" s="191"/>
      <c r="I41" s="191"/>
      <c r="J41" s="191"/>
      <c r="K41" s="191"/>
      <c r="L41" s="191"/>
      <c r="M41" s="191"/>
      <c r="N41" s="191"/>
      <c r="O41" s="191"/>
      <c r="P41" s="191"/>
      <c r="Q41" s="191"/>
      <c r="R41" s="191"/>
      <c r="S41" s="191"/>
      <c r="T41" s="202" t="s">
        <v>260</v>
      </c>
      <c r="U41" s="91"/>
      <c r="V41" s="91"/>
      <c r="W41" s="91"/>
      <c r="X41" s="91"/>
      <c r="Y41" s="91"/>
      <c r="Z41" s="91"/>
      <c r="AA41" s="91"/>
      <c r="AB41" s="91"/>
      <c r="AC41" s="91"/>
      <c r="AD41" s="91"/>
      <c r="AE41" s="91"/>
      <c r="AF41" s="91"/>
      <c r="AG41" s="91"/>
      <c r="AH41" s="91"/>
      <c r="AI41" s="91"/>
      <c r="AJ41" s="91"/>
      <c r="AK41" s="91"/>
    </row>
    <row r="42" spans="1:37" s="86" customFormat="1" ht="22" thickBot="1" x14ac:dyDescent="0.3">
      <c r="A42" s="84"/>
      <c r="B42" s="382" t="s">
        <v>261</v>
      </c>
      <c r="C42" s="383"/>
      <c r="D42" s="383"/>
      <c r="E42" s="383"/>
      <c r="F42" s="383"/>
      <c r="G42" s="383"/>
      <c r="H42" s="383"/>
      <c r="I42" s="383"/>
      <c r="J42" s="383"/>
      <c r="K42" s="383"/>
      <c r="L42" s="383"/>
      <c r="M42" s="383"/>
      <c r="N42" s="383"/>
      <c r="O42" s="383"/>
      <c r="P42" s="383"/>
      <c r="Q42" s="383"/>
      <c r="R42" s="383"/>
      <c r="S42" s="383"/>
      <c r="T42" s="384"/>
      <c r="U42" s="91"/>
      <c r="V42" s="84"/>
      <c r="W42" s="84"/>
      <c r="X42" s="84"/>
      <c r="Y42" s="84"/>
      <c r="Z42" s="84"/>
      <c r="AA42" s="84"/>
      <c r="AB42" s="84"/>
      <c r="AC42" s="84"/>
      <c r="AD42" s="84"/>
      <c r="AE42" s="84"/>
      <c r="AF42" s="84"/>
      <c r="AG42" s="84"/>
      <c r="AH42" s="84"/>
      <c r="AI42" s="84"/>
      <c r="AJ42" s="84"/>
      <c r="AK42" s="84"/>
    </row>
    <row r="43" spans="1:37" ht="15.75" customHeight="1" thickBot="1" x14ac:dyDescent="0.25">
      <c r="A43" s="91"/>
      <c r="B43" s="128" t="s">
        <v>262</v>
      </c>
      <c r="C43" s="128"/>
      <c r="D43" s="128"/>
      <c r="E43" s="91"/>
      <c r="F43" s="91"/>
      <c r="G43" s="91"/>
      <c r="H43" s="91"/>
      <c r="I43" s="91"/>
      <c r="J43" s="91"/>
      <c r="K43" s="91"/>
      <c r="L43" s="91"/>
      <c r="M43" s="91"/>
      <c r="N43" s="91"/>
      <c r="O43" s="91"/>
      <c r="P43" s="91"/>
      <c r="Q43" s="91"/>
      <c r="R43" s="91"/>
      <c r="S43" s="91"/>
      <c r="T43" s="91"/>
      <c r="U43" s="91"/>
      <c r="V43" s="91"/>
      <c r="W43" s="91"/>
      <c r="X43" s="91"/>
      <c r="Y43" s="91"/>
      <c r="Z43" s="91"/>
      <c r="AA43" s="91"/>
      <c r="AB43" s="91"/>
      <c r="AC43" s="91"/>
      <c r="AD43" s="91"/>
      <c r="AE43" s="91"/>
      <c r="AF43" s="91"/>
      <c r="AG43" s="91"/>
      <c r="AH43" s="91"/>
      <c r="AI43" s="91"/>
      <c r="AJ43" s="91"/>
      <c r="AK43" s="91"/>
    </row>
    <row r="44" spans="1:37" ht="33.75" customHeight="1" thickBot="1" x14ac:dyDescent="0.25">
      <c r="A44" s="91"/>
      <c r="B44" s="388" t="s">
        <v>251</v>
      </c>
      <c r="C44" s="301" t="s">
        <v>252</v>
      </c>
      <c r="D44" s="302"/>
      <c r="E44" s="301" t="s">
        <v>165</v>
      </c>
      <c r="F44" s="302"/>
      <c r="G44" s="302"/>
      <c r="H44" s="302"/>
      <c r="I44" s="410"/>
      <c r="J44" s="302" t="s">
        <v>166</v>
      </c>
      <c r="K44" s="302"/>
      <c r="L44" s="302"/>
      <c r="M44" s="302"/>
      <c r="N44" s="303"/>
      <c r="O44" s="396" t="s">
        <v>167</v>
      </c>
      <c r="P44" s="302"/>
      <c r="Q44" s="302"/>
      <c r="R44" s="302"/>
      <c r="S44" s="397"/>
      <c r="T44" s="406" t="s">
        <v>169</v>
      </c>
      <c r="U44" s="91"/>
      <c r="V44" s="91"/>
      <c r="W44" s="91"/>
      <c r="X44" s="91"/>
      <c r="Y44" s="91"/>
      <c r="Z44" s="91"/>
      <c r="AA44" s="91"/>
      <c r="AB44" s="91"/>
      <c r="AC44" s="91"/>
      <c r="AD44" s="91"/>
      <c r="AE44" s="91"/>
      <c r="AF44" s="91"/>
      <c r="AG44" s="91"/>
      <c r="AH44" s="91"/>
      <c r="AI44" s="91"/>
      <c r="AJ44" s="91"/>
      <c r="AK44" s="91"/>
    </row>
    <row r="45" spans="1:37" ht="35" thickBot="1" x14ac:dyDescent="0.25">
      <c r="A45" s="91"/>
      <c r="B45" s="389"/>
      <c r="C45" s="129" t="s">
        <v>171</v>
      </c>
      <c r="D45" s="375" t="s">
        <v>172</v>
      </c>
      <c r="E45" s="129" t="s">
        <v>173</v>
      </c>
      <c r="F45" s="130" t="s">
        <v>174</v>
      </c>
      <c r="G45" s="130" t="s">
        <v>175</v>
      </c>
      <c r="H45" s="130" t="s">
        <v>176</v>
      </c>
      <c r="I45" s="375" t="s">
        <v>172</v>
      </c>
      <c r="J45" s="129" t="s">
        <v>173</v>
      </c>
      <c r="K45" s="130" t="s">
        <v>174</v>
      </c>
      <c r="L45" s="130" t="s">
        <v>175</v>
      </c>
      <c r="M45" s="130" t="s">
        <v>176</v>
      </c>
      <c r="N45" s="375" t="s">
        <v>172</v>
      </c>
      <c r="O45" s="129" t="s">
        <v>173</v>
      </c>
      <c r="P45" s="130" t="s">
        <v>174</v>
      </c>
      <c r="Q45" s="130" t="s">
        <v>175</v>
      </c>
      <c r="R45" s="130" t="s">
        <v>176</v>
      </c>
      <c r="S45" s="375" t="s">
        <v>172</v>
      </c>
      <c r="T45" s="407"/>
      <c r="U45" s="91"/>
      <c r="V45" s="91"/>
      <c r="W45" s="91"/>
      <c r="X45" s="91"/>
      <c r="Y45" s="91"/>
      <c r="Z45" s="91"/>
      <c r="AA45" s="91"/>
      <c r="AB45" s="91"/>
      <c r="AC45" s="91"/>
      <c r="AD45" s="91"/>
      <c r="AE45" s="91"/>
      <c r="AF45" s="91"/>
      <c r="AG45" s="91"/>
      <c r="AH45" s="91"/>
      <c r="AI45" s="91"/>
      <c r="AJ45" s="91"/>
      <c r="AK45" s="91"/>
    </row>
    <row r="46" spans="1:37" ht="17" thickBot="1" x14ac:dyDescent="0.25">
      <c r="A46" s="91"/>
      <c r="B46" s="389"/>
      <c r="C46" s="131" t="s">
        <v>177</v>
      </c>
      <c r="D46" s="319"/>
      <c r="E46" s="131" t="s">
        <v>177</v>
      </c>
      <c r="F46" s="131" t="s">
        <v>177</v>
      </c>
      <c r="G46" s="132" t="s">
        <v>178</v>
      </c>
      <c r="H46" s="132" t="s">
        <v>178</v>
      </c>
      <c r="I46" s="319"/>
      <c r="J46" s="131" t="s">
        <v>178</v>
      </c>
      <c r="K46" s="132" t="s">
        <v>178</v>
      </c>
      <c r="L46" s="132" t="s">
        <v>178</v>
      </c>
      <c r="M46" s="132" t="s">
        <v>178</v>
      </c>
      <c r="N46" s="319"/>
      <c r="O46" s="131" t="s">
        <v>178</v>
      </c>
      <c r="P46" s="132" t="s">
        <v>178</v>
      </c>
      <c r="Q46" s="132" t="s">
        <v>178</v>
      </c>
      <c r="R46" s="132" t="s">
        <v>178</v>
      </c>
      <c r="S46" s="319"/>
      <c r="T46" s="407"/>
      <c r="U46" s="91"/>
      <c r="V46" s="91"/>
      <c r="W46" s="91"/>
      <c r="X46" s="91"/>
      <c r="Y46" s="91"/>
      <c r="Z46" s="91"/>
      <c r="AA46" s="91"/>
      <c r="AB46" s="91"/>
      <c r="AC46" s="91"/>
      <c r="AD46" s="91"/>
      <c r="AE46" s="91"/>
      <c r="AF46" s="91"/>
      <c r="AG46" s="91"/>
      <c r="AH46" s="91"/>
      <c r="AI46" s="91"/>
      <c r="AJ46" s="91"/>
      <c r="AK46" s="91"/>
    </row>
    <row r="47" spans="1:37" ht="47.25" customHeight="1" thickBot="1" x14ac:dyDescent="0.25">
      <c r="A47" s="91"/>
      <c r="B47" s="92" t="s">
        <v>253</v>
      </c>
      <c r="C47" s="178">
        <v>6898813</v>
      </c>
      <c r="D47" s="93">
        <f>SUM(C47)</f>
        <v>6898813</v>
      </c>
      <c r="E47" s="178">
        <v>2950678.83</v>
      </c>
      <c r="F47" s="178">
        <v>1030000</v>
      </c>
      <c r="G47" s="178">
        <v>362422.5</v>
      </c>
      <c r="H47" s="178">
        <v>255457.53</v>
      </c>
      <c r="I47" s="93">
        <f>SUM(E47:H47)</f>
        <v>4598558.8600000003</v>
      </c>
      <c r="J47" s="178">
        <v>50</v>
      </c>
      <c r="K47" s="178">
        <v>50</v>
      </c>
      <c r="L47" s="178">
        <v>50</v>
      </c>
      <c r="M47" s="178">
        <v>50</v>
      </c>
      <c r="N47" s="93">
        <f>SUM(J47:M47)</f>
        <v>200</v>
      </c>
      <c r="O47" s="179">
        <v>50</v>
      </c>
      <c r="P47" s="179">
        <v>50</v>
      </c>
      <c r="Q47" s="179">
        <v>50</v>
      </c>
      <c r="R47" s="179">
        <v>50</v>
      </c>
      <c r="S47" s="93">
        <f>SUM(O47:R47)</f>
        <v>200</v>
      </c>
      <c r="T47" s="94">
        <f>SUM(D47,I47,N47,S47)</f>
        <v>11497771.859999999</v>
      </c>
      <c r="U47" s="91"/>
      <c r="V47" s="91"/>
      <c r="W47" s="91"/>
      <c r="X47" s="91"/>
      <c r="Y47" s="91"/>
      <c r="Z47" s="91"/>
      <c r="AA47" s="91"/>
      <c r="AB47" s="91"/>
      <c r="AC47" s="91"/>
      <c r="AD47" s="91"/>
      <c r="AE47" s="91"/>
      <c r="AF47" s="91"/>
      <c r="AG47" s="91"/>
      <c r="AH47" s="91"/>
      <c r="AI47" s="91"/>
      <c r="AJ47" s="91"/>
      <c r="AK47" s="91"/>
    </row>
    <row r="48" spans="1:37" ht="33" thickBot="1" x14ac:dyDescent="0.25">
      <c r="A48" s="91"/>
      <c r="B48" s="95" t="s">
        <v>254</v>
      </c>
      <c r="C48" s="179">
        <v>50</v>
      </c>
      <c r="D48" s="96">
        <f t="shared" ref="D48:D49" si="13">SUM(C48)</f>
        <v>50</v>
      </c>
      <c r="E48" s="179">
        <v>50</v>
      </c>
      <c r="F48" s="179">
        <v>50</v>
      </c>
      <c r="G48" s="179">
        <v>50</v>
      </c>
      <c r="H48" s="179">
        <v>61715.93</v>
      </c>
      <c r="I48" s="150">
        <f>SUM(E48:H48)</f>
        <v>61865.93</v>
      </c>
      <c r="J48" s="179">
        <v>50</v>
      </c>
      <c r="K48" s="179">
        <v>50</v>
      </c>
      <c r="L48" s="179">
        <v>50</v>
      </c>
      <c r="M48" s="179">
        <v>50</v>
      </c>
      <c r="N48" s="150">
        <f>SUM(J48:M48)</f>
        <v>200</v>
      </c>
      <c r="O48" s="179">
        <v>50</v>
      </c>
      <c r="P48" s="179">
        <v>50</v>
      </c>
      <c r="Q48" s="179">
        <v>50</v>
      </c>
      <c r="R48" s="179">
        <v>50</v>
      </c>
      <c r="S48" s="150">
        <f>SUM(O48:R48)</f>
        <v>200</v>
      </c>
      <c r="T48" s="94">
        <f>SUM(D48,I48,N48,S48)</f>
        <v>62315.93</v>
      </c>
      <c r="U48" s="91"/>
      <c r="V48" s="91"/>
      <c r="W48" s="91"/>
      <c r="X48" s="91"/>
      <c r="Y48" s="91"/>
      <c r="Z48" s="91"/>
      <c r="AA48" s="91"/>
      <c r="AB48" s="91"/>
      <c r="AC48" s="91"/>
      <c r="AD48" s="91"/>
      <c r="AE48" s="91"/>
      <c r="AF48" s="91"/>
      <c r="AG48" s="91"/>
      <c r="AH48" s="91"/>
      <c r="AI48" s="91"/>
      <c r="AJ48" s="91"/>
      <c r="AK48" s="91"/>
    </row>
    <row r="49" spans="1:37" ht="16" thickBot="1" x14ac:dyDescent="0.25">
      <c r="A49" s="91"/>
      <c r="B49" s="97" t="s">
        <v>255</v>
      </c>
      <c r="C49" s="179">
        <v>50</v>
      </c>
      <c r="D49" s="98">
        <f t="shared" si="13"/>
        <v>50</v>
      </c>
      <c r="E49" s="180">
        <v>50</v>
      </c>
      <c r="F49" s="180">
        <v>50</v>
      </c>
      <c r="G49" s="180">
        <v>50</v>
      </c>
      <c r="H49" s="180">
        <v>50</v>
      </c>
      <c r="I49" s="98">
        <f t="shared" ref="I49" si="14">SUM(E49:H49)</f>
        <v>200</v>
      </c>
      <c r="J49" s="180">
        <v>50</v>
      </c>
      <c r="K49" s="180">
        <v>50</v>
      </c>
      <c r="L49" s="180">
        <v>50</v>
      </c>
      <c r="M49" s="180">
        <v>50</v>
      </c>
      <c r="N49" s="98">
        <f>SUM(J49:M49)</f>
        <v>200</v>
      </c>
      <c r="O49" s="180">
        <v>50</v>
      </c>
      <c r="P49" s="180">
        <v>50</v>
      </c>
      <c r="Q49" s="180">
        <v>50</v>
      </c>
      <c r="R49" s="180">
        <v>50</v>
      </c>
      <c r="S49" s="98">
        <f>SUM(O49:R49)</f>
        <v>200</v>
      </c>
      <c r="T49" s="94">
        <f t="shared" ref="T49:T54" si="15">SUM(D49,I49,N49,S49)</f>
        <v>650</v>
      </c>
      <c r="U49" s="91"/>
      <c r="V49" s="91"/>
      <c r="W49" s="91"/>
      <c r="X49" s="91"/>
      <c r="Y49" s="91"/>
      <c r="Z49" s="91"/>
      <c r="AA49" s="91"/>
      <c r="AB49" s="91"/>
      <c r="AC49" s="91"/>
      <c r="AD49" s="91"/>
      <c r="AE49" s="91"/>
      <c r="AF49" s="91"/>
      <c r="AG49" s="91"/>
      <c r="AH49" s="91"/>
      <c r="AI49" s="91"/>
      <c r="AJ49" s="91"/>
      <c r="AK49" s="91"/>
    </row>
    <row r="50" spans="1:37" ht="16" thickBot="1" x14ac:dyDescent="0.25">
      <c r="A50" s="91"/>
      <c r="B50" s="97" t="s">
        <v>256</v>
      </c>
      <c r="C50" s="150">
        <f t="shared" ref="C50:S50" si="16">SUM(C47:C49)</f>
        <v>6898913</v>
      </c>
      <c r="D50" s="98">
        <f t="shared" si="16"/>
        <v>6898913</v>
      </c>
      <c r="E50" s="150">
        <f t="shared" si="16"/>
        <v>2950778.83</v>
      </c>
      <c r="F50" s="150">
        <f t="shared" si="16"/>
        <v>1030100</v>
      </c>
      <c r="G50" s="150">
        <f t="shared" si="16"/>
        <v>362522.5</v>
      </c>
      <c r="H50" s="150">
        <f t="shared" si="16"/>
        <v>317223.46000000002</v>
      </c>
      <c r="I50" s="98">
        <f t="shared" si="16"/>
        <v>4660624.79</v>
      </c>
      <c r="J50" s="150">
        <f t="shared" si="16"/>
        <v>150</v>
      </c>
      <c r="K50" s="150">
        <f t="shared" si="16"/>
        <v>150</v>
      </c>
      <c r="L50" s="150">
        <f t="shared" si="16"/>
        <v>150</v>
      </c>
      <c r="M50" s="150">
        <f t="shared" si="16"/>
        <v>150</v>
      </c>
      <c r="N50" s="98">
        <f t="shared" si="16"/>
        <v>600</v>
      </c>
      <c r="O50" s="150">
        <f t="shared" si="16"/>
        <v>150</v>
      </c>
      <c r="P50" s="150">
        <f t="shared" si="16"/>
        <v>150</v>
      </c>
      <c r="Q50" s="150">
        <f t="shared" si="16"/>
        <v>150</v>
      </c>
      <c r="R50" s="150">
        <f t="shared" si="16"/>
        <v>150</v>
      </c>
      <c r="S50" s="98">
        <f t="shared" si="16"/>
        <v>600</v>
      </c>
      <c r="T50" s="94">
        <f t="shared" si="15"/>
        <v>11560737.789999999</v>
      </c>
      <c r="U50" s="91"/>
      <c r="V50" s="91"/>
      <c r="W50" s="91"/>
      <c r="X50" s="91"/>
      <c r="Y50" s="91"/>
      <c r="Z50" s="91"/>
      <c r="AA50" s="91"/>
      <c r="AB50" s="91"/>
      <c r="AC50" s="91"/>
      <c r="AD50" s="91"/>
      <c r="AE50" s="91"/>
      <c r="AF50" s="91"/>
      <c r="AG50" s="91"/>
      <c r="AH50" s="91"/>
      <c r="AI50" s="91"/>
      <c r="AJ50" s="91"/>
      <c r="AK50" s="91"/>
    </row>
    <row r="51" spans="1:37" ht="33" thickBot="1" x14ac:dyDescent="0.25">
      <c r="A51" s="91"/>
      <c r="B51" s="190" t="s">
        <v>257</v>
      </c>
      <c r="C51" s="179">
        <v>5243075</v>
      </c>
      <c r="D51" s="98">
        <f t="shared" ref="D51:D52" si="17">SUM(C51)</f>
        <v>5243075</v>
      </c>
      <c r="E51" s="180">
        <v>50</v>
      </c>
      <c r="F51" s="180">
        <v>50</v>
      </c>
      <c r="G51" s="180">
        <v>50</v>
      </c>
      <c r="H51" s="180">
        <v>50</v>
      </c>
      <c r="I51" s="98">
        <f t="shared" ref="I51" si="18">SUM(E51:H51)</f>
        <v>200</v>
      </c>
      <c r="J51" s="180">
        <v>50</v>
      </c>
      <c r="K51" s="180">
        <v>50</v>
      </c>
      <c r="L51" s="180">
        <v>50</v>
      </c>
      <c r="M51" s="180">
        <v>50</v>
      </c>
      <c r="N51" s="98">
        <f t="shared" ref="N51:N52" si="19">SUM(J51:M51)</f>
        <v>200</v>
      </c>
      <c r="O51" s="180">
        <v>50</v>
      </c>
      <c r="P51" s="229">
        <v>50</v>
      </c>
      <c r="Q51" s="180">
        <v>50</v>
      </c>
      <c r="R51" s="180">
        <v>50</v>
      </c>
      <c r="S51" s="98">
        <f t="shared" ref="S51:S52" si="20">SUM(O51:R51)</f>
        <v>200</v>
      </c>
      <c r="T51" s="94">
        <f t="shared" si="15"/>
        <v>5243675</v>
      </c>
      <c r="U51" s="91"/>
      <c r="V51" s="91"/>
      <c r="W51" s="91"/>
      <c r="X51" s="91"/>
      <c r="Y51" s="91"/>
      <c r="Z51" s="91"/>
      <c r="AA51" s="91"/>
      <c r="AB51" s="91"/>
      <c r="AC51" s="91"/>
      <c r="AD51" s="91"/>
      <c r="AE51" s="91"/>
      <c r="AF51" s="91"/>
      <c r="AG51" s="91"/>
      <c r="AH51" s="91"/>
      <c r="AI51" s="91"/>
      <c r="AJ51" s="91"/>
      <c r="AK51" s="91"/>
    </row>
    <row r="52" spans="1:37" ht="16" thickBot="1" x14ac:dyDescent="0.25">
      <c r="A52" s="91"/>
      <c r="B52" s="97" t="s">
        <v>258</v>
      </c>
      <c r="C52" s="179">
        <v>50</v>
      </c>
      <c r="D52" s="98">
        <f t="shared" si="17"/>
        <v>50</v>
      </c>
      <c r="E52" s="179">
        <v>50</v>
      </c>
      <c r="F52" s="179">
        <v>50</v>
      </c>
      <c r="G52" s="179">
        <v>50</v>
      </c>
      <c r="H52" s="179">
        <v>50</v>
      </c>
      <c r="I52" s="98">
        <f>SUM(E52:H52)</f>
        <v>200</v>
      </c>
      <c r="J52" s="180">
        <v>50</v>
      </c>
      <c r="K52" s="180">
        <v>50</v>
      </c>
      <c r="L52" s="180">
        <v>50</v>
      </c>
      <c r="M52" s="180">
        <v>50</v>
      </c>
      <c r="N52" s="98">
        <f t="shared" si="19"/>
        <v>200</v>
      </c>
      <c r="O52" s="180">
        <v>50</v>
      </c>
      <c r="P52" s="180">
        <v>50</v>
      </c>
      <c r="Q52" s="180">
        <v>50</v>
      </c>
      <c r="R52" s="180">
        <v>50</v>
      </c>
      <c r="S52" s="98">
        <f t="shared" si="20"/>
        <v>200</v>
      </c>
      <c r="T52" s="94">
        <f t="shared" si="15"/>
        <v>650</v>
      </c>
      <c r="U52" s="91"/>
      <c r="V52" s="91"/>
      <c r="W52" s="91"/>
      <c r="X52" s="91"/>
      <c r="Y52" s="91"/>
      <c r="Z52" s="91"/>
      <c r="AA52" s="91"/>
      <c r="AB52" s="91"/>
      <c r="AC52" s="91"/>
      <c r="AD52" s="91"/>
      <c r="AE52" s="91"/>
      <c r="AF52" s="91"/>
      <c r="AG52" s="91"/>
      <c r="AH52" s="91"/>
      <c r="AI52" s="91"/>
      <c r="AJ52" s="91"/>
      <c r="AK52" s="91"/>
    </row>
    <row r="53" spans="1:37" ht="16" thickBot="1" x14ac:dyDescent="0.25">
      <c r="A53" s="91"/>
      <c r="B53" s="143" t="s">
        <v>259</v>
      </c>
      <c r="C53" s="150">
        <f t="shared" ref="C53:S53" si="21">SUM(C51:C52)</f>
        <v>5243125</v>
      </c>
      <c r="D53" s="150">
        <f t="shared" si="21"/>
        <v>5243125</v>
      </c>
      <c r="E53" s="150">
        <f t="shared" si="21"/>
        <v>100</v>
      </c>
      <c r="F53" s="150">
        <f t="shared" si="21"/>
        <v>100</v>
      </c>
      <c r="G53" s="150">
        <f t="shared" si="21"/>
        <v>100</v>
      </c>
      <c r="H53" s="150">
        <f t="shared" si="21"/>
        <v>100</v>
      </c>
      <c r="I53" s="150">
        <f t="shared" si="21"/>
        <v>400</v>
      </c>
      <c r="J53" s="150">
        <f t="shared" si="21"/>
        <v>100</v>
      </c>
      <c r="K53" s="150">
        <f t="shared" si="21"/>
        <v>100</v>
      </c>
      <c r="L53" s="150">
        <f t="shared" si="21"/>
        <v>100</v>
      </c>
      <c r="M53" s="150">
        <f t="shared" si="21"/>
        <v>100</v>
      </c>
      <c r="N53" s="150">
        <f t="shared" si="21"/>
        <v>400</v>
      </c>
      <c r="O53" s="150">
        <f t="shared" si="21"/>
        <v>100</v>
      </c>
      <c r="P53" s="150">
        <f t="shared" si="21"/>
        <v>100</v>
      </c>
      <c r="Q53" s="150">
        <f t="shared" si="21"/>
        <v>100</v>
      </c>
      <c r="R53" s="150">
        <f t="shared" si="21"/>
        <v>100</v>
      </c>
      <c r="S53" s="150">
        <f t="shared" si="21"/>
        <v>400</v>
      </c>
      <c r="T53" s="94">
        <f t="shared" si="15"/>
        <v>5244325</v>
      </c>
      <c r="U53" s="91"/>
      <c r="V53" s="91"/>
      <c r="W53" s="91"/>
      <c r="X53" s="91"/>
      <c r="Y53" s="91"/>
      <c r="Z53" s="91"/>
      <c r="AA53" s="91"/>
      <c r="AB53" s="91"/>
      <c r="AC53" s="91"/>
      <c r="AD53" s="91"/>
      <c r="AE53" s="91"/>
      <c r="AF53" s="91"/>
      <c r="AG53" s="91"/>
      <c r="AH53" s="91"/>
      <c r="AI53" s="91"/>
      <c r="AJ53" s="91"/>
      <c r="AK53" s="91"/>
    </row>
    <row r="54" spans="1:37" ht="16" thickBot="1" x14ac:dyDescent="0.25">
      <c r="A54" s="91"/>
      <c r="B54" s="140" t="s">
        <v>172</v>
      </c>
      <c r="C54" s="141">
        <f t="shared" ref="C54" si="22">SUM(C50+C53)</f>
        <v>12142038</v>
      </c>
      <c r="D54" s="141">
        <f t="shared" ref="D54:S54" si="23">SUM(D50+D53)</f>
        <v>12142038</v>
      </c>
      <c r="E54" s="141">
        <f t="shared" si="23"/>
        <v>2950878.83</v>
      </c>
      <c r="F54" s="141">
        <f t="shared" si="23"/>
        <v>1030200</v>
      </c>
      <c r="G54" s="141">
        <f t="shared" si="23"/>
        <v>362622.5</v>
      </c>
      <c r="H54" s="141">
        <f t="shared" si="23"/>
        <v>317323.46000000002</v>
      </c>
      <c r="I54" s="141">
        <f t="shared" si="23"/>
        <v>4661024.79</v>
      </c>
      <c r="J54" s="141">
        <f t="shared" si="23"/>
        <v>250</v>
      </c>
      <c r="K54" s="141">
        <f t="shared" si="23"/>
        <v>250</v>
      </c>
      <c r="L54" s="141">
        <f t="shared" si="23"/>
        <v>250</v>
      </c>
      <c r="M54" s="141">
        <f t="shared" si="23"/>
        <v>250</v>
      </c>
      <c r="N54" s="141">
        <f t="shared" si="23"/>
        <v>1000</v>
      </c>
      <c r="O54" s="141">
        <f t="shared" si="23"/>
        <v>250</v>
      </c>
      <c r="P54" s="141">
        <f t="shared" si="23"/>
        <v>250</v>
      </c>
      <c r="Q54" s="141">
        <f t="shared" si="23"/>
        <v>250</v>
      </c>
      <c r="R54" s="141">
        <f t="shared" si="23"/>
        <v>250</v>
      </c>
      <c r="S54" s="141">
        <f t="shared" si="23"/>
        <v>1000</v>
      </c>
      <c r="T54" s="142">
        <f t="shared" si="15"/>
        <v>16805062.789999999</v>
      </c>
      <c r="U54" s="91"/>
      <c r="V54" s="91"/>
      <c r="W54" s="91"/>
      <c r="X54" s="91"/>
      <c r="Y54" s="91"/>
      <c r="Z54" s="91"/>
      <c r="AA54" s="91"/>
      <c r="AB54" s="91"/>
      <c r="AC54" s="91"/>
      <c r="AD54" s="91"/>
      <c r="AE54" s="91"/>
      <c r="AF54" s="91"/>
      <c r="AG54" s="91"/>
      <c r="AH54" s="91"/>
      <c r="AI54" s="91"/>
      <c r="AJ54" s="91"/>
      <c r="AK54" s="91"/>
    </row>
    <row r="55" spans="1:37" x14ac:dyDescent="0.2">
      <c r="A55" s="91"/>
      <c r="B55" s="1"/>
      <c r="C55" s="191"/>
      <c r="D55" s="191"/>
      <c r="E55" s="191"/>
      <c r="F55" s="191"/>
      <c r="G55" s="191"/>
      <c r="H55" s="191"/>
      <c r="I55" s="191"/>
      <c r="J55" s="191"/>
      <c r="K55" s="191"/>
      <c r="L55" s="191"/>
      <c r="M55" s="191"/>
      <c r="N55" s="191"/>
      <c r="O55" s="191"/>
      <c r="P55" s="191"/>
      <c r="Q55" s="191"/>
      <c r="R55" s="191"/>
      <c r="S55" s="191"/>
      <c r="T55" s="49" t="s">
        <v>263</v>
      </c>
      <c r="U55" s="91"/>
      <c r="V55" s="91"/>
      <c r="W55" s="91"/>
      <c r="X55" s="91"/>
      <c r="Y55" s="91"/>
      <c r="Z55" s="91"/>
      <c r="AA55" s="91"/>
      <c r="AB55" s="91"/>
      <c r="AC55" s="91"/>
      <c r="AD55" s="91"/>
      <c r="AE55" s="91"/>
      <c r="AF55" s="91"/>
      <c r="AG55" s="91"/>
      <c r="AH55" s="91"/>
      <c r="AI55" s="91"/>
      <c r="AJ55" s="91"/>
      <c r="AK55" s="91"/>
    </row>
    <row r="56" spans="1:37" s="79" customFormat="1" ht="15" customHeight="1" thickBot="1" x14ac:dyDescent="0.25">
      <c r="A56" s="3"/>
      <c r="B56" s="49" t="s">
        <v>264</v>
      </c>
      <c r="C56" s="49"/>
      <c r="D56" s="49"/>
      <c r="E56" s="3"/>
      <c r="F56" s="3"/>
      <c r="G56" s="3"/>
      <c r="H56" s="11"/>
      <c r="I56" s="11"/>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row>
    <row r="57" spans="1:37" ht="19" x14ac:dyDescent="0.2">
      <c r="A57" s="91"/>
      <c r="B57" s="393" t="s">
        <v>265</v>
      </c>
      <c r="C57" s="394"/>
      <c r="D57" s="394"/>
      <c r="E57" s="394"/>
      <c r="F57" s="394"/>
      <c r="G57" s="394"/>
      <c r="H57" s="395"/>
      <c r="I57" s="91"/>
      <c r="J57" s="91"/>
      <c r="K57" s="91"/>
      <c r="L57" s="91"/>
      <c r="M57" s="91"/>
      <c r="N57" s="91"/>
      <c r="O57" s="91"/>
      <c r="P57" s="91"/>
      <c r="Q57" s="91"/>
      <c r="R57" s="91"/>
      <c r="S57" s="91"/>
      <c r="T57" s="91"/>
      <c r="U57" s="91"/>
      <c r="V57" s="91"/>
      <c r="W57" s="91"/>
      <c r="X57" s="91"/>
      <c r="Y57" s="91"/>
      <c r="Z57" s="91"/>
      <c r="AA57" s="91"/>
      <c r="AB57" s="91"/>
      <c r="AC57" s="91"/>
      <c r="AD57" s="91"/>
      <c r="AE57" s="91"/>
      <c r="AF57" s="91"/>
      <c r="AG57" s="91"/>
      <c r="AH57" s="91"/>
      <c r="AI57" s="91"/>
      <c r="AJ57" s="91"/>
      <c r="AK57" s="91"/>
    </row>
    <row r="58" spans="1:37" ht="16" x14ac:dyDescent="0.2">
      <c r="A58" s="91"/>
      <c r="B58" s="390" t="s">
        <v>266</v>
      </c>
      <c r="C58" s="391"/>
      <c r="D58" s="391"/>
      <c r="E58" s="391"/>
      <c r="F58" s="391"/>
      <c r="G58" s="391"/>
      <c r="H58" s="392"/>
      <c r="I58" s="91"/>
      <c r="J58" s="91"/>
      <c r="K58" s="91"/>
      <c r="L58" s="91"/>
      <c r="M58" s="91"/>
      <c r="N58" s="91"/>
      <c r="O58" s="91"/>
      <c r="P58" s="91"/>
      <c r="Q58" s="91"/>
      <c r="R58" s="91"/>
      <c r="S58" s="91"/>
      <c r="T58" s="91"/>
      <c r="U58" s="91"/>
      <c r="V58" s="91"/>
      <c r="W58" s="91"/>
      <c r="X58" s="91"/>
      <c r="Y58" s="91"/>
      <c r="Z58" s="91"/>
      <c r="AA58" s="91"/>
      <c r="AB58" s="91"/>
      <c r="AC58" s="91"/>
      <c r="AD58" s="91"/>
      <c r="AE58" s="91"/>
      <c r="AF58" s="91"/>
      <c r="AG58" s="91"/>
      <c r="AH58" s="91"/>
      <c r="AI58" s="91"/>
      <c r="AJ58" s="91"/>
      <c r="AK58" s="91"/>
    </row>
    <row r="59" spans="1:37" ht="67.5" customHeight="1" x14ac:dyDescent="0.2">
      <c r="A59" s="91"/>
      <c r="B59" s="400" t="s">
        <v>267</v>
      </c>
      <c r="C59" s="401"/>
      <c r="D59" s="401"/>
      <c r="E59" s="401"/>
      <c r="F59" s="401"/>
      <c r="G59" s="401"/>
      <c r="H59" s="402"/>
      <c r="I59" s="91"/>
      <c r="J59" s="91"/>
      <c r="K59" s="91"/>
      <c r="L59" s="91"/>
      <c r="M59" s="91"/>
      <c r="N59" s="91"/>
      <c r="O59" s="91"/>
      <c r="P59" s="91"/>
      <c r="Q59" s="91"/>
      <c r="R59" s="91"/>
      <c r="S59" s="91"/>
      <c r="T59" s="91"/>
      <c r="U59" s="91"/>
      <c r="V59" s="91"/>
      <c r="W59" s="91"/>
      <c r="X59" s="91"/>
      <c r="Y59" s="91"/>
      <c r="Z59" s="91"/>
      <c r="AA59" s="91"/>
      <c r="AB59" s="91"/>
      <c r="AC59" s="91"/>
      <c r="AD59" s="91"/>
      <c r="AE59" s="91"/>
      <c r="AF59" s="91"/>
      <c r="AG59" s="91"/>
      <c r="AH59" s="91"/>
      <c r="AI59" s="91"/>
      <c r="AJ59" s="91"/>
      <c r="AK59" s="91"/>
    </row>
    <row r="60" spans="1:37" ht="238.5" customHeight="1" x14ac:dyDescent="0.2">
      <c r="A60" s="91"/>
      <c r="B60" s="365" t="s">
        <v>1161</v>
      </c>
      <c r="C60" s="366"/>
      <c r="D60" s="366"/>
      <c r="E60" s="367"/>
      <c r="F60" s="367"/>
      <c r="G60" s="367"/>
      <c r="H60" s="368"/>
      <c r="I60" s="91"/>
      <c r="J60" s="91"/>
      <c r="K60" s="91"/>
      <c r="L60" s="91"/>
      <c r="M60" s="91"/>
      <c r="N60" s="91"/>
      <c r="O60" s="91"/>
      <c r="P60" s="91"/>
      <c r="Q60" s="91"/>
      <c r="R60" s="91"/>
      <c r="S60" s="91"/>
      <c r="T60" s="91"/>
      <c r="U60" s="91"/>
      <c r="V60" s="91"/>
      <c r="W60" s="91"/>
      <c r="X60" s="91"/>
      <c r="Y60" s="91"/>
      <c r="Z60" s="91"/>
      <c r="AA60" s="91"/>
      <c r="AB60" s="91"/>
      <c r="AC60" s="91"/>
      <c r="AD60" s="91"/>
      <c r="AE60" s="91"/>
      <c r="AF60" s="91"/>
      <c r="AG60" s="91"/>
      <c r="AH60" s="91"/>
      <c r="AI60" s="91"/>
      <c r="AJ60" s="91"/>
      <c r="AK60" s="91"/>
    </row>
    <row r="61" spans="1:37" ht="15" customHeight="1" x14ac:dyDescent="0.2">
      <c r="A61" s="91"/>
      <c r="B61" s="262" t="s">
        <v>95</v>
      </c>
      <c r="C61" s="262"/>
      <c r="D61" s="262"/>
      <c r="E61" s="262"/>
      <c r="F61" s="13"/>
      <c r="G61" s="13"/>
      <c r="H61" s="49" t="s">
        <v>268</v>
      </c>
      <c r="I61" s="91"/>
      <c r="J61" s="91"/>
      <c r="K61" s="91"/>
      <c r="L61" s="91"/>
      <c r="M61" s="91"/>
      <c r="N61" s="91"/>
      <c r="O61" s="91"/>
      <c r="P61" s="91"/>
      <c r="Q61" s="91"/>
      <c r="R61" s="91"/>
      <c r="S61" s="91"/>
      <c r="T61" s="91"/>
      <c r="U61" s="91"/>
      <c r="V61" s="91"/>
      <c r="W61" s="91"/>
      <c r="X61" s="91"/>
      <c r="Y61" s="91"/>
      <c r="Z61" s="91"/>
      <c r="AA61" s="91"/>
      <c r="AB61" s="91"/>
      <c r="AC61" s="91"/>
      <c r="AD61" s="91"/>
      <c r="AE61" s="91"/>
      <c r="AF61" s="91"/>
      <c r="AG61" s="91"/>
      <c r="AH61" s="91"/>
      <c r="AI61" s="91"/>
      <c r="AJ61" s="91"/>
      <c r="AK61" s="91"/>
    </row>
    <row r="62" spans="1:37" ht="15" customHeight="1" thickBot="1" x14ac:dyDescent="0.25">
      <c r="A62" s="91"/>
      <c r="B62" s="128" t="s">
        <v>269</v>
      </c>
      <c r="C62" s="49"/>
      <c r="D62" s="49"/>
      <c r="E62" s="13"/>
      <c r="F62" s="13"/>
      <c r="G62" s="13"/>
      <c r="H62" s="91"/>
      <c r="I62" s="91"/>
      <c r="J62" s="91"/>
      <c r="K62" s="91"/>
      <c r="L62" s="91"/>
      <c r="M62" s="91"/>
      <c r="N62" s="91"/>
      <c r="O62" s="91"/>
      <c r="P62" s="91"/>
      <c r="Q62" s="91"/>
      <c r="R62" s="91"/>
      <c r="S62" s="91"/>
      <c r="T62" s="91"/>
      <c r="U62" s="91"/>
      <c r="V62" s="91"/>
      <c r="W62" s="91"/>
      <c r="X62" s="91"/>
      <c r="Y62" s="91"/>
      <c r="Z62" s="91"/>
      <c r="AA62" s="91"/>
      <c r="AB62" s="91"/>
      <c r="AC62" s="91"/>
      <c r="AD62" s="91"/>
      <c r="AE62" s="91"/>
      <c r="AF62" s="91"/>
      <c r="AG62" s="91"/>
      <c r="AH62" s="91"/>
      <c r="AI62" s="91"/>
      <c r="AJ62" s="91"/>
      <c r="AK62" s="91"/>
    </row>
    <row r="63" spans="1:37" ht="19" x14ac:dyDescent="0.25">
      <c r="A63" s="91"/>
      <c r="B63" s="372" t="s">
        <v>270</v>
      </c>
      <c r="C63" s="373"/>
      <c r="D63" s="373"/>
      <c r="E63" s="373"/>
      <c r="F63" s="373"/>
      <c r="G63" s="373"/>
      <c r="H63" s="374"/>
      <c r="I63" s="91"/>
      <c r="J63" s="91"/>
      <c r="K63" s="91"/>
      <c r="L63" s="91"/>
      <c r="M63" s="91"/>
      <c r="N63" s="91"/>
      <c r="O63" s="91"/>
      <c r="P63" s="91"/>
      <c r="Q63" s="91"/>
      <c r="R63" s="91"/>
      <c r="S63" s="91"/>
      <c r="T63" s="91"/>
      <c r="U63" s="91"/>
      <c r="V63" s="91"/>
      <c r="W63" s="91"/>
      <c r="X63" s="91"/>
      <c r="Y63" s="91"/>
      <c r="Z63" s="91"/>
      <c r="AA63" s="91"/>
      <c r="AB63" s="91"/>
      <c r="AC63" s="91"/>
      <c r="AD63" s="91"/>
      <c r="AE63" s="91"/>
      <c r="AF63" s="91"/>
      <c r="AG63" s="91"/>
      <c r="AH63" s="91"/>
      <c r="AI63" s="91"/>
      <c r="AJ63" s="91"/>
      <c r="AK63" s="91"/>
    </row>
    <row r="64" spans="1:37" ht="16" x14ac:dyDescent="0.2">
      <c r="A64" s="91"/>
      <c r="B64" s="411" t="s">
        <v>271</v>
      </c>
      <c r="C64" s="412"/>
      <c r="D64" s="412"/>
      <c r="E64" s="412"/>
      <c r="F64" s="412"/>
      <c r="G64" s="412"/>
      <c r="H64" s="413"/>
      <c r="I64" s="91"/>
      <c r="J64" s="91"/>
      <c r="K64" s="91"/>
      <c r="L64" s="91"/>
      <c r="M64" s="91"/>
      <c r="N64" s="91"/>
      <c r="O64" s="91"/>
      <c r="P64" s="91"/>
      <c r="Q64" s="91"/>
      <c r="R64" s="91"/>
      <c r="S64" s="91"/>
      <c r="T64" s="91"/>
      <c r="U64" s="91"/>
      <c r="V64" s="91"/>
      <c r="W64" s="91"/>
      <c r="X64" s="91"/>
      <c r="Y64" s="91"/>
      <c r="Z64" s="91"/>
      <c r="AA64" s="91"/>
      <c r="AB64" s="91"/>
      <c r="AC64" s="91"/>
      <c r="AD64" s="91"/>
      <c r="AE64" s="91"/>
      <c r="AF64" s="91"/>
      <c r="AG64" s="91"/>
      <c r="AH64" s="91"/>
      <c r="AI64" s="91"/>
      <c r="AJ64" s="91"/>
      <c r="AK64" s="91"/>
    </row>
    <row r="65" spans="1:37" ht="48" customHeight="1" x14ac:dyDescent="0.2">
      <c r="A65" s="91"/>
      <c r="B65" s="362" t="s">
        <v>272</v>
      </c>
      <c r="C65" s="363"/>
      <c r="D65" s="363"/>
      <c r="E65" s="363"/>
      <c r="F65" s="363"/>
      <c r="G65" s="363"/>
      <c r="H65" s="364"/>
      <c r="I65" s="91"/>
      <c r="J65" s="91"/>
      <c r="K65" s="91"/>
      <c r="L65" s="91"/>
      <c r="M65" s="91"/>
      <c r="N65" s="91"/>
      <c r="O65" s="91"/>
      <c r="P65" s="91"/>
      <c r="Q65" s="91"/>
      <c r="R65" s="91"/>
      <c r="S65" s="91"/>
      <c r="T65" s="91"/>
      <c r="U65" s="91"/>
      <c r="V65" s="91"/>
      <c r="W65" s="91"/>
      <c r="X65" s="91"/>
      <c r="Y65" s="91"/>
      <c r="Z65" s="91"/>
      <c r="AA65" s="91"/>
      <c r="AB65" s="91"/>
      <c r="AC65" s="91"/>
      <c r="AD65" s="91"/>
      <c r="AE65" s="91"/>
      <c r="AF65" s="91"/>
      <c r="AG65" s="91"/>
      <c r="AH65" s="91"/>
      <c r="AI65" s="91"/>
      <c r="AJ65" s="91"/>
      <c r="AK65" s="91"/>
    </row>
    <row r="66" spans="1:37" ht="238.5" customHeight="1" x14ac:dyDescent="0.2">
      <c r="A66" s="91"/>
      <c r="B66" s="365" t="s">
        <v>1161</v>
      </c>
      <c r="C66" s="366"/>
      <c r="D66" s="366"/>
      <c r="E66" s="367"/>
      <c r="F66" s="367"/>
      <c r="G66" s="367"/>
      <c r="H66" s="368"/>
      <c r="I66" s="91"/>
      <c r="J66" s="91"/>
      <c r="K66" s="91"/>
      <c r="L66" s="91"/>
      <c r="M66" s="91"/>
      <c r="N66" s="91"/>
      <c r="O66" s="91"/>
      <c r="P66" s="91"/>
      <c r="Q66" s="91"/>
      <c r="R66" s="91"/>
      <c r="S66" s="91"/>
      <c r="T66" s="91"/>
      <c r="U66" s="91"/>
      <c r="V66" s="91"/>
      <c r="W66" s="91"/>
      <c r="X66" s="91"/>
      <c r="Y66" s="91"/>
      <c r="Z66" s="91"/>
      <c r="AA66" s="91"/>
      <c r="AB66" s="91"/>
      <c r="AC66" s="91"/>
      <c r="AD66" s="91"/>
      <c r="AE66" s="91"/>
      <c r="AF66" s="91"/>
      <c r="AG66" s="91"/>
      <c r="AH66" s="91"/>
      <c r="AI66" s="91"/>
      <c r="AJ66" s="91"/>
      <c r="AK66" s="91"/>
    </row>
    <row r="67" spans="1:37" ht="15" customHeight="1" x14ac:dyDescent="0.2">
      <c r="A67" s="91"/>
      <c r="B67" s="133" t="s">
        <v>273</v>
      </c>
      <c r="C67" s="133"/>
      <c r="D67" s="133"/>
      <c r="E67" s="133"/>
      <c r="F67" s="13"/>
      <c r="G67" s="13"/>
      <c r="H67" s="49" t="s">
        <v>274</v>
      </c>
      <c r="I67" s="91"/>
      <c r="J67" s="91"/>
      <c r="K67" s="91"/>
      <c r="L67" s="91"/>
      <c r="M67" s="91"/>
      <c r="N67" s="91"/>
      <c r="O67" s="91"/>
      <c r="P67" s="91"/>
      <c r="Q67" s="91"/>
      <c r="R67" s="91"/>
      <c r="S67" s="91"/>
      <c r="T67" s="91"/>
      <c r="U67" s="91"/>
      <c r="V67" s="91"/>
      <c r="W67" s="91"/>
      <c r="X67" s="91"/>
      <c r="Y67" s="91"/>
      <c r="Z67" s="91"/>
      <c r="AA67" s="91"/>
      <c r="AB67" s="91"/>
      <c r="AC67" s="91"/>
      <c r="AD67" s="91"/>
      <c r="AE67" s="91"/>
      <c r="AF67" s="91"/>
      <c r="AG67" s="91"/>
      <c r="AH67" s="91"/>
      <c r="AI67" s="91"/>
      <c r="AJ67" s="91"/>
      <c r="AK67" s="91"/>
    </row>
    <row r="68" spans="1:37" ht="15" customHeight="1" x14ac:dyDescent="0.2">
      <c r="A68" s="91"/>
      <c r="B68" s="91"/>
      <c r="C68" s="91"/>
      <c r="D68" s="91"/>
      <c r="E68" s="13"/>
      <c r="F68" s="13"/>
      <c r="G68" s="13"/>
      <c r="H68" s="91"/>
      <c r="I68" s="91"/>
      <c r="J68" s="91"/>
      <c r="K68" s="91"/>
      <c r="L68" s="91"/>
      <c r="M68" s="91"/>
      <c r="N68" s="91"/>
      <c r="O68" s="91"/>
      <c r="P68" s="91"/>
      <c r="Q68" s="91"/>
      <c r="R68" s="91"/>
      <c r="S68" s="91"/>
      <c r="T68" s="91"/>
      <c r="U68" s="91"/>
      <c r="V68" s="91"/>
      <c r="W68" s="91"/>
      <c r="X68" s="91"/>
      <c r="Y68" s="91"/>
      <c r="Z68" s="91"/>
      <c r="AA68" s="91"/>
      <c r="AB68" s="91"/>
      <c r="AC68" s="91"/>
      <c r="AD68" s="91"/>
      <c r="AE68" s="91"/>
      <c r="AF68" s="91"/>
      <c r="AG68" s="91"/>
      <c r="AH68" s="91"/>
      <c r="AI68" s="91"/>
      <c r="AJ68" s="91"/>
      <c r="AK68" s="91"/>
    </row>
    <row r="69" spans="1:37" ht="20.25" customHeight="1" x14ac:dyDescent="0.2">
      <c r="A69" s="91"/>
      <c r="B69" s="144" t="s">
        <v>275</v>
      </c>
      <c r="C69" s="217"/>
      <c r="D69" s="217"/>
      <c r="E69" s="217"/>
      <c r="F69" s="217"/>
      <c r="G69" s="217"/>
      <c r="H69" s="217"/>
      <c r="I69" s="217"/>
      <c r="J69" s="217"/>
      <c r="K69" s="145"/>
      <c r="L69" s="217"/>
      <c r="M69" s="217"/>
      <c r="N69" s="217"/>
      <c r="O69" s="217"/>
      <c r="P69" s="217"/>
      <c r="Q69" s="217"/>
      <c r="R69" s="217"/>
      <c r="S69" s="217"/>
      <c r="T69" s="217"/>
      <c r="U69" s="145"/>
      <c r="V69" s="145"/>
      <c r="W69" s="145"/>
      <c r="X69" s="146"/>
      <c r="Y69"/>
      <c r="Z69"/>
      <c r="AA69" s="91"/>
      <c r="AB69" s="91"/>
      <c r="AC69" s="91"/>
      <c r="AD69" s="91"/>
      <c r="AE69" s="91"/>
      <c r="AF69" s="91"/>
      <c r="AG69" s="91"/>
      <c r="AH69" s="91"/>
      <c r="AI69" s="91"/>
      <c r="AJ69" s="91"/>
      <c r="AK69" s="91"/>
    </row>
    <row r="70" spans="1:37" x14ac:dyDescent="0.2">
      <c r="A70" s="91"/>
      <c r="B70" s="147" t="s">
        <v>276</v>
      </c>
      <c r="C70" s="218"/>
      <c r="D70" s="218"/>
      <c r="E70" s="218"/>
      <c r="F70" s="218"/>
      <c r="G70" s="218"/>
      <c r="H70" s="218"/>
      <c r="I70" s="218"/>
      <c r="J70" s="218"/>
      <c r="K70" s="148"/>
      <c r="L70" s="218"/>
      <c r="M70" s="218"/>
      <c r="N70" s="218"/>
      <c r="O70" s="218"/>
      <c r="P70" s="218"/>
      <c r="Q70" s="218"/>
      <c r="R70" s="218"/>
      <c r="S70" s="218"/>
      <c r="T70" s="218"/>
      <c r="U70" s="148"/>
      <c r="V70" s="148"/>
      <c r="W70" s="148"/>
      <c r="X70" s="149"/>
      <c r="Y70"/>
      <c r="Z70"/>
      <c r="AA70" s="91"/>
      <c r="AB70" s="91"/>
      <c r="AC70" s="91"/>
      <c r="AD70" s="91"/>
      <c r="AE70" s="91"/>
      <c r="AF70" s="91"/>
      <c r="AG70" s="91"/>
      <c r="AH70" s="91"/>
      <c r="AI70" s="91"/>
      <c r="AJ70" s="91"/>
      <c r="AK70" s="91"/>
    </row>
    <row r="71" spans="1:37" ht="15" customHeight="1" x14ac:dyDescent="0.2">
      <c r="A71" s="91"/>
      <c r="B71" s="49" t="s">
        <v>277</v>
      </c>
      <c r="C71" s="128"/>
      <c r="D71" s="128"/>
      <c r="E71" s="122"/>
      <c r="F71" s="122"/>
      <c r="G71" s="122"/>
      <c r="H71" s="122"/>
      <c r="I71" s="122"/>
      <c r="J71" s="122"/>
      <c r="K71" s="91"/>
      <c r="L71" s="122"/>
      <c r="M71" s="122"/>
      <c r="N71" s="122"/>
      <c r="O71" s="122"/>
      <c r="P71" s="122"/>
      <c r="Q71" s="122"/>
      <c r="R71" s="122"/>
      <c r="S71" s="122"/>
      <c r="T71" s="122"/>
      <c r="U71" s="91"/>
      <c r="V71" s="91"/>
      <c r="W71" s="91"/>
      <c r="X71" s="91"/>
      <c r="Y71" s="91"/>
      <c r="Z71" s="91"/>
      <c r="AA71" s="91"/>
      <c r="AB71" s="91"/>
      <c r="AC71" s="91"/>
      <c r="AD71" s="91"/>
      <c r="AE71" s="91"/>
      <c r="AF71" s="91"/>
      <c r="AG71" s="91"/>
      <c r="AH71" s="91"/>
      <c r="AI71" s="91"/>
      <c r="AJ71" s="91"/>
      <c r="AK71" s="91"/>
    </row>
    <row r="72" spans="1:37" ht="34.5" customHeight="1" thickBot="1" x14ac:dyDescent="0.25">
      <c r="A72" s="91"/>
      <c r="B72" s="134" t="s">
        <v>278</v>
      </c>
      <c r="C72" s="414" t="s">
        <v>279</v>
      </c>
      <c r="D72" s="415"/>
      <c r="E72" s="414" t="s">
        <v>280</v>
      </c>
      <c r="F72" s="415"/>
      <c r="G72" s="403" t="s">
        <v>281</v>
      </c>
      <c r="H72" s="405"/>
      <c r="I72" s="414" t="s">
        <v>282</v>
      </c>
      <c r="J72" s="415"/>
      <c r="K72" s="103" t="s">
        <v>283</v>
      </c>
      <c r="L72" s="403" t="s">
        <v>284</v>
      </c>
      <c r="M72" s="405"/>
      <c r="N72" s="403" t="s">
        <v>285</v>
      </c>
      <c r="O72" s="404"/>
      <c r="P72" s="404"/>
      <c r="Q72" s="404"/>
      <c r="R72" s="404"/>
      <c r="S72" s="404"/>
      <c r="T72" s="405"/>
      <c r="U72" s="408" t="s">
        <v>286</v>
      </c>
      <c r="V72" s="409"/>
      <c r="W72" s="398" t="s">
        <v>287</v>
      </c>
      <c r="X72" s="399"/>
      <c r="Y72" s="91"/>
      <c r="Z72" s="91"/>
      <c r="AA72" s="91"/>
      <c r="AB72" s="91"/>
      <c r="AC72" s="91"/>
      <c r="AD72" s="91"/>
      <c r="AE72" s="91"/>
      <c r="AF72" s="91"/>
      <c r="AG72" s="91"/>
      <c r="AH72" s="91"/>
      <c r="AI72" s="91"/>
      <c r="AJ72" s="91"/>
      <c r="AK72" s="91"/>
    </row>
    <row r="73" spans="1:37" ht="16" thickBot="1" x14ac:dyDescent="0.25">
      <c r="A73" s="91"/>
      <c r="B73" s="216"/>
      <c r="C73" s="357" t="s">
        <v>88</v>
      </c>
      <c r="D73" s="357"/>
      <c r="E73" s="358" t="s">
        <v>88</v>
      </c>
      <c r="F73" s="358"/>
      <c r="G73" s="357" t="s">
        <v>88</v>
      </c>
      <c r="H73" s="357"/>
      <c r="I73" s="358" t="s">
        <v>88</v>
      </c>
      <c r="J73" s="358"/>
      <c r="K73" s="178"/>
      <c r="L73" s="357"/>
      <c r="M73" s="357"/>
      <c r="N73" s="358"/>
      <c r="O73" s="358"/>
      <c r="P73" s="358"/>
      <c r="Q73" s="358"/>
      <c r="R73" s="358"/>
      <c r="S73" s="358"/>
      <c r="T73" s="358"/>
      <c r="U73" s="361" t="s">
        <v>88</v>
      </c>
      <c r="V73" s="361"/>
      <c r="W73" s="359" t="s">
        <v>88</v>
      </c>
      <c r="X73" s="360"/>
      <c r="Y73" s="91"/>
      <c r="Z73" s="91"/>
      <c r="AA73" s="91"/>
      <c r="AB73" s="91"/>
      <c r="AC73" s="91"/>
      <c r="AD73" s="91"/>
      <c r="AE73" s="91"/>
      <c r="AF73" s="91"/>
      <c r="AG73" s="91"/>
      <c r="AH73" s="91"/>
      <c r="AI73" s="91"/>
      <c r="AJ73" s="91"/>
      <c r="AK73" s="91"/>
    </row>
    <row r="74" spans="1:37" ht="16" thickBot="1" x14ac:dyDescent="0.25">
      <c r="A74" s="91"/>
      <c r="B74" s="216"/>
      <c r="C74" s="357" t="s">
        <v>88</v>
      </c>
      <c r="D74" s="357"/>
      <c r="E74" s="358" t="s">
        <v>88</v>
      </c>
      <c r="F74" s="358"/>
      <c r="G74" s="357" t="s">
        <v>88</v>
      </c>
      <c r="H74" s="357"/>
      <c r="I74" s="358" t="s">
        <v>88</v>
      </c>
      <c r="J74" s="358"/>
      <c r="K74" s="178"/>
      <c r="L74" s="357"/>
      <c r="M74" s="357"/>
      <c r="N74" s="358"/>
      <c r="O74" s="358"/>
      <c r="P74" s="358"/>
      <c r="Q74" s="358"/>
      <c r="R74" s="358"/>
      <c r="S74" s="358"/>
      <c r="T74" s="358"/>
      <c r="U74" s="361" t="s">
        <v>88</v>
      </c>
      <c r="V74" s="361"/>
      <c r="W74" s="359" t="s">
        <v>88</v>
      </c>
      <c r="X74" s="360"/>
      <c r="Y74" s="91"/>
      <c r="Z74" s="91"/>
      <c r="AA74" s="91"/>
      <c r="AB74" s="91"/>
      <c r="AC74" s="91"/>
      <c r="AD74" s="91"/>
      <c r="AE74" s="91"/>
      <c r="AF74" s="91"/>
      <c r="AG74" s="91"/>
      <c r="AH74" s="91"/>
      <c r="AI74" s="91"/>
      <c r="AJ74" s="91"/>
      <c r="AK74" s="91"/>
    </row>
    <row r="75" spans="1:37" ht="16" thickBot="1" x14ac:dyDescent="0.25">
      <c r="A75" s="91"/>
      <c r="B75" s="216"/>
      <c r="C75" s="357" t="s">
        <v>88</v>
      </c>
      <c r="D75" s="357"/>
      <c r="E75" s="358" t="s">
        <v>88</v>
      </c>
      <c r="F75" s="358"/>
      <c r="G75" s="357" t="s">
        <v>88</v>
      </c>
      <c r="H75" s="357"/>
      <c r="I75" s="358" t="s">
        <v>88</v>
      </c>
      <c r="J75" s="358"/>
      <c r="K75" s="178"/>
      <c r="L75" s="357"/>
      <c r="M75" s="357"/>
      <c r="N75" s="358"/>
      <c r="O75" s="358"/>
      <c r="P75" s="358"/>
      <c r="Q75" s="358"/>
      <c r="R75" s="358"/>
      <c r="S75" s="358"/>
      <c r="T75" s="358"/>
      <c r="U75" s="361" t="s">
        <v>88</v>
      </c>
      <c r="V75" s="361"/>
      <c r="W75" s="359" t="s">
        <v>88</v>
      </c>
      <c r="X75" s="360"/>
      <c r="Y75" s="91"/>
      <c r="Z75" s="91"/>
      <c r="AA75" s="91"/>
      <c r="AB75" s="91"/>
      <c r="AC75" s="91"/>
      <c r="AD75" s="91"/>
      <c r="AE75" s="91"/>
      <c r="AF75" s="91"/>
      <c r="AG75" s="91"/>
      <c r="AH75" s="91"/>
      <c r="AI75" s="91"/>
      <c r="AJ75" s="91"/>
      <c r="AK75" s="91"/>
    </row>
    <row r="76" spans="1:37" ht="16" thickBot="1" x14ac:dyDescent="0.25">
      <c r="A76" s="91"/>
      <c r="B76" s="216"/>
      <c r="C76" s="357" t="s">
        <v>88</v>
      </c>
      <c r="D76" s="357"/>
      <c r="E76" s="358" t="s">
        <v>88</v>
      </c>
      <c r="F76" s="358"/>
      <c r="G76" s="357" t="s">
        <v>88</v>
      </c>
      <c r="H76" s="357"/>
      <c r="I76" s="358" t="s">
        <v>88</v>
      </c>
      <c r="J76" s="358"/>
      <c r="K76" s="178"/>
      <c r="L76" s="357"/>
      <c r="M76" s="357"/>
      <c r="N76" s="358"/>
      <c r="O76" s="358"/>
      <c r="P76" s="358"/>
      <c r="Q76" s="358"/>
      <c r="R76" s="358"/>
      <c r="S76" s="358"/>
      <c r="T76" s="358"/>
      <c r="U76" s="361" t="s">
        <v>88</v>
      </c>
      <c r="V76" s="361"/>
      <c r="W76" s="359" t="s">
        <v>88</v>
      </c>
      <c r="X76" s="360"/>
      <c r="Y76" s="91"/>
      <c r="Z76" s="91"/>
      <c r="AA76" s="91"/>
      <c r="AB76" s="91"/>
      <c r="AC76" s="91"/>
      <c r="AD76" s="91"/>
      <c r="AE76" s="91"/>
      <c r="AF76" s="91"/>
      <c r="AG76" s="91"/>
      <c r="AH76" s="91"/>
      <c r="AI76" s="91"/>
      <c r="AJ76" s="91"/>
      <c r="AK76" s="91"/>
    </row>
    <row r="77" spans="1:37" ht="16" thickBot="1" x14ac:dyDescent="0.25">
      <c r="A77" s="91"/>
      <c r="B77" s="216"/>
      <c r="C77" s="357" t="s">
        <v>88</v>
      </c>
      <c r="D77" s="357"/>
      <c r="E77" s="358" t="s">
        <v>88</v>
      </c>
      <c r="F77" s="358"/>
      <c r="G77" s="357" t="s">
        <v>88</v>
      </c>
      <c r="H77" s="357"/>
      <c r="I77" s="358" t="s">
        <v>88</v>
      </c>
      <c r="J77" s="358"/>
      <c r="K77" s="178"/>
      <c r="L77" s="357"/>
      <c r="M77" s="357"/>
      <c r="N77" s="358"/>
      <c r="O77" s="358"/>
      <c r="P77" s="358"/>
      <c r="Q77" s="358"/>
      <c r="R77" s="358"/>
      <c r="S77" s="358"/>
      <c r="T77" s="358"/>
      <c r="U77" s="361" t="s">
        <v>88</v>
      </c>
      <c r="V77" s="361"/>
      <c r="W77" s="359" t="s">
        <v>88</v>
      </c>
      <c r="X77" s="360"/>
      <c r="Y77" s="91"/>
      <c r="Z77" s="91"/>
      <c r="AA77" s="91"/>
      <c r="AB77" s="91"/>
      <c r="AC77" s="91"/>
      <c r="AD77" s="91"/>
      <c r="AE77" s="91"/>
      <c r="AF77" s="91"/>
      <c r="AG77" s="91"/>
      <c r="AH77" s="91"/>
      <c r="AI77" s="91"/>
      <c r="AJ77" s="91"/>
      <c r="AK77" s="91"/>
    </row>
    <row r="78" spans="1:37" ht="16" thickBot="1" x14ac:dyDescent="0.25">
      <c r="A78" s="91"/>
      <c r="B78" s="216"/>
      <c r="C78" s="357" t="s">
        <v>88</v>
      </c>
      <c r="D78" s="357"/>
      <c r="E78" s="358" t="s">
        <v>88</v>
      </c>
      <c r="F78" s="358"/>
      <c r="G78" s="357" t="s">
        <v>88</v>
      </c>
      <c r="H78" s="357"/>
      <c r="I78" s="358" t="s">
        <v>88</v>
      </c>
      <c r="J78" s="358"/>
      <c r="K78" s="178"/>
      <c r="L78" s="357"/>
      <c r="M78" s="357"/>
      <c r="N78" s="358"/>
      <c r="O78" s="358"/>
      <c r="P78" s="358"/>
      <c r="Q78" s="358"/>
      <c r="R78" s="358"/>
      <c r="S78" s="358"/>
      <c r="T78" s="358"/>
      <c r="U78" s="361" t="s">
        <v>88</v>
      </c>
      <c r="V78" s="361"/>
      <c r="W78" s="359" t="s">
        <v>88</v>
      </c>
      <c r="X78" s="360"/>
      <c r="Y78" s="91"/>
      <c r="Z78" s="91"/>
      <c r="AA78" s="91"/>
      <c r="AB78" s="91"/>
      <c r="AC78" s="91"/>
      <c r="AD78" s="91"/>
      <c r="AE78" s="91"/>
      <c r="AF78" s="91"/>
      <c r="AG78" s="91"/>
      <c r="AH78" s="91"/>
      <c r="AI78" s="91"/>
      <c r="AJ78" s="91"/>
      <c r="AK78" s="91"/>
    </row>
    <row r="79" spans="1:37" ht="16" thickBot="1" x14ac:dyDescent="0.25">
      <c r="A79" s="91"/>
      <c r="B79" s="216"/>
      <c r="C79" s="357" t="s">
        <v>88</v>
      </c>
      <c r="D79" s="357"/>
      <c r="E79" s="358" t="s">
        <v>88</v>
      </c>
      <c r="F79" s="358"/>
      <c r="G79" s="357" t="s">
        <v>88</v>
      </c>
      <c r="H79" s="357"/>
      <c r="I79" s="358" t="s">
        <v>88</v>
      </c>
      <c r="J79" s="358"/>
      <c r="K79" s="178"/>
      <c r="L79" s="357"/>
      <c r="M79" s="357"/>
      <c r="N79" s="358"/>
      <c r="O79" s="358"/>
      <c r="P79" s="358"/>
      <c r="Q79" s="358"/>
      <c r="R79" s="358"/>
      <c r="S79" s="358"/>
      <c r="T79" s="358"/>
      <c r="U79" s="361" t="s">
        <v>88</v>
      </c>
      <c r="V79" s="361"/>
      <c r="W79" s="359" t="s">
        <v>88</v>
      </c>
      <c r="X79" s="360"/>
      <c r="Y79" s="91"/>
      <c r="Z79" s="91"/>
      <c r="AA79" s="91"/>
      <c r="AB79" s="91"/>
      <c r="AC79" s="91"/>
      <c r="AD79" s="91"/>
      <c r="AE79" s="91"/>
      <c r="AF79" s="91"/>
      <c r="AG79" s="91"/>
      <c r="AH79" s="91"/>
      <c r="AI79" s="91"/>
      <c r="AJ79" s="91"/>
      <c r="AK79" s="91"/>
    </row>
    <row r="80" spans="1:37" ht="16" thickBot="1" x14ac:dyDescent="0.25">
      <c r="A80" s="91"/>
      <c r="B80" s="216"/>
      <c r="C80" s="357" t="s">
        <v>88</v>
      </c>
      <c r="D80" s="357"/>
      <c r="E80" s="358" t="s">
        <v>88</v>
      </c>
      <c r="F80" s="358"/>
      <c r="G80" s="357" t="s">
        <v>88</v>
      </c>
      <c r="H80" s="357"/>
      <c r="I80" s="358" t="s">
        <v>88</v>
      </c>
      <c r="J80" s="358"/>
      <c r="K80" s="178"/>
      <c r="L80" s="357"/>
      <c r="M80" s="357"/>
      <c r="N80" s="358"/>
      <c r="O80" s="358"/>
      <c r="P80" s="358"/>
      <c r="Q80" s="358"/>
      <c r="R80" s="358"/>
      <c r="S80" s="358"/>
      <c r="T80" s="358"/>
      <c r="U80" s="361" t="s">
        <v>88</v>
      </c>
      <c r="V80" s="361"/>
      <c r="W80" s="359" t="s">
        <v>88</v>
      </c>
      <c r="X80" s="360"/>
      <c r="Y80" s="91"/>
      <c r="Z80" s="91"/>
      <c r="AA80" s="91"/>
      <c r="AB80" s="91"/>
      <c r="AC80" s="91"/>
      <c r="AD80" s="91"/>
      <c r="AE80" s="91"/>
      <c r="AF80" s="91"/>
      <c r="AG80" s="91"/>
      <c r="AH80" s="91"/>
      <c r="AI80" s="91"/>
      <c r="AJ80" s="91"/>
      <c r="AK80" s="91"/>
    </row>
    <row r="81" spans="1:37" ht="16" thickBot="1" x14ac:dyDescent="0.25">
      <c r="A81" s="91"/>
      <c r="B81" s="216"/>
      <c r="C81" s="357" t="s">
        <v>88</v>
      </c>
      <c r="D81" s="357"/>
      <c r="E81" s="358" t="s">
        <v>88</v>
      </c>
      <c r="F81" s="358"/>
      <c r="G81" s="357" t="s">
        <v>88</v>
      </c>
      <c r="H81" s="357"/>
      <c r="I81" s="358" t="s">
        <v>88</v>
      </c>
      <c r="J81" s="358"/>
      <c r="K81" s="178"/>
      <c r="L81" s="357"/>
      <c r="M81" s="357"/>
      <c r="N81" s="358"/>
      <c r="O81" s="358"/>
      <c r="P81" s="358"/>
      <c r="Q81" s="358"/>
      <c r="R81" s="358"/>
      <c r="S81" s="358"/>
      <c r="T81" s="358"/>
      <c r="U81" s="361" t="s">
        <v>88</v>
      </c>
      <c r="V81" s="361"/>
      <c r="W81" s="359" t="s">
        <v>88</v>
      </c>
      <c r="X81" s="360"/>
      <c r="Y81" s="91"/>
      <c r="Z81" s="91"/>
      <c r="AA81" s="91"/>
      <c r="AB81" s="91"/>
      <c r="AC81" s="91"/>
      <c r="AD81" s="91"/>
      <c r="AE81" s="91"/>
      <c r="AF81" s="91"/>
      <c r="AG81" s="91"/>
      <c r="AH81" s="91"/>
      <c r="AI81" s="91"/>
      <c r="AJ81" s="91"/>
      <c r="AK81" s="91"/>
    </row>
    <row r="82" spans="1:37" ht="16" thickBot="1" x14ac:dyDescent="0.25">
      <c r="A82" s="91"/>
      <c r="B82" s="216"/>
      <c r="C82" s="357" t="s">
        <v>88</v>
      </c>
      <c r="D82" s="357"/>
      <c r="E82" s="358" t="s">
        <v>88</v>
      </c>
      <c r="F82" s="358"/>
      <c r="G82" s="357" t="s">
        <v>88</v>
      </c>
      <c r="H82" s="357"/>
      <c r="I82" s="358" t="s">
        <v>88</v>
      </c>
      <c r="J82" s="358"/>
      <c r="K82" s="178"/>
      <c r="L82" s="357"/>
      <c r="M82" s="357"/>
      <c r="N82" s="358"/>
      <c r="O82" s="358"/>
      <c r="P82" s="358"/>
      <c r="Q82" s="358"/>
      <c r="R82" s="358"/>
      <c r="S82" s="358"/>
      <c r="T82" s="358"/>
      <c r="U82" s="361" t="s">
        <v>88</v>
      </c>
      <c r="V82" s="361"/>
      <c r="W82" s="359" t="s">
        <v>88</v>
      </c>
      <c r="X82" s="360"/>
      <c r="Y82" s="91"/>
      <c r="Z82" s="91"/>
      <c r="AA82" s="91"/>
      <c r="AB82" s="91"/>
      <c r="AC82" s="91"/>
      <c r="AD82" s="91"/>
      <c r="AE82" s="91"/>
      <c r="AF82" s="91"/>
      <c r="AG82" s="91"/>
      <c r="AH82" s="91"/>
      <c r="AI82" s="91"/>
      <c r="AJ82" s="91"/>
      <c r="AK82" s="91"/>
    </row>
    <row r="83" spans="1:37" ht="16" thickBot="1" x14ac:dyDescent="0.25">
      <c r="A83" s="91"/>
      <c r="B83" s="216"/>
      <c r="C83" s="357" t="s">
        <v>88</v>
      </c>
      <c r="D83" s="357"/>
      <c r="E83" s="358" t="s">
        <v>88</v>
      </c>
      <c r="F83" s="358"/>
      <c r="G83" s="357" t="s">
        <v>88</v>
      </c>
      <c r="H83" s="357"/>
      <c r="I83" s="358" t="s">
        <v>88</v>
      </c>
      <c r="J83" s="358"/>
      <c r="K83" s="178"/>
      <c r="L83" s="357"/>
      <c r="M83" s="357"/>
      <c r="N83" s="358"/>
      <c r="O83" s="358"/>
      <c r="P83" s="358"/>
      <c r="Q83" s="358"/>
      <c r="R83" s="358"/>
      <c r="S83" s="358"/>
      <c r="T83" s="358"/>
      <c r="U83" s="361" t="s">
        <v>88</v>
      </c>
      <c r="V83" s="361"/>
      <c r="W83" s="359" t="s">
        <v>88</v>
      </c>
      <c r="X83" s="360"/>
      <c r="Y83" s="91"/>
      <c r="Z83" s="91"/>
      <c r="AA83" s="91"/>
      <c r="AB83" s="91"/>
      <c r="AC83" s="91"/>
      <c r="AD83" s="91"/>
      <c r="AE83" s="91"/>
      <c r="AF83" s="91"/>
      <c r="AG83" s="91"/>
      <c r="AH83" s="91"/>
      <c r="AI83" s="91"/>
      <c r="AJ83" s="91"/>
      <c r="AK83" s="91"/>
    </row>
    <row r="84" spans="1:37" ht="16" thickBot="1" x14ac:dyDescent="0.25">
      <c r="A84" s="91"/>
      <c r="B84" s="216"/>
      <c r="C84" s="357" t="s">
        <v>88</v>
      </c>
      <c r="D84" s="357"/>
      <c r="E84" s="358" t="s">
        <v>88</v>
      </c>
      <c r="F84" s="358"/>
      <c r="G84" s="357" t="s">
        <v>88</v>
      </c>
      <c r="H84" s="357"/>
      <c r="I84" s="358" t="s">
        <v>88</v>
      </c>
      <c r="J84" s="358"/>
      <c r="K84" s="178"/>
      <c r="L84" s="357"/>
      <c r="M84" s="357"/>
      <c r="N84" s="358"/>
      <c r="O84" s="358"/>
      <c r="P84" s="358"/>
      <c r="Q84" s="358"/>
      <c r="R84" s="358"/>
      <c r="S84" s="358"/>
      <c r="T84" s="358"/>
      <c r="U84" s="361" t="s">
        <v>88</v>
      </c>
      <c r="V84" s="361"/>
      <c r="W84" s="359" t="s">
        <v>88</v>
      </c>
      <c r="X84" s="360"/>
      <c r="Y84" s="91"/>
      <c r="Z84" s="91"/>
      <c r="AA84" s="91"/>
      <c r="AB84" s="91"/>
      <c r="AC84" s="91"/>
      <c r="AD84" s="91"/>
      <c r="AE84" s="91"/>
      <c r="AF84" s="91"/>
      <c r="AG84" s="91"/>
      <c r="AH84" s="91"/>
      <c r="AI84" s="91"/>
      <c r="AJ84" s="91"/>
      <c r="AK84" s="91"/>
    </row>
    <row r="85" spans="1:37" ht="16" thickBot="1" x14ac:dyDescent="0.25">
      <c r="A85" s="91"/>
      <c r="B85" s="216"/>
      <c r="C85" s="357" t="s">
        <v>88</v>
      </c>
      <c r="D85" s="357"/>
      <c r="E85" s="358" t="s">
        <v>88</v>
      </c>
      <c r="F85" s="358"/>
      <c r="G85" s="357" t="s">
        <v>88</v>
      </c>
      <c r="H85" s="357"/>
      <c r="I85" s="358" t="s">
        <v>88</v>
      </c>
      <c r="J85" s="358"/>
      <c r="K85" s="178"/>
      <c r="L85" s="357"/>
      <c r="M85" s="357"/>
      <c r="N85" s="358"/>
      <c r="O85" s="358"/>
      <c r="P85" s="358"/>
      <c r="Q85" s="358"/>
      <c r="R85" s="358"/>
      <c r="S85" s="358"/>
      <c r="T85" s="358"/>
      <c r="U85" s="361" t="s">
        <v>88</v>
      </c>
      <c r="V85" s="361"/>
      <c r="W85" s="359" t="s">
        <v>88</v>
      </c>
      <c r="X85" s="360"/>
      <c r="Y85" s="91"/>
      <c r="Z85" s="91"/>
      <c r="AA85" s="91"/>
      <c r="AB85" s="91"/>
      <c r="AC85" s="91"/>
      <c r="AD85" s="91"/>
      <c r="AE85" s="91"/>
      <c r="AF85" s="91"/>
      <c r="AG85" s="91"/>
      <c r="AH85" s="91"/>
      <c r="AI85" s="91"/>
      <c r="AJ85" s="91"/>
      <c r="AK85" s="91"/>
    </row>
    <row r="86" spans="1:37" ht="16" thickBot="1" x14ac:dyDescent="0.25">
      <c r="A86" s="91"/>
      <c r="B86" s="216"/>
      <c r="C86" s="357" t="s">
        <v>88</v>
      </c>
      <c r="D86" s="357"/>
      <c r="E86" s="358" t="s">
        <v>88</v>
      </c>
      <c r="F86" s="358"/>
      <c r="G86" s="357" t="s">
        <v>88</v>
      </c>
      <c r="H86" s="357"/>
      <c r="I86" s="358" t="s">
        <v>88</v>
      </c>
      <c r="J86" s="358"/>
      <c r="K86" s="178"/>
      <c r="L86" s="357"/>
      <c r="M86" s="357"/>
      <c r="N86" s="358"/>
      <c r="O86" s="358"/>
      <c r="P86" s="358"/>
      <c r="Q86" s="358"/>
      <c r="R86" s="358"/>
      <c r="S86" s="358"/>
      <c r="T86" s="358"/>
      <c r="U86" s="361" t="s">
        <v>88</v>
      </c>
      <c r="V86" s="361"/>
      <c r="W86" s="359" t="s">
        <v>88</v>
      </c>
      <c r="X86" s="360"/>
      <c r="Y86" s="91"/>
      <c r="Z86" s="91"/>
      <c r="AA86" s="91"/>
      <c r="AB86" s="91"/>
      <c r="AC86" s="91"/>
      <c r="AD86" s="91"/>
      <c r="AE86" s="91"/>
      <c r="AF86" s="91"/>
      <c r="AG86" s="91"/>
      <c r="AH86" s="91"/>
      <c r="AI86" s="91"/>
      <c r="AJ86" s="91"/>
      <c r="AK86" s="91"/>
    </row>
    <row r="87" spans="1:37" ht="16" thickBot="1" x14ac:dyDescent="0.25">
      <c r="A87" s="91"/>
      <c r="B87" s="216"/>
      <c r="C87" s="357" t="s">
        <v>88</v>
      </c>
      <c r="D87" s="357"/>
      <c r="E87" s="358" t="s">
        <v>88</v>
      </c>
      <c r="F87" s="358"/>
      <c r="G87" s="357" t="s">
        <v>88</v>
      </c>
      <c r="H87" s="357"/>
      <c r="I87" s="358" t="s">
        <v>88</v>
      </c>
      <c r="J87" s="358"/>
      <c r="K87" s="178"/>
      <c r="L87" s="357"/>
      <c r="M87" s="357"/>
      <c r="N87" s="358"/>
      <c r="O87" s="358"/>
      <c r="P87" s="358"/>
      <c r="Q87" s="358"/>
      <c r="R87" s="358"/>
      <c r="S87" s="358"/>
      <c r="T87" s="358"/>
      <c r="U87" s="361" t="s">
        <v>88</v>
      </c>
      <c r="V87" s="361"/>
      <c r="W87" s="359" t="s">
        <v>88</v>
      </c>
      <c r="X87" s="360"/>
      <c r="Y87" s="91"/>
      <c r="Z87" s="91"/>
      <c r="AA87" s="91"/>
      <c r="AB87" s="91"/>
      <c r="AC87" s="91"/>
      <c r="AD87" s="91"/>
      <c r="AE87" s="91"/>
      <c r="AF87" s="91"/>
      <c r="AG87" s="91"/>
      <c r="AH87" s="91"/>
      <c r="AI87" s="91"/>
      <c r="AJ87" s="91"/>
      <c r="AK87" s="91"/>
    </row>
    <row r="88" spans="1:37" ht="16" thickBot="1" x14ac:dyDescent="0.25">
      <c r="A88" s="91"/>
      <c r="B88" s="216"/>
      <c r="C88" s="357" t="s">
        <v>88</v>
      </c>
      <c r="D88" s="357"/>
      <c r="E88" s="358" t="s">
        <v>88</v>
      </c>
      <c r="F88" s="358"/>
      <c r="G88" s="357" t="s">
        <v>88</v>
      </c>
      <c r="H88" s="357"/>
      <c r="I88" s="358" t="s">
        <v>88</v>
      </c>
      <c r="J88" s="358"/>
      <c r="K88" s="178"/>
      <c r="L88" s="357"/>
      <c r="M88" s="357"/>
      <c r="N88" s="358"/>
      <c r="O88" s="358"/>
      <c r="P88" s="358"/>
      <c r="Q88" s="358"/>
      <c r="R88" s="358"/>
      <c r="S88" s="358"/>
      <c r="T88" s="358"/>
      <c r="U88" s="361" t="s">
        <v>88</v>
      </c>
      <c r="V88" s="361"/>
      <c r="W88" s="359" t="s">
        <v>88</v>
      </c>
      <c r="X88" s="360"/>
      <c r="Y88" s="91"/>
      <c r="Z88" s="91"/>
      <c r="AA88" s="91"/>
      <c r="AB88" s="91"/>
      <c r="AC88" s="91"/>
      <c r="AD88" s="91"/>
      <c r="AE88" s="91"/>
      <c r="AF88" s="91"/>
      <c r="AG88" s="91"/>
      <c r="AH88" s="91"/>
      <c r="AI88" s="91"/>
      <c r="AJ88" s="91"/>
      <c r="AK88" s="91"/>
    </row>
    <row r="89" spans="1:37" ht="16" thickBot="1" x14ac:dyDescent="0.25">
      <c r="A89" s="91"/>
      <c r="B89" s="216"/>
      <c r="C89" s="357" t="s">
        <v>88</v>
      </c>
      <c r="D89" s="357"/>
      <c r="E89" s="358" t="s">
        <v>88</v>
      </c>
      <c r="F89" s="358"/>
      <c r="G89" s="357" t="s">
        <v>88</v>
      </c>
      <c r="H89" s="357"/>
      <c r="I89" s="358" t="s">
        <v>88</v>
      </c>
      <c r="J89" s="358"/>
      <c r="K89" s="178"/>
      <c r="L89" s="357"/>
      <c r="M89" s="357"/>
      <c r="N89" s="358"/>
      <c r="O89" s="358"/>
      <c r="P89" s="358"/>
      <c r="Q89" s="358"/>
      <c r="R89" s="358"/>
      <c r="S89" s="358"/>
      <c r="T89" s="358"/>
      <c r="U89" s="361" t="s">
        <v>88</v>
      </c>
      <c r="V89" s="361"/>
      <c r="W89" s="359" t="s">
        <v>88</v>
      </c>
      <c r="X89" s="360"/>
      <c r="Y89" s="91"/>
      <c r="Z89" s="91"/>
      <c r="AA89" s="91"/>
      <c r="AB89" s="91"/>
      <c r="AC89" s="91"/>
      <c r="AD89" s="91"/>
      <c r="AE89" s="91"/>
      <c r="AF89" s="91"/>
      <c r="AG89" s="91"/>
      <c r="AH89" s="91"/>
      <c r="AI89" s="91"/>
      <c r="AJ89" s="91"/>
      <c r="AK89" s="91"/>
    </row>
    <row r="90" spans="1:37" x14ac:dyDescent="0.2">
      <c r="A90" s="91"/>
      <c r="B90" s="216"/>
      <c r="C90" s="357" t="s">
        <v>88</v>
      </c>
      <c r="D90" s="357"/>
      <c r="E90" s="358" t="s">
        <v>88</v>
      </c>
      <c r="F90" s="358"/>
      <c r="G90" s="357" t="s">
        <v>88</v>
      </c>
      <c r="H90" s="357"/>
      <c r="I90" s="358" t="s">
        <v>88</v>
      </c>
      <c r="J90" s="358"/>
      <c r="K90" s="178"/>
      <c r="L90" s="357"/>
      <c r="M90" s="357"/>
      <c r="N90" s="358"/>
      <c r="O90" s="358"/>
      <c r="P90" s="358"/>
      <c r="Q90" s="358"/>
      <c r="R90" s="358"/>
      <c r="S90" s="358"/>
      <c r="T90" s="358"/>
      <c r="U90" s="361" t="s">
        <v>88</v>
      </c>
      <c r="V90" s="361"/>
      <c r="W90" s="359" t="s">
        <v>88</v>
      </c>
      <c r="X90" s="360"/>
      <c r="Y90" s="91"/>
      <c r="Z90" s="91"/>
      <c r="AA90" s="91"/>
      <c r="AB90" s="91"/>
      <c r="AC90" s="91"/>
      <c r="AD90" s="91"/>
      <c r="AE90" s="91"/>
      <c r="AF90" s="91"/>
      <c r="AG90" s="91"/>
      <c r="AH90" s="91"/>
      <c r="AI90" s="91"/>
      <c r="AJ90" s="91"/>
      <c r="AK90" s="91"/>
    </row>
    <row r="91" spans="1:37" x14ac:dyDescent="0.2">
      <c r="A91" s="91"/>
      <c r="B91"/>
      <c r="C91"/>
      <c r="D91"/>
      <c r="E91"/>
      <c r="F91"/>
      <c r="G91"/>
      <c r="H91"/>
      <c r="I91"/>
      <c r="J91"/>
      <c r="K91"/>
      <c r="L91"/>
      <c r="M91"/>
      <c r="N91"/>
      <c r="O91"/>
      <c r="P91"/>
      <c r="Q91"/>
      <c r="R91"/>
      <c r="S91"/>
      <c r="T91"/>
      <c r="U91"/>
      <c r="V91" s="91"/>
      <c r="W91" s="91"/>
      <c r="X91" s="49" t="s">
        <v>288</v>
      </c>
      <c r="Y91" s="91"/>
      <c r="Z91" s="91"/>
      <c r="AA91" s="91"/>
      <c r="AB91" s="91"/>
      <c r="AC91" s="91"/>
      <c r="AD91" s="91"/>
      <c r="AE91" s="91"/>
      <c r="AF91" s="91"/>
      <c r="AG91" s="91"/>
      <c r="AH91" s="91"/>
      <c r="AI91" s="91"/>
      <c r="AJ91" s="91"/>
      <c r="AK91" s="91"/>
    </row>
    <row r="92" spans="1:37" x14ac:dyDescent="0.2">
      <c r="A92" s="91"/>
      <c r="B92"/>
      <c r="C92"/>
      <c r="D92"/>
      <c r="E92"/>
      <c r="F92"/>
      <c r="G92"/>
      <c r="H92"/>
      <c r="I92"/>
      <c r="J92"/>
      <c r="K92"/>
      <c r="L92"/>
      <c r="M92"/>
      <c r="N92"/>
      <c r="O92"/>
      <c r="P92"/>
      <c r="Q92"/>
      <c r="R92"/>
      <c r="S92"/>
      <c r="T92"/>
      <c r="U92"/>
      <c r="V92" s="91"/>
      <c r="W92" s="91"/>
      <c r="X92" s="91"/>
      <c r="Y92" s="91"/>
      <c r="Z92" s="91"/>
      <c r="AA92" s="91"/>
      <c r="AB92" s="91"/>
      <c r="AC92" s="91"/>
      <c r="AD92" s="91"/>
      <c r="AE92" s="91"/>
      <c r="AF92" s="91"/>
      <c r="AG92" s="91"/>
      <c r="AH92" s="91"/>
      <c r="AI92" s="91"/>
      <c r="AJ92" s="91"/>
      <c r="AK92" s="91"/>
    </row>
    <row r="93" spans="1:37" ht="15" customHeight="1" x14ac:dyDescent="0.2">
      <c r="A93" s="91"/>
      <c r="B93" s="91"/>
      <c r="C93" s="91"/>
      <c r="D93" s="91"/>
      <c r="E93" s="91"/>
      <c r="F93" s="91"/>
      <c r="G93" s="91"/>
      <c r="H93" s="91"/>
      <c r="I93" s="91"/>
      <c r="J93" s="91"/>
      <c r="K93" s="91"/>
      <c r="L93" s="91"/>
      <c r="M93" s="91"/>
      <c r="N93" s="91"/>
      <c r="O93" s="91"/>
      <c r="P93" s="91"/>
      <c r="Q93" s="91"/>
      <c r="R93" s="91"/>
      <c r="S93" s="91"/>
      <c r="T93" s="91"/>
      <c r="U93" s="91"/>
      <c r="V93" s="91"/>
      <c r="W93" s="91"/>
      <c r="X93" s="91"/>
      <c r="Y93" s="91"/>
      <c r="Z93" s="91"/>
      <c r="AA93" s="91"/>
      <c r="AB93" s="91"/>
      <c r="AC93" s="91"/>
      <c r="AD93" s="91"/>
      <c r="AE93" s="91"/>
      <c r="AF93" s="91"/>
      <c r="AG93" s="91"/>
      <c r="AH93" s="91"/>
      <c r="AI93" s="91"/>
      <c r="AJ93" s="91"/>
      <c r="AK93" s="91"/>
    </row>
    <row r="94" spans="1:37" ht="15" customHeight="1" x14ac:dyDescent="0.2">
      <c r="A94" s="91"/>
      <c r="B94" s="91"/>
      <c r="C94" s="91"/>
      <c r="D94" s="91"/>
      <c r="E94" s="91"/>
      <c r="F94" s="91"/>
      <c r="G94" s="91"/>
      <c r="H94" s="91"/>
      <c r="I94" s="91"/>
      <c r="J94" s="91"/>
      <c r="K94" s="91"/>
      <c r="L94" s="91"/>
      <c r="M94" s="91"/>
      <c r="N94" s="91"/>
      <c r="O94" s="91"/>
      <c r="P94" s="91"/>
      <c r="Q94" s="91"/>
      <c r="R94" s="91"/>
      <c r="S94" s="91"/>
      <c r="T94" s="91"/>
      <c r="U94" s="91"/>
      <c r="V94" s="91"/>
      <c r="W94" s="91"/>
      <c r="X94" s="91"/>
      <c r="Y94" s="91"/>
      <c r="Z94" s="91"/>
      <c r="AA94" s="91"/>
      <c r="AB94" s="91"/>
      <c r="AC94" s="91"/>
      <c r="AD94" s="91"/>
      <c r="AE94" s="91"/>
      <c r="AF94" s="91"/>
      <c r="AG94" s="91"/>
      <c r="AH94" s="91"/>
      <c r="AI94" s="91"/>
      <c r="AJ94" s="91"/>
      <c r="AK94" s="91"/>
    </row>
    <row r="95" spans="1:37" ht="15" customHeight="1" x14ac:dyDescent="0.2">
      <c r="A95" s="91"/>
      <c r="B95" s="91"/>
      <c r="C95" s="91"/>
      <c r="D95" s="91"/>
      <c r="E95" s="91"/>
      <c r="F95" s="91"/>
      <c r="G95" s="91"/>
      <c r="H95" s="91"/>
      <c r="I95" s="91"/>
      <c r="J95" s="91"/>
      <c r="K95" s="91"/>
      <c r="L95" s="91"/>
      <c r="M95" s="91"/>
      <c r="N95" s="91"/>
      <c r="O95" s="91"/>
      <c r="P95" s="91"/>
      <c r="Q95" s="91"/>
      <c r="R95" s="91"/>
      <c r="S95" s="91"/>
      <c r="T95" s="91"/>
      <c r="U95" s="91"/>
      <c r="V95" s="91"/>
      <c r="W95" s="91"/>
      <c r="X95" s="91"/>
      <c r="Y95" s="91"/>
      <c r="Z95" s="91"/>
      <c r="AA95" s="91"/>
      <c r="AB95" s="91"/>
      <c r="AC95" s="91"/>
      <c r="AD95" s="91"/>
      <c r="AE95" s="91"/>
      <c r="AF95" s="91"/>
      <c r="AG95" s="91"/>
      <c r="AH95" s="91"/>
      <c r="AI95" s="91"/>
      <c r="AJ95" s="91"/>
      <c r="AK95" s="91"/>
    </row>
    <row r="96" spans="1:37" ht="15" customHeight="1" x14ac:dyDescent="0.2">
      <c r="A96" s="91"/>
      <c r="B96" s="91"/>
      <c r="C96" s="91"/>
      <c r="D96" s="91"/>
      <c r="E96" s="91"/>
      <c r="F96" s="91"/>
      <c r="G96" s="91"/>
      <c r="H96" s="91"/>
      <c r="I96" s="91"/>
      <c r="J96" s="91"/>
      <c r="K96" s="91"/>
      <c r="L96" s="91"/>
      <c r="M96" s="91"/>
      <c r="N96" s="91"/>
      <c r="O96" s="91"/>
      <c r="P96" s="91"/>
      <c r="Q96" s="91"/>
      <c r="R96" s="91"/>
      <c r="S96" s="91"/>
      <c r="T96" s="91"/>
      <c r="U96" s="91"/>
      <c r="V96" s="91"/>
      <c r="W96" s="91"/>
      <c r="X96" s="91"/>
      <c r="Y96" s="91"/>
      <c r="Z96" s="91"/>
      <c r="AA96" s="91"/>
      <c r="AB96" s="91"/>
      <c r="AC96" s="91"/>
      <c r="AD96" s="91"/>
      <c r="AE96" s="91"/>
      <c r="AF96" s="91"/>
      <c r="AG96" s="91"/>
      <c r="AH96" s="91"/>
      <c r="AI96" s="91"/>
      <c r="AJ96" s="91"/>
      <c r="AK96" s="91"/>
    </row>
    <row r="97" spans="1:37" ht="15" customHeight="1" x14ac:dyDescent="0.2">
      <c r="A97" s="91"/>
      <c r="B97" s="91"/>
      <c r="C97" s="91"/>
      <c r="D97" s="91"/>
      <c r="E97" s="91"/>
      <c r="F97" s="91"/>
      <c r="G97" s="91"/>
      <c r="H97" s="91"/>
      <c r="I97" s="91"/>
      <c r="J97" s="91"/>
      <c r="K97" s="91"/>
      <c r="L97" s="91"/>
      <c r="M97" s="91"/>
      <c r="N97" s="91"/>
      <c r="O97" s="91"/>
      <c r="P97" s="91"/>
      <c r="Q97" s="91"/>
      <c r="R97" s="91"/>
      <c r="S97" s="91"/>
      <c r="T97" s="91"/>
      <c r="U97" s="91"/>
      <c r="V97" s="91"/>
      <c r="W97" s="91"/>
      <c r="X97" s="91"/>
      <c r="Y97" s="91"/>
      <c r="Z97" s="91"/>
      <c r="AA97" s="91"/>
      <c r="AB97" s="91"/>
      <c r="AC97" s="91"/>
      <c r="AD97" s="91"/>
      <c r="AE97" s="91"/>
      <c r="AF97" s="91"/>
      <c r="AG97" s="91"/>
      <c r="AH97" s="91"/>
      <c r="AI97" s="91"/>
      <c r="AJ97" s="91"/>
      <c r="AK97" s="91"/>
    </row>
    <row r="98" spans="1:37" ht="15" customHeight="1" x14ac:dyDescent="0.2">
      <c r="A98" s="91"/>
      <c r="B98" s="91"/>
      <c r="C98" s="91"/>
      <c r="D98" s="91"/>
      <c r="E98" s="91"/>
      <c r="F98" s="91"/>
      <c r="G98" s="91"/>
      <c r="H98" s="91"/>
      <c r="I98" s="91"/>
      <c r="J98" s="91"/>
      <c r="K98" s="91"/>
      <c r="L98" s="91"/>
      <c r="M98" s="91"/>
      <c r="N98" s="91"/>
      <c r="O98" s="91"/>
      <c r="P98" s="91"/>
      <c r="Q98" s="91"/>
      <c r="R98" s="91"/>
      <c r="S98" s="91"/>
      <c r="T98" s="91"/>
      <c r="U98" s="91"/>
      <c r="V98" s="91"/>
      <c r="W98" s="91"/>
      <c r="X98" s="91"/>
      <c r="Y98" s="91"/>
      <c r="Z98" s="91"/>
      <c r="AA98" s="91"/>
      <c r="AB98" s="91"/>
      <c r="AC98" s="91"/>
      <c r="AD98" s="91"/>
      <c r="AE98" s="91"/>
      <c r="AF98" s="91"/>
      <c r="AG98" s="91"/>
      <c r="AH98" s="91"/>
      <c r="AI98" s="91"/>
      <c r="AJ98" s="91"/>
      <c r="AK98" s="91"/>
    </row>
    <row r="99" spans="1:37" ht="15" customHeight="1" x14ac:dyDescent="0.2">
      <c r="A99" s="91"/>
      <c r="B99" s="91"/>
      <c r="C99" s="91"/>
      <c r="D99" s="91"/>
      <c r="E99" s="91"/>
      <c r="F99" s="91"/>
      <c r="G99" s="91"/>
      <c r="H99" s="91"/>
      <c r="I99" s="91"/>
      <c r="J99" s="91"/>
      <c r="K99" s="91"/>
      <c r="L99" s="91"/>
      <c r="M99" s="91"/>
      <c r="N99" s="91"/>
      <c r="O99" s="91"/>
      <c r="P99" s="91"/>
      <c r="Q99" s="91"/>
      <c r="R99" s="91"/>
      <c r="S99" s="91"/>
      <c r="T99" s="91"/>
      <c r="U99" s="91"/>
      <c r="V99" s="91"/>
      <c r="W99" s="91"/>
      <c r="X99" s="91"/>
      <c r="Y99" s="91"/>
      <c r="Z99" s="91"/>
      <c r="AA99" s="91"/>
      <c r="AB99" s="91"/>
      <c r="AC99" s="91"/>
      <c r="AD99" s="91"/>
      <c r="AE99" s="91"/>
      <c r="AF99" s="91"/>
      <c r="AG99" s="91"/>
      <c r="AH99" s="91"/>
      <c r="AI99" s="91"/>
      <c r="AJ99" s="91"/>
      <c r="AK99" s="91"/>
    </row>
    <row r="100" spans="1:37" ht="15" customHeight="1" x14ac:dyDescent="0.2">
      <c r="A100" s="91"/>
      <c r="B100" s="91"/>
      <c r="C100" s="91"/>
      <c r="D100" s="91"/>
      <c r="E100" s="91"/>
      <c r="F100" s="91"/>
      <c r="G100" s="91"/>
      <c r="H100" s="91"/>
      <c r="I100" s="91"/>
      <c r="J100" s="91"/>
      <c r="K100" s="91"/>
      <c r="L100" s="91"/>
      <c r="M100" s="91"/>
      <c r="N100" s="91"/>
      <c r="O100" s="91"/>
      <c r="P100" s="91"/>
      <c r="Q100" s="91"/>
      <c r="R100" s="91"/>
      <c r="S100" s="91"/>
      <c r="T100" s="91"/>
      <c r="U100" s="91"/>
      <c r="V100" s="91"/>
      <c r="W100" s="91"/>
      <c r="X100" s="91"/>
      <c r="Y100" s="91"/>
      <c r="Z100" s="91"/>
      <c r="AA100" s="91"/>
      <c r="AB100" s="91"/>
      <c r="AC100" s="91"/>
      <c r="AD100" s="91"/>
      <c r="AE100" s="91"/>
      <c r="AF100" s="91"/>
      <c r="AG100" s="91"/>
      <c r="AH100" s="91"/>
      <c r="AI100" s="91"/>
      <c r="AJ100" s="91"/>
      <c r="AK100" s="91"/>
    </row>
    <row r="101" spans="1:37" ht="15" customHeight="1" x14ac:dyDescent="0.2">
      <c r="A101" s="91"/>
      <c r="B101" s="91"/>
      <c r="C101" s="91"/>
      <c r="D101" s="91"/>
      <c r="E101" s="91"/>
      <c r="F101" s="91"/>
      <c r="G101" s="91"/>
      <c r="H101" s="91"/>
      <c r="I101" s="91"/>
      <c r="J101" s="91"/>
      <c r="K101" s="91"/>
      <c r="L101" s="91"/>
      <c r="M101" s="91"/>
      <c r="N101" s="91"/>
      <c r="O101" s="91"/>
      <c r="P101" s="91"/>
      <c r="Q101" s="91"/>
      <c r="R101" s="91"/>
      <c r="S101" s="91"/>
      <c r="T101" s="91"/>
      <c r="U101" s="91"/>
      <c r="V101" s="91"/>
      <c r="W101" s="91"/>
      <c r="X101" s="91"/>
      <c r="Y101" s="91"/>
      <c r="Z101" s="91"/>
      <c r="AA101" s="91"/>
      <c r="AB101" s="91"/>
      <c r="AC101" s="91"/>
      <c r="AD101" s="91"/>
      <c r="AE101" s="91"/>
      <c r="AF101" s="91"/>
      <c r="AG101" s="91"/>
      <c r="AH101" s="91"/>
      <c r="AI101" s="91"/>
      <c r="AJ101" s="91"/>
      <c r="AK101" s="91"/>
    </row>
    <row r="102" spans="1:37" ht="15" customHeight="1" x14ac:dyDescent="0.2">
      <c r="A102" s="91"/>
      <c r="B102" s="91"/>
      <c r="C102" s="91"/>
      <c r="D102" s="91"/>
      <c r="E102" s="91"/>
      <c r="F102" s="91"/>
      <c r="G102" s="91"/>
      <c r="H102" s="91"/>
      <c r="I102" s="91"/>
      <c r="J102" s="91"/>
      <c r="K102" s="91"/>
      <c r="L102" s="91"/>
      <c r="M102" s="91"/>
      <c r="N102" s="91"/>
      <c r="O102" s="91"/>
      <c r="P102" s="91"/>
      <c r="Q102" s="91"/>
      <c r="R102" s="91"/>
      <c r="S102" s="91"/>
      <c r="T102" s="91"/>
      <c r="U102" s="91"/>
      <c r="V102" s="91"/>
      <c r="W102" s="91"/>
      <c r="X102" s="91"/>
      <c r="Y102" s="91"/>
      <c r="Z102" s="91"/>
      <c r="AA102" s="91"/>
      <c r="AB102" s="91"/>
      <c r="AC102" s="91"/>
      <c r="AD102" s="91"/>
      <c r="AE102" s="91"/>
      <c r="AF102" s="91"/>
      <c r="AG102" s="91"/>
      <c r="AH102" s="91"/>
      <c r="AI102" s="91"/>
      <c r="AJ102" s="91"/>
      <c r="AK102" s="91"/>
    </row>
    <row r="103" spans="1:37" ht="15" customHeight="1" x14ac:dyDescent="0.2">
      <c r="A103" s="91"/>
      <c r="B103" s="91"/>
      <c r="C103" s="91"/>
      <c r="D103" s="91"/>
      <c r="E103" s="91"/>
      <c r="F103" s="91"/>
      <c r="G103" s="91"/>
      <c r="H103" s="91"/>
      <c r="I103" s="91"/>
      <c r="J103" s="91"/>
      <c r="K103" s="91"/>
      <c r="L103" s="91"/>
      <c r="M103" s="91"/>
      <c r="N103" s="91"/>
      <c r="O103" s="91"/>
      <c r="P103" s="91"/>
      <c r="Q103" s="91"/>
      <c r="R103" s="91"/>
      <c r="S103" s="91"/>
      <c r="T103" s="91"/>
      <c r="U103" s="91"/>
      <c r="V103" s="91"/>
      <c r="W103" s="91"/>
      <c r="X103" s="91"/>
      <c r="Y103" s="91"/>
      <c r="Z103" s="91"/>
      <c r="AA103" s="91"/>
      <c r="AB103" s="91"/>
      <c r="AC103" s="91"/>
      <c r="AD103" s="91"/>
      <c r="AE103" s="91"/>
      <c r="AF103" s="91"/>
      <c r="AG103" s="91"/>
      <c r="AH103" s="91"/>
      <c r="AI103" s="91"/>
      <c r="AJ103" s="91"/>
      <c r="AK103" s="91"/>
    </row>
    <row r="104" spans="1:37" ht="15" customHeight="1" x14ac:dyDescent="0.2">
      <c r="A104" s="91"/>
      <c r="B104" s="91"/>
      <c r="C104" s="91"/>
      <c r="D104" s="91"/>
      <c r="E104" s="91"/>
      <c r="F104" s="91"/>
      <c r="G104" s="91"/>
      <c r="H104" s="91"/>
      <c r="I104" s="91"/>
      <c r="J104" s="91"/>
      <c r="K104" s="91"/>
      <c r="L104" s="91"/>
      <c r="M104" s="91"/>
      <c r="N104" s="91"/>
      <c r="O104" s="91"/>
      <c r="P104" s="91"/>
      <c r="Q104" s="91"/>
      <c r="R104" s="91"/>
      <c r="S104" s="91"/>
      <c r="T104" s="91"/>
      <c r="U104" s="91"/>
      <c r="V104" s="91"/>
      <c r="W104" s="91"/>
      <c r="X104" s="91"/>
      <c r="Y104" s="91"/>
      <c r="Z104" s="91"/>
      <c r="AA104" s="91"/>
      <c r="AB104" s="91"/>
      <c r="AC104" s="91"/>
      <c r="AD104" s="91"/>
      <c r="AE104" s="91"/>
      <c r="AF104" s="91"/>
      <c r="AG104" s="91"/>
      <c r="AH104" s="91"/>
      <c r="AI104" s="91"/>
      <c r="AJ104" s="91"/>
      <c r="AK104" s="91"/>
    </row>
    <row r="105" spans="1:37" ht="15" customHeight="1" x14ac:dyDescent="0.2">
      <c r="A105" s="91"/>
      <c r="B105" s="91"/>
      <c r="C105" s="91"/>
      <c r="D105" s="91"/>
      <c r="E105" s="91"/>
      <c r="F105" s="91"/>
      <c r="G105" s="91"/>
      <c r="H105" s="91"/>
      <c r="I105" s="91"/>
      <c r="J105" s="91"/>
      <c r="K105" s="91"/>
      <c r="L105" s="91"/>
      <c r="M105" s="91"/>
      <c r="N105" s="91"/>
      <c r="O105" s="91"/>
      <c r="P105" s="91"/>
      <c r="Q105" s="91"/>
      <c r="R105" s="91"/>
      <c r="S105" s="91"/>
      <c r="T105" s="91"/>
      <c r="U105" s="91"/>
      <c r="V105" s="91"/>
      <c r="W105" s="91"/>
      <c r="X105" s="91"/>
      <c r="Y105" s="91"/>
      <c r="Z105" s="91"/>
      <c r="AA105" s="91"/>
      <c r="AB105" s="91"/>
      <c r="AC105" s="91"/>
      <c r="AD105" s="91"/>
      <c r="AE105" s="91"/>
      <c r="AF105" s="91"/>
      <c r="AG105" s="91"/>
      <c r="AH105" s="91"/>
      <c r="AI105" s="91"/>
      <c r="AJ105" s="91"/>
      <c r="AK105" s="91"/>
    </row>
    <row r="106" spans="1:37" ht="15" customHeight="1" x14ac:dyDescent="0.2">
      <c r="A106" s="91"/>
      <c r="B106" s="91"/>
      <c r="C106" s="91"/>
      <c r="D106" s="91"/>
      <c r="E106" s="91"/>
      <c r="F106" s="91"/>
      <c r="G106" s="91"/>
      <c r="H106" s="91"/>
      <c r="I106" s="91"/>
      <c r="J106" s="91"/>
      <c r="K106" s="91"/>
      <c r="L106" s="91"/>
      <c r="M106" s="91"/>
      <c r="N106" s="91"/>
      <c r="O106" s="91"/>
      <c r="P106" s="91"/>
      <c r="Q106" s="91"/>
      <c r="R106" s="91"/>
      <c r="S106" s="91"/>
      <c r="T106" s="91"/>
      <c r="U106" s="91"/>
      <c r="V106" s="91"/>
      <c r="W106" s="91"/>
      <c r="X106" s="91"/>
      <c r="Y106" s="91"/>
      <c r="Z106" s="91"/>
      <c r="AA106" s="91"/>
      <c r="AB106" s="91"/>
      <c r="AC106" s="91"/>
      <c r="AD106" s="91"/>
      <c r="AE106" s="91"/>
      <c r="AF106" s="91"/>
      <c r="AG106" s="91"/>
      <c r="AH106" s="91"/>
      <c r="AI106" s="91"/>
      <c r="AJ106" s="91"/>
      <c r="AK106" s="91"/>
    </row>
    <row r="107" spans="1:37" ht="15" customHeight="1" x14ac:dyDescent="0.2">
      <c r="A107" s="91"/>
      <c r="B107" s="91"/>
      <c r="C107" s="91"/>
      <c r="D107" s="91"/>
      <c r="E107" s="91"/>
      <c r="F107" s="91"/>
      <c r="G107" s="91"/>
      <c r="H107" s="91"/>
      <c r="I107" s="91"/>
      <c r="J107" s="91"/>
      <c r="K107" s="91"/>
      <c r="L107" s="91"/>
      <c r="M107" s="91"/>
      <c r="N107" s="91"/>
      <c r="O107" s="91"/>
      <c r="P107" s="91"/>
      <c r="Q107" s="91"/>
      <c r="R107" s="91"/>
      <c r="S107" s="91"/>
      <c r="T107" s="91"/>
      <c r="U107" s="91"/>
      <c r="V107" s="91"/>
      <c r="W107" s="91"/>
      <c r="X107" s="91"/>
      <c r="Y107" s="91"/>
      <c r="Z107" s="91"/>
      <c r="AA107" s="91"/>
      <c r="AB107" s="91"/>
      <c r="AC107" s="91"/>
      <c r="AD107" s="91"/>
      <c r="AE107" s="91"/>
      <c r="AF107" s="91"/>
      <c r="AG107" s="91"/>
      <c r="AH107" s="91"/>
      <c r="AI107" s="91"/>
      <c r="AJ107" s="91"/>
      <c r="AK107" s="91"/>
    </row>
    <row r="108" spans="1:37" ht="15" customHeight="1" x14ac:dyDescent="0.2">
      <c r="A108" s="91"/>
      <c r="B108" s="91"/>
      <c r="C108" s="91"/>
      <c r="D108" s="91"/>
      <c r="E108" s="91"/>
      <c r="F108" s="91"/>
      <c r="G108" s="91"/>
      <c r="H108" s="91"/>
      <c r="I108" s="91"/>
      <c r="J108" s="91"/>
      <c r="K108" s="91"/>
      <c r="L108" s="91"/>
      <c r="M108" s="91"/>
      <c r="N108" s="91"/>
      <c r="O108" s="91"/>
      <c r="P108" s="91"/>
      <c r="Q108" s="91"/>
      <c r="R108" s="91"/>
      <c r="S108" s="91"/>
      <c r="T108" s="91"/>
      <c r="U108" s="91"/>
      <c r="V108" s="91"/>
      <c r="W108" s="91"/>
      <c r="X108" s="91"/>
      <c r="Y108" s="91"/>
      <c r="Z108" s="91"/>
      <c r="AA108" s="91"/>
      <c r="AB108" s="91"/>
      <c r="AC108" s="91"/>
      <c r="AD108" s="91"/>
      <c r="AE108" s="91"/>
      <c r="AF108" s="91"/>
      <c r="AG108" s="91"/>
      <c r="AH108" s="91"/>
      <c r="AI108" s="91"/>
      <c r="AJ108" s="91"/>
      <c r="AK108" s="91"/>
    </row>
    <row r="109" spans="1:37" ht="15" customHeight="1" x14ac:dyDescent="0.2">
      <c r="A109" s="91"/>
      <c r="B109" s="91"/>
      <c r="C109" s="91"/>
      <c r="D109" s="91"/>
      <c r="E109" s="91"/>
      <c r="F109" s="91"/>
      <c r="G109" s="91"/>
      <c r="H109" s="91"/>
      <c r="I109" s="91"/>
      <c r="J109" s="91"/>
      <c r="K109" s="91"/>
      <c r="L109" s="91"/>
      <c r="M109" s="91"/>
      <c r="N109" s="91"/>
      <c r="O109" s="91"/>
      <c r="P109" s="91"/>
      <c r="Q109" s="91"/>
      <c r="R109" s="91"/>
      <c r="S109" s="91"/>
      <c r="T109" s="91"/>
      <c r="U109" s="91"/>
      <c r="V109" s="91"/>
      <c r="W109" s="91"/>
      <c r="X109" s="91"/>
      <c r="Y109" s="91"/>
      <c r="Z109" s="91"/>
      <c r="AA109" s="91"/>
      <c r="AB109" s="91"/>
      <c r="AC109" s="91"/>
      <c r="AD109" s="91"/>
      <c r="AE109" s="91"/>
      <c r="AF109" s="91"/>
      <c r="AG109" s="91"/>
      <c r="AH109" s="91"/>
      <c r="AI109" s="91"/>
      <c r="AJ109" s="91"/>
      <c r="AK109" s="91"/>
    </row>
    <row r="110" spans="1:37" ht="15" customHeight="1" x14ac:dyDescent="0.2">
      <c r="A110" s="91"/>
      <c r="B110" s="91"/>
      <c r="C110" s="91"/>
      <c r="D110" s="91"/>
      <c r="E110" s="91"/>
      <c r="F110" s="91"/>
      <c r="G110" s="91"/>
      <c r="H110" s="91"/>
      <c r="I110" s="91"/>
      <c r="J110" s="91"/>
      <c r="K110" s="91"/>
      <c r="L110" s="91"/>
      <c r="M110" s="91"/>
      <c r="N110" s="91"/>
      <c r="O110" s="91"/>
      <c r="P110" s="91"/>
      <c r="Q110" s="91"/>
      <c r="R110" s="91"/>
      <c r="S110" s="91"/>
      <c r="T110" s="91"/>
      <c r="U110" s="91"/>
      <c r="V110" s="91"/>
      <c r="W110" s="91"/>
      <c r="X110" s="91"/>
      <c r="Y110" s="91"/>
      <c r="Z110" s="91"/>
      <c r="AA110" s="91"/>
      <c r="AB110" s="91"/>
      <c r="AC110" s="91"/>
      <c r="AD110" s="91"/>
      <c r="AE110" s="91"/>
      <c r="AF110" s="91"/>
      <c r="AG110" s="91"/>
      <c r="AH110" s="91"/>
      <c r="AI110" s="91"/>
      <c r="AJ110" s="91"/>
      <c r="AK110" s="91"/>
    </row>
    <row r="111" spans="1:37" ht="15" customHeight="1" x14ac:dyDescent="0.2">
      <c r="A111" s="91"/>
      <c r="B111" s="91"/>
      <c r="C111" s="91"/>
      <c r="D111" s="91"/>
      <c r="E111" s="91"/>
      <c r="F111" s="91"/>
      <c r="G111" s="91"/>
      <c r="H111" s="91"/>
      <c r="I111" s="91"/>
      <c r="J111" s="91"/>
      <c r="K111" s="91"/>
      <c r="L111" s="91"/>
      <c r="M111" s="91"/>
      <c r="N111" s="91"/>
      <c r="O111" s="91"/>
      <c r="P111" s="91"/>
      <c r="Q111" s="91"/>
      <c r="R111" s="91"/>
      <c r="S111" s="91"/>
      <c r="T111" s="91"/>
      <c r="U111" s="91"/>
      <c r="V111" s="91"/>
      <c r="W111" s="91"/>
      <c r="X111" s="91"/>
      <c r="Y111" s="91"/>
      <c r="Z111" s="91"/>
      <c r="AA111" s="91"/>
      <c r="AB111" s="91"/>
      <c r="AC111" s="91"/>
      <c r="AD111" s="91"/>
      <c r="AE111" s="91"/>
      <c r="AF111" s="91"/>
      <c r="AG111" s="91"/>
      <c r="AH111" s="91"/>
      <c r="AI111" s="91"/>
      <c r="AJ111" s="91"/>
      <c r="AK111" s="91"/>
    </row>
    <row r="112" spans="1:37" ht="15" customHeight="1" x14ac:dyDescent="0.2">
      <c r="A112" s="91"/>
      <c r="B112" s="91"/>
      <c r="C112" s="91"/>
      <c r="D112" s="91"/>
      <c r="E112" s="91"/>
      <c r="F112" s="91"/>
      <c r="G112" s="91"/>
      <c r="H112" s="91"/>
      <c r="I112" s="91"/>
      <c r="J112" s="91"/>
      <c r="K112" s="91"/>
      <c r="L112" s="91"/>
      <c r="M112" s="91"/>
      <c r="N112" s="91"/>
      <c r="O112" s="91"/>
      <c r="P112" s="91"/>
      <c r="Q112" s="91"/>
      <c r="R112" s="91"/>
      <c r="S112" s="91"/>
      <c r="T112" s="91"/>
      <c r="U112" s="91"/>
      <c r="V112" s="91"/>
      <c r="W112" s="91"/>
      <c r="X112" s="91"/>
      <c r="Y112" s="91"/>
      <c r="Z112" s="91"/>
      <c r="AA112" s="91"/>
      <c r="AB112" s="91"/>
      <c r="AC112" s="91"/>
      <c r="AD112" s="91"/>
      <c r="AE112" s="91"/>
      <c r="AF112" s="91"/>
      <c r="AG112" s="91"/>
      <c r="AH112" s="91"/>
      <c r="AI112" s="91"/>
      <c r="AJ112" s="91"/>
      <c r="AK112" s="91"/>
    </row>
    <row r="113" spans="1:37" ht="15" customHeight="1" x14ac:dyDescent="0.2">
      <c r="A113" s="91"/>
      <c r="B113" s="91"/>
      <c r="C113" s="91"/>
      <c r="D113" s="91"/>
      <c r="E113" s="91"/>
      <c r="F113" s="91"/>
      <c r="G113" s="91"/>
      <c r="H113" s="91"/>
      <c r="I113" s="91"/>
      <c r="J113" s="91"/>
      <c r="K113" s="91"/>
      <c r="L113" s="91"/>
      <c r="M113" s="91"/>
      <c r="N113" s="91"/>
      <c r="O113" s="91"/>
      <c r="P113" s="91"/>
      <c r="Q113" s="91"/>
      <c r="R113" s="91"/>
      <c r="S113" s="91"/>
      <c r="T113" s="91"/>
      <c r="U113" s="91"/>
      <c r="V113" s="91"/>
      <c r="W113" s="91"/>
      <c r="X113" s="91"/>
      <c r="Y113" s="91"/>
      <c r="Z113" s="91"/>
      <c r="AA113" s="91"/>
      <c r="AB113" s="91"/>
      <c r="AC113" s="91"/>
      <c r="AD113" s="91"/>
      <c r="AE113" s="91"/>
      <c r="AF113" s="91"/>
      <c r="AG113" s="91"/>
      <c r="AH113" s="91"/>
      <c r="AI113" s="91"/>
      <c r="AJ113" s="91"/>
      <c r="AK113" s="91"/>
    </row>
    <row r="114" spans="1:37" ht="15" customHeight="1" x14ac:dyDescent="0.2">
      <c r="A114" s="91"/>
      <c r="B114" s="91"/>
      <c r="C114" s="91"/>
      <c r="D114" s="91"/>
      <c r="E114" s="91"/>
      <c r="F114" s="91"/>
      <c r="G114" s="91"/>
      <c r="H114" s="91"/>
      <c r="I114" s="91"/>
      <c r="J114" s="91"/>
      <c r="K114" s="91"/>
      <c r="L114" s="91"/>
      <c r="M114" s="91"/>
      <c r="N114" s="91"/>
      <c r="O114" s="91"/>
      <c r="P114" s="91"/>
      <c r="Q114" s="91"/>
      <c r="R114" s="91"/>
      <c r="S114" s="91"/>
      <c r="T114" s="91"/>
      <c r="U114" s="91"/>
      <c r="V114" s="91"/>
      <c r="W114" s="91"/>
      <c r="X114" s="91"/>
      <c r="Y114" s="91"/>
      <c r="Z114" s="91"/>
      <c r="AA114" s="91"/>
      <c r="AB114" s="91"/>
      <c r="AC114" s="91"/>
      <c r="AD114" s="91"/>
      <c r="AE114" s="91"/>
      <c r="AF114" s="91"/>
      <c r="AG114" s="91"/>
      <c r="AH114" s="91"/>
      <c r="AI114" s="91"/>
      <c r="AJ114" s="91"/>
      <c r="AK114" s="91"/>
    </row>
    <row r="115" spans="1:37" ht="15" customHeight="1" x14ac:dyDescent="0.2">
      <c r="A115" s="91"/>
      <c r="B115" s="91"/>
      <c r="C115" s="91"/>
      <c r="D115" s="91"/>
      <c r="E115" s="91"/>
      <c r="F115" s="91"/>
      <c r="G115" s="91"/>
      <c r="H115" s="91"/>
      <c r="I115" s="91"/>
      <c r="J115" s="91"/>
      <c r="K115" s="91"/>
      <c r="L115" s="91"/>
      <c r="M115" s="91"/>
      <c r="N115" s="91"/>
      <c r="O115" s="91"/>
      <c r="P115" s="91"/>
      <c r="Q115" s="91"/>
      <c r="R115" s="91"/>
      <c r="S115" s="91"/>
      <c r="T115" s="91"/>
      <c r="U115" s="91"/>
      <c r="V115" s="91"/>
      <c r="W115" s="91"/>
      <c r="X115" s="91"/>
      <c r="Y115" s="91"/>
      <c r="Z115" s="91"/>
      <c r="AA115" s="91"/>
      <c r="AB115" s="91"/>
      <c r="AC115" s="91"/>
      <c r="AD115" s="91"/>
      <c r="AE115" s="91"/>
      <c r="AF115" s="91"/>
      <c r="AG115" s="91"/>
      <c r="AH115" s="91"/>
      <c r="AI115" s="91"/>
      <c r="AJ115" s="91"/>
      <c r="AK115" s="91"/>
    </row>
    <row r="116" spans="1:37" ht="15" customHeight="1" x14ac:dyDescent="0.2">
      <c r="A116" s="91"/>
      <c r="B116" s="91"/>
      <c r="C116" s="91"/>
      <c r="D116" s="91"/>
      <c r="E116" s="91"/>
      <c r="F116" s="91"/>
      <c r="G116" s="91"/>
      <c r="H116" s="91"/>
      <c r="I116" s="91"/>
      <c r="J116" s="91"/>
      <c r="K116" s="91"/>
      <c r="L116" s="91"/>
      <c r="M116" s="91"/>
      <c r="N116" s="91"/>
      <c r="O116" s="91"/>
      <c r="P116" s="91"/>
      <c r="Q116" s="91"/>
      <c r="R116" s="91"/>
      <c r="S116" s="91"/>
      <c r="T116" s="91"/>
      <c r="U116" s="91"/>
      <c r="V116" s="91"/>
      <c r="W116" s="91"/>
      <c r="X116" s="91"/>
      <c r="Y116" s="91"/>
      <c r="Z116" s="91"/>
      <c r="AA116" s="91"/>
      <c r="AB116" s="91"/>
      <c r="AC116" s="91"/>
      <c r="AD116" s="91"/>
      <c r="AE116" s="91"/>
      <c r="AF116" s="91"/>
      <c r="AG116" s="91"/>
      <c r="AH116" s="91"/>
      <c r="AI116" s="91"/>
      <c r="AJ116" s="91"/>
      <c r="AK116" s="91"/>
    </row>
    <row r="117" spans="1:37" ht="15" customHeight="1" x14ac:dyDescent="0.2">
      <c r="A117" s="91"/>
      <c r="B117" s="91"/>
      <c r="C117" s="91"/>
      <c r="D117" s="91"/>
      <c r="E117" s="91"/>
      <c r="F117" s="91"/>
      <c r="G117" s="91"/>
      <c r="H117" s="91"/>
      <c r="I117" s="91"/>
      <c r="J117" s="91"/>
      <c r="K117" s="91"/>
      <c r="L117" s="91"/>
      <c r="M117" s="91"/>
      <c r="N117" s="91"/>
      <c r="O117" s="91"/>
      <c r="P117" s="91"/>
      <c r="Q117" s="91"/>
      <c r="R117" s="91"/>
      <c r="S117" s="91"/>
      <c r="T117" s="91"/>
      <c r="U117" s="91"/>
      <c r="V117" s="91"/>
      <c r="W117" s="91"/>
      <c r="X117" s="91"/>
      <c r="Y117" s="91"/>
      <c r="Z117" s="91"/>
      <c r="AA117" s="91"/>
      <c r="AB117" s="91"/>
      <c r="AC117" s="91"/>
      <c r="AD117" s="91"/>
      <c r="AE117" s="91"/>
      <c r="AF117" s="91"/>
      <c r="AG117" s="91"/>
      <c r="AH117" s="91"/>
      <c r="AI117" s="91"/>
      <c r="AJ117" s="91"/>
      <c r="AK117" s="91"/>
    </row>
    <row r="118" spans="1:37" ht="15" customHeight="1" x14ac:dyDescent="0.2">
      <c r="A118" s="91"/>
      <c r="B118" s="91"/>
      <c r="C118" s="91"/>
      <c r="D118" s="91"/>
      <c r="E118" s="91"/>
      <c r="F118" s="91"/>
      <c r="G118" s="91"/>
      <c r="H118" s="91"/>
      <c r="I118" s="91"/>
      <c r="J118" s="91"/>
      <c r="K118" s="91"/>
      <c r="L118" s="91"/>
      <c r="M118" s="91"/>
      <c r="N118" s="91"/>
      <c r="O118" s="91"/>
      <c r="P118" s="91"/>
      <c r="Q118" s="91"/>
      <c r="R118" s="91"/>
      <c r="S118" s="91"/>
      <c r="T118" s="91"/>
      <c r="U118" s="91"/>
      <c r="V118" s="91"/>
      <c r="W118" s="91"/>
      <c r="X118" s="91"/>
      <c r="Y118" s="91"/>
      <c r="Z118" s="91"/>
      <c r="AA118" s="91"/>
      <c r="AB118" s="91"/>
      <c r="AC118" s="91"/>
      <c r="AD118" s="91"/>
      <c r="AE118" s="91"/>
      <c r="AF118" s="91"/>
      <c r="AG118" s="91"/>
      <c r="AH118" s="91"/>
      <c r="AI118" s="91"/>
      <c r="AJ118" s="91"/>
      <c r="AK118" s="91"/>
    </row>
    <row r="119" spans="1:37" ht="15" customHeight="1" x14ac:dyDescent="0.2">
      <c r="A119" s="91"/>
      <c r="B119" s="91"/>
      <c r="C119" s="91"/>
      <c r="D119" s="91"/>
      <c r="E119" s="91"/>
      <c r="F119" s="91"/>
      <c r="G119" s="91"/>
      <c r="H119" s="91"/>
      <c r="I119" s="91"/>
      <c r="J119" s="91"/>
      <c r="K119" s="91"/>
      <c r="L119" s="91"/>
      <c r="M119" s="91"/>
      <c r="N119" s="91"/>
      <c r="O119" s="91"/>
      <c r="P119" s="91"/>
      <c r="Q119" s="91"/>
      <c r="R119" s="91"/>
      <c r="S119" s="91"/>
      <c r="T119" s="91"/>
      <c r="U119" s="91"/>
      <c r="V119" s="91"/>
      <c r="W119" s="91"/>
      <c r="X119" s="91"/>
      <c r="Y119" s="91"/>
      <c r="Z119" s="91"/>
      <c r="AA119" s="91"/>
      <c r="AB119" s="91"/>
      <c r="AC119" s="91"/>
      <c r="AD119" s="91"/>
      <c r="AE119" s="91"/>
      <c r="AF119" s="91"/>
      <c r="AG119" s="91"/>
      <c r="AH119" s="91"/>
      <c r="AI119" s="91"/>
      <c r="AJ119" s="91"/>
      <c r="AK119" s="91"/>
    </row>
    <row r="120" spans="1:37" ht="15" customHeight="1" x14ac:dyDescent="0.2">
      <c r="A120" s="91"/>
      <c r="B120" s="91"/>
      <c r="C120" s="91"/>
      <c r="D120" s="91"/>
      <c r="E120" s="91"/>
      <c r="F120" s="91"/>
      <c r="G120" s="91"/>
      <c r="H120" s="91"/>
      <c r="I120" s="91"/>
      <c r="J120" s="91"/>
      <c r="K120" s="91"/>
      <c r="L120" s="91"/>
      <c r="M120" s="91"/>
      <c r="N120" s="91"/>
      <c r="O120" s="91"/>
      <c r="P120" s="91"/>
      <c r="Q120" s="91"/>
      <c r="R120" s="91"/>
      <c r="S120" s="91"/>
      <c r="T120" s="91"/>
      <c r="U120" s="91"/>
      <c r="V120" s="91"/>
      <c r="W120" s="91"/>
      <c r="X120" s="91"/>
      <c r="Y120" s="91"/>
      <c r="Z120" s="91"/>
      <c r="AA120" s="91"/>
      <c r="AB120" s="91"/>
      <c r="AC120" s="91"/>
      <c r="AD120" s="91"/>
      <c r="AE120" s="91"/>
      <c r="AF120" s="91"/>
      <c r="AG120" s="91"/>
      <c r="AH120" s="91"/>
      <c r="AI120" s="91"/>
      <c r="AJ120" s="91"/>
      <c r="AK120" s="91"/>
    </row>
    <row r="121" spans="1:37" ht="15" customHeight="1" x14ac:dyDescent="0.2">
      <c r="A121" s="91"/>
      <c r="B121" s="91"/>
      <c r="C121" s="91"/>
      <c r="D121" s="91"/>
      <c r="E121" s="91"/>
      <c r="F121" s="91"/>
      <c r="G121" s="91"/>
      <c r="H121" s="91"/>
      <c r="I121" s="91"/>
      <c r="J121" s="91"/>
      <c r="K121" s="91"/>
      <c r="L121" s="91"/>
      <c r="M121" s="91"/>
      <c r="N121" s="91"/>
      <c r="O121" s="91"/>
      <c r="P121" s="91"/>
      <c r="Q121" s="91"/>
      <c r="R121" s="91"/>
      <c r="S121" s="91"/>
      <c r="T121" s="91"/>
      <c r="U121" s="91"/>
      <c r="V121" s="91"/>
      <c r="W121" s="91"/>
      <c r="X121" s="91"/>
      <c r="Y121" s="91"/>
      <c r="Z121" s="91"/>
      <c r="AA121" s="91"/>
      <c r="AB121" s="91"/>
      <c r="AC121" s="91"/>
      <c r="AD121" s="91"/>
      <c r="AE121" s="91"/>
      <c r="AF121" s="91"/>
      <c r="AG121" s="91"/>
      <c r="AH121" s="91"/>
      <c r="AI121" s="91"/>
      <c r="AJ121" s="91"/>
      <c r="AK121" s="91"/>
    </row>
    <row r="122" spans="1:37" ht="15" customHeight="1" x14ac:dyDescent="0.2">
      <c r="A122" s="91"/>
      <c r="B122" s="91"/>
      <c r="C122" s="91"/>
      <c r="D122" s="91"/>
      <c r="E122" s="91"/>
      <c r="F122" s="91"/>
      <c r="G122" s="91"/>
      <c r="H122" s="91"/>
      <c r="I122" s="91"/>
      <c r="J122" s="91"/>
      <c r="K122" s="91"/>
      <c r="L122" s="91"/>
      <c r="M122" s="91"/>
      <c r="N122" s="91"/>
      <c r="O122" s="91"/>
      <c r="P122" s="91"/>
      <c r="Q122" s="91"/>
      <c r="R122" s="91"/>
      <c r="S122" s="91"/>
      <c r="T122" s="91"/>
      <c r="U122" s="91"/>
      <c r="V122" s="91"/>
      <c r="W122" s="91"/>
      <c r="X122" s="91"/>
      <c r="Y122" s="91"/>
      <c r="Z122" s="91"/>
      <c r="AA122" s="91"/>
      <c r="AB122" s="91"/>
      <c r="AC122" s="91"/>
      <c r="AD122" s="91"/>
      <c r="AE122" s="91"/>
      <c r="AF122" s="91"/>
      <c r="AG122" s="91"/>
      <c r="AH122" s="91"/>
      <c r="AI122" s="91"/>
      <c r="AJ122" s="91"/>
      <c r="AK122" s="91"/>
    </row>
    <row r="123" spans="1:37" ht="15" customHeight="1" x14ac:dyDescent="0.2">
      <c r="A123" s="91"/>
      <c r="B123" s="91"/>
      <c r="C123" s="91"/>
      <c r="D123" s="91"/>
      <c r="E123" s="91"/>
      <c r="F123" s="91"/>
      <c r="G123" s="91"/>
      <c r="H123" s="91"/>
      <c r="I123" s="91"/>
      <c r="J123" s="91"/>
      <c r="K123" s="91"/>
      <c r="L123" s="91"/>
      <c r="M123" s="91"/>
      <c r="N123" s="91"/>
      <c r="O123" s="91"/>
      <c r="P123" s="91"/>
      <c r="Q123" s="91"/>
      <c r="R123" s="91"/>
      <c r="S123" s="91"/>
      <c r="T123" s="91"/>
      <c r="U123" s="91"/>
      <c r="V123" s="91"/>
      <c r="W123" s="91"/>
      <c r="X123" s="91"/>
      <c r="Y123" s="91"/>
      <c r="Z123" s="91"/>
      <c r="AA123" s="91"/>
      <c r="AB123" s="91"/>
      <c r="AC123" s="91"/>
      <c r="AD123" s="91"/>
      <c r="AE123" s="91"/>
      <c r="AF123" s="91"/>
      <c r="AG123" s="91"/>
      <c r="AH123" s="91"/>
      <c r="AI123" s="91"/>
      <c r="AJ123" s="91"/>
      <c r="AK123" s="91"/>
    </row>
    <row r="124" spans="1:37" ht="15" customHeight="1" x14ac:dyDescent="0.2">
      <c r="A124" s="91"/>
      <c r="B124" s="91"/>
      <c r="C124" s="91"/>
      <c r="D124" s="91"/>
      <c r="E124" s="91"/>
      <c r="F124" s="91"/>
      <c r="G124" s="91"/>
      <c r="H124" s="91"/>
      <c r="I124" s="91"/>
      <c r="J124" s="91"/>
      <c r="K124" s="91"/>
      <c r="L124" s="91"/>
      <c r="M124" s="91"/>
      <c r="N124" s="91"/>
      <c r="O124" s="91"/>
      <c r="P124" s="91"/>
      <c r="Q124" s="91"/>
      <c r="R124" s="91"/>
      <c r="S124" s="91"/>
      <c r="T124" s="91"/>
      <c r="U124" s="91"/>
      <c r="V124" s="91"/>
      <c r="W124" s="91"/>
      <c r="X124" s="91"/>
      <c r="Y124" s="91"/>
      <c r="Z124" s="91"/>
      <c r="AA124" s="91"/>
      <c r="AB124" s="91"/>
      <c r="AC124" s="91"/>
      <c r="AD124" s="91"/>
      <c r="AE124" s="91"/>
      <c r="AF124" s="91"/>
      <c r="AG124" s="91"/>
      <c r="AH124" s="91"/>
      <c r="AI124" s="91"/>
      <c r="AJ124" s="91"/>
      <c r="AK124" s="91"/>
    </row>
    <row r="125" spans="1:37" ht="15" customHeight="1" x14ac:dyDescent="0.2">
      <c r="A125" s="91"/>
      <c r="B125" s="91"/>
      <c r="C125" s="91"/>
      <c r="D125" s="91"/>
      <c r="E125" s="91"/>
      <c r="F125" s="91"/>
      <c r="G125" s="91"/>
      <c r="H125" s="91"/>
      <c r="I125" s="91"/>
      <c r="J125" s="91"/>
      <c r="K125" s="91"/>
      <c r="L125" s="91"/>
      <c r="M125" s="91"/>
      <c r="N125" s="91"/>
      <c r="O125" s="91"/>
      <c r="P125" s="91"/>
      <c r="Q125" s="91"/>
      <c r="R125" s="91"/>
      <c r="S125" s="91"/>
      <c r="T125" s="91"/>
      <c r="U125" s="91"/>
      <c r="V125" s="91"/>
      <c r="W125" s="91"/>
      <c r="X125" s="91"/>
      <c r="Y125" s="91"/>
      <c r="Z125" s="91"/>
      <c r="AA125" s="91"/>
      <c r="AB125" s="91"/>
      <c r="AC125" s="91"/>
      <c r="AD125" s="91"/>
      <c r="AE125" s="91"/>
      <c r="AF125" s="91"/>
      <c r="AG125" s="91"/>
      <c r="AH125" s="91"/>
      <c r="AI125" s="91"/>
      <c r="AJ125" s="91"/>
      <c r="AK125" s="91"/>
    </row>
    <row r="126" spans="1:37" ht="15" customHeight="1" x14ac:dyDescent="0.2">
      <c r="A126" s="91"/>
      <c r="B126" s="91"/>
      <c r="C126" s="91"/>
      <c r="D126" s="91"/>
      <c r="E126" s="91"/>
      <c r="F126" s="91"/>
      <c r="G126" s="91"/>
      <c r="H126" s="91"/>
      <c r="I126" s="91"/>
      <c r="J126" s="91"/>
      <c r="K126" s="91"/>
      <c r="L126" s="91"/>
      <c r="M126" s="91"/>
      <c r="N126" s="91"/>
      <c r="O126" s="91"/>
      <c r="P126" s="91"/>
      <c r="Q126" s="91"/>
      <c r="R126" s="91"/>
      <c r="S126" s="91"/>
      <c r="T126" s="91"/>
      <c r="U126" s="91"/>
      <c r="V126" s="91"/>
      <c r="W126" s="91"/>
      <c r="X126" s="91"/>
      <c r="Y126" s="91"/>
      <c r="Z126" s="91"/>
      <c r="AA126" s="91"/>
      <c r="AB126" s="91"/>
      <c r="AC126" s="91"/>
      <c r="AD126" s="91"/>
      <c r="AE126" s="91"/>
      <c r="AF126" s="91"/>
      <c r="AG126" s="91"/>
      <c r="AH126" s="91"/>
      <c r="AI126" s="91"/>
      <c r="AJ126" s="91"/>
      <c r="AK126" s="91"/>
    </row>
    <row r="127" spans="1:37" ht="15" customHeight="1" x14ac:dyDescent="0.2">
      <c r="A127" s="91"/>
      <c r="B127" s="91"/>
      <c r="C127" s="91"/>
      <c r="D127" s="91"/>
      <c r="E127" s="91"/>
      <c r="F127" s="91"/>
      <c r="G127" s="91"/>
      <c r="H127" s="91"/>
      <c r="I127" s="91"/>
      <c r="J127" s="91"/>
      <c r="K127" s="91"/>
      <c r="L127" s="91"/>
      <c r="M127" s="91"/>
      <c r="N127" s="91"/>
      <c r="O127" s="91"/>
      <c r="P127" s="91"/>
      <c r="Q127" s="91"/>
      <c r="R127" s="91"/>
      <c r="S127" s="91"/>
      <c r="T127" s="91"/>
      <c r="U127" s="91"/>
      <c r="V127" s="91"/>
      <c r="W127" s="91"/>
      <c r="X127" s="91"/>
      <c r="Y127" s="91"/>
      <c r="Z127" s="91"/>
      <c r="AA127" s="91"/>
      <c r="AB127" s="91"/>
      <c r="AC127" s="91"/>
      <c r="AD127" s="91"/>
      <c r="AE127" s="91"/>
      <c r="AF127" s="91"/>
      <c r="AG127" s="91"/>
      <c r="AH127" s="91"/>
      <c r="AI127" s="91"/>
      <c r="AJ127" s="91"/>
      <c r="AK127" s="91"/>
    </row>
    <row r="128" spans="1:37" ht="15" customHeight="1" x14ac:dyDescent="0.2">
      <c r="A128" s="91"/>
      <c r="B128" s="91"/>
      <c r="C128" s="91"/>
      <c r="D128" s="91"/>
      <c r="E128" s="91"/>
      <c r="F128" s="91"/>
      <c r="G128" s="91"/>
      <c r="H128" s="91"/>
      <c r="I128" s="91"/>
      <c r="J128" s="91"/>
      <c r="K128" s="91"/>
      <c r="L128" s="91"/>
      <c r="M128" s="91"/>
      <c r="N128" s="91"/>
      <c r="O128" s="91"/>
      <c r="P128" s="91"/>
      <c r="Q128" s="91"/>
      <c r="R128" s="91"/>
      <c r="S128" s="91"/>
      <c r="T128" s="91"/>
      <c r="U128" s="91"/>
      <c r="V128" s="91"/>
      <c r="W128" s="91"/>
      <c r="X128" s="91"/>
      <c r="Y128" s="91"/>
      <c r="Z128" s="91"/>
      <c r="AA128" s="91"/>
      <c r="AB128" s="91"/>
      <c r="AC128" s="91"/>
      <c r="AD128" s="91"/>
      <c r="AE128" s="91"/>
      <c r="AF128" s="91"/>
      <c r="AG128" s="91"/>
      <c r="AH128" s="91"/>
      <c r="AI128" s="91"/>
      <c r="AJ128" s="91"/>
      <c r="AK128" s="91"/>
    </row>
    <row r="129" spans="1:37" ht="15" customHeight="1" x14ac:dyDescent="0.2">
      <c r="A129" s="91"/>
      <c r="B129" s="91"/>
      <c r="C129" s="91"/>
      <c r="D129" s="91"/>
      <c r="E129" s="91"/>
      <c r="F129" s="91"/>
      <c r="G129" s="91"/>
      <c r="H129" s="91"/>
      <c r="I129" s="91"/>
      <c r="J129" s="91"/>
      <c r="K129" s="91"/>
      <c r="L129" s="91"/>
      <c r="M129" s="91"/>
      <c r="N129" s="91"/>
      <c r="O129" s="91"/>
      <c r="P129" s="91"/>
      <c r="Q129" s="91"/>
      <c r="R129" s="91"/>
      <c r="S129" s="91"/>
      <c r="T129" s="91"/>
      <c r="U129" s="91"/>
      <c r="V129" s="91"/>
      <c r="W129" s="91"/>
      <c r="X129" s="91"/>
      <c r="Y129" s="91"/>
      <c r="Z129" s="91"/>
      <c r="AA129" s="91"/>
      <c r="AB129" s="91"/>
      <c r="AC129" s="91"/>
      <c r="AD129" s="91"/>
      <c r="AE129" s="91"/>
      <c r="AF129" s="91"/>
      <c r="AG129" s="91"/>
      <c r="AH129" s="91"/>
      <c r="AI129" s="91"/>
      <c r="AJ129" s="91"/>
      <c r="AK129" s="91"/>
    </row>
  </sheetData>
  <mergeCells count="194">
    <mergeCell ref="B26:E26"/>
    <mergeCell ref="W72:X72"/>
    <mergeCell ref="B59:H59"/>
    <mergeCell ref="N72:T72"/>
    <mergeCell ref="T30:T32"/>
    <mergeCell ref="U72:V72"/>
    <mergeCell ref="J30:N30"/>
    <mergeCell ref="N31:N32"/>
    <mergeCell ref="E30:I30"/>
    <mergeCell ref="C30:D30"/>
    <mergeCell ref="D31:D32"/>
    <mergeCell ref="B42:T42"/>
    <mergeCell ref="B44:B46"/>
    <mergeCell ref="C44:D44"/>
    <mergeCell ref="E44:I44"/>
    <mergeCell ref="J44:N44"/>
    <mergeCell ref="T44:T46"/>
    <mergeCell ref="N45:N46"/>
    <mergeCell ref="L72:M72"/>
    <mergeCell ref="B64:H64"/>
    <mergeCell ref="I72:J72"/>
    <mergeCell ref="G72:H72"/>
    <mergeCell ref="E72:F72"/>
    <mergeCell ref="C72:D72"/>
    <mergeCell ref="B65:H65"/>
    <mergeCell ref="B66:H66"/>
    <mergeCell ref="B2:H2"/>
    <mergeCell ref="B63:H63"/>
    <mergeCell ref="I31:I32"/>
    <mergeCell ref="B4:H4"/>
    <mergeCell ref="B5:H5"/>
    <mergeCell ref="B8:H8"/>
    <mergeCell ref="B28:T28"/>
    <mergeCell ref="B7:H7"/>
    <mergeCell ref="B30:B32"/>
    <mergeCell ref="B58:H58"/>
    <mergeCell ref="B57:H57"/>
    <mergeCell ref="B60:H60"/>
    <mergeCell ref="B61:E61"/>
    <mergeCell ref="D45:D46"/>
    <mergeCell ref="I45:I46"/>
    <mergeCell ref="O30:S30"/>
    <mergeCell ref="S31:S32"/>
    <mergeCell ref="O44:S44"/>
    <mergeCell ref="S45:S46"/>
    <mergeCell ref="B23:H23"/>
    <mergeCell ref="B24:H24"/>
    <mergeCell ref="B25:H25"/>
    <mergeCell ref="W74:X74"/>
    <mergeCell ref="L75:M75"/>
    <mergeCell ref="N75:T75"/>
    <mergeCell ref="G76:H76"/>
    <mergeCell ref="I76:J76"/>
    <mergeCell ref="C80:D80"/>
    <mergeCell ref="E75:F75"/>
    <mergeCell ref="E79:F79"/>
    <mergeCell ref="E80:F80"/>
    <mergeCell ref="G79:H79"/>
    <mergeCell ref="I74:J74"/>
    <mergeCell ref="I79:J79"/>
    <mergeCell ref="I80:J80"/>
    <mergeCell ref="G80:H80"/>
    <mergeCell ref="G75:H75"/>
    <mergeCell ref="I75:J75"/>
    <mergeCell ref="L76:M76"/>
    <mergeCell ref="N76:T76"/>
    <mergeCell ref="W76:X76"/>
    <mergeCell ref="C77:D77"/>
    <mergeCell ref="E77:F77"/>
    <mergeCell ref="G77:H77"/>
    <mergeCell ref="W75:X75"/>
    <mergeCell ref="W77:X77"/>
    <mergeCell ref="U76:V76"/>
    <mergeCell ref="U77:V77"/>
    <mergeCell ref="U78:V78"/>
    <mergeCell ref="I77:J77"/>
    <mergeCell ref="L77:M77"/>
    <mergeCell ref="I81:J81"/>
    <mergeCell ref="U80:V80"/>
    <mergeCell ref="L80:M80"/>
    <mergeCell ref="W82:X82"/>
    <mergeCell ref="N80:T80"/>
    <mergeCell ref="N81:T81"/>
    <mergeCell ref="N77:T77"/>
    <mergeCell ref="N82:T82"/>
    <mergeCell ref="N78:T78"/>
    <mergeCell ref="N79:T79"/>
    <mergeCell ref="W81:X81"/>
    <mergeCell ref="W80:X80"/>
    <mergeCell ref="W79:X79"/>
    <mergeCell ref="W78:X78"/>
    <mergeCell ref="U81:V81"/>
    <mergeCell ref="U82:V82"/>
    <mergeCell ref="U79:V79"/>
    <mergeCell ref="W90:X90"/>
    <mergeCell ref="W89:X89"/>
    <mergeCell ref="W88:X88"/>
    <mergeCell ref="W87:X87"/>
    <mergeCell ref="W86:X86"/>
    <mergeCell ref="N90:T90"/>
    <mergeCell ref="U90:V90"/>
    <mergeCell ref="U87:V87"/>
    <mergeCell ref="W84:X84"/>
    <mergeCell ref="W83:X83"/>
    <mergeCell ref="N84:T84"/>
    <mergeCell ref="N83:T83"/>
    <mergeCell ref="U84:V84"/>
    <mergeCell ref="U83:V83"/>
    <mergeCell ref="E90:F90"/>
    <mergeCell ref="G90:H90"/>
    <mergeCell ref="I90:J90"/>
    <mergeCell ref="E88:F88"/>
    <mergeCell ref="G88:H88"/>
    <mergeCell ref="I88:J88"/>
    <mergeCell ref="N88:T88"/>
    <mergeCell ref="U88:V88"/>
    <mergeCell ref="E89:F89"/>
    <mergeCell ref="N89:T89"/>
    <mergeCell ref="U89:V89"/>
    <mergeCell ref="G89:H89"/>
    <mergeCell ref="I89:J89"/>
    <mergeCell ref="E87:F87"/>
    <mergeCell ref="G87:H87"/>
    <mergeCell ref="I87:J87"/>
    <mergeCell ref="N87:T87"/>
    <mergeCell ref="W85:X85"/>
    <mergeCell ref="N86:T86"/>
    <mergeCell ref="U86:V86"/>
    <mergeCell ref="G86:H86"/>
    <mergeCell ref="I86:J86"/>
    <mergeCell ref="G85:H85"/>
    <mergeCell ref="U85:V85"/>
    <mergeCell ref="N85:T85"/>
    <mergeCell ref="G74:H74"/>
    <mergeCell ref="U73:V73"/>
    <mergeCell ref="U74:V74"/>
    <mergeCell ref="U75:V75"/>
    <mergeCell ref="L74:M74"/>
    <mergeCell ref="N74:T74"/>
    <mergeCell ref="N73:T73"/>
    <mergeCell ref="C73:D73"/>
    <mergeCell ref="E73:F73"/>
    <mergeCell ref="G73:H73"/>
    <mergeCell ref="I73:J73"/>
    <mergeCell ref="L73:M73"/>
    <mergeCell ref="C75:D75"/>
    <mergeCell ref="W73:X73"/>
    <mergeCell ref="C86:D86"/>
    <mergeCell ref="L86:M86"/>
    <mergeCell ref="C76:D76"/>
    <mergeCell ref="E76:F76"/>
    <mergeCell ref="C78:D78"/>
    <mergeCell ref="E78:F78"/>
    <mergeCell ref="G78:H78"/>
    <mergeCell ref="I78:J78"/>
    <mergeCell ref="L78:M78"/>
    <mergeCell ref="C79:D79"/>
    <mergeCell ref="L79:M79"/>
    <mergeCell ref="G81:H81"/>
    <mergeCell ref="G82:H82"/>
    <mergeCell ref="G83:H83"/>
    <mergeCell ref="G84:H84"/>
    <mergeCell ref="E81:F81"/>
    <mergeCell ref="E82:F82"/>
    <mergeCell ref="I84:J84"/>
    <mergeCell ref="I82:J82"/>
    <mergeCell ref="I83:J83"/>
    <mergeCell ref="E86:F86"/>
    <mergeCell ref="C74:D74"/>
    <mergeCell ref="E74:F74"/>
    <mergeCell ref="B13:H13"/>
    <mergeCell ref="B18:H18"/>
    <mergeCell ref="C90:D90"/>
    <mergeCell ref="L90:M90"/>
    <mergeCell ref="C85:D85"/>
    <mergeCell ref="E85:F85"/>
    <mergeCell ref="I85:J85"/>
    <mergeCell ref="L85:M85"/>
    <mergeCell ref="C87:D87"/>
    <mergeCell ref="L87:M87"/>
    <mergeCell ref="C81:D81"/>
    <mergeCell ref="L81:M81"/>
    <mergeCell ref="C82:D82"/>
    <mergeCell ref="L82:M82"/>
    <mergeCell ref="C83:D83"/>
    <mergeCell ref="E83:F83"/>
    <mergeCell ref="L83:M83"/>
    <mergeCell ref="C84:D84"/>
    <mergeCell ref="E84:F84"/>
    <mergeCell ref="L84:M84"/>
    <mergeCell ref="C88:D88"/>
    <mergeCell ref="L88:M88"/>
    <mergeCell ref="C89:D89"/>
    <mergeCell ref="L89:M89"/>
  </mergeCells>
  <conditionalFormatting sqref="C32 E32:H32">
    <cfRule type="cellIs" dxfId="16" priority="23" operator="equal">
      <formula>"Actual"</formula>
    </cfRule>
    <cfRule type="cellIs" dxfId="15" priority="24" operator="equal">
      <formula>"Forecast"</formula>
    </cfRule>
  </conditionalFormatting>
  <conditionalFormatting sqref="C46">
    <cfRule type="cellIs" dxfId="14" priority="11" operator="equal">
      <formula>"Actual"</formula>
    </cfRule>
    <cfRule type="cellIs" dxfId="13" priority="12" operator="equal">
      <formula>"Forecast"</formula>
    </cfRule>
  </conditionalFormatting>
  <conditionalFormatting sqref="E46:H46">
    <cfRule type="cellIs" dxfId="12" priority="5" operator="equal">
      <formula>"Actual"</formula>
    </cfRule>
    <cfRule type="cellIs" dxfId="11" priority="6" operator="equal">
      <formula>"Forecast"</formula>
    </cfRule>
  </conditionalFormatting>
  <conditionalFormatting sqref="J32:M32">
    <cfRule type="cellIs" dxfId="10" priority="13" operator="equal">
      <formula>"Actual"</formula>
    </cfRule>
    <cfRule type="cellIs" dxfId="9" priority="14" operator="equal">
      <formula>"Forecast"</formula>
    </cfRule>
  </conditionalFormatting>
  <conditionalFormatting sqref="J46:M46">
    <cfRule type="cellIs" dxfId="8" priority="9" operator="equal">
      <formula>"Actual"</formula>
    </cfRule>
    <cfRule type="cellIs" dxfId="7" priority="10" operator="equal">
      <formula>"Forecast"</formula>
    </cfRule>
  </conditionalFormatting>
  <conditionalFormatting sqref="O32:R32">
    <cfRule type="cellIs" dxfId="6" priority="3" operator="equal">
      <formula>"Actual"</formula>
    </cfRule>
    <cfRule type="cellIs" dxfId="5" priority="4" operator="equal">
      <formula>"Forecast"</formula>
    </cfRule>
  </conditionalFormatting>
  <conditionalFormatting sqref="O46:R46">
    <cfRule type="cellIs" dxfId="4" priority="1" operator="equal">
      <formula>"Actual"</formula>
    </cfRule>
    <cfRule type="cellIs" dxfId="3" priority="2" operator="equal">
      <formula>"Forecast"</formula>
    </cfRule>
  </conditionalFormatting>
  <dataValidations count="3">
    <dataValidation type="decimal" operator="greaterThan" allowBlank="1" showInputMessage="1" showErrorMessage="1" sqref="B10 B20 B15" xr:uid="{3AC4330F-565E-4B91-B4F9-20AFF221B1A9}">
      <formula1>-0.01</formula1>
    </dataValidation>
    <dataValidation type="decimal" operator="greaterThan" allowBlank="1" showInputMessage="1" showErrorMessage="1" sqref="K73:K90" xr:uid="{15520D32-841B-49B4-BC11-7ACDE2FAF656}">
      <formula1>-100000000</formula1>
    </dataValidation>
    <dataValidation type="list" allowBlank="1" showInputMessage="1" showErrorMessage="1" sqref="H56" xr:uid="{7348D067-1217-410A-B367-4C81C43251F5}">
      <formula1>$H$4:$H$65</formula1>
    </dataValidation>
  </dataValidations>
  <pageMargins left="0.7" right="0.7" top="0.75" bottom="0.75" header="0.3" footer="0.3"/>
  <headerFooter>
    <oddHeader>&amp;C&amp;"Calibri"&amp;10&amp;K000000 OFFICIAL&amp;1#_x000D_</oddHeader>
    <oddFooter>&amp;C_x000D_&amp;1#&amp;"Calibri"&amp;10&amp;K000000 OFFICIAL</oddFooter>
  </headerFooter>
  <legacyDrawing r:id="rId1"/>
  <extLst>
    <ext xmlns:x14="http://schemas.microsoft.com/office/spreadsheetml/2009/9/main" uri="{CCE6A557-97BC-4b89-ADB6-D9C93CAAB3DF}">
      <x14:dataValidations xmlns:xm="http://schemas.microsoft.com/office/excel/2006/main" count="4">
        <x14:dataValidation type="list" allowBlank="1" showInputMessage="1" showErrorMessage="1" xr:uid="{0930FFE7-6A9E-4AE7-B3F9-BC9C6B215C42}">
          <x14:formula1>
            <xm:f>'Dropdown Values'!$A$7:$A$20</xm:f>
          </x14:formula1>
          <xm:sqref>W73:W90</xm:sqref>
        </x14:dataValidation>
        <x14:dataValidation type="list" allowBlank="1" showInputMessage="1" showErrorMessage="1" xr:uid="{F1C10757-F637-40B9-83AF-8E89892DC2AD}">
          <x14:formula1>
            <xm:f>Progress!$B$22:$B$57</xm:f>
          </x14:formula1>
          <xm:sqref>C73:C90 G73:G90</xm:sqref>
        </x14:dataValidation>
        <x14:dataValidation type="list" allowBlank="1" showInputMessage="1" showErrorMessage="1" xr:uid="{B19B4919-FEC0-444C-8056-72CA74FFD91A}">
          <x14:formula1>
            <xm:f>'Dropdown Values'!$A$130:$A$135</xm:f>
          </x14:formula1>
          <xm:sqref>E73:E90 I73:I90</xm:sqref>
        </x14:dataValidation>
        <x14:dataValidation type="list" allowBlank="1" showInputMessage="1" showErrorMessage="1" xr:uid="{32BC8AA6-1355-498F-8527-A7F8520E8F8B}">
          <x14:formula1>
            <xm:f>'Dropdown Values'!$A$150:$A$153</xm:f>
          </x14:formula1>
          <xm:sqref>U73:U90</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001413-1328-4A06-BCF3-8575E27E4B76}">
  <dimension ref="A1:AO27"/>
  <sheetViews>
    <sheetView showGridLines="0" topLeftCell="A2" zoomScaleNormal="100" workbookViewId="0">
      <selection activeCell="J17" sqref="J17"/>
    </sheetView>
  </sheetViews>
  <sheetFormatPr baseColWidth="10" defaultColWidth="9.1640625" defaultRowHeight="15" customHeight="1" x14ac:dyDescent="0.2"/>
  <cols>
    <col min="2" max="2" width="20" style="6" customWidth="1"/>
    <col min="3" max="3" width="32" customWidth="1"/>
    <col min="4" max="4" width="47" customWidth="1"/>
    <col min="5" max="5" width="29" bestFit="1" customWidth="1"/>
    <col min="6" max="6" width="26" bestFit="1" customWidth="1"/>
    <col min="7" max="7" width="28" bestFit="1" customWidth="1"/>
    <col min="8" max="10" width="28" customWidth="1"/>
    <col min="11" max="11" width="47" customWidth="1"/>
    <col min="12" max="14" width="9.1640625" customWidth="1"/>
  </cols>
  <sheetData>
    <row r="1" spans="1:41" ht="15" customHeight="1" thickBot="1" x14ac:dyDescent="0.25"/>
    <row r="2" spans="1:41" s="10" customFormat="1" ht="23.75" customHeight="1" thickBot="1" x14ac:dyDescent="0.25">
      <c r="A2" s="3"/>
      <c r="B2" s="237" t="s">
        <v>21</v>
      </c>
      <c r="C2" s="263"/>
      <c r="D2" s="263"/>
      <c r="E2" s="238"/>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row>
    <row r="3" spans="1:41" x14ac:dyDescent="0.2"/>
    <row r="4" spans="1:41" s="5" customFormat="1" ht="19" x14ac:dyDescent="0.25">
      <c r="A4" s="91"/>
      <c r="B4" s="244" t="s">
        <v>289</v>
      </c>
      <c r="C4" s="245"/>
      <c r="D4" s="245"/>
      <c r="E4" s="246"/>
      <c r="F4" s="91"/>
      <c r="G4" s="91"/>
      <c r="H4" s="91"/>
      <c r="I4" s="91"/>
      <c r="J4" s="91"/>
      <c r="K4" s="91"/>
      <c r="L4" s="91"/>
      <c r="M4" s="91"/>
      <c r="N4" s="91"/>
      <c r="O4" s="91"/>
      <c r="P4" s="91"/>
      <c r="Q4" s="91"/>
      <c r="R4" s="91"/>
      <c r="S4" s="91"/>
      <c r="T4" s="91"/>
      <c r="U4" s="91"/>
      <c r="V4" s="91"/>
      <c r="W4" s="91"/>
      <c r="X4" s="91"/>
      <c r="Y4" s="91"/>
      <c r="Z4" s="91"/>
      <c r="AA4" s="91"/>
      <c r="AB4" s="91"/>
      <c r="AC4" s="91"/>
      <c r="AD4" s="91"/>
      <c r="AE4" s="91"/>
      <c r="AF4" s="91"/>
      <c r="AG4" s="91"/>
      <c r="AH4" s="91"/>
      <c r="AI4" s="91"/>
      <c r="AJ4" s="91"/>
      <c r="AK4" s="91"/>
      <c r="AL4" s="91"/>
      <c r="AM4" s="91"/>
      <c r="AN4" s="91"/>
      <c r="AO4" s="91"/>
    </row>
    <row r="5" spans="1:41" s="5" customFormat="1" ht="34.5" customHeight="1" x14ac:dyDescent="0.2">
      <c r="A5" s="91"/>
      <c r="B5" s="416" t="s">
        <v>290</v>
      </c>
      <c r="C5" s="417"/>
      <c r="D5" s="417"/>
      <c r="E5" s="418"/>
      <c r="F5" s="91"/>
      <c r="G5" s="91"/>
      <c r="H5" s="91"/>
      <c r="I5" s="91"/>
      <c r="J5" s="91"/>
      <c r="K5" s="91"/>
      <c r="L5" s="91"/>
      <c r="M5" s="91"/>
      <c r="N5" s="91"/>
      <c r="O5" s="91"/>
      <c r="P5" s="91"/>
      <c r="Q5" s="91"/>
      <c r="R5" s="91"/>
      <c r="S5" s="91"/>
      <c r="T5" s="91"/>
      <c r="U5" s="91"/>
      <c r="V5" s="91"/>
      <c r="W5" s="91"/>
      <c r="X5" s="91"/>
      <c r="Y5" s="91"/>
      <c r="Z5" s="91"/>
      <c r="AA5" s="91"/>
      <c r="AB5" s="91"/>
      <c r="AC5" s="91"/>
      <c r="AD5" s="91"/>
      <c r="AE5" s="91"/>
      <c r="AF5" s="91"/>
      <c r="AG5" s="91"/>
      <c r="AH5" s="91"/>
      <c r="AI5" s="91"/>
      <c r="AJ5" s="91"/>
      <c r="AK5" s="91"/>
      <c r="AL5" s="91"/>
      <c r="AM5" s="91"/>
      <c r="AN5" s="91"/>
      <c r="AO5" s="91"/>
    </row>
    <row r="6" spans="1:41" x14ac:dyDescent="0.2">
      <c r="B6" s="51" t="s">
        <v>291</v>
      </c>
    </row>
    <row r="7" spans="1:41" x14ac:dyDescent="0.2">
      <c r="B7" s="106" t="s">
        <v>292</v>
      </c>
      <c r="C7" s="107" t="s">
        <v>293</v>
      </c>
      <c r="D7" s="107" t="s">
        <v>294</v>
      </c>
      <c r="E7" s="107" t="s">
        <v>295</v>
      </c>
      <c r="F7" s="107" t="s">
        <v>296</v>
      </c>
      <c r="G7" s="107" t="s">
        <v>297</v>
      </c>
      <c r="H7" s="107" t="s">
        <v>298</v>
      </c>
      <c r="I7" s="107" t="s">
        <v>299</v>
      </c>
      <c r="J7" s="107" t="s">
        <v>300</v>
      </c>
      <c r="K7" s="108" t="s">
        <v>301</v>
      </c>
    </row>
    <row r="8" spans="1:41" s="2" customFormat="1" ht="76.5" customHeight="1" x14ac:dyDescent="0.2">
      <c r="B8" s="109"/>
      <c r="C8" s="104" t="s">
        <v>302</v>
      </c>
      <c r="D8" s="104" t="s">
        <v>303</v>
      </c>
      <c r="E8" s="104" t="s">
        <v>304</v>
      </c>
      <c r="F8" s="104" t="s">
        <v>305</v>
      </c>
      <c r="G8" s="105" t="s">
        <v>306</v>
      </c>
      <c r="H8" s="104" t="s">
        <v>307</v>
      </c>
      <c r="I8" s="104" t="s">
        <v>308</v>
      </c>
      <c r="J8" s="104" t="s">
        <v>309</v>
      </c>
      <c r="K8" s="110" t="s">
        <v>310</v>
      </c>
    </row>
    <row r="9" spans="1:41" ht="16" x14ac:dyDescent="0.2">
      <c r="B9" s="219" t="s">
        <v>1164</v>
      </c>
      <c r="C9" s="181" t="s">
        <v>454</v>
      </c>
      <c r="D9" s="220" t="s">
        <v>1169</v>
      </c>
      <c r="E9" s="181" t="s">
        <v>479</v>
      </c>
      <c r="F9" s="181" t="s">
        <v>478</v>
      </c>
      <c r="G9" s="62">
        <f>IFERROR(VALUE(LEFT(E9,1))*VALUE(LEFT(F9,1)),"N/A")</f>
        <v>12</v>
      </c>
      <c r="H9" s="220" t="s">
        <v>1170</v>
      </c>
      <c r="I9" s="181" t="s">
        <v>479</v>
      </c>
      <c r="J9" s="181" t="s">
        <v>479</v>
      </c>
      <c r="K9" s="111">
        <f>IFERROR(VALUE(LEFT(I9,1))*VALUE(LEFT(J9,1)),"N/A")</f>
        <v>9</v>
      </c>
    </row>
    <row r="10" spans="1:41" ht="16" x14ac:dyDescent="0.2">
      <c r="B10" s="219" t="s">
        <v>1165</v>
      </c>
      <c r="C10" s="181" t="s">
        <v>453</v>
      </c>
      <c r="D10" s="220" t="s">
        <v>1169</v>
      </c>
      <c r="E10" s="181" t="s">
        <v>480</v>
      </c>
      <c r="F10" s="181" t="s">
        <v>478</v>
      </c>
      <c r="G10" s="62">
        <f t="shared" ref="G10:G13" si="0">IFERROR(VALUE(LEFT(E10,1))*VALUE(LEFT(F10,1)),"N/A")</f>
        <v>8</v>
      </c>
      <c r="H10" s="220" t="s">
        <v>1170</v>
      </c>
      <c r="I10" s="181" t="s">
        <v>481</v>
      </c>
      <c r="J10" s="181" t="s">
        <v>480</v>
      </c>
      <c r="K10" s="111">
        <f t="shared" ref="K10:K13" si="1">IFERROR(VALUE(LEFT(I10,1))*VALUE(LEFT(J10,1)),"N/A")</f>
        <v>2</v>
      </c>
    </row>
    <row r="11" spans="1:41" ht="16" x14ac:dyDescent="0.2">
      <c r="B11" s="219" t="s">
        <v>1166</v>
      </c>
      <c r="C11" s="181" t="s">
        <v>451</v>
      </c>
      <c r="D11" s="220" t="s">
        <v>1169</v>
      </c>
      <c r="E11" s="181" t="s">
        <v>477</v>
      </c>
      <c r="F11" s="181" t="s">
        <v>479</v>
      </c>
      <c r="G11" s="62">
        <f t="shared" si="0"/>
        <v>15</v>
      </c>
      <c r="H11" s="220" t="s">
        <v>1170</v>
      </c>
      <c r="I11" s="181" t="s">
        <v>480</v>
      </c>
      <c r="J11" s="181" t="s">
        <v>480</v>
      </c>
      <c r="K11" s="111">
        <f t="shared" si="1"/>
        <v>4</v>
      </c>
    </row>
    <row r="12" spans="1:41" ht="16" x14ac:dyDescent="0.2">
      <c r="B12" s="219" t="s">
        <v>1167</v>
      </c>
      <c r="C12" s="181" t="s">
        <v>458</v>
      </c>
      <c r="D12" s="220" t="s">
        <v>1169</v>
      </c>
      <c r="E12" s="181" t="s">
        <v>478</v>
      </c>
      <c r="F12" s="181" t="s">
        <v>480</v>
      </c>
      <c r="G12" s="62">
        <f t="shared" si="0"/>
        <v>8</v>
      </c>
      <c r="H12" s="220" t="s">
        <v>1170</v>
      </c>
      <c r="I12" s="181" t="s">
        <v>479</v>
      </c>
      <c r="J12" s="181" t="s">
        <v>481</v>
      </c>
      <c r="K12" s="111">
        <f t="shared" si="1"/>
        <v>3</v>
      </c>
    </row>
    <row r="13" spans="1:41" ht="17" thickBot="1" x14ac:dyDescent="0.25">
      <c r="B13" s="219" t="s">
        <v>1168</v>
      </c>
      <c r="C13" s="182" t="s">
        <v>457</v>
      </c>
      <c r="D13" s="220" t="s">
        <v>1169</v>
      </c>
      <c r="E13" s="182" t="s">
        <v>477</v>
      </c>
      <c r="F13" s="182" t="s">
        <v>478</v>
      </c>
      <c r="G13" s="63">
        <f t="shared" si="0"/>
        <v>20</v>
      </c>
      <c r="H13" s="220" t="s">
        <v>1170</v>
      </c>
      <c r="I13" s="182" t="s">
        <v>481</v>
      </c>
      <c r="J13" s="182" t="s">
        <v>480</v>
      </c>
      <c r="K13" s="112">
        <f t="shared" si="1"/>
        <v>2</v>
      </c>
    </row>
    <row r="14" spans="1:41" x14ac:dyDescent="0.2">
      <c r="K14" s="51" t="s">
        <v>311</v>
      </c>
    </row>
    <row r="15" spans="1:41" x14ac:dyDescent="0.2"/>
    <row r="18" spans="5:14" ht="15" customHeight="1" x14ac:dyDescent="0.2">
      <c r="E18" s="4"/>
      <c r="F18" s="4"/>
      <c r="G18" s="4"/>
      <c r="H18" s="4"/>
      <c r="I18" s="4"/>
      <c r="J18" s="4"/>
      <c r="K18" s="4"/>
    </row>
    <row r="19" spans="5:14" ht="15" customHeight="1" x14ac:dyDescent="0.2">
      <c r="E19" s="4"/>
      <c r="F19" s="4"/>
      <c r="G19" s="4"/>
      <c r="H19" s="4"/>
      <c r="I19" s="4"/>
      <c r="J19" s="4"/>
      <c r="K19" s="4"/>
    </row>
    <row r="20" spans="5:14" ht="15" customHeight="1" x14ac:dyDescent="0.2">
      <c r="E20" s="4"/>
      <c r="F20" s="4"/>
      <c r="G20" s="4"/>
      <c r="H20" s="4"/>
      <c r="I20" s="4"/>
      <c r="J20" s="4"/>
      <c r="K20" s="4"/>
    </row>
    <row r="21" spans="5:14" ht="15" customHeight="1" x14ac:dyDescent="0.2">
      <c r="E21" s="4"/>
      <c r="F21" s="4"/>
      <c r="G21" s="4"/>
      <c r="H21" s="4"/>
      <c r="I21" s="4"/>
      <c r="J21" s="4"/>
      <c r="K21" s="4"/>
    </row>
    <row r="22" spans="5:14" ht="15" customHeight="1" x14ac:dyDescent="0.2">
      <c r="E22" s="4"/>
      <c r="F22" s="4"/>
      <c r="G22" s="4"/>
      <c r="H22" s="4"/>
      <c r="I22" s="4"/>
      <c r="J22" s="4"/>
      <c r="K22" s="4"/>
    </row>
    <row r="24" spans="5:14" ht="15" customHeight="1" x14ac:dyDescent="0.2">
      <c r="L24" s="4"/>
      <c r="M24" s="4"/>
      <c r="N24" s="4"/>
    </row>
    <row r="25" spans="5:14" ht="15" customHeight="1" x14ac:dyDescent="0.2">
      <c r="L25" s="4"/>
      <c r="M25" s="4"/>
      <c r="N25" s="4"/>
    </row>
    <row r="26" spans="5:14" ht="15" customHeight="1" x14ac:dyDescent="0.2">
      <c r="L26" s="4"/>
      <c r="M26" s="4"/>
      <c r="N26" s="4"/>
    </row>
    <row r="27" spans="5:14" ht="15" customHeight="1" x14ac:dyDescent="0.2">
      <c r="L27" s="4"/>
      <c r="M27" s="4"/>
      <c r="N27" s="4"/>
    </row>
  </sheetData>
  <sheetProtection selectLockedCells="1"/>
  <mergeCells count="3">
    <mergeCell ref="B5:E5"/>
    <mergeCell ref="B4:E4"/>
    <mergeCell ref="B2:E2"/>
  </mergeCells>
  <conditionalFormatting sqref="C9:C13">
    <cfRule type="cellIs" dxfId="2" priority="4" operator="equal">
      <formula>"Select a category"</formula>
    </cfRule>
  </conditionalFormatting>
  <conditionalFormatting sqref="E9:F13">
    <cfRule type="cellIs" dxfId="1" priority="5" operator="equal">
      <formula>"Select a score"</formula>
    </cfRule>
  </conditionalFormatting>
  <conditionalFormatting sqref="I9:J13">
    <cfRule type="cellIs" dxfId="0" priority="1" operator="equal">
      <formula>"Select a score"</formula>
    </cfRule>
  </conditionalFormatting>
  <pageMargins left="0.7" right="0.7" top="0.75" bottom="0.75" header="0.3" footer="0.3"/>
  <headerFooter>
    <oddHeader>&amp;C&amp;"Calibri"&amp;10&amp;K000000 OFFICIAL&amp;1#_x000D_</oddHeader>
    <oddFooter>&amp;C_x000D_&amp;1#&amp;"Calibri"&amp;10&amp;K000000 OFFICIAL</oddFooter>
  </headerFooter>
  <extLst>
    <ext xmlns:x14="http://schemas.microsoft.com/office/spreadsheetml/2009/9/main" uri="{CCE6A557-97BC-4b89-ADB6-D9C93CAAB3DF}">
      <x14:dataValidations xmlns:xm="http://schemas.microsoft.com/office/excel/2006/main" count="2">
        <x14:dataValidation type="list" allowBlank="1" showInputMessage="1" showErrorMessage="1" xr:uid="{5898205E-72B1-493F-88EA-DEE271787D69}">
          <x14:formula1>
            <xm:f>'Dropdown Values'!$A$184:$A$189</xm:f>
          </x14:formula1>
          <xm:sqref>E9:F13 I9:J13</xm:sqref>
        </x14:dataValidation>
        <x14:dataValidation type="list" allowBlank="1" showInputMessage="1" showErrorMessage="1" xr:uid="{85097BD6-F649-4D8A-9D51-4BA46A018E70}">
          <x14:formula1>
            <xm:f>'Dropdown Values'!$A$157:$A$180</xm:f>
          </x14:formula1>
          <xm:sqref>C9:C13</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00FD31-0FF6-42C6-B0C3-8DC7EA5A0CD1}">
  <dimension ref="A1:M41"/>
  <sheetViews>
    <sheetView showGridLines="0" zoomScale="120" zoomScaleNormal="120" workbookViewId="0">
      <selection activeCell="B26" sqref="B26"/>
    </sheetView>
  </sheetViews>
  <sheetFormatPr baseColWidth="10" defaultColWidth="8.83203125" defaultRowHeight="15" customHeight="1" x14ac:dyDescent="0.2"/>
  <cols>
    <col min="2" max="2" width="37.1640625" customWidth="1"/>
    <col min="13" max="13" width="18.83203125" hidden="1" customWidth="1"/>
  </cols>
  <sheetData>
    <row r="1" spans="1:6" ht="15" customHeight="1" thickBot="1" x14ac:dyDescent="0.25"/>
    <row r="2" spans="1:6" s="3" customFormat="1" ht="25" thickBot="1" x14ac:dyDescent="0.25">
      <c r="A2"/>
      <c r="B2" s="237" t="s">
        <v>23</v>
      </c>
      <c r="C2" s="238"/>
      <c r="E2" s="15"/>
    </row>
    <row r="3" spans="1:6" s="3" customFormat="1" ht="25" thickBot="1" x14ac:dyDescent="0.25">
      <c r="A3"/>
      <c r="B3" s="4"/>
      <c r="C3" s="12"/>
      <c r="E3" s="15"/>
    </row>
    <row r="4" spans="1:6" s="3" customFormat="1" ht="45.75" customHeight="1" thickBot="1" x14ac:dyDescent="0.25">
      <c r="A4"/>
      <c r="B4" s="433" t="s">
        <v>312</v>
      </c>
      <c r="C4" s="434"/>
      <c r="E4" s="15"/>
    </row>
    <row r="5" spans="1:6" s="3" customFormat="1" ht="25" thickBot="1" x14ac:dyDescent="0.25">
      <c r="A5"/>
      <c r="B5" s="192"/>
      <c r="C5" s="192"/>
      <c r="E5" s="15"/>
    </row>
    <row r="6" spans="1:6" s="3" customFormat="1" ht="19" x14ac:dyDescent="0.25">
      <c r="B6" s="422" t="s">
        <v>313</v>
      </c>
      <c r="C6" s="423"/>
      <c r="D6" s="423"/>
      <c r="E6" s="423"/>
      <c r="F6" s="424"/>
    </row>
    <row r="7" spans="1:6" s="3" customFormat="1" ht="61.5" customHeight="1" x14ac:dyDescent="0.2">
      <c r="A7"/>
      <c r="B7" s="419" t="s">
        <v>314</v>
      </c>
      <c r="C7" s="420"/>
      <c r="D7" s="420"/>
      <c r="E7" s="420"/>
      <c r="F7" s="421"/>
    </row>
    <row r="8" spans="1:6" s="65" customFormat="1" ht="18" customHeight="1" x14ac:dyDescent="0.2">
      <c r="A8" s="6"/>
      <c r="B8" s="51" t="s">
        <v>315</v>
      </c>
      <c r="C8" s="64"/>
    </row>
    <row r="9" spans="1:6" s="3" customFormat="1" ht="20" x14ac:dyDescent="0.25">
      <c r="B9" s="34" t="s">
        <v>316</v>
      </c>
    </row>
    <row r="10" spans="1:6" s="3" customFormat="1" ht="15.75" customHeight="1" thickBot="1" x14ac:dyDescent="0.25">
      <c r="B10" s="183" t="s">
        <v>1162</v>
      </c>
    </row>
    <row r="11" spans="1:6" s="3" customFormat="1" ht="8.25" customHeight="1" x14ac:dyDescent="0.2">
      <c r="B11" s="51" t="s">
        <v>317</v>
      </c>
    </row>
    <row r="12" spans="1:6" s="3" customFormat="1" ht="8.25" customHeight="1" thickBot="1" x14ac:dyDescent="0.25">
      <c r="B12" s="51" t="s">
        <v>318</v>
      </c>
    </row>
    <row r="13" spans="1:6" s="3" customFormat="1" ht="20" x14ac:dyDescent="0.25">
      <c r="B13" s="34" t="s">
        <v>319</v>
      </c>
    </row>
    <row r="14" spans="1:6" s="3" customFormat="1" ht="15.75" customHeight="1" thickBot="1" x14ac:dyDescent="0.25">
      <c r="B14" s="159" t="s">
        <v>1163</v>
      </c>
    </row>
    <row r="15" spans="1:6" s="3" customFormat="1" ht="8.25" customHeight="1" x14ac:dyDescent="0.2">
      <c r="B15" s="51" t="s">
        <v>320</v>
      </c>
    </row>
    <row r="16" spans="1:6" s="3" customFormat="1" ht="8.25" customHeight="1" x14ac:dyDescent="0.2">
      <c r="B16" s="51" t="s">
        <v>321</v>
      </c>
    </row>
    <row r="17" spans="2:13" s="3" customFormat="1" ht="19" x14ac:dyDescent="0.25">
      <c r="B17" s="80" t="s">
        <v>322</v>
      </c>
    </row>
    <row r="18" spans="2:13" s="3" customFormat="1" ht="15.75" customHeight="1" thickBot="1" x14ac:dyDescent="0.25">
      <c r="B18" s="21" t="s">
        <v>323</v>
      </c>
    </row>
    <row r="19" spans="2:13" s="3" customFormat="1" ht="22" customHeight="1" x14ac:dyDescent="0.2">
      <c r="B19" s="185"/>
    </row>
    <row r="20" spans="2:13" s="3" customFormat="1" ht="22" customHeight="1" x14ac:dyDescent="0.2">
      <c r="B20" s="184"/>
    </row>
    <row r="21" spans="2:13" s="3" customFormat="1" ht="22" customHeight="1" thickBot="1" x14ac:dyDescent="0.25">
      <c r="B21" s="186"/>
    </row>
    <row r="22" spans="2:13" s="3" customFormat="1" ht="8.25" customHeight="1" x14ac:dyDescent="0.2">
      <c r="B22" s="51" t="s">
        <v>324</v>
      </c>
      <c r="E22" s="11"/>
    </row>
    <row r="23" spans="2:13" s="3" customFormat="1" ht="8.25" customHeight="1" x14ac:dyDescent="0.2">
      <c r="B23" s="51" t="s">
        <v>325</v>
      </c>
      <c r="E23" s="11"/>
    </row>
    <row r="24" spans="2:13" s="3" customFormat="1" ht="19" x14ac:dyDescent="0.25">
      <c r="B24" s="81" t="s">
        <v>326</v>
      </c>
      <c r="E24" s="11"/>
    </row>
    <row r="25" spans="2:13" s="3" customFormat="1" ht="15.75" customHeight="1" thickBot="1" x14ac:dyDescent="0.25">
      <c r="B25" s="21" t="s">
        <v>327</v>
      </c>
      <c r="E25" s="11"/>
    </row>
    <row r="26" spans="2:13" s="3" customFormat="1" ht="15.75" customHeight="1" thickBot="1" x14ac:dyDescent="0.25">
      <c r="B26" s="230">
        <v>45658</v>
      </c>
      <c r="E26" s="11"/>
    </row>
    <row r="27" spans="2:13" x14ac:dyDescent="0.2">
      <c r="B27" s="51" t="s">
        <v>328</v>
      </c>
    </row>
    <row r="29" spans="2:13" hidden="1" x14ac:dyDescent="0.2">
      <c r="B29" s="427" t="s">
        <v>329</v>
      </c>
      <c r="C29" s="428"/>
      <c r="D29" s="428"/>
      <c r="E29" s="428"/>
      <c r="F29" s="428"/>
      <c r="G29" s="428"/>
      <c r="H29" s="428"/>
      <c r="I29" s="428"/>
      <c r="J29" s="428"/>
      <c r="M29" s="1" t="s">
        <v>330</v>
      </c>
    </row>
    <row r="30" spans="2:13" hidden="1" x14ac:dyDescent="0.2">
      <c r="B30" s="7" t="s">
        <v>331</v>
      </c>
      <c r="C30" s="429"/>
      <c r="D30" s="430"/>
      <c r="E30" s="430"/>
      <c r="F30" s="430"/>
      <c r="G30" s="430"/>
      <c r="H30" s="430"/>
      <c r="I30" s="430"/>
      <c r="J30" s="430"/>
      <c r="M30" t="s">
        <v>26</v>
      </c>
    </row>
    <row r="31" spans="2:13" hidden="1" x14ac:dyDescent="0.2">
      <c r="B31" s="8" t="s">
        <v>332</v>
      </c>
      <c r="C31" s="429"/>
      <c r="D31" s="430"/>
      <c r="E31" s="430"/>
      <c r="F31" s="430"/>
      <c r="G31" s="430"/>
      <c r="H31" s="430"/>
      <c r="I31" s="430"/>
      <c r="J31" s="430"/>
      <c r="M31" t="s">
        <v>333</v>
      </c>
    </row>
    <row r="32" spans="2:13" hidden="1" x14ac:dyDescent="0.2">
      <c r="B32" s="9" t="s">
        <v>334</v>
      </c>
      <c r="C32" s="431" t="s">
        <v>333</v>
      </c>
      <c r="D32" s="431" t="s">
        <v>333</v>
      </c>
      <c r="E32" s="431" t="s">
        <v>333</v>
      </c>
      <c r="F32" s="431" t="s">
        <v>333</v>
      </c>
      <c r="G32" s="431" t="s">
        <v>333</v>
      </c>
      <c r="H32" s="431" t="s">
        <v>333</v>
      </c>
      <c r="I32" s="431" t="s">
        <v>333</v>
      </c>
      <c r="J32" s="432" t="s">
        <v>333</v>
      </c>
      <c r="M32" t="s">
        <v>335</v>
      </c>
    </row>
    <row r="33" spans="2:10" hidden="1" x14ac:dyDescent="0.2">
      <c r="B33" s="8" t="s">
        <v>336</v>
      </c>
      <c r="C33" s="425"/>
      <c r="D33" s="425"/>
      <c r="E33" s="425"/>
      <c r="F33" s="425"/>
      <c r="G33" s="425"/>
      <c r="H33" s="425"/>
      <c r="I33" s="425"/>
      <c r="J33" s="426"/>
    </row>
    <row r="38" spans="2:10" x14ac:dyDescent="0.2"/>
    <row r="39" spans="2:10" x14ac:dyDescent="0.2"/>
    <row r="40" spans="2:10" x14ac:dyDescent="0.2"/>
    <row r="41" spans="2:10" x14ac:dyDescent="0.2"/>
  </sheetData>
  <sheetProtection algorithmName="SHA-512" hashValue="5bA80FQqW1jXXmD7QBvV/0e0nNbsaOn4hcCvaj1tOptQSPYDKpr/hpwyv8Vss8ZrTASptMsrA9vDU1hrbfRH0w==" saltValue="8/FQ4v/j69fhwtopLigcCg==" spinCount="100000" sheet="1" scenarios="1" selectLockedCells="1"/>
  <mergeCells count="9">
    <mergeCell ref="B2:C2"/>
    <mergeCell ref="B7:F7"/>
    <mergeCell ref="B6:F6"/>
    <mergeCell ref="C33:J33"/>
    <mergeCell ref="B29:J29"/>
    <mergeCell ref="C30:J30"/>
    <mergeCell ref="C31:J31"/>
    <mergeCell ref="C32:J32"/>
    <mergeCell ref="B4:C4"/>
  </mergeCells>
  <dataValidations count="1">
    <dataValidation type="list" allowBlank="1" showInputMessage="1" showErrorMessage="1" sqref="C32:J32" xr:uid="{6C26769B-F781-4C0A-BADD-3CD47253B256}">
      <formula1>$M$30:$M$32</formula1>
    </dataValidation>
  </dataValidations>
  <pageMargins left="0.7" right="0.7" top="0.75" bottom="0.75" header="0.3" footer="0.3"/>
  <headerFooter>
    <oddHeader>&amp;C&amp;"Calibri"&amp;10&amp;K000000 OFFICIAL&amp;1#_x000D_</oddHeader>
    <oddFooter>&amp;C_x000D_&amp;1#&amp;"Calibri"&amp;10&amp;K000000 OFFICIAL</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592CD-B955-4E8D-A2D0-9D45A06232CA}">
  <sheetPr>
    <tabColor rgb="FFFFFF00"/>
  </sheetPr>
  <dimension ref="A1:J190"/>
  <sheetViews>
    <sheetView topLeftCell="A75" workbookViewId="0">
      <selection activeCell="A85" sqref="A85"/>
    </sheetView>
  </sheetViews>
  <sheetFormatPr baseColWidth="10" defaultColWidth="8.83203125" defaultRowHeight="15" x14ac:dyDescent="0.2"/>
  <cols>
    <col min="1" max="1" width="85" bestFit="1" customWidth="1"/>
    <col min="2" max="2" width="17.5" customWidth="1"/>
    <col min="3" max="3" width="18.33203125" customWidth="1"/>
  </cols>
  <sheetData>
    <row r="1" spans="1:1" x14ac:dyDescent="0.2">
      <c r="A1" s="50" t="s">
        <v>337</v>
      </c>
    </row>
    <row r="2" spans="1:1" x14ac:dyDescent="0.2">
      <c r="A2" s="1" t="s">
        <v>338</v>
      </c>
    </row>
    <row r="3" spans="1:1" x14ac:dyDescent="0.2">
      <c r="A3" t="s">
        <v>88</v>
      </c>
    </row>
    <row r="4" spans="1:1" x14ac:dyDescent="0.2">
      <c r="A4" s="50" t="s">
        <v>339</v>
      </c>
    </row>
    <row r="5" spans="1:1" x14ac:dyDescent="0.2">
      <c r="A5" s="50" t="s">
        <v>340</v>
      </c>
    </row>
    <row r="6" spans="1:1" x14ac:dyDescent="0.2">
      <c r="A6" s="1" t="s">
        <v>5</v>
      </c>
    </row>
    <row r="7" spans="1:1" x14ac:dyDescent="0.2">
      <c r="A7" t="str">
        <f>A3</f>
        <v>Please select an option</v>
      </c>
    </row>
    <row r="8" spans="1:1" x14ac:dyDescent="0.2">
      <c r="A8" t="s">
        <v>341</v>
      </c>
    </row>
    <row r="9" spans="1:1" x14ac:dyDescent="0.2">
      <c r="A9" t="s">
        <v>342</v>
      </c>
    </row>
    <row r="10" spans="1:1" x14ac:dyDescent="0.2">
      <c r="A10" t="s">
        <v>343</v>
      </c>
    </row>
    <row r="11" spans="1:1" x14ac:dyDescent="0.2">
      <c r="A11" t="s">
        <v>344</v>
      </c>
    </row>
    <row r="12" spans="1:1" x14ac:dyDescent="0.2">
      <c r="A12" t="s">
        <v>6</v>
      </c>
    </row>
    <row r="13" spans="1:1" x14ac:dyDescent="0.2">
      <c r="A13" t="s">
        <v>345</v>
      </c>
    </row>
    <row r="14" spans="1:1" x14ac:dyDescent="0.2">
      <c r="A14" t="s">
        <v>346</v>
      </c>
    </row>
    <row r="15" spans="1:1" x14ac:dyDescent="0.2">
      <c r="A15" t="s">
        <v>347</v>
      </c>
    </row>
    <row r="16" spans="1:1" x14ac:dyDescent="0.2">
      <c r="A16" t="s">
        <v>348</v>
      </c>
    </row>
    <row r="17" spans="1:1" x14ac:dyDescent="0.2">
      <c r="A17" t="s">
        <v>349</v>
      </c>
    </row>
    <row r="18" spans="1:1" x14ac:dyDescent="0.2">
      <c r="A18" t="s">
        <v>350</v>
      </c>
    </row>
    <row r="19" spans="1:1" x14ac:dyDescent="0.2">
      <c r="A19" t="s">
        <v>351</v>
      </c>
    </row>
    <row r="20" spans="1:1" x14ac:dyDescent="0.2">
      <c r="A20" t="s">
        <v>352</v>
      </c>
    </row>
    <row r="21" spans="1:1" x14ac:dyDescent="0.2">
      <c r="A21" s="50" t="s">
        <v>353</v>
      </c>
    </row>
    <row r="22" spans="1:1" x14ac:dyDescent="0.2">
      <c r="A22" s="50" t="s">
        <v>354</v>
      </c>
    </row>
    <row r="23" spans="1:1" x14ac:dyDescent="0.2">
      <c r="A23" s="1" t="s">
        <v>47</v>
      </c>
    </row>
    <row r="24" spans="1:1" x14ac:dyDescent="0.2">
      <c r="A24" t="str">
        <f>A3</f>
        <v>Please select an option</v>
      </c>
    </row>
    <row r="25" spans="1:1" x14ac:dyDescent="0.2">
      <c r="A25" t="s">
        <v>50</v>
      </c>
    </row>
    <row r="26" spans="1:1" x14ac:dyDescent="0.2">
      <c r="A26" t="s">
        <v>355</v>
      </c>
    </row>
    <row r="27" spans="1:1" x14ac:dyDescent="0.2">
      <c r="A27" t="s">
        <v>356</v>
      </c>
    </row>
    <row r="28" spans="1:1" x14ac:dyDescent="0.2">
      <c r="A28" t="s">
        <v>357</v>
      </c>
    </row>
    <row r="29" spans="1:1" x14ac:dyDescent="0.2">
      <c r="A29" t="s">
        <v>358</v>
      </c>
    </row>
    <row r="30" spans="1:1" x14ac:dyDescent="0.2">
      <c r="A30" t="s">
        <v>359</v>
      </c>
    </row>
    <row r="31" spans="1:1" x14ac:dyDescent="0.2">
      <c r="A31" t="s">
        <v>360</v>
      </c>
    </row>
    <row r="32" spans="1:1" x14ac:dyDescent="0.2">
      <c r="A32" s="52" t="s">
        <v>361</v>
      </c>
    </row>
    <row r="33" spans="1:1" x14ac:dyDescent="0.2">
      <c r="A33" t="s">
        <v>362</v>
      </c>
    </row>
    <row r="34" spans="1:1" x14ac:dyDescent="0.2">
      <c r="A34" t="s">
        <v>363</v>
      </c>
    </row>
    <row r="35" spans="1:1" x14ac:dyDescent="0.2">
      <c r="A35" s="50" t="s">
        <v>364</v>
      </c>
    </row>
    <row r="36" spans="1:1" x14ac:dyDescent="0.2">
      <c r="A36" s="50" t="s">
        <v>365</v>
      </c>
    </row>
    <row r="37" spans="1:1" x14ac:dyDescent="0.2">
      <c r="A37" s="1" t="s">
        <v>105</v>
      </c>
    </row>
    <row r="38" spans="1:1" x14ac:dyDescent="0.2">
      <c r="A38" t="str">
        <f>A3</f>
        <v>Please select an option</v>
      </c>
    </row>
    <row r="39" spans="1:1" x14ac:dyDescent="0.2">
      <c r="A39" s="20" t="s">
        <v>366</v>
      </c>
    </row>
    <row r="40" spans="1:1" x14ac:dyDescent="0.2">
      <c r="A40" t="s">
        <v>109</v>
      </c>
    </row>
    <row r="41" spans="1:1" x14ac:dyDescent="0.2">
      <c r="A41" t="s">
        <v>367</v>
      </c>
    </row>
    <row r="42" spans="1:1" x14ac:dyDescent="0.2">
      <c r="A42" t="s">
        <v>368</v>
      </c>
    </row>
    <row r="43" spans="1:1" x14ac:dyDescent="0.2">
      <c r="A43" t="s">
        <v>112</v>
      </c>
    </row>
    <row r="44" spans="1:1" x14ac:dyDescent="0.2">
      <c r="A44" s="50" t="s">
        <v>369</v>
      </c>
    </row>
    <row r="45" spans="1:1" x14ac:dyDescent="0.2">
      <c r="A45" s="50" t="s">
        <v>370</v>
      </c>
    </row>
    <row r="46" spans="1:1" x14ac:dyDescent="0.2">
      <c r="A46" s="1" t="s">
        <v>371</v>
      </c>
    </row>
    <row r="47" spans="1:1" x14ac:dyDescent="0.2">
      <c r="A47" t="str">
        <f>A3</f>
        <v>Please select an option</v>
      </c>
    </row>
    <row r="48" spans="1:1" x14ac:dyDescent="0.2">
      <c r="A48" s="20" t="s">
        <v>113</v>
      </c>
    </row>
    <row r="49" spans="1:3" x14ac:dyDescent="0.2">
      <c r="A49" t="s">
        <v>110</v>
      </c>
    </row>
    <row r="50" spans="1:3" x14ac:dyDescent="0.2">
      <c r="A50" t="s">
        <v>372</v>
      </c>
    </row>
    <row r="51" spans="1:3" x14ac:dyDescent="0.2">
      <c r="A51" t="s">
        <v>373</v>
      </c>
    </row>
    <row r="52" spans="1:3" x14ac:dyDescent="0.2">
      <c r="A52" t="s">
        <v>374</v>
      </c>
    </row>
    <row r="53" spans="1:3" x14ac:dyDescent="0.2">
      <c r="A53" s="50" t="s">
        <v>375</v>
      </c>
    </row>
    <row r="54" spans="1:3" x14ac:dyDescent="0.2">
      <c r="A54" s="50" t="s">
        <v>376</v>
      </c>
    </row>
    <row r="55" spans="1:3" x14ac:dyDescent="0.2">
      <c r="A55" s="1" t="s">
        <v>377</v>
      </c>
      <c r="B55" s="1" t="s">
        <v>378</v>
      </c>
      <c r="C55" s="1" t="s">
        <v>160</v>
      </c>
    </row>
    <row r="56" spans="1:3" x14ac:dyDescent="0.2">
      <c r="A56" t="str">
        <f>A3</f>
        <v>Please select an option</v>
      </c>
      <c r="B56" t="e">
        <f>NA()</f>
        <v>#N/A</v>
      </c>
    </row>
    <row r="57" spans="1:3" x14ac:dyDescent="0.2">
      <c r="A57" t="s">
        <v>184</v>
      </c>
      <c r="B57" t="s">
        <v>379</v>
      </c>
      <c r="C57" s="99" t="s">
        <v>380</v>
      </c>
    </row>
    <row r="58" spans="1:3" x14ac:dyDescent="0.2">
      <c r="A58" t="s">
        <v>381</v>
      </c>
      <c r="B58" t="s">
        <v>379</v>
      </c>
      <c r="C58" s="99" t="s">
        <v>186</v>
      </c>
    </row>
    <row r="59" spans="1:3" x14ac:dyDescent="0.2">
      <c r="A59" t="s">
        <v>382</v>
      </c>
      <c r="B59" t="s">
        <v>379</v>
      </c>
      <c r="C59" s="99" t="s">
        <v>380</v>
      </c>
    </row>
    <row r="60" spans="1:3" x14ac:dyDescent="0.2">
      <c r="A60" t="s">
        <v>182</v>
      </c>
      <c r="B60" t="s">
        <v>379</v>
      </c>
      <c r="C60" s="99" t="s">
        <v>181</v>
      </c>
    </row>
    <row r="61" spans="1:3" x14ac:dyDescent="0.2">
      <c r="A61" t="s">
        <v>383</v>
      </c>
      <c r="B61" t="s">
        <v>379</v>
      </c>
      <c r="C61" s="99" t="s">
        <v>384</v>
      </c>
    </row>
    <row r="62" spans="1:3" x14ac:dyDescent="0.2">
      <c r="A62" t="s">
        <v>188</v>
      </c>
      <c r="B62" t="s">
        <v>379</v>
      </c>
      <c r="C62" s="99" t="s">
        <v>156</v>
      </c>
    </row>
    <row r="63" spans="1:3" x14ac:dyDescent="0.2">
      <c r="A63" t="s">
        <v>385</v>
      </c>
      <c r="B63" t="s">
        <v>379</v>
      </c>
      <c r="C63" s="99" t="s">
        <v>380</v>
      </c>
    </row>
    <row r="64" spans="1:3" x14ac:dyDescent="0.2">
      <c r="A64" t="s">
        <v>386</v>
      </c>
      <c r="B64" t="s">
        <v>379</v>
      </c>
      <c r="C64" s="99" t="s">
        <v>186</v>
      </c>
    </row>
    <row r="65" spans="1:10" x14ac:dyDescent="0.2">
      <c r="A65" t="s">
        <v>387</v>
      </c>
      <c r="B65" t="s">
        <v>379</v>
      </c>
      <c r="C65" s="99" t="s">
        <v>380</v>
      </c>
    </row>
    <row r="66" spans="1:10" x14ac:dyDescent="0.2">
      <c r="A66" t="s">
        <v>388</v>
      </c>
      <c r="B66" t="s">
        <v>379</v>
      </c>
      <c r="C66" s="99" t="s">
        <v>380</v>
      </c>
    </row>
    <row r="67" spans="1:10" x14ac:dyDescent="0.2">
      <c r="A67" t="s">
        <v>389</v>
      </c>
      <c r="B67" t="s">
        <v>379</v>
      </c>
      <c r="C67" s="99" t="s">
        <v>181</v>
      </c>
    </row>
    <row r="68" spans="1:10" x14ac:dyDescent="0.2">
      <c r="A68" t="s">
        <v>390</v>
      </c>
      <c r="B68" t="s">
        <v>190</v>
      </c>
      <c r="C68" s="99" t="s">
        <v>156</v>
      </c>
    </row>
    <row r="69" spans="1:10" x14ac:dyDescent="0.2">
      <c r="A69" t="s">
        <v>391</v>
      </c>
      <c r="B69" t="s">
        <v>190</v>
      </c>
      <c r="C69" s="99" t="s">
        <v>156</v>
      </c>
    </row>
    <row r="70" spans="1:10" x14ac:dyDescent="0.2">
      <c r="A70" t="s">
        <v>392</v>
      </c>
      <c r="B70" t="s">
        <v>190</v>
      </c>
      <c r="C70" s="99" t="s">
        <v>156</v>
      </c>
      <c r="J70" s="1"/>
    </row>
    <row r="71" spans="1:10" x14ac:dyDescent="0.2">
      <c r="A71" t="s">
        <v>187</v>
      </c>
      <c r="B71" t="s">
        <v>190</v>
      </c>
      <c r="C71" s="99" t="s">
        <v>156</v>
      </c>
    </row>
    <row r="72" spans="1:10" x14ac:dyDescent="0.2">
      <c r="A72" t="s">
        <v>393</v>
      </c>
      <c r="B72" t="s">
        <v>190</v>
      </c>
      <c r="C72" s="99" t="s">
        <v>384</v>
      </c>
    </row>
    <row r="73" spans="1:10" x14ac:dyDescent="0.2">
      <c r="A73" t="s">
        <v>394</v>
      </c>
      <c r="B73" t="s">
        <v>190</v>
      </c>
      <c r="C73" s="99" t="s">
        <v>181</v>
      </c>
    </row>
    <row r="74" spans="1:10" x14ac:dyDescent="0.2">
      <c r="A74" t="s">
        <v>395</v>
      </c>
      <c r="B74" t="s">
        <v>190</v>
      </c>
      <c r="C74" s="99" t="s">
        <v>380</v>
      </c>
    </row>
    <row r="75" spans="1:10" x14ac:dyDescent="0.2">
      <c r="A75" t="s">
        <v>396</v>
      </c>
      <c r="B75" t="s">
        <v>190</v>
      </c>
      <c r="C75" s="99" t="s">
        <v>380</v>
      </c>
    </row>
    <row r="76" spans="1:10" x14ac:dyDescent="0.2">
      <c r="A76" t="s">
        <v>397</v>
      </c>
      <c r="B76" t="s">
        <v>190</v>
      </c>
      <c r="C76" s="99" t="s">
        <v>380</v>
      </c>
    </row>
    <row r="77" spans="1:10" x14ac:dyDescent="0.2">
      <c r="A77" t="s">
        <v>398</v>
      </c>
      <c r="B77" t="s">
        <v>190</v>
      </c>
      <c r="C77" s="99" t="s">
        <v>380</v>
      </c>
    </row>
    <row r="78" spans="1:10" x14ac:dyDescent="0.2">
      <c r="A78" t="s">
        <v>399</v>
      </c>
      <c r="B78" t="s">
        <v>190</v>
      </c>
      <c r="C78" s="99" t="s">
        <v>380</v>
      </c>
    </row>
    <row r="79" spans="1:10" x14ac:dyDescent="0.2">
      <c r="A79" t="s">
        <v>400</v>
      </c>
      <c r="B79" t="s">
        <v>190</v>
      </c>
      <c r="C79" s="99" t="s">
        <v>380</v>
      </c>
    </row>
    <row r="80" spans="1:10" x14ac:dyDescent="0.2">
      <c r="A80" t="s">
        <v>401</v>
      </c>
      <c r="B80" t="s">
        <v>190</v>
      </c>
      <c r="C80" s="99" t="s">
        <v>380</v>
      </c>
      <c r="J80" s="20"/>
    </row>
    <row r="81" spans="1:3" x14ac:dyDescent="0.2">
      <c r="A81" t="s">
        <v>402</v>
      </c>
      <c r="B81" t="s">
        <v>190</v>
      </c>
      <c r="C81" s="99" t="s">
        <v>186</v>
      </c>
    </row>
    <row r="82" spans="1:3" x14ac:dyDescent="0.2">
      <c r="A82" t="s">
        <v>403</v>
      </c>
      <c r="B82" t="s">
        <v>190</v>
      </c>
      <c r="C82" s="99" t="s">
        <v>380</v>
      </c>
    </row>
    <row r="83" spans="1:3" x14ac:dyDescent="0.2">
      <c r="A83" t="s">
        <v>185</v>
      </c>
      <c r="B83" t="s">
        <v>190</v>
      </c>
      <c r="C83" s="99" t="s">
        <v>380</v>
      </c>
    </row>
    <row r="84" spans="1:3" x14ac:dyDescent="0.2">
      <c r="A84" t="s">
        <v>404</v>
      </c>
      <c r="B84" t="s">
        <v>190</v>
      </c>
      <c r="C84" s="99" t="s">
        <v>186</v>
      </c>
    </row>
    <row r="85" spans="1:3" x14ac:dyDescent="0.2">
      <c r="A85" t="s">
        <v>405</v>
      </c>
      <c r="B85" t="s">
        <v>406</v>
      </c>
      <c r="C85" s="99" t="s">
        <v>384</v>
      </c>
    </row>
    <row r="86" spans="1:3" x14ac:dyDescent="0.2">
      <c r="A86" t="s">
        <v>180</v>
      </c>
      <c r="B86" t="s">
        <v>406</v>
      </c>
      <c r="C86" s="99" t="s">
        <v>384</v>
      </c>
    </row>
    <row r="87" spans="1:3" x14ac:dyDescent="0.2">
      <c r="A87" t="s">
        <v>407</v>
      </c>
      <c r="B87" t="s">
        <v>406</v>
      </c>
      <c r="C87" s="99" t="s">
        <v>384</v>
      </c>
    </row>
    <row r="88" spans="1:3" x14ac:dyDescent="0.2">
      <c r="A88" t="s">
        <v>408</v>
      </c>
      <c r="B88" t="s">
        <v>406</v>
      </c>
      <c r="C88" s="99" t="s">
        <v>384</v>
      </c>
    </row>
    <row r="89" spans="1:3" x14ac:dyDescent="0.2">
      <c r="A89" t="s">
        <v>409</v>
      </c>
      <c r="B89" t="s">
        <v>406</v>
      </c>
      <c r="C89" s="99" t="s">
        <v>384</v>
      </c>
    </row>
    <row r="90" spans="1:3" x14ac:dyDescent="0.2">
      <c r="A90" t="s">
        <v>410</v>
      </c>
      <c r="B90" t="s">
        <v>406</v>
      </c>
      <c r="C90" s="99" t="s">
        <v>384</v>
      </c>
    </row>
    <row r="91" spans="1:3" x14ac:dyDescent="0.2">
      <c r="C91" s="50" t="s">
        <v>411</v>
      </c>
    </row>
    <row r="92" spans="1:3" x14ac:dyDescent="0.2">
      <c r="A92" s="50" t="s">
        <v>412</v>
      </c>
    </row>
    <row r="93" spans="1:3" x14ac:dyDescent="0.2">
      <c r="A93" s="1" t="s">
        <v>413</v>
      </c>
      <c r="B93" s="1" t="s">
        <v>378</v>
      </c>
      <c r="C93" s="1" t="s">
        <v>160</v>
      </c>
    </row>
    <row r="94" spans="1:3" x14ac:dyDescent="0.2">
      <c r="A94" t="str">
        <f>A3</f>
        <v>Please select an option</v>
      </c>
      <c r="B94" t="e">
        <f>NA()</f>
        <v>#N/A</v>
      </c>
      <c r="C94" t="e">
        <f>NA()</f>
        <v>#N/A</v>
      </c>
    </row>
    <row r="95" spans="1:3" x14ac:dyDescent="0.2">
      <c r="A95" t="s">
        <v>414</v>
      </c>
      <c r="B95" t="s">
        <v>190</v>
      </c>
      <c r="C95" s="99" t="s">
        <v>380</v>
      </c>
    </row>
    <row r="96" spans="1:3" x14ac:dyDescent="0.2">
      <c r="A96" t="s">
        <v>415</v>
      </c>
      <c r="B96" t="s">
        <v>416</v>
      </c>
      <c r="C96" s="99" t="s">
        <v>186</v>
      </c>
    </row>
    <row r="97" spans="1:3" x14ac:dyDescent="0.2">
      <c r="A97" t="s">
        <v>417</v>
      </c>
      <c r="B97" t="s">
        <v>416</v>
      </c>
      <c r="C97" s="99" t="s">
        <v>384</v>
      </c>
    </row>
    <row r="98" spans="1:3" x14ac:dyDescent="0.2">
      <c r="A98" t="s">
        <v>418</v>
      </c>
      <c r="B98" t="s">
        <v>190</v>
      </c>
      <c r="C98" s="99" t="s">
        <v>384</v>
      </c>
    </row>
    <row r="99" spans="1:3" x14ac:dyDescent="0.2">
      <c r="A99" t="s">
        <v>208</v>
      </c>
      <c r="B99" t="s">
        <v>190</v>
      </c>
      <c r="C99" s="99" t="s">
        <v>384</v>
      </c>
    </row>
    <row r="100" spans="1:3" x14ac:dyDescent="0.2">
      <c r="A100" t="s">
        <v>419</v>
      </c>
      <c r="B100" t="s">
        <v>190</v>
      </c>
      <c r="C100" s="99" t="s">
        <v>380</v>
      </c>
    </row>
    <row r="101" spans="1:3" x14ac:dyDescent="0.2">
      <c r="A101" t="s">
        <v>419</v>
      </c>
      <c r="B101" t="s">
        <v>190</v>
      </c>
      <c r="C101" s="99" t="s">
        <v>186</v>
      </c>
    </row>
    <row r="102" spans="1:3" x14ac:dyDescent="0.2">
      <c r="A102" t="s">
        <v>420</v>
      </c>
      <c r="B102" t="s">
        <v>190</v>
      </c>
      <c r="C102" s="99" t="s">
        <v>380</v>
      </c>
    </row>
    <row r="103" spans="1:3" x14ac:dyDescent="0.2">
      <c r="A103" t="s">
        <v>420</v>
      </c>
      <c r="B103" t="s">
        <v>190</v>
      </c>
      <c r="C103" s="99" t="s">
        <v>186</v>
      </c>
    </row>
    <row r="104" spans="1:3" x14ac:dyDescent="0.2">
      <c r="A104" t="s">
        <v>421</v>
      </c>
      <c r="B104" t="s">
        <v>190</v>
      </c>
      <c r="C104" s="99" t="s">
        <v>380</v>
      </c>
    </row>
    <row r="105" spans="1:3" x14ac:dyDescent="0.2">
      <c r="A105" t="s">
        <v>422</v>
      </c>
      <c r="B105" t="s">
        <v>190</v>
      </c>
      <c r="C105" s="99" t="s">
        <v>380</v>
      </c>
    </row>
    <row r="106" spans="1:3" x14ac:dyDescent="0.2">
      <c r="A106" t="s">
        <v>423</v>
      </c>
      <c r="B106" t="s">
        <v>190</v>
      </c>
      <c r="C106" s="99" t="s">
        <v>181</v>
      </c>
    </row>
    <row r="107" spans="1:3" x14ac:dyDescent="0.2">
      <c r="A107" t="s">
        <v>424</v>
      </c>
      <c r="B107" t="s">
        <v>190</v>
      </c>
      <c r="C107" s="99" t="s">
        <v>181</v>
      </c>
    </row>
    <row r="108" spans="1:3" x14ac:dyDescent="0.2">
      <c r="A108" t="s">
        <v>425</v>
      </c>
      <c r="B108" t="s">
        <v>190</v>
      </c>
      <c r="C108" s="99" t="s">
        <v>380</v>
      </c>
    </row>
    <row r="109" spans="1:3" x14ac:dyDescent="0.2">
      <c r="A109" t="s">
        <v>426</v>
      </c>
      <c r="B109" t="s">
        <v>190</v>
      </c>
      <c r="C109" s="99" t="s">
        <v>380</v>
      </c>
    </row>
    <row r="110" spans="1:3" x14ac:dyDescent="0.2">
      <c r="A110" t="s">
        <v>427</v>
      </c>
      <c r="B110" t="s">
        <v>190</v>
      </c>
      <c r="C110" s="99" t="s">
        <v>384</v>
      </c>
    </row>
    <row r="111" spans="1:3" x14ac:dyDescent="0.2">
      <c r="A111" t="s">
        <v>428</v>
      </c>
      <c r="B111" t="s">
        <v>416</v>
      </c>
      <c r="C111" s="99" t="s">
        <v>181</v>
      </c>
    </row>
    <row r="112" spans="1:3" x14ac:dyDescent="0.2">
      <c r="A112" t="s">
        <v>429</v>
      </c>
      <c r="B112" t="s">
        <v>416</v>
      </c>
      <c r="C112" s="99" t="s">
        <v>380</v>
      </c>
    </row>
    <row r="113" spans="1:3" x14ac:dyDescent="0.2">
      <c r="A113" t="s">
        <v>429</v>
      </c>
      <c r="B113" t="s">
        <v>416</v>
      </c>
      <c r="C113" s="99" t="s">
        <v>186</v>
      </c>
    </row>
    <row r="114" spans="1:3" x14ac:dyDescent="0.2">
      <c r="A114" t="s">
        <v>430</v>
      </c>
      <c r="B114" t="s">
        <v>416</v>
      </c>
      <c r="C114" s="99" t="s">
        <v>384</v>
      </c>
    </row>
    <row r="115" spans="1:3" x14ac:dyDescent="0.2">
      <c r="A115" t="s">
        <v>431</v>
      </c>
      <c r="B115" t="s">
        <v>432</v>
      </c>
      <c r="C115" s="99" t="s">
        <v>380</v>
      </c>
    </row>
    <row r="116" spans="1:3" x14ac:dyDescent="0.2">
      <c r="A116" t="s">
        <v>433</v>
      </c>
      <c r="B116" t="s">
        <v>416</v>
      </c>
      <c r="C116" s="99" t="s">
        <v>380</v>
      </c>
    </row>
    <row r="117" spans="1:3" x14ac:dyDescent="0.2">
      <c r="A117" t="s">
        <v>434</v>
      </c>
      <c r="B117" t="s">
        <v>190</v>
      </c>
      <c r="C117" s="99" t="s">
        <v>384</v>
      </c>
    </row>
    <row r="118" spans="1:3" x14ac:dyDescent="0.2">
      <c r="C118" s="50" t="s">
        <v>435</v>
      </c>
    </row>
    <row r="119" spans="1:3" x14ac:dyDescent="0.2">
      <c r="A119" s="50" t="s">
        <v>436</v>
      </c>
    </row>
    <row r="120" spans="1:3" x14ac:dyDescent="0.2">
      <c r="A120" s="1" t="s">
        <v>162</v>
      </c>
    </row>
    <row r="121" spans="1:3" x14ac:dyDescent="0.2">
      <c r="A121" t="str">
        <f>A3</f>
        <v>Please select an option</v>
      </c>
    </row>
    <row r="122" spans="1:3" x14ac:dyDescent="0.2">
      <c r="A122" t="s">
        <v>406</v>
      </c>
    </row>
    <row r="123" spans="1:3" x14ac:dyDescent="0.2">
      <c r="A123" t="s">
        <v>190</v>
      </c>
    </row>
    <row r="124" spans="1:3" x14ac:dyDescent="0.2">
      <c r="A124" t="s">
        <v>379</v>
      </c>
    </row>
    <row r="125" spans="1:3" x14ac:dyDescent="0.2">
      <c r="A125" t="s">
        <v>416</v>
      </c>
    </row>
    <row r="126" spans="1:3" x14ac:dyDescent="0.2">
      <c r="A126" t="s">
        <v>432</v>
      </c>
    </row>
    <row r="127" spans="1:3" x14ac:dyDescent="0.2">
      <c r="A127" s="50" t="s">
        <v>437</v>
      </c>
    </row>
    <row r="128" spans="1:3" x14ac:dyDescent="0.2">
      <c r="A128" s="50" t="s">
        <v>438</v>
      </c>
    </row>
    <row r="129" spans="1:1" x14ac:dyDescent="0.2">
      <c r="A129" s="1" t="s">
        <v>160</v>
      </c>
    </row>
    <row r="130" spans="1:1" x14ac:dyDescent="0.2">
      <c r="A130" t="str">
        <f>A3</f>
        <v>Please select an option</v>
      </c>
    </row>
    <row r="131" spans="1:1" x14ac:dyDescent="0.2">
      <c r="A131" t="s">
        <v>156</v>
      </c>
    </row>
    <row r="132" spans="1:1" x14ac:dyDescent="0.2">
      <c r="A132" t="s">
        <v>179</v>
      </c>
    </row>
    <row r="133" spans="1:1" x14ac:dyDescent="0.2">
      <c r="A133" t="s">
        <v>186</v>
      </c>
    </row>
    <row r="134" spans="1:1" x14ac:dyDescent="0.2">
      <c r="A134" t="s">
        <v>183</v>
      </c>
    </row>
    <row r="135" spans="1:1" x14ac:dyDescent="0.2">
      <c r="A135" t="s">
        <v>181</v>
      </c>
    </row>
    <row r="136" spans="1:1" x14ac:dyDescent="0.2">
      <c r="A136" s="50" t="s">
        <v>439</v>
      </c>
    </row>
    <row r="137" spans="1:1" x14ac:dyDescent="0.2">
      <c r="A137" s="50" t="s">
        <v>440</v>
      </c>
    </row>
    <row r="138" spans="1:1" x14ac:dyDescent="0.2">
      <c r="A138" s="1" t="s">
        <v>441</v>
      </c>
    </row>
    <row r="139" spans="1:1" x14ac:dyDescent="0.2">
      <c r="A139" t="str">
        <f>A3</f>
        <v>Please select an option</v>
      </c>
    </row>
    <row r="140" spans="1:1" x14ac:dyDescent="0.2">
      <c r="A140" t="s">
        <v>193</v>
      </c>
    </row>
    <row r="141" spans="1:1" x14ac:dyDescent="0.2">
      <c r="A141" s="50" t="s">
        <v>442</v>
      </c>
    </row>
    <row r="142" spans="1:1" x14ac:dyDescent="0.2">
      <c r="A142" s="50" t="s">
        <v>443</v>
      </c>
    </row>
    <row r="143" spans="1:1" x14ac:dyDescent="0.2">
      <c r="A143" s="1" t="s">
        <v>444</v>
      </c>
    </row>
    <row r="144" spans="1:1" x14ac:dyDescent="0.2">
      <c r="A144" t="str">
        <f>A3</f>
        <v>Please select an option</v>
      </c>
    </row>
    <row r="145" spans="1:1" x14ac:dyDescent="0.2">
      <c r="A145" t="s">
        <v>333</v>
      </c>
    </row>
    <row r="146" spans="1:1" x14ac:dyDescent="0.2">
      <c r="A146" t="s">
        <v>335</v>
      </c>
    </row>
    <row r="147" spans="1:1" x14ac:dyDescent="0.2">
      <c r="A147" s="50" t="s">
        <v>445</v>
      </c>
    </row>
    <row r="148" spans="1:1" x14ac:dyDescent="0.2">
      <c r="A148" s="50" t="s">
        <v>446</v>
      </c>
    </row>
    <row r="149" spans="1:1" x14ac:dyDescent="0.2">
      <c r="A149" s="1" t="s">
        <v>286</v>
      </c>
    </row>
    <row r="150" spans="1:1" x14ac:dyDescent="0.2">
      <c r="A150" t="str">
        <f>A3</f>
        <v>Please select an option</v>
      </c>
    </row>
    <row r="151" spans="1:1" x14ac:dyDescent="0.2">
      <c r="A151" t="s">
        <v>177</v>
      </c>
    </row>
    <row r="152" spans="1:1" x14ac:dyDescent="0.2">
      <c r="A152" t="s">
        <v>178</v>
      </c>
    </row>
    <row r="153" spans="1:1" x14ac:dyDescent="0.2">
      <c r="A153" t="s">
        <v>447</v>
      </c>
    </row>
    <row r="154" spans="1:1" x14ac:dyDescent="0.2">
      <c r="A154" s="50" t="s">
        <v>448</v>
      </c>
    </row>
    <row r="155" spans="1:1" x14ac:dyDescent="0.2">
      <c r="A155" s="50" t="s">
        <v>449</v>
      </c>
    </row>
    <row r="156" spans="1:1" x14ac:dyDescent="0.2">
      <c r="A156" s="1" t="s">
        <v>450</v>
      </c>
    </row>
    <row r="157" spans="1:1" x14ac:dyDescent="0.2">
      <c r="A157" t="str">
        <f>A3</f>
        <v>Please select an option</v>
      </c>
    </row>
    <row r="158" spans="1:1" x14ac:dyDescent="0.2">
      <c r="A158" t="s">
        <v>451</v>
      </c>
    </row>
    <row r="159" spans="1:1" x14ac:dyDescent="0.2">
      <c r="A159" t="s">
        <v>452</v>
      </c>
    </row>
    <row r="160" spans="1:1" x14ac:dyDescent="0.2">
      <c r="A160" s="19" t="s">
        <v>453</v>
      </c>
    </row>
    <row r="161" spans="1:1" x14ac:dyDescent="0.2">
      <c r="A161" s="19" t="s">
        <v>454</v>
      </c>
    </row>
    <row r="162" spans="1:1" x14ac:dyDescent="0.2">
      <c r="A162" t="s">
        <v>455</v>
      </c>
    </row>
    <row r="163" spans="1:1" x14ac:dyDescent="0.2">
      <c r="A163" t="s">
        <v>456</v>
      </c>
    </row>
    <row r="164" spans="1:1" x14ac:dyDescent="0.2">
      <c r="A164" t="s">
        <v>457</v>
      </c>
    </row>
    <row r="165" spans="1:1" x14ac:dyDescent="0.2">
      <c r="A165" t="s">
        <v>458</v>
      </c>
    </row>
    <row r="166" spans="1:1" x14ac:dyDescent="0.2">
      <c r="A166" t="s">
        <v>459</v>
      </c>
    </row>
    <row r="167" spans="1:1" x14ac:dyDescent="0.2">
      <c r="A167" t="s">
        <v>460</v>
      </c>
    </row>
    <row r="168" spans="1:1" x14ac:dyDescent="0.2">
      <c r="A168" s="19" t="s">
        <v>461</v>
      </c>
    </row>
    <row r="169" spans="1:1" x14ac:dyDescent="0.2">
      <c r="A169" s="19" t="s">
        <v>462</v>
      </c>
    </row>
    <row r="170" spans="1:1" x14ac:dyDescent="0.2">
      <c r="A170" s="19" t="s">
        <v>463</v>
      </c>
    </row>
    <row r="171" spans="1:1" x14ac:dyDescent="0.2">
      <c r="A171" t="s">
        <v>464</v>
      </c>
    </row>
    <row r="172" spans="1:1" x14ac:dyDescent="0.2">
      <c r="A172" s="19" t="s">
        <v>465</v>
      </c>
    </row>
    <row r="173" spans="1:1" x14ac:dyDescent="0.2">
      <c r="A173" t="s">
        <v>466</v>
      </c>
    </row>
    <row r="174" spans="1:1" x14ac:dyDescent="0.2">
      <c r="A174" s="19" t="s">
        <v>467</v>
      </c>
    </row>
    <row r="175" spans="1:1" x14ac:dyDescent="0.2">
      <c r="A175" t="s">
        <v>468</v>
      </c>
    </row>
    <row r="176" spans="1:1" x14ac:dyDescent="0.2">
      <c r="A176" s="19" t="s">
        <v>469</v>
      </c>
    </row>
    <row r="177" spans="1:1" x14ac:dyDescent="0.2">
      <c r="A177" t="s">
        <v>470</v>
      </c>
    </row>
    <row r="178" spans="1:1" x14ac:dyDescent="0.2">
      <c r="A178" s="19" t="s">
        <v>471</v>
      </c>
    </row>
    <row r="179" spans="1:1" x14ac:dyDescent="0.2">
      <c r="A179" t="s">
        <v>472</v>
      </c>
    </row>
    <row r="180" spans="1:1" x14ac:dyDescent="0.2">
      <c r="A180" t="s">
        <v>473</v>
      </c>
    </row>
    <row r="181" spans="1:1" x14ac:dyDescent="0.2">
      <c r="A181" s="50" t="s">
        <v>474</v>
      </c>
    </row>
    <row r="182" spans="1:1" x14ac:dyDescent="0.2">
      <c r="A182" s="50" t="s">
        <v>475</v>
      </c>
    </row>
    <row r="183" spans="1:1" x14ac:dyDescent="0.2">
      <c r="A183" s="1" t="s">
        <v>476</v>
      </c>
    </row>
    <row r="184" spans="1:1" x14ac:dyDescent="0.2">
      <c r="A184" t="str">
        <f>A3</f>
        <v>Please select an option</v>
      </c>
    </row>
    <row r="185" spans="1:1" x14ac:dyDescent="0.2">
      <c r="A185" t="s">
        <v>477</v>
      </c>
    </row>
    <row r="186" spans="1:1" x14ac:dyDescent="0.2">
      <c r="A186" t="s">
        <v>478</v>
      </c>
    </row>
    <row r="187" spans="1:1" x14ac:dyDescent="0.2">
      <c r="A187" t="s">
        <v>479</v>
      </c>
    </row>
    <row r="188" spans="1:1" x14ac:dyDescent="0.2">
      <c r="A188" t="s">
        <v>480</v>
      </c>
    </row>
    <row r="189" spans="1:1" x14ac:dyDescent="0.2">
      <c r="A189" t="s">
        <v>481</v>
      </c>
    </row>
    <row r="190" spans="1:1" x14ac:dyDescent="0.2">
      <c r="A190" s="50" t="s">
        <v>482</v>
      </c>
    </row>
  </sheetData>
  <sortState xmlns:xlrd2="http://schemas.microsoft.com/office/spreadsheetml/2017/richdata2" ref="A158:A179">
    <sortCondition ref="A158:A179"/>
  </sortState>
  <pageMargins left="0.7" right="0.7" top="0.75" bottom="0.75" header="0.3" footer="0.3"/>
  <pageSetup paperSize="9" orientation="portrait" r:id="rId1"/>
  <headerFooter>
    <oddHeader>&amp;C&amp;"Calibri"&amp;10&amp;K000000 OFFICIAL&amp;1#_x000D_</oddHeader>
    <oddFooter>&amp;C_x000D_&amp;1#&amp;"Calibri"&amp;10&amp;K000000 OFFICIAL</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565D4-641B-4616-910B-5BBF592F13DD}">
  <sheetPr>
    <tabColor rgb="FFFFFF00"/>
  </sheetPr>
  <dimension ref="A1:E1000"/>
  <sheetViews>
    <sheetView topLeftCell="A139" workbookViewId="0">
      <selection activeCell="B8" sqref="B8:H8"/>
    </sheetView>
  </sheetViews>
  <sheetFormatPr baseColWidth="10" defaultColWidth="8.83203125" defaultRowHeight="15" customHeight="1" x14ac:dyDescent="0.2"/>
  <cols>
    <col min="1" max="1" width="39.33203125" bestFit="1" customWidth="1"/>
    <col min="2" max="2" width="12.5" bestFit="1" customWidth="1"/>
    <col min="3" max="3" width="54" customWidth="1"/>
    <col min="5" max="5" width="95.5" bestFit="1" customWidth="1"/>
  </cols>
  <sheetData>
    <row r="1" spans="1:5" ht="15" customHeight="1" x14ac:dyDescent="0.2">
      <c r="A1" s="50" t="s">
        <v>483</v>
      </c>
    </row>
    <row r="2" spans="1:5" ht="15" customHeight="1" x14ac:dyDescent="0.2">
      <c r="A2" t="s">
        <v>484</v>
      </c>
      <c r="B2" t="s">
        <v>485</v>
      </c>
      <c r="C2" t="s">
        <v>104</v>
      </c>
      <c r="D2" t="s">
        <v>486</v>
      </c>
      <c r="E2" t="s">
        <v>487</v>
      </c>
    </row>
    <row r="3" spans="1:5" ht="15" customHeight="1" x14ac:dyDescent="0.2">
      <c r="A3" t="s">
        <v>50</v>
      </c>
      <c r="B3" t="s">
        <v>488</v>
      </c>
      <c r="C3" t="s">
        <v>489</v>
      </c>
      <c r="D3" t="s">
        <v>490</v>
      </c>
      <c r="E3" t="s">
        <v>491</v>
      </c>
    </row>
    <row r="4" spans="1:5" ht="15" customHeight="1" x14ac:dyDescent="0.2">
      <c r="A4" t="s">
        <v>50</v>
      </c>
      <c r="B4" t="s">
        <v>492</v>
      </c>
      <c r="C4" t="s">
        <v>493</v>
      </c>
      <c r="D4" t="s">
        <v>490</v>
      </c>
      <c r="E4" t="s">
        <v>494</v>
      </c>
    </row>
    <row r="5" spans="1:5" ht="15" customHeight="1" x14ac:dyDescent="0.2">
      <c r="A5" t="s">
        <v>50</v>
      </c>
      <c r="B5" t="s">
        <v>495</v>
      </c>
      <c r="C5" t="s">
        <v>496</v>
      </c>
      <c r="D5" t="s">
        <v>490</v>
      </c>
      <c r="E5" t="s">
        <v>497</v>
      </c>
    </row>
    <row r="6" spans="1:5" ht="15" customHeight="1" x14ac:dyDescent="0.2">
      <c r="A6" t="s">
        <v>50</v>
      </c>
      <c r="B6" t="s">
        <v>498</v>
      </c>
      <c r="C6" t="s">
        <v>499</v>
      </c>
      <c r="D6" t="s">
        <v>490</v>
      </c>
      <c r="E6" t="s">
        <v>500</v>
      </c>
    </row>
    <row r="7" spans="1:5" ht="15" customHeight="1" x14ac:dyDescent="0.2">
      <c r="A7" t="s">
        <v>50</v>
      </c>
      <c r="B7" t="s">
        <v>501</v>
      </c>
      <c r="C7" t="s">
        <v>502</v>
      </c>
      <c r="D7" t="s">
        <v>490</v>
      </c>
      <c r="E7" t="s">
        <v>503</v>
      </c>
    </row>
    <row r="8" spans="1:5" ht="15" customHeight="1" x14ac:dyDescent="0.2">
      <c r="A8" t="s">
        <v>50</v>
      </c>
      <c r="B8" t="s">
        <v>504</v>
      </c>
      <c r="C8" t="s">
        <v>505</v>
      </c>
      <c r="D8" t="s">
        <v>490</v>
      </c>
      <c r="E8" t="s">
        <v>506</v>
      </c>
    </row>
    <row r="9" spans="1:5" ht="15" customHeight="1" x14ac:dyDescent="0.2">
      <c r="A9" t="s">
        <v>50</v>
      </c>
      <c r="B9" t="s">
        <v>507</v>
      </c>
      <c r="C9" t="s">
        <v>508</v>
      </c>
      <c r="D9" t="s">
        <v>490</v>
      </c>
      <c r="E9" t="s">
        <v>509</v>
      </c>
    </row>
    <row r="10" spans="1:5" ht="15" customHeight="1" x14ac:dyDescent="0.2">
      <c r="A10" t="s">
        <v>50</v>
      </c>
      <c r="B10" t="s">
        <v>510</v>
      </c>
      <c r="C10" t="s">
        <v>511</v>
      </c>
      <c r="D10" t="s">
        <v>490</v>
      </c>
      <c r="E10" t="s">
        <v>512</v>
      </c>
    </row>
    <row r="11" spans="1:5" ht="15" customHeight="1" x14ac:dyDescent="0.2">
      <c r="A11" t="s">
        <v>50</v>
      </c>
      <c r="B11" t="s">
        <v>513</v>
      </c>
      <c r="C11" t="s">
        <v>514</v>
      </c>
      <c r="D11" t="s">
        <v>490</v>
      </c>
      <c r="E11" t="s">
        <v>515</v>
      </c>
    </row>
    <row r="12" spans="1:5" ht="15" customHeight="1" x14ac:dyDescent="0.2">
      <c r="A12" t="s">
        <v>355</v>
      </c>
      <c r="B12" t="s">
        <v>516</v>
      </c>
      <c r="C12" t="s">
        <v>517</v>
      </c>
      <c r="D12" t="s">
        <v>490</v>
      </c>
      <c r="E12" t="s">
        <v>518</v>
      </c>
    </row>
    <row r="13" spans="1:5" ht="15" customHeight="1" x14ac:dyDescent="0.2">
      <c r="A13" t="s">
        <v>355</v>
      </c>
      <c r="B13" t="s">
        <v>519</v>
      </c>
      <c r="C13" t="s">
        <v>520</v>
      </c>
      <c r="D13" t="s">
        <v>490</v>
      </c>
      <c r="E13" t="s">
        <v>521</v>
      </c>
    </row>
    <row r="14" spans="1:5" ht="15" customHeight="1" x14ac:dyDescent="0.2">
      <c r="A14" t="s">
        <v>355</v>
      </c>
      <c r="B14" t="s">
        <v>522</v>
      </c>
      <c r="C14" t="s">
        <v>523</v>
      </c>
      <c r="D14" t="s">
        <v>490</v>
      </c>
      <c r="E14" t="s">
        <v>524</v>
      </c>
    </row>
    <row r="15" spans="1:5" ht="15" customHeight="1" x14ac:dyDescent="0.2">
      <c r="A15" t="s">
        <v>355</v>
      </c>
      <c r="B15" t="s">
        <v>525</v>
      </c>
      <c r="C15" t="s">
        <v>526</v>
      </c>
      <c r="D15" t="s">
        <v>490</v>
      </c>
      <c r="E15" t="s">
        <v>527</v>
      </c>
    </row>
    <row r="16" spans="1:5" ht="15" customHeight="1" x14ac:dyDescent="0.2">
      <c r="A16" t="s">
        <v>355</v>
      </c>
      <c r="B16" t="s">
        <v>528</v>
      </c>
      <c r="C16" t="s">
        <v>529</v>
      </c>
      <c r="D16" t="s">
        <v>490</v>
      </c>
      <c r="E16" t="s">
        <v>530</v>
      </c>
    </row>
    <row r="17" spans="1:5" ht="15" customHeight="1" x14ac:dyDescent="0.2">
      <c r="A17" t="s">
        <v>355</v>
      </c>
      <c r="B17" t="s">
        <v>531</v>
      </c>
      <c r="C17" t="s">
        <v>532</v>
      </c>
      <c r="D17" t="s">
        <v>490</v>
      </c>
      <c r="E17" t="s">
        <v>533</v>
      </c>
    </row>
    <row r="18" spans="1:5" ht="15" customHeight="1" x14ac:dyDescent="0.2">
      <c r="A18" t="s">
        <v>355</v>
      </c>
      <c r="B18" t="s">
        <v>534</v>
      </c>
      <c r="C18" t="s">
        <v>535</v>
      </c>
      <c r="D18" t="s">
        <v>490</v>
      </c>
      <c r="E18" t="s">
        <v>536</v>
      </c>
    </row>
    <row r="19" spans="1:5" ht="15" customHeight="1" x14ac:dyDescent="0.2">
      <c r="A19" t="s">
        <v>355</v>
      </c>
      <c r="B19" t="s">
        <v>537</v>
      </c>
      <c r="C19" t="s">
        <v>538</v>
      </c>
      <c r="D19" t="s">
        <v>490</v>
      </c>
      <c r="E19" t="s">
        <v>539</v>
      </c>
    </row>
    <row r="20" spans="1:5" ht="15" customHeight="1" x14ac:dyDescent="0.2">
      <c r="A20" t="s">
        <v>355</v>
      </c>
      <c r="B20" t="s">
        <v>540</v>
      </c>
      <c r="C20" t="s">
        <v>541</v>
      </c>
      <c r="D20" t="s">
        <v>490</v>
      </c>
      <c r="E20" t="s">
        <v>542</v>
      </c>
    </row>
    <row r="21" spans="1:5" ht="15" customHeight="1" x14ac:dyDescent="0.2">
      <c r="A21" t="s">
        <v>355</v>
      </c>
      <c r="B21" t="s">
        <v>543</v>
      </c>
      <c r="C21" t="s">
        <v>544</v>
      </c>
      <c r="D21" t="s">
        <v>490</v>
      </c>
      <c r="E21" t="s">
        <v>545</v>
      </c>
    </row>
    <row r="22" spans="1:5" ht="15" customHeight="1" x14ac:dyDescent="0.2">
      <c r="A22" t="s">
        <v>355</v>
      </c>
      <c r="B22" t="s">
        <v>546</v>
      </c>
      <c r="C22" t="s">
        <v>547</v>
      </c>
      <c r="D22" t="s">
        <v>490</v>
      </c>
      <c r="E22" t="s">
        <v>548</v>
      </c>
    </row>
    <row r="23" spans="1:5" ht="15" customHeight="1" x14ac:dyDescent="0.2">
      <c r="A23" t="s">
        <v>355</v>
      </c>
      <c r="B23" t="s">
        <v>549</v>
      </c>
      <c r="C23" t="s">
        <v>550</v>
      </c>
      <c r="D23" t="s">
        <v>490</v>
      </c>
      <c r="E23" t="s">
        <v>551</v>
      </c>
    </row>
    <row r="24" spans="1:5" ht="15" customHeight="1" x14ac:dyDescent="0.2">
      <c r="A24" t="s">
        <v>355</v>
      </c>
      <c r="B24" t="s">
        <v>552</v>
      </c>
      <c r="C24" t="s">
        <v>553</v>
      </c>
      <c r="D24" t="s">
        <v>490</v>
      </c>
      <c r="E24" t="s">
        <v>554</v>
      </c>
    </row>
    <row r="25" spans="1:5" ht="15" customHeight="1" x14ac:dyDescent="0.2">
      <c r="A25" t="s">
        <v>355</v>
      </c>
      <c r="B25" t="s">
        <v>555</v>
      </c>
      <c r="C25" t="s">
        <v>556</v>
      </c>
      <c r="D25" t="s">
        <v>490</v>
      </c>
      <c r="E25" t="s">
        <v>557</v>
      </c>
    </row>
    <row r="26" spans="1:5" ht="15" customHeight="1" x14ac:dyDescent="0.2">
      <c r="A26" t="s">
        <v>355</v>
      </c>
      <c r="B26" t="s">
        <v>558</v>
      </c>
      <c r="C26" t="s">
        <v>559</v>
      </c>
      <c r="D26" t="s">
        <v>490</v>
      </c>
      <c r="E26" t="s">
        <v>560</v>
      </c>
    </row>
    <row r="27" spans="1:5" ht="15" customHeight="1" x14ac:dyDescent="0.2">
      <c r="A27" t="s">
        <v>355</v>
      </c>
      <c r="B27" t="s">
        <v>561</v>
      </c>
      <c r="C27" t="s">
        <v>562</v>
      </c>
      <c r="D27" t="s">
        <v>490</v>
      </c>
      <c r="E27" t="s">
        <v>563</v>
      </c>
    </row>
    <row r="28" spans="1:5" ht="15" customHeight="1" x14ac:dyDescent="0.2">
      <c r="A28" t="s">
        <v>355</v>
      </c>
      <c r="B28" t="s">
        <v>564</v>
      </c>
      <c r="C28" t="s">
        <v>565</v>
      </c>
      <c r="D28" t="s">
        <v>490</v>
      </c>
      <c r="E28" t="s">
        <v>566</v>
      </c>
    </row>
    <row r="29" spans="1:5" ht="15" customHeight="1" x14ac:dyDescent="0.2">
      <c r="A29" t="s">
        <v>355</v>
      </c>
      <c r="B29" t="s">
        <v>567</v>
      </c>
      <c r="C29" t="s">
        <v>568</v>
      </c>
      <c r="D29" t="s">
        <v>490</v>
      </c>
      <c r="E29" t="s">
        <v>569</v>
      </c>
    </row>
    <row r="30" spans="1:5" ht="15" customHeight="1" x14ac:dyDescent="0.2">
      <c r="A30" t="s">
        <v>355</v>
      </c>
      <c r="B30" t="s">
        <v>570</v>
      </c>
      <c r="C30" t="s">
        <v>571</v>
      </c>
      <c r="D30" t="s">
        <v>490</v>
      </c>
      <c r="E30" t="s">
        <v>572</v>
      </c>
    </row>
    <row r="31" spans="1:5" x14ac:dyDescent="0.2">
      <c r="A31" t="s">
        <v>355</v>
      </c>
      <c r="B31" t="s">
        <v>573</v>
      </c>
      <c r="C31" t="s">
        <v>574</v>
      </c>
      <c r="D31" t="s">
        <v>490</v>
      </c>
      <c r="E31" t="s">
        <v>575</v>
      </c>
    </row>
    <row r="32" spans="1:5" x14ac:dyDescent="0.2">
      <c r="A32" t="s">
        <v>355</v>
      </c>
      <c r="B32" t="s">
        <v>576</v>
      </c>
      <c r="C32" t="s">
        <v>577</v>
      </c>
      <c r="D32" t="s">
        <v>490</v>
      </c>
      <c r="E32" t="s">
        <v>578</v>
      </c>
    </row>
    <row r="33" spans="1:5" x14ac:dyDescent="0.2">
      <c r="A33" t="s">
        <v>355</v>
      </c>
      <c r="B33" t="s">
        <v>579</v>
      </c>
      <c r="C33" t="s">
        <v>580</v>
      </c>
      <c r="D33" t="s">
        <v>490</v>
      </c>
      <c r="E33" t="s">
        <v>581</v>
      </c>
    </row>
    <row r="34" spans="1:5" x14ac:dyDescent="0.2">
      <c r="A34" t="s">
        <v>355</v>
      </c>
      <c r="B34" t="s">
        <v>582</v>
      </c>
      <c r="C34" t="s">
        <v>583</v>
      </c>
      <c r="D34" t="s">
        <v>490</v>
      </c>
      <c r="E34" t="s">
        <v>584</v>
      </c>
    </row>
    <row r="35" spans="1:5" x14ac:dyDescent="0.2">
      <c r="A35" t="s">
        <v>355</v>
      </c>
      <c r="B35" t="s">
        <v>585</v>
      </c>
      <c r="C35" t="s">
        <v>586</v>
      </c>
      <c r="D35" t="s">
        <v>490</v>
      </c>
      <c r="E35" t="s">
        <v>587</v>
      </c>
    </row>
    <row r="36" spans="1:5" x14ac:dyDescent="0.2">
      <c r="A36" t="s">
        <v>355</v>
      </c>
      <c r="B36" t="s">
        <v>588</v>
      </c>
      <c r="C36" t="s">
        <v>589</v>
      </c>
      <c r="D36" t="s">
        <v>490</v>
      </c>
      <c r="E36" t="s">
        <v>590</v>
      </c>
    </row>
    <row r="37" spans="1:5" x14ac:dyDescent="0.2">
      <c r="A37" t="s">
        <v>355</v>
      </c>
      <c r="B37" t="s">
        <v>591</v>
      </c>
      <c r="C37" t="s">
        <v>592</v>
      </c>
      <c r="D37" t="s">
        <v>490</v>
      </c>
      <c r="E37" t="s">
        <v>593</v>
      </c>
    </row>
    <row r="38" spans="1:5" x14ac:dyDescent="0.2">
      <c r="A38" t="s">
        <v>355</v>
      </c>
      <c r="B38" t="s">
        <v>594</v>
      </c>
      <c r="C38" t="s">
        <v>595</v>
      </c>
      <c r="D38" t="s">
        <v>490</v>
      </c>
      <c r="E38" t="s">
        <v>596</v>
      </c>
    </row>
    <row r="39" spans="1:5" x14ac:dyDescent="0.2">
      <c r="A39" t="s">
        <v>355</v>
      </c>
      <c r="B39" t="s">
        <v>597</v>
      </c>
      <c r="C39" t="s">
        <v>598</v>
      </c>
      <c r="D39" t="s">
        <v>490</v>
      </c>
      <c r="E39" t="s">
        <v>599</v>
      </c>
    </row>
    <row r="40" spans="1:5" x14ac:dyDescent="0.2">
      <c r="A40" t="s">
        <v>355</v>
      </c>
      <c r="B40" t="s">
        <v>600</v>
      </c>
      <c r="C40" t="s">
        <v>601</v>
      </c>
      <c r="D40" t="s">
        <v>490</v>
      </c>
      <c r="E40" t="s">
        <v>602</v>
      </c>
    </row>
    <row r="41" spans="1:5" x14ac:dyDescent="0.2">
      <c r="A41" t="s">
        <v>356</v>
      </c>
      <c r="B41" t="s">
        <v>603</v>
      </c>
      <c r="C41" t="s">
        <v>604</v>
      </c>
      <c r="D41" t="s">
        <v>490</v>
      </c>
      <c r="E41" t="s">
        <v>605</v>
      </c>
    </row>
    <row r="42" spans="1:5" x14ac:dyDescent="0.2">
      <c r="A42" t="s">
        <v>356</v>
      </c>
      <c r="B42" t="s">
        <v>606</v>
      </c>
      <c r="C42" t="s">
        <v>607</v>
      </c>
      <c r="D42" t="s">
        <v>490</v>
      </c>
      <c r="E42" t="s">
        <v>608</v>
      </c>
    </row>
    <row r="43" spans="1:5" x14ac:dyDescent="0.2">
      <c r="A43" t="s">
        <v>356</v>
      </c>
      <c r="B43" t="s">
        <v>609</v>
      </c>
      <c r="C43" t="s">
        <v>610</v>
      </c>
      <c r="D43" t="s">
        <v>490</v>
      </c>
      <c r="E43" t="s">
        <v>611</v>
      </c>
    </row>
    <row r="44" spans="1:5" x14ac:dyDescent="0.2">
      <c r="A44" t="s">
        <v>356</v>
      </c>
      <c r="B44" t="s">
        <v>612</v>
      </c>
      <c r="C44" t="s">
        <v>613</v>
      </c>
      <c r="D44" t="s">
        <v>490</v>
      </c>
      <c r="E44" t="s">
        <v>614</v>
      </c>
    </row>
    <row r="45" spans="1:5" x14ac:dyDescent="0.2">
      <c r="A45" t="s">
        <v>356</v>
      </c>
      <c r="B45" t="s">
        <v>615</v>
      </c>
      <c r="C45" t="s">
        <v>616</v>
      </c>
      <c r="D45" t="s">
        <v>490</v>
      </c>
      <c r="E45" t="s">
        <v>617</v>
      </c>
    </row>
    <row r="46" spans="1:5" x14ac:dyDescent="0.2">
      <c r="A46" t="s">
        <v>356</v>
      </c>
      <c r="B46" t="s">
        <v>618</v>
      </c>
      <c r="C46" t="s">
        <v>619</v>
      </c>
      <c r="D46" t="s">
        <v>490</v>
      </c>
      <c r="E46" t="s">
        <v>620</v>
      </c>
    </row>
    <row r="47" spans="1:5" x14ac:dyDescent="0.2">
      <c r="A47" t="s">
        <v>356</v>
      </c>
      <c r="B47" t="s">
        <v>621</v>
      </c>
      <c r="C47" t="s">
        <v>622</v>
      </c>
      <c r="D47" t="s">
        <v>490</v>
      </c>
      <c r="E47" t="s">
        <v>623</v>
      </c>
    </row>
    <row r="48" spans="1:5" x14ac:dyDescent="0.2">
      <c r="A48" t="s">
        <v>356</v>
      </c>
      <c r="B48" t="s">
        <v>624</v>
      </c>
      <c r="C48" t="s">
        <v>625</v>
      </c>
      <c r="D48" t="s">
        <v>490</v>
      </c>
      <c r="E48" t="s">
        <v>626</v>
      </c>
    </row>
    <row r="49" spans="1:5" x14ac:dyDescent="0.2">
      <c r="A49" t="s">
        <v>356</v>
      </c>
      <c r="B49" t="s">
        <v>627</v>
      </c>
      <c r="C49" t="s">
        <v>628</v>
      </c>
      <c r="D49" t="s">
        <v>490</v>
      </c>
      <c r="E49" t="s">
        <v>629</v>
      </c>
    </row>
    <row r="50" spans="1:5" x14ac:dyDescent="0.2">
      <c r="A50" t="s">
        <v>356</v>
      </c>
      <c r="B50" t="s">
        <v>630</v>
      </c>
      <c r="C50" t="s">
        <v>631</v>
      </c>
      <c r="D50" t="s">
        <v>490</v>
      </c>
      <c r="E50" t="s">
        <v>632</v>
      </c>
    </row>
    <row r="51" spans="1:5" x14ac:dyDescent="0.2">
      <c r="A51" t="s">
        <v>356</v>
      </c>
      <c r="B51" t="s">
        <v>633</v>
      </c>
      <c r="C51" t="s">
        <v>634</v>
      </c>
      <c r="D51" t="s">
        <v>490</v>
      </c>
      <c r="E51" t="s">
        <v>635</v>
      </c>
    </row>
    <row r="52" spans="1:5" x14ac:dyDescent="0.2">
      <c r="A52" t="s">
        <v>356</v>
      </c>
      <c r="B52" t="s">
        <v>636</v>
      </c>
      <c r="C52" t="s">
        <v>637</v>
      </c>
      <c r="D52" t="s">
        <v>490</v>
      </c>
      <c r="E52" t="s">
        <v>638</v>
      </c>
    </row>
    <row r="53" spans="1:5" x14ac:dyDescent="0.2">
      <c r="A53" t="s">
        <v>357</v>
      </c>
      <c r="B53" t="s">
        <v>639</v>
      </c>
      <c r="C53" t="s">
        <v>640</v>
      </c>
      <c r="D53" t="s">
        <v>490</v>
      </c>
      <c r="E53" t="s">
        <v>641</v>
      </c>
    </row>
    <row r="54" spans="1:5" x14ac:dyDescent="0.2">
      <c r="A54" t="s">
        <v>357</v>
      </c>
      <c r="B54" t="s">
        <v>642</v>
      </c>
      <c r="C54" t="s">
        <v>643</v>
      </c>
      <c r="D54" t="s">
        <v>490</v>
      </c>
      <c r="E54" t="s">
        <v>644</v>
      </c>
    </row>
    <row r="55" spans="1:5" x14ac:dyDescent="0.2">
      <c r="A55" t="s">
        <v>357</v>
      </c>
      <c r="B55" t="s">
        <v>645</v>
      </c>
      <c r="C55" t="s">
        <v>646</v>
      </c>
      <c r="D55" t="s">
        <v>490</v>
      </c>
      <c r="E55" t="s">
        <v>647</v>
      </c>
    </row>
    <row r="56" spans="1:5" x14ac:dyDescent="0.2">
      <c r="A56" t="s">
        <v>357</v>
      </c>
      <c r="B56" t="s">
        <v>648</v>
      </c>
      <c r="C56" t="s">
        <v>649</v>
      </c>
      <c r="D56" t="s">
        <v>490</v>
      </c>
      <c r="E56" t="s">
        <v>650</v>
      </c>
    </row>
    <row r="57" spans="1:5" x14ac:dyDescent="0.2">
      <c r="A57" t="s">
        <v>357</v>
      </c>
      <c r="B57" t="s">
        <v>651</v>
      </c>
      <c r="C57" t="s">
        <v>652</v>
      </c>
      <c r="D57" t="s">
        <v>490</v>
      </c>
      <c r="E57" t="s">
        <v>653</v>
      </c>
    </row>
    <row r="58" spans="1:5" x14ac:dyDescent="0.2">
      <c r="A58" t="s">
        <v>357</v>
      </c>
      <c r="B58" t="s">
        <v>654</v>
      </c>
      <c r="C58" t="s">
        <v>655</v>
      </c>
      <c r="D58" t="s">
        <v>490</v>
      </c>
      <c r="E58" t="s">
        <v>656</v>
      </c>
    </row>
    <row r="59" spans="1:5" x14ac:dyDescent="0.2">
      <c r="A59" t="s">
        <v>357</v>
      </c>
      <c r="B59" t="s">
        <v>657</v>
      </c>
      <c r="C59" t="s">
        <v>658</v>
      </c>
      <c r="D59" t="s">
        <v>490</v>
      </c>
      <c r="E59" t="s">
        <v>659</v>
      </c>
    </row>
    <row r="60" spans="1:5" x14ac:dyDescent="0.2">
      <c r="A60" t="s">
        <v>357</v>
      </c>
      <c r="B60" t="s">
        <v>660</v>
      </c>
      <c r="C60" t="s">
        <v>661</v>
      </c>
      <c r="D60" t="s">
        <v>490</v>
      </c>
      <c r="E60" t="s">
        <v>662</v>
      </c>
    </row>
    <row r="61" spans="1:5" x14ac:dyDescent="0.2">
      <c r="A61" t="s">
        <v>357</v>
      </c>
      <c r="B61" t="s">
        <v>663</v>
      </c>
      <c r="C61" t="s">
        <v>664</v>
      </c>
      <c r="D61" t="s">
        <v>490</v>
      </c>
      <c r="E61" t="s">
        <v>665</v>
      </c>
    </row>
    <row r="62" spans="1:5" x14ac:dyDescent="0.2">
      <c r="A62" t="s">
        <v>357</v>
      </c>
      <c r="B62" t="s">
        <v>666</v>
      </c>
      <c r="C62" t="s">
        <v>667</v>
      </c>
      <c r="D62" t="s">
        <v>490</v>
      </c>
      <c r="E62" t="s">
        <v>668</v>
      </c>
    </row>
    <row r="63" spans="1:5" x14ac:dyDescent="0.2">
      <c r="A63" t="s">
        <v>357</v>
      </c>
      <c r="B63" t="s">
        <v>669</v>
      </c>
      <c r="C63" t="s">
        <v>670</v>
      </c>
      <c r="D63" t="s">
        <v>490</v>
      </c>
      <c r="E63" t="s">
        <v>671</v>
      </c>
    </row>
    <row r="64" spans="1:5" x14ac:dyDescent="0.2">
      <c r="A64" t="s">
        <v>357</v>
      </c>
      <c r="B64" t="s">
        <v>672</v>
      </c>
      <c r="C64" t="s">
        <v>673</v>
      </c>
      <c r="D64" t="s">
        <v>490</v>
      </c>
      <c r="E64" t="s">
        <v>674</v>
      </c>
    </row>
    <row r="65" spans="1:5" x14ac:dyDescent="0.2">
      <c r="A65" t="s">
        <v>357</v>
      </c>
      <c r="B65" t="s">
        <v>675</v>
      </c>
      <c r="C65" t="s">
        <v>676</v>
      </c>
      <c r="D65" t="s">
        <v>490</v>
      </c>
      <c r="E65" t="s">
        <v>677</v>
      </c>
    </row>
    <row r="66" spans="1:5" x14ac:dyDescent="0.2">
      <c r="A66" t="s">
        <v>358</v>
      </c>
      <c r="B66" t="s">
        <v>678</v>
      </c>
      <c r="C66" t="s">
        <v>679</v>
      </c>
      <c r="D66" t="s">
        <v>490</v>
      </c>
      <c r="E66" t="s">
        <v>680</v>
      </c>
    </row>
    <row r="67" spans="1:5" x14ac:dyDescent="0.2">
      <c r="A67" t="s">
        <v>358</v>
      </c>
      <c r="B67" t="s">
        <v>681</v>
      </c>
      <c r="C67" t="s">
        <v>682</v>
      </c>
      <c r="D67" t="s">
        <v>490</v>
      </c>
      <c r="E67" t="s">
        <v>683</v>
      </c>
    </row>
    <row r="68" spans="1:5" x14ac:dyDescent="0.2">
      <c r="A68" t="s">
        <v>358</v>
      </c>
      <c r="B68" t="s">
        <v>684</v>
      </c>
      <c r="C68" t="s">
        <v>685</v>
      </c>
      <c r="D68" t="s">
        <v>490</v>
      </c>
      <c r="E68" t="s">
        <v>686</v>
      </c>
    </row>
    <row r="69" spans="1:5" x14ac:dyDescent="0.2">
      <c r="A69" t="s">
        <v>358</v>
      </c>
      <c r="B69" t="s">
        <v>687</v>
      </c>
      <c r="C69" t="s">
        <v>688</v>
      </c>
      <c r="D69" t="s">
        <v>490</v>
      </c>
      <c r="E69" t="s">
        <v>689</v>
      </c>
    </row>
    <row r="70" spans="1:5" x14ac:dyDescent="0.2">
      <c r="A70" t="s">
        <v>358</v>
      </c>
      <c r="B70" t="s">
        <v>690</v>
      </c>
      <c r="C70" t="s">
        <v>691</v>
      </c>
      <c r="D70" t="s">
        <v>490</v>
      </c>
      <c r="E70" t="s">
        <v>692</v>
      </c>
    </row>
    <row r="71" spans="1:5" x14ac:dyDescent="0.2">
      <c r="A71" t="s">
        <v>358</v>
      </c>
      <c r="B71" t="s">
        <v>693</v>
      </c>
      <c r="C71" t="s">
        <v>694</v>
      </c>
      <c r="D71" t="s">
        <v>490</v>
      </c>
      <c r="E71" t="s">
        <v>695</v>
      </c>
    </row>
    <row r="72" spans="1:5" x14ac:dyDescent="0.2">
      <c r="A72" t="s">
        <v>358</v>
      </c>
      <c r="B72" t="s">
        <v>696</v>
      </c>
      <c r="C72" t="s">
        <v>697</v>
      </c>
      <c r="D72" t="s">
        <v>490</v>
      </c>
      <c r="E72" t="s">
        <v>698</v>
      </c>
    </row>
    <row r="73" spans="1:5" x14ac:dyDescent="0.2">
      <c r="A73" t="s">
        <v>358</v>
      </c>
      <c r="B73" t="s">
        <v>699</v>
      </c>
      <c r="C73" t="s">
        <v>700</v>
      </c>
      <c r="D73" t="s">
        <v>490</v>
      </c>
      <c r="E73" t="s">
        <v>701</v>
      </c>
    </row>
    <row r="74" spans="1:5" x14ac:dyDescent="0.2">
      <c r="A74" t="s">
        <v>358</v>
      </c>
      <c r="B74" t="s">
        <v>702</v>
      </c>
      <c r="C74" t="s">
        <v>703</v>
      </c>
      <c r="D74" t="s">
        <v>490</v>
      </c>
      <c r="E74" t="s">
        <v>704</v>
      </c>
    </row>
    <row r="75" spans="1:5" x14ac:dyDescent="0.2">
      <c r="A75" t="s">
        <v>358</v>
      </c>
      <c r="B75" t="s">
        <v>705</v>
      </c>
      <c r="C75" t="s">
        <v>706</v>
      </c>
      <c r="D75" t="s">
        <v>490</v>
      </c>
      <c r="E75" t="s">
        <v>707</v>
      </c>
    </row>
    <row r="76" spans="1:5" x14ac:dyDescent="0.2">
      <c r="A76" t="s">
        <v>358</v>
      </c>
      <c r="B76" t="s">
        <v>708</v>
      </c>
      <c r="C76" t="s">
        <v>709</v>
      </c>
      <c r="D76" t="s">
        <v>490</v>
      </c>
      <c r="E76" t="s">
        <v>710</v>
      </c>
    </row>
    <row r="77" spans="1:5" x14ac:dyDescent="0.2">
      <c r="A77" t="s">
        <v>358</v>
      </c>
      <c r="B77" t="s">
        <v>711</v>
      </c>
      <c r="C77" t="s">
        <v>712</v>
      </c>
      <c r="D77" t="s">
        <v>490</v>
      </c>
      <c r="E77" t="s">
        <v>713</v>
      </c>
    </row>
    <row r="78" spans="1:5" x14ac:dyDescent="0.2">
      <c r="A78" t="s">
        <v>359</v>
      </c>
      <c r="B78" t="s">
        <v>714</v>
      </c>
      <c r="C78" t="s">
        <v>715</v>
      </c>
      <c r="D78" t="s">
        <v>490</v>
      </c>
      <c r="E78" t="s">
        <v>716</v>
      </c>
    </row>
    <row r="79" spans="1:5" x14ac:dyDescent="0.2">
      <c r="A79" t="s">
        <v>359</v>
      </c>
      <c r="B79" t="s">
        <v>717</v>
      </c>
      <c r="C79" t="s">
        <v>718</v>
      </c>
      <c r="D79" t="s">
        <v>490</v>
      </c>
      <c r="E79" t="s">
        <v>719</v>
      </c>
    </row>
    <row r="80" spans="1:5" x14ac:dyDescent="0.2">
      <c r="A80" t="s">
        <v>359</v>
      </c>
      <c r="B80" t="s">
        <v>720</v>
      </c>
      <c r="C80" t="s">
        <v>721</v>
      </c>
      <c r="D80" t="s">
        <v>490</v>
      </c>
      <c r="E80" t="s">
        <v>722</v>
      </c>
    </row>
    <row r="81" spans="1:5" x14ac:dyDescent="0.2">
      <c r="A81" t="s">
        <v>359</v>
      </c>
      <c r="B81" t="s">
        <v>723</v>
      </c>
      <c r="C81" t="s">
        <v>724</v>
      </c>
      <c r="D81" t="s">
        <v>490</v>
      </c>
      <c r="E81" t="s">
        <v>725</v>
      </c>
    </row>
    <row r="82" spans="1:5" x14ac:dyDescent="0.2">
      <c r="A82" t="s">
        <v>359</v>
      </c>
      <c r="B82" t="s">
        <v>726</v>
      </c>
      <c r="C82" t="s">
        <v>727</v>
      </c>
      <c r="D82" t="s">
        <v>490</v>
      </c>
      <c r="E82" t="s">
        <v>728</v>
      </c>
    </row>
    <row r="83" spans="1:5" x14ac:dyDescent="0.2">
      <c r="A83" t="s">
        <v>359</v>
      </c>
      <c r="B83" t="s">
        <v>729</v>
      </c>
      <c r="C83" t="s">
        <v>730</v>
      </c>
      <c r="D83" t="s">
        <v>490</v>
      </c>
      <c r="E83" t="s">
        <v>731</v>
      </c>
    </row>
    <row r="84" spans="1:5" x14ac:dyDescent="0.2">
      <c r="A84" t="s">
        <v>359</v>
      </c>
      <c r="B84" t="s">
        <v>732</v>
      </c>
      <c r="C84" t="s">
        <v>733</v>
      </c>
      <c r="D84" t="s">
        <v>490</v>
      </c>
      <c r="E84" t="s">
        <v>734</v>
      </c>
    </row>
    <row r="85" spans="1:5" x14ac:dyDescent="0.2">
      <c r="A85" t="s">
        <v>359</v>
      </c>
      <c r="B85" t="s">
        <v>735</v>
      </c>
      <c r="C85" t="s">
        <v>736</v>
      </c>
      <c r="D85" t="s">
        <v>490</v>
      </c>
      <c r="E85" t="s">
        <v>737</v>
      </c>
    </row>
    <row r="86" spans="1:5" x14ac:dyDescent="0.2">
      <c r="A86" t="s">
        <v>359</v>
      </c>
      <c r="B86" t="s">
        <v>738</v>
      </c>
      <c r="C86" t="s">
        <v>739</v>
      </c>
      <c r="D86" t="s">
        <v>490</v>
      </c>
      <c r="E86" t="s">
        <v>740</v>
      </c>
    </row>
    <row r="87" spans="1:5" x14ac:dyDescent="0.2">
      <c r="A87" t="s">
        <v>359</v>
      </c>
      <c r="B87" t="s">
        <v>741</v>
      </c>
      <c r="C87" t="s">
        <v>742</v>
      </c>
      <c r="D87" t="s">
        <v>490</v>
      </c>
      <c r="E87" t="s">
        <v>743</v>
      </c>
    </row>
    <row r="88" spans="1:5" x14ac:dyDescent="0.2">
      <c r="A88" t="s">
        <v>359</v>
      </c>
      <c r="B88" t="s">
        <v>744</v>
      </c>
      <c r="C88" t="s">
        <v>745</v>
      </c>
      <c r="D88" t="s">
        <v>490</v>
      </c>
      <c r="E88" t="s">
        <v>746</v>
      </c>
    </row>
    <row r="89" spans="1:5" x14ac:dyDescent="0.2">
      <c r="A89" t="s">
        <v>359</v>
      </c>
      <c r="B89" t="s">
        <v>747</v>
      </c>
      <c r="C89" t="s">
        <v>748</v>
      </c>
      <c r="D89" t="s">
        <v>490</v>
      </c>
      <c r="E89" t="s">
        <v>749</v>
      </c>
    </row>
    <row r="90" spans="1:5" x14ac:dyDescent="0.2">
      <c r="A90" t="s">
        <v>359</v>
      </c>
      <c r="B90" t="s">
        <v>750</v>
      </c>
      <c r="C90" t="s">
        <v>751</v>
      </c>
      <c r="D90" t="s">
        <v>490</v>
      </c>
      <c r="E90" t="s">
        <v>752</v>
      </c>
    </row>
    <row r="91" spans="1:5" x14ac:dyDescent="0.2">
      <c r="A91" t="s">
        <v>360</v>
      </c>
      <c r="B91" t="s">
        <v>753</v>
      </c>
      <c r="C91" t="s">
        <v>754</v>
      </c>
      <c r="D91" t="s">
        <v>490</v>
      </c>
      <c r="E91" t="s">
        <v>755</v>
      </c>
    </row>
    <row r="92" spans="1:5" x14ac:dyDescent="0.2">
      <c r="A92" t="s">
        <v>360</v>
      </c>
      <c r="B92" t="s">
        <v>756</v>
      </c>
      <c r="C92" t="s">
        <v>757</v>
      </c>
      <c r="D92" t="s">
        <v>490</v>
      </c>
      <c r="E92" t="s">
        <v>758</v>
      </c>
    </row>
    <row r="93" spans="1:5" x14ac:dyDescent="0.2">
      <c r="A93" t="s">
        <v>360</v>
      </c>
      <c r="B93" t="s">
        <v>759</v>
      </c>
      <c r="C93" t="s">
        <v>760</v>
      </c>
      <c r="D93" t="s">
        <v>490</v>
      </c>
      <c r="E93" t="s">
        <v>761</v>
      </c>
    </row>
    <row r="94" spans="1:5" x14ac:dyDescent="0.2">
      <c r="A94" t="s">
        <v>360</v>
      </c>
      <c r="B94" t="s">
        <v>762</v>
      </c>
      <c r="C94" t="s">
        <v>763</v>
      </c>
      <c r="D94" t="s">
        <v>490</v>
      </c>
      <c r="E94" t="s">
        <v>764</v>
      </c>
    </row>
    <row r="95" spans="1:5" x14ac:dyDescent="0.2">
      <c r="A95" t="s">
        <v>360</v>
      </c>
      <c r="B95" t="s">
        <v>765</v>
      </c>
      <c r="C95" t="s">
        <v>766</v>
      </c>
      <c r="D95" t="s">
        <v>490</v>
      </c>
      <c r="E95" t="s">
        <v>767</v>
      </c>
    </row>
    <row r="96" spans="1:5" x14ac:dyDescent="0.2">
      <c r="A96" t="s">
        <v>360</v>
      </c>
      <c r="B96" t="s">
        <v>768</v>
      </c>
      <c r="C96" t="s">
        <v>769</v>
      </c>
      <c r="D96" t="s">
        <v>490</v>
      </c>
      <c r="E96" t="s">
        <v>770</v>
      </c>
    </row>
    <row r="97" spans="1:5" x14ac:dyDescent="0.2">
      <c r="A97" t="s">
        <v>360</v>
      </c>
      <c r="B97" t="s">
        <v>771</v>
      </c>
      <c r="C97" t="s">
        <v>772</v>
      </c>
      <c r="D97" t="s">
        <v>490</v>
      </c>
      <c r="E97" t="s">
        <v>773</v>
      </c>
    </row>
    <row r="98" spans="1:5" x14ac:dyDescent="0.2">
      <c r="A98" t="s">
        <v>360</v>
      </c>
      <c r="B98" t="s">
        <v>774</v>
      </c>
      <c r="C98" t="s">
        <v>775</v>
      </c>
      <c r="D98" t="s">
        <v>490</v>
      </c>
      <c r="E98" t="s">
        <v>776</v>
      </c>
    </row>
    <row r="99" spans="1:5" x14ac:dyDescent="0.2">
      <c r="A99" t="s">
        <v>360</v>
      </c>
      <c r="B99" t="s">
        <v>777</v>
      </c>
      <c r="C99" t="s">
        <v>778</v>
      </c>
      <c r="D99" t="s">
        <v>490</v>
      </c>
      <c r="E99" t="s">
        <v>779</v>
      </c>
    </row>
    <row r="100" spans="1:5" x14ac:dyDescent="0.2">
      <c r="A100" t="s">
        <v>360</v>
      </c>
      <c r="B100" t="s">
        <v>780</v>
      </c>
      <c r="C100" t="s">
        <v>781</v>
      </c>
      <c r="D100" t="s">
        <v>490</v>
      </c>
      <c r="E100" t="s">
        <v>782</v>
      </c>
    </row>
    <row r="101" spans="1:5" x14ac:dyDescent="0.2">
      <c r="A101" t="s">
        <v>360</v>
      </c>
      <c r="B101" t="s">
        <v>783</v>
      </c>
      <c r="C101" t="s">
        <v>784</v>
      </c>
      <c r="D101" t="s">
        <v>490</v>
      </c>
      <c r="E101" t="s">
        <v>785</v>
      </c>
    </row>
    <row r="102" spans="1:5" x14ac:dyDescent="0.2">
      <c r="A102" t="s">
        <v>360</v>
      </c>
      <c r="B102" t="s">
        <v>786</v>
      </c>
      <c r="C102" t="s">
        <v>787</v>
      </c>
      <c r="D102" t="s">
        <v>490</v>
      </c>
      <c r="E102" t="s">
        <v>788</v>
      </c>
    </row>
    <row r="103" spans="1:5" x14ac:dyDescent="0.2">
      <c r="A103" t="s">
        <v>360</v>
      </c>
      <c r="B103" t="s">
        <v>789</v>
      </c>
      <c r="C103" t="s">
        <v>790</v>
      </c>
      <c r="D103" t="s">
        <v>490</v>
      </c>
      <c r="E103" t="s">
        <v>791</v>
      </c>
    </row>
    <row r="104" spans="1:5" x14ac:dyDescent="0.2">
      <c r="A104" t="s">
        <v>360</v>
      </c>
      <c r="B104" t="s">
        <v>792</v>
      </c>
      <c r="C104" t="s">
        <v>793</v>
      </c>
      <c r="D104" t="s">
        <v>490</v>
      </c>
      <c r="E104" t="s">
        <v>794</v>
      </c>
    </row>
    <row r="105" spans="1:5" x14ac:dyDescent="0.2">
      <c r="A105" t="s">
        <v>360</v>
      </c>
      <c r="B105" t="s">
        <v>795</v>
      </c>
      <c r="C105" t="s">
        <v>796</v>
      </c>
      <c r="D105" t="s">
        <v>490</v>
      </c>
      <c r="E105" t="s">
        <v>797</v>
      </c>
    </row>
    <row r="106" spans="1:5" x14ac:dyDescent="0.2">
      <c r="A106" t="s">
        <v>360</v>
      </c>
      <c r="B106" t="s">
        <v>798</v>
      </c>
      <c r="C106" t="s">
        <v>799</v>
      </c>
      <c r="D106" t="s">
        <v>490</v>
      </c>
      <c r="E106" t="s">
        <v>800</v>
      </c>
    </row>
    <row r="107" spans="1:5" x14ac:dyDescent="0.2">
      <c r="A107" t="s">
        <v>360</v>
      </c>
      <c r="B107" t="s">
        <v>801</v>
      </c>
      <c r="C107" t="s">
        <v>802</v>
      </c>
      <c r="D107" t="s">
        <v>490</v>
      </c>
      <c r="E107" t="s">
        <v>803</v>
      </c>
    </row>
    <row r="108" spans="1:5" x14ac:dyDescent="0.2">
      <c r="A108" t="s">
        <v>360</v>
      </c>
      <c r="B108" t="s">
        <v>804</v>
      </c>
      <c r="C108" t="s">
        <v>805</v>
      </c>
      <c r="D108" t="s">
        <v>490</v>
      </c>
      <c r="E108" t="s">
        <v>806</v>
      </c>
    </row>
    <row r="109" spans="1:5" x14ac:dyDescent="0.2">
      <c r="A109" t="s">
        <v>360</v>
      </c>
      <c r="B109" t="s">
        <v>807</v>
      </c>
      <c r="C109" t="s">
        <v>808</v>
      </c>
      <c r="D109" t="s">
        <v>490</v>
      </c>
      <c r="E109" t="s">
        <v>809</v>
      </c>
    </row>
    <row r="110" spans="1:5" x14ac:dyDescent="0.2">
      <c r="A110" t="s">
        <v>361</v>
      </c>
      <c r="B110" t="s">
        <v>810</v>
      </c>
      <c r="C110" t="s">
        <v>811</v>
      </c>
      <c r="D110" t="s">
        <v>490</v>
      </c>
      <c r="E110" t="s">
        <v>812</v>
      </c>
    </row>
    <row r="111" spans="1:5" x14ac:dyDescent="0.2">
      <c r="A111" t="s">
        <v>361</v>
      </c>
      <c r="B111" t="s">
        <v>813</v>
      </c>
      <c r="C111" t="s">
        <v>814</v>
      </c>
      <c r="D111" t="s">
        <v>490</v>
      </c>
      <c r="E111" t="s">
        <v>815</v>
      </c>
    </row>
    <row r="112" spans="1:5" x14ac:dyDescent="0.2">
      <c r="A112" t="s">
        <v>361</v>
      </c>
      <c r="B112" t="s">
        <v>816</v>
      </c>
      <c r="C112" t="s">
        <v>817</v>
      </c>
      <c r="D112" t="s">
        <v>490</v>
      </c>
      <c r="E112" t="s">
        <v>818</v>
      </c>
    </row>
    <row r="113" spans="1:5" x14ac:dyDescent="0.2">
      <c r="A113" t="s">
        <v>361</v>
      </c>
      <c r="B113" t="s">
        <v>819</v>
      </c>
      <c r="C113" t="s">
        <v>820</v>
      </c>
      <c r="D113" t="s">
        <v>490</v>
      </c>
      <c r="E113" t="s">
        <v>821</v>
      </c>
    </row>
    <row r="114" spans="1:5" x14ac:dyDescent="0.2">
      <c r="A114" t="s">
        <v>361</v>
      </c>
      <c r="B114" t="s">
        <v>822</v>
      </c>
      <c r="C114" t="s">
        <v>823</v>
      </c>
      <c r="D114" t="s">
        <v>490</v>
      </c>
      <c r="E114" t="s">
        <v>824</v>
      </c>
    </row>
    <row r="115" spans="1:5" x14ac:dyDescent="0.2">
      <c r="A115" t="s">
        <v>361</v>
      </c>
      <c r="B115" t="s">
        <v>825</v>
      </c>
      <c r="C115" t="s">
        <v>826</v>
      </c>
      <c r="D115" t="s">
        <v>490</v>
      </c>
      <c r="E115" t="s">
        <v>827</v>
      </c>
    </row>
    <row r="116" spans="1:5" x14ac:dyDescent="0.2">
      <c r="A116" t="s">
        <v>361</v>
      </c>
      <c r="B116" t="s">
        <v>828</v>
      </c>
      <c r="C116" t="s">
        <v>829</v>
      </c>
      <c r="D116" t="s">
        <v>490</v>
      </c>
      <c r="E116" t="s">
        <v>830</v>
      </c>
    </row>
    <row r="117" spans="1:5" x14ac:dyDescent="0.2">
      <c r="A117" t="s">
        <v>361</v>
      </c>
      <c r="B117" t="s">
        <v>831</v>
      </c>
      <c r="C117" t="s">
        <v>832</v>
      </c>
      <c r="D117" t="s">
        <v>490</v>
      </c>
      <c r="E117" t="s">
        <v>833</v>
      </c>
    </row>
    <row r="118" spans="1:5" x14ac:dyDescent="0.2">
      <c r="A118" t="s">
        <v>361</v>
      </c>
      <c r="B118" t="s">
        <v>834</v>
      </c>
      <c r="C118" t="s">
        <v>835</v>
      </c>
      <c r="D118" t="s">
        <v>490</v>
      </c>
      <c r="E118" t="s">
        <v>836</v>
      </c>
    </row>
    <row r="119" spans="1:5" x14ac:dyDescent="0.2">
      <c r="A119" t="s">
        <v>361</v>
      </c>
      <c r="B119" t="s">
        <v>837</v>
      </c>
      <c r="C119" t="s">
        <v>838</v>
      </c>
      <c r="D119" t="s">
        <v>490</v>
      </c>
      <c r="E119" t="s">
        <v>839</v>
      </c>
    </row>
    <row r="120" spans="1:5" x14ac:dyDescent="0.2">
      <c r="A120" t="s">
        <v>362</v>
      </c>
      <c r="B120" t="s">
        <v>840</v>
      </c>
      <c r="C120" t="s">
        <v>841</v>
      </c>
      <c r="D120" t="s">
        <v>490</v>
      </c>
      <c r="E120" t="s">
        <v>842</v>
      </c>
    </row>
    <row r="121" spans="1:5" x14ac:dyDescent="0.2">
      <c r="A121" t="s">
        <v>362</v>
      </c>
      <c r="B121" t="s">
        <v>843</v>
      </c>
      <c r="C121" t="s">
        <v>844</v>
      </c>
      <c r="D121" t="s">
        <v>490</v>
      </c>
      <c r="E121" t="s">
        <v>845</v>
      </c>
    </row>
    <row r="122" spans="1:5" x14ac:dyDescent="0.2">
      <c r="A122" t="s">
        <v>362</v>
      </c>
      <c r="B122" t="s">
        <v>846</v>
      </c>
      <c r="C122" t="s">
        <v>847</v>
      </c>
      <c r="D122" t="s">
        <v>490</v>
      </c>
      <c r="E122" t="s">
        <v>848</v>
      </c>
    </row>
    <row r="123" spans="1:5" x14ac:dyDescent="0.2">
      <c r="A123" t="s">
        <v>362</v>
      </c>
      <c r="B123" t="s">
        <v>849</v>
      </c>
      <c r="C123" t="s">
        <v>850</v>
      </c>
      <c r="D123" t="s">
        <v>490</v>
      </c>
      <c r="E123" t="s">
        <v>851</v>
      </c>
    </row>
    <row r="124" spans="1:5" x14ac:dyDescent="0.2">
      <c r="A124" t="s">
        <v>362</v>
      </c>
      <c r="B124" t="s">
        <v>852</v>
      </c>
      <c r="C124" t="s">
        <v>853</v>
      </c>
      <c r="D124" t="s">
        <v>490</v>
      </c>
      <c r="E124" t="s">
        <v>854</v>
      </c>
    </row>
    <row r="125" spans="1:5" x14ac:dyDescent="0.2">
      <c r="A125" t="s">
        <v>362</v>
      </c>
      <c r="B125" t="s">
        <v>855</v>
      </c>
      <c r="C125" t="s">
        <v>856</v>
      </c>
      <c r="D125" t="s">
        <v>490</v>
      </c>
      <c r="E125" t="s">
        <v>857</v>
      </c>
    </row>
    <row r="126" spans="1:5" x14ac:dyDescent="0.2">
      <c r="A126" t="s">
        <v>362</v>
      </c>
      <c r="B126" t="s">
        <v>858</v>
      </c>
      <c r="C126" t="s">
        <v>859</v>
      </c>
      <c r="D126" t="s">
        <v>490</v>
      </c>
      <c r="E126" t="s">
        <v>860</v>
      </c>
    </row>
    <row r="127" spans="1:5" x14ac:dyDescent="0.2">
      <c r="A127" t="s">
        <v>362</v>
      </c>
      <c r="B127" t="s">
        <v>861</v>
      </c>
      <c r="C127" t="s">
        <v>862</v>
      </c>
      <c r="D127" t="s">
        <v>490</v>
      </c>
      <c r="E127" t="s">
        <v>863</v>
      </c>
    </row>
    <row r="128" spans="1:5" x14ac:dyDescent="0.2">
      <c r="A128" t="s">
        <v>362</v>
      </c>
      <c r="B128" t="s">
        <v>864</v>
      </c>
      <c r="C128" t="s">
        <v>865</v>
      </c>
      <c r="D128" t="s">
        <v>490</v>
      </c>
      <c r="E128" t="s">
        <v>866</v>
      </c>
    </row>
    <row r="129" spans="1:5" x14ac:dyDescent="0.2">
      <c r="A129" t="s">
        <v>362</v>
      </c>
      <c r="B129" t="s">
        <v>867</v>
      </c>
      <c r="C129" t="s">
        <v>868</v>
      </c>
      <c r="D129" t="s">
        <v>490</v>
      </c>
      <c r="E129" t="s">
        <v>869</v>
      </c>
    </row>
    <row r="130" spans="1:5" x14ac:dyDescent="0.2">
      <c r="A130" t="s">
        <v>362</v>
      </c>
      <c r="B130" t="s">
        <v>870</v>
      </c>
      <c r="C130" t="s">
        <v>871</v>
      </c>
      <c r="D130" t="s">
        <v>490</v>
      </c>
      <c r="E130" t="s">
        <v>872</v>
      </c>
    </row>
    <row r="131" spans="1:5" x14ac:dyDescent="0.2">
      <c r="A131" t="s">
        <v>362</v>
      </c>
      <c r="B131" t="s">
        <v>873</v>
      </c>
      <c r="C131" t="s">
        <v>874</v>
      </c>
      <c r="D131" t="s">
        <v>490</v>
      </c>
      <c r="E131" t="s">
        <v>875</v>
      </c>
    </row>
    <row r="132" spans="1:5" x14ac:dyDescent="0.2">
      <c r="A132" t="s">
        <v>362</v>
      </c>
      <c r="B132" t="s">
        <v>876</v>
      </c>
      <c r="C132" t="s">
        <v>877</v>
      </c>
      <c r="D132" t="s">
        <v>490</v>
      </c>
      <c r="E132" t="s">
        <v>878</v>
      </c>
    </row>
    <row r="133" spans="1:5" x14ac:dyDescent="0.2">
      <c r="A133" t="s">
        <v>363</v>
      </c>
      <c r="B133" t="s">
        <v>879</v>
      </c>
      <c r="C133" t="s">
        <v>880</v>
      </c>
      <c r="D133" t="s">
        <v>490</v>
      </c>
      <c r="E133" t="s">
        <v>881</v>
      </c>
    </row>
    <row r="134" spans="1:5" x14ac:dyDescent="0.2">
      <c r="A134" t="s">
        <v>363</v>
      </c>
      <c r="B134" t="s">
        <v>882</v>
      </c>
      <c r="C134" t="s">
        <v>883</v>
      </c>
      <c r="D134" t="s">
        <v>490</v>
      </c>
      <c r="E134" t="s">
        <v>884</v>
      </c>
    </row>
    <row r="135" spans="1:5" x14ac:dyDescent="0.2">
      <c r="A135" t="s">
        <v>363</v>
      </c>
      <c r="B135" t="s">
        <v>885</v>
      </c>
      <c r="C135" t="s">
        <v>886</v>
      </c>
      <c r="D135" t="s">
        <v>490</v>
      </c>
      <c r="E135" t="s">
        <v>887</v>
      </c>
    </row>
    <row r="136" spans="1:5" x14ac:dyDescent="0.2">
      <c r="A136" t="s">
        <v>363</v>
      </c>
      <c r="B136" t="s">
        <v>888</v>
      </c>
      <c r="C136" t="s">
        <v>889</v>
      </c>
      <c r="D136" t="s">
        <v>490</v>
      </c>
      <c r="E136" t="s">
        <v>890</v>
      </c>
    </row>
    <row r="137" spans="1:5" x14ac:dyDescent="0.2">
      <c r="A137" t="s">
        <v>363</v>
      </c>
      <c r="B137" t="s">
        <v>891</v>
      </c>
      <c r="C137" t="s">
        <v>892</v>
      </c>
      <c r="D137" t="s">
        <v>490</v>
      </c>
      <c r="E137" t="s">
        <v>893</v>
      </c>
    </row>
    <row r="138" spans="1:5" x14ac:dyDescent="0.2">
      <c r="A138" t="s">
        <v>363</v>
      </c>
      <c r="B138" t="s">
        <v>894</v>
      </c>
      <c r="C138" t="s">
        <v>895</v>
      </c>
      <c r="D138" t="s">
        <v>490</v>
      </c>
      <c r="E138" t="s">
        <v>896</v>
      </c>
    </row>
    <row r="139" spans="1:5" x14ac:dyDescent="0.2">
      <c r="A139" t="s">
        <v>363</v>
      </c>
      <c r="B139" t="s">
        <v>897</v>
      </c>
      <c r="C139" t="s">
        <v>898</v>
      </c>
      <c r="D139" t="s">
        <v>490</v>
      </c>
      <c r="E139" t="s">
        <v>899</v>
      </c>
    </row>
    <row r="140" spans="1:5" x14ac:dyDescent="0.2">
      <c r="A140" t="s">
        <v>363</v>
      </c>
      <c r="B140" t="s">
        <v>900</v>
      </c>
      <c r="C140" t="s">
        <v>901</v>
      </c>
      <c r="D140" t="s">
        <v>490</v>
      </c>
      <c r="E140" t="s">
        <v>902</v>
      </c>
    </row>
    <row r="141" spans="1:5" x14ac:dyDescent="0.2">
      <c r="A141" t="s">
        <v>363</v>
      </c>
      <c r="B141" t="s">
        <v>903</v>
      </c>
      <c r="C141" t="s">
        <v>904</v>
      </c>
      <c r="D141" t="s">
        <v>490</v>
      </c>
      <c r="E141" t="s">
        <v>905</v>
      </c>
    </row>
    <row r="142" spans="1:5" x14ac:dyDescent="0.2">
      <c r="A142" t="s">
        <v>363</v>
      </c>
      <c r="B142" t="s">
        <v>906</v>
      </c>
      <c r="C142" t="s">
        <v>907</v>
      </c>
      <c r="D142" t="s">
        <v>490</v>
      </c>
      <c r="E142" t="s">
        <v>908</v>
      </c>
    </row>
    <row r="143" spans="1:5" x14ac:dyDescent="0.2">
      <c r="A143" t="s">
        <v>363</v>
      </c>
      <c r="B143" t="s">
        <v>909</v>
      </c>
      <c r="C143" t="s">
        <v>910</v>
      </c>
      <c r="D143" t="s">
        <v>490</v>
      </c>
      <c r="E143" t="s">
        <v>911</v>
      </c>
    </row>
    <row r="144" spans="1:5" x14ac:dyDescent="0.2">
      <c r="A144" t="s">
        <v>363</v>
      </c>
      <c r="B144" t="s">
        <v>912</v>
      </c>
      <c r="C144" t="s">
        <v>913</v>
      </c>
      <c r="D144" t="s">
        <v>490</v>
      </c>
      <c r="E144" t="s">
        <v>914</v>
      </c>
    </row>
    <row r="145" spans="1:5" x14ac:dyDescent="0.2">
      <c r="A145" t="s">
        <v>363</v>
      </c>
      <c r="B145" t="s">
        <v>915</v>
      </c>
      <c r="C145" t="s">
        <v>916</v>
      </c>
      <c r="D145" t="s">
        <v>490</v>
      </c>
      <c r="E145" t="s">
        <v>917</v>
      </c>
    </row>
    <row r="146" spans="1:5" x14ac:dyDescent="0.2">
      <c r="A146" t="s">
        <v>363</v>
      </c>
      <c r="B146" t="s">
        <v>918</v>
      </c>
      <c r="C146" t="s">
        <v>919</v>
      </c>
      <c r="D146" t="s">
        <v>490</v>
      </c>
      <c r="E146" t="s">
        <v>920</v>
      </c>
    </row>
    <row r="147" spans="1:5" x14ac:dyDescent="0.2">
      <c r="A147" t="s">
        <v>363</v>
      </c>
      <c r="B147" t="s">
        <v>921</v>
      </c>
      <c r="C147" t="s">
        <v>922</v>
      </c>
      <c r="D147" t="s">
        <v>490</v>
      </c>
      <c r="E147" t="s">
        <v>923</v>
      </c>
    </row>
    <row r="148" spans="1:5" x14ac:dyDescent="0.2">
      <c r="A148" t="s">
        <v>363</v>
      </c>
      <c r="B148" t="s">
        <v>924</v>
      </c>
      <c r="C148" t="s">
        <v>925</v>
      </c>
      <c r="D148" t="s">
        <v>490</v>
      </c>
      <c r="E148" t="s">
        <v>926</v>
      </c>
    </row>
    <row r="149" spans="1:5" x14ac:dyDescent="0.2">
      <c r="A149" t="s">
        <v>363</v>
      </c>
      <c r="B149" t="s">
        <v>927</v>
      </c>
      <c r="C149" t="s">
        <v>928</v>
      </c>
      <c r="D149" t="s">
        <v>490</v>
      </c>
      <c r="E149" t="s">
        <v>929</v>
      </c>
    </row>
    <row r="150" spans="1:5" x14ac:dyDescent="0.2">
      <c r="A150" t="s">
        <v>363</v>
      </c>
      <c r="B150" t="s">
        <v>930</v>
      </c>
      <c r="C150" t="s">
        <v>931</v>
      </c>
      <c r="D150" t="s">
        <v>490</v>
      </c>
      <c r="E150" t="s">
        <v>932</v>
      </c>
    </row>
    <row r="151" spans="1:5" x14ac:dyDescent="0.2">
      <c r="A151" t="s">
        <v>363</v>
      </c>
      <c r="B151" t="s">
        <v>933</v>
      </c>
      <c r="C151" t="s">
        <v>934</v>
      </c>
      <c r="D151" t="s">
        <v>490</v>
      </c>
      <c r="E151" t="s">
        <v>935</v>
      </c>
    </row>
    <row r="152" spans="1:5" x14ac:dyDescent="0.2">
      <c r="A152" t="s">
        <v>363</v>
      </c>
      <c r="B152" t="s">
        <v>936</v>
      </c>
      <c r="C152" t="s">
        <v>937</v>
      </c>
      <c r="D152" t="s">
        <v>490</v>
      </c>
      <c r="E152" t="s">
        <v>938</v>
      </c>
    </row>
    <row r="153" spans="1:5" x14ac:dyDescent="0.2">
      <c r="A153" t="s">
        <v>363</v>
      </c>
      <c r="B153" t="s">
        <v>939</v>
      </c>
      <c r="C153" t="s">
        <v>940</v>
      </c>
      <c r="D153" t="s">
        <v>490</v>
      </c>
      <c r="E153" t="s">
        <v>941</v>
      </c>
    </row>
    <row r="154" spans="1:5" x14ac:dyDescent="0.2">
      <c r="A154" t="s">
        <v>363</v>
      </c>
      <c r="B154" t="s">
        <v>942</v>
      </c>
      <c r="C154" t="s">
        <v>943</v>
      </c>
      <c r="D154" t="s">
        <v>490</v>
      </c>
      <c r="E154" t="s">
        <v>944</v>
      </c>
    </row>
    <row r="155" spans="1:5" x14ac:dyDescent="0.2">
      <c r="A155" t="s">
        <v>363</v>
      </c>
      <c r="B155" t="s">
        <v>945</v>
      </c>
      <c r="C155" t="s">
        <v>946</v>
      </c>
      <c r="D155" t="s">
        <v>490</v>
      </c>
      <c r="E155" t="s">
        <v>947</v>
      </c>
    </row>
    <row r="156" spans="1:5" x14ac:dyDescent="0.2">
      <c r="E156" s="50" t="s">
        <v>948</v>
      </c>
    </row>
    <row r="157" spans="1:5" x14ac:dyDescent="0.2"/>
    <row r="158" spans="1:5" x14ac:dyDescent="0.2"/>
    <row r="159" spans="1:5" x14ac:dyDescent="0.2"/>
    <row r="160" spans="1:5" x14ac:dyDescent="0.2"/>
    <row r="161" x14ac:dyDescent="0.2"/>
    <row r="162" x14ac:dyDescent="0.2"/>
    <row r="163" x14ac:dyDescent="0.2"/>
    <row r="164" x14ac:dyDescent="0.2"/>
    <row r="165" x14ac:dyDescent="0.2"/>
    <row r="166" x14ac:dyDescent="0.2"/>
    <row r="167" x14ac:dyDescent="0.2"/>
    <row r="168" x14ac:dyDescent="0.2"/>
    <row r="169" x14ac:dyDescent="0.2"/>
    <row r="170" x14ac:dyDescent="0.2"/>
    <row r="171" x14ac:dyDescent="0.2"/>
    <row r="172" x14ac:dyDescent="0.2"/>
    <row r="173" x14ac:dyDescent="0.2"/>
    <row r="174" x14ac:dyDescent="0.2"/>
    <row r="175" x14ac:dyDescent="0.2"/>
    <row r="176" x14ac:dyDescent="0.2"/>
    <row r="177" x14ac:dyDescent="0.2"/>
    <row r="178" x14ac:dyDescent="0.2"/>
    <row r="179" x14ac:dyDescent="0.2"/>
    <row r="180" x14ac:dyDescent="0.2"/>
    <row r="181" x14ac:dyDescent="0.2"/>
    <row r="182" x14ac:dyDescent="0.2"/>
    <row r="183" x14ac:dyDescent="0.2"/>
    <row r="184" x14ac:dyDescent="0.2"/>
    <row r="185" x14ac:dyDescent="0.2"/>
    <row r="186" x14ac:dyDescent="0.2"/>
    <row r="187" x14ac:dyDescent="0.2"/>
    <row r="188" x14ac:dyDescent="0.2"/>
    <row r="189" x14ac:dyDescent="0.2"/>
    <row r="190" x14ac:dyDescent="0.2"/>
    <row r="191" x14ac:dyDescent="0.2"/>
    <row r="192" x14ac:dyDescent="0.2"/>
    <row r="193" x14ac:dyDescent="0.2"/>
    <row r="194" x14ac:dyDescent="0.2"/>
    <row r="195" x14ac:dyDescent="0.2"/>
    <row r="196" x14ac:dyDescent="0.2"/>
    <row r="197" x14ac:dyDescent="0.2"/>
    <row r="198" x14ac:dyDescent="0.2"/>
    <row r="199" x14ac:dyDescent="0.2"/>
    <row r="200" x14ac:dyDescent="0.2"/>
    <row r="201" x14ac:dyDescent="0.2"/>
    <row r="202" x14ac:dyDescent="0.2"/>
    <row r="203" x14ac:dyDescent="0.2"/>
    <row r="204" x14ac:dyDescent="0.2"/>
    <row r="205" x14ac:dyDescent="0.2"/>
    <row r="206" x14ac:dyDescent="0.2"/>
    <row r="207" x14ac:dyDescent="0.2"/>
    <row r="208" x14ac:dyDescent="0.2"/>
    <row r="209" x14ac:dyDescent="0.2"/>
    <row r="210" x14ac:dyDescent="0.2"/>
    <row r="211" x14ac:dyDescent="0.2"/>
    <row r="212" x14ac:dyDescent="0.2"/>
    <row r="213" x14ac:dyDescent="0.2"/>
    <row r="214" x14ac:dyDescent="0.2"/>
    <row r="215" x14ac:dyDescent="0.2"/>
    <row r="216" x14ac:dyDescent="0.2"/>
    <row r="217" x14ac:dyDescent="0.2"/>
    <row r="218" x14ac:dyDescent="0.2"/>
    <row r="219" x14ac:dyDescent="0.2"/>
    <row r="220" x14ac:dyDescent="0.2"/>
    <row r="221" x14ac:dyDescent="0.2"/>
    <row r="222" x14ac:dyDescent="0.2"/>
    <row r="223" x14ac:dyDescent="0.2"/>
    <row r="224" x14ac:dyDescent="0.2"/>
    <row r="225" x14ac:dyDescent="0.2"/>
    <row r="226" x14ac:dyDescent="0.2"/>
    <row r="227" x14ac:dyDescent="0.2"/>
    <row r="228" x14ac:dyDescent="0.2"/>
    <row r="229" x14ac:dyDescent="0.2"/>
    <row r="230" x14ac:dyDescent="0.2"/>
    <row r="231" x14ac:dyDescent="0.2"/>
    <row r="232" x14ac:dyDescent="0.2"/>
    <row r="233" x14ac:dyDescent="0.2"/>
    <row r="234" x14ac:dyDescent="0.2"/>
    <row r="235" x14ac:dyDescent="0.2"/>
    <row r="236" x14ac:dyDescent="0.2"/>
    <row r="237" x14ac:dyDescent="0.2"/>
    <row r="238" x14ac:dyDescent="0.2"/>
    <row r="239" x14ac:dyDescent="0.2"/>
    <row r="240" x14ac:dyDescent="0.2"/>
    <row r="241" x14ac:dyDescent="0.2"/>
    <row r="242" x14ac:dyDescent="0.2"/>
    <row r="243" x14ac:dyDescent="0.2"/>
    <row r="244" x14ac:dyDescent="0.2"/>
    <row r="245" x14ac:dyDescent="0.2"/>
    <row r="246" x14ac:dyDescent="0.2"/>
    <row r="247" x14ac:dyDescent="0.2"/>
    <row r="248" x14ac:dyDescent="0.2"/>
    <row r="249" x14ac:dyDescent="0.2"/>
    <row r="250" x14ac:dyDescent="0.2"/>
    <row r="251" x14ac:dyDescent="0.2"/>
    <row r="252" x14ac:dyDescent="0.2"/>
    <row r="253" x14ac:dyDescent="0.2"/>
    <row r="254" x14ac:dyDescent="0.2"/>
    <row r="255" x14ac:dyDescent="0.2"/>
    <row r="256" x14ac:dyDescent="0.2"/>
    <row r="257" x14ac:dyDescent="0.2"/>
    <row r="258" x14ac:dyDescent="0.2"/>
    <row r="259" x14ac:dyDescent="0.2"/>
    <row r="260" x14ac:dyDescent="0.2"/>
    <row r="261" x14ac:dyDescent="0.2"/>
    <row r="262" x14ac:dyDescent="0.2"/>
    <row r="263" x14ac:dyDescent="0.2"/>
    <row r="264" x14ac:dyDescent="0.2"/>
    <row r="265" x14ac:dyDescent="0.2"/>
    <row r="266" x14ac:dyDescent="0.2"/>
    <row r="267" x14ac:dyDescent="0.2"/>
    <row r="268" x14ac:dyDescent="0.2"/>
    <row r="269" x14ac:dyDescent="0.2"/>
    <row r="270" x14ac:dyDescent="0.2"/>
    <row r="271" x14ac:dyDescent="0.2"/>
    <row r="272" x14ac:dyDescent="0.2"/>
    <row r="273" x14ac:dyDescent="0.2"/>
    <row r="274" x14ac:dyDescent="0.2"/>
    <row r="275" x14ac:dyDescent="0.2"/>
    <row r="276" x14ac:dyDescent="0.2"/>
    <row r="277" x14ac:dyDescent="0.2"/>
    <row r="278" x14ac:dyDescent="0.2"/>
    <row r="279" x14ac:dyDescent="0.2"/>
    <row r="280" x14ac:dyDescent="0.2"/>
    <row r="281" x14ac:dyDescent="0.2"/>
    <row r="282" x14ac:dyDescent="0.2"/>
    <row r="283" x14ac:dyDescent="0.2"/>
    <row r="284" x14ac:dyDescent="0.2"/>
    <row r="285" x14ac:dyDescent="0.2"/>
    <row r="286" x14ac:dyDescent="0.2"/>
    <row r="287" x14ac:dyDescent="0.2"/>
    <row r="288" x14ac:dyDescent="0.2"/>
    <row r="289" x14ac:dyDescent="0.2"/>
    <row r="290" x14ac:dyDescent="0.2"/>
    <row r="291" x14ac:dyDescent="0.2"/>
    <row r="292" x14ac:dyDescent="0.2"/>
    <row r="293" x14ac:dyDescent="0.2"/>
    <row r="294" x14ac:dyDescent="0.2"/>
    <row r="295" x14ac:dyDescent="0.2"/>
    <row r="296" x14ac:dyDescent="0.2"/>
    <row r="297" x14ac:dyDescent="0.2"/>
    <row r="298" x14ac:dyDescent="0.2"/>
    <row r="299" x14ac:dyDescent="0.2"/>
    <row r="300" x14ac:dyDescent="0.2"/>
    <row r="301" x14ac:dyDescent="0.2"/>
    <row r="302" x14ac:dyDescent="0.2"/>
    <row r="303" x14ac:dyDescent="0.2"/>
    <row r="304" x14ac:dyDescent="0.2"/>
    <row r="305" x14ac:dyDescent="0.2"/>
    <row r="306" x14ac:dyDescent="0.2"/>
    <row r="307" x14ac:dyDescent="0.2"/>
    <row r="308" x14ac:dyDescent="0.2"/>
    <row r="309" x14ac:dyDescent="0.2"/>
    <row r="310" x14ac:dyDescent="0.2"/>
    <row r="311" x14ac:dyDescent="0.2"/>
    <row r="312" x14ac:dyDescent="0.2"/>
    <row r="313" x14ac:dyDescent="0.2"/>
    <row r="314" x14ac:dyDescent="0.2"/>
    <row r="315" x14ac:dyDescent="0.2"/>
    <row r="316" x14ac:dyDescent="0.2"/>
    <row r="317" x14ac:dyDescent="0.2"/>
    <row r="318" x14ac:dyDescent="0.2"/>
    <row r="319" x14ac:dyDescent="0.2"/>
    <row r="320" x14ac:dyDescent="0.2"/>
    <row r="321" x14ac:dyDescent="0.2"/>
    <row r="322" x14ac:dyDescent="0.2"/>
    <row r="323" x14ac:dyDescent="0.2"/>
    <row r="324" x14ac:dyDescent="0.2"/>
    <row r="325" x14ac:dyDescent="0.2"/>
    <row r="326" x14ac:dyDescent="0.2"/>
    <row r="327" x14ac:dyDescent="0.2"/>
    <row r="328" x14ac:dyDescent="0.2"/>
    <row r="329" x14ac:dyDescent="0.2"/>
    <row r="330" x14ac:dyDescent="0.2"/>
    <row r="331" x14ac:dyDescent="0.2"/>
    <row r="332" x14ac:dyDescent="0.2"/>
    <row r="333" x14ac:dyDescent="0.2"/>
    <row r="334" x14ac:dyDescent="0.2"/>
    <row r="335" x14ac:dyDescent="0.2"/>
    <row r="336" x14ac:dyDescent="0.2"/>
    <row r="337" x14ac:dyDescent="0.2"/>
    <row r="338" x14ac:dyDescent="0.2"/>
    <row r="339" x14ac:dyDescent="0.2"/>
    <row r="340" x14ac:dyDescent="0.2"/>
    <row r="341" x14ac:dyDescent="0.2"/>
    <row r="342" x14ac:dyDescent="0.2"/>
    <row r="343" x14ac:dyDescent="0.2"/>
    <row r="344" x14ac:dyDescent="0.2"/>
    <row r="345" x14ac:dyDescent="0.2"/>
    <row r="346" x14ac:dyDescent="0.2"/>
    <row r="347" x14ac:dyDescent="0.2"/>
    <row r="348" x14ac:dyDescent="0.2"/>
    <row r="349" x14ac:dyDescent="0.2"/>
    <row r="350" x14ac:dyDescent="0.2"/>
    <row r="351" x14ac:dyDescent="0.2"/>
    <row r="352" x14ac:dyDescent="0.2"/>
    <row r="353" x14ac:dyDescent="0.2"/>
    <row r="354" x14ac:dyDescent="0.2"/>
    <row r="355" x14ac:dyDescent="0.2"/>
    <row r="356" x14ac:dyDescent="0.2"/>
    <row r="357" x14ac:dyDescent="0.2"/>
    <row r="358" x14ac:dyDescent="0.2"/>
    <row r="359" x14ac:dyDescent="0.2"/>
    <row r="360" x14ac:dyDescent="0.2"/>
    <row r="361" x14ac:dyDescent="0.2"/>
    <row r="362" x14ac:dyDescent="0.2"/>
    <row r="363" x14ac:dyDescent="0.2"/>
    <row r="364" x14ac:dyDescent="0.2"/>
    <row r="365" x14ac:dyDescent="0.2"/>
    <row r="366" x14ac:dyDescent="0.2"/>
    <row r="367" x14ac:dyDescent="0.2"/>
    <row r="368" x14ac:dyDescent="0.2"/>
    <row r="369" x14ac:dyDescent="0.2"/>
    <row r="370" x14ac:dyDescent="0.2"/>
    <row r="371" x14ac:dyDescent="0.2"/>
    <row r="372" x14ac:dyDescent="0.2"/>
    <row r="373" x14ac:dyDescent="0.2"/>
    <row r="374" x14ac:dyDescent="0.2"/>
    <row r="375" x14ac:dyDescent="0.2"/>
    <row r="376" x14ac:dyDescent="0.2"/>
    <row r="377" x14ac:dyDescent="0.2"/>
    <row r="378" x14ac:dyDescent="0.2"/>
    <row r="379" x14ac:dyDescent="0.2"/>
    <row r="380" x14ac:dyDescent="0.2"/>
    <row r="381" x14ac:dyDescent="0.2"/>
    <row r="382" x14ac:dyDescent="0.2"/>
    <row r="383" x14ac:dyDescent="0.2"/>
    <row r="384" x14ac:dyDescent="0.2"/>
    <row r="385" x14ac:dyDescent="0.2"/>
    <row r="386" x14ac:dyDescent="0.2"/>
    <row r="387" x14ac:dyDescent="0.2"/>
    <row r="388" x14ac:dyDescent="0.2"/>
    <row r="389" x14ac:dyDescent="0.2"/>
    <row r="390" x14ac:dyDescent="0.2"/>
    <row r="391" x14ac:dyDescent="0.2"/>
    <row r="392" x14ac:dyDescent="0.2"/>
    <row r="393" x14ac:dyDescent="0.2"/>
    <row r="394" x14ac:dyDescent="0.2"/>
    <row r="395" x14ac:dyDescent="0.2"/>
    <row r="396" x14ac:dyDescent="0.2"/>
    <row r="397" x14ac:dyDescent="0.2"/>
    <row r="398" x14ac:dyDescent="0.2"/>
    <row r="399" x14ac:dyDescent="0.2"/>
    <row r="400" x14ac:dyDescent="0.2"/>
    <row r="401" x14ac:dyDescent="0.2"/>
    <row r="402" x14ac:dyDescent="0.2"/>
    <row r="403" x14ac:dyDescent="0.2"/>
    <row r="404" x14ac:dyDescent="0.2"/>
    <row r="405" x14ac:dyDescent="0.2"/>
    <row r="406" x14ac:dyDescent="0.2"/>
    <row r="407" x14ac:dyDescent="0.2"/>
    <row r="408" x14ac:dyDescent="0.2"/>
    <row r="409" x14ac:dyDescent="0.2"/>
    <row r="410" x14ac:dyDescent="0.2"/>
    <row r="411" x14ac:dyDescent="0.2"/>
    <row r="412" x14ac:dyDescent="0.2"/>
    <row r="413" x14ac:dyDescent="0.2"/>
    <row r="414" x14ac:dyDescent="0.2"/>
    <row r="415" x14ac:dyDescent="0.2"/>
    <row r="416" x14ac:dyDescent="0.2"/>
    <row r="417" x14ac:dyDescent="0.2"/>
    <row r="418" x14ac:dyDescent="0.2"/>
    <row r="419" x14ac:dyDescent="0.2"/>
    <row r="420" x14ac:dyDescent="0.2"/>
    <row r="421" x14ac:dyDescent="0.2"/>
    <row r="422" x14ac:dyDescent="0.2"/>
    <row r="423" x14ac:dyDescent="0.2"/>
    <row r="424" x14ac:dyDescent="0.2"/>
    <row r="425" x14ac:dyDescent="0.2"/>
    <row r="426" x14ac:dyDescent="0.2"/>
    <row r="427" x14ac:dyDescent="0.2"/>
    <row r="428" x14ac:dyDescent="0.2"/>
    <row r="429" x14ac:dyDescent="0.2"/>
    <row r="430" x14ac:dyDescent="0.2"/>
    <row r="431" x14ac:dyDescent="0.2"/>
    <row r="432" x14ac:dyDescent="0.2"/>
    <row r="433" x14ac:dyDescent="0.2"/>
    <row r="434" x14ac:dyDescent="0.2"/>
    <row r="435" x14ac:dyDescent="0.2"/>
    <row r="436" x14ac:dyDescent="0.2"/>
    <row r="437" x14ac:dyDescent="0.2"/>
    <row r="438" x14ac:dyDescent="0.2"/>
    <row r="439" x14ac:dyDescent="0.2"/>
    <row r="440" x14ac:dyDescent="0.2"/>
    <row r="441" x14ac:dyDescent="0.2"/>
    <row r="442" x14ac:dyDescent="0.2"/>
    <row r="443" x14ac:dyDescent="0.2"/>
    <row r="444" x14ac:dyDescent="0.2"/>
    <row r="445" x14ac:dyDescent="0.2"/>
    <row r="446" x14ac:dyDescent="0.2"/>
    <row r="447" x14ac:dyDescent="0.2"/>
    <row r="448" x14ac:dyDescent="0.2"/>
    <row r="449" x14ac:dyDescent="0.2"/>
    <row r="450" x14ac:dyDescent="0.2"/>
    <row r="451" x14ac:dyDescent="0.2"/>
    <row r="452" x14ac:dyDescent="0.2"/>
    <row r="453" x14ac:dyDescent="0.2"/>
    <row r="454" x14ac:dyDescent="0.2"/>
    <row r="455" x14ac:dyDescent="0.2"/>
    <row r="456" x14ac:dyDescent="0.2"/>
    <row r="457" x14ac:dyDescent="0.2"/>
    <row r="458" x14ac:dyDescent="0.2"/>
    <row r="459" x14ac:dyDescent="0.2"/>
    <row r="460" x14ac:dyDescent="0.2"/>
    <row r="461" x14ac:dyDescent="0.2"/>
    <row r="462" x14ac:dyDescent="0.2"/>
    <row r="463" x14ac:dyDescent="0.2"/>
    <row r="464" x14ac:dyDescent="0.2"/>
    <row r="465" x14ac:dyDescent="0.2"/>
    <row r="466" x14ac:dyDescent="0.2"/>
    <row r="467" x14ac:dyDescent="0.2"/>
    <row r="468" x14ac:dyDescent="0.2"/>
    <row r="469" x14ac:dyDescent="0.2"/>
    <row r="470" x14ac:dyDescent="0.2"/>
    <row r="471" x14ac:dyDescent="0.2"/>
    <row r="472" x14ac:dyDescent="0.2"/>
    <row r="473" x14ac:dyDescent="0.2"/>
    <row r="474" x14ac:dyDescent="0.2"/>
    <row r="475" x14ac:dyDescent="0.2"/>
    <row r="476" x14ac:dyDescent="0.2"/>
    <row r="477" x14ac:dyDescent="0.2"/>
    <row r="478" x14ac:dyDescent="0.2"/>
    <row r="479" x14ac:dyDescent="0.2"/>
    <row r="480" x14ac:dyDescent="0.2"/>
    <row r="481" x14ac:dyDescent="0.2"/>
    <row r="482" x14ac:dyDescent="0.2"/>
    <row r="483" x14ac:dyDescent="0.2"/>
    <row r="484" x14ac:dyDescent="0.2"/>
    <row r="485" x14ac:dyDescent="0.2"/>
    <row r="486" x14ac:dyDescent="0.2"/>
    <row r="487" x14ac:dyDescent="0.2"/>
    <row r="488" x14ac:dyDescent="0.2"/>
    <row r="489" x14ac:dyDescent="0.2"/>
    <row r="490" x14ac:dyDescent="0.2"/>
    <row r="491" x14ac:dyDescent="0.2"/>
    <row r="492" x14ac:dyDescent="0.2"/>
    <row r="493" x14ac:dyDescent="0.2"/>
    <row r="494" x14ac:dyDescent="0.2"/>
    <row r="495" x14ac:dyDescent="0.2"/>
    <row r="496" x14ac:dyDescent="0.2"/>
    <row r="497" x14ac:dyDescent="0.2"/>
    <row r="498" x14ac:dyDescent="0.2"/>
    <row r="499" x14ac:dyDescent="0.2"/>
    <row r="500" x14ac:dyDescent="0.2"/>
    <row r="501" x14ac:dyDescent="0.2"/>
    <row r="502" x14ac:dyDescent="0.2"/>
    <row r="503" x14ac:dyDescent="0.2"/>
    <row r="504" x14ac:dyDescent="0.2"/>
    <row r="505" x14ac:dyDescent="0.2"/>
    <row r="506" x14ac:dyDescent="0.2"/>
    <row r="507" x14ac:dyDescent="0.2"/>
    <row r="508" x14ac:dyDescent="0.2"/>
    <row r="509" x14ac:dyDescent="0.2"/>
    <row r="510" x14ac:dyDescent="0.2"/>
    <row r="511" x14ac:dyDescent="0.2"/>
    <row r="512" x14ac:dyDescent="0.2"/>
    <row r="513" x14ac:dyDescent="0.2"/>
    <row r="514" x14ac:dyDescent="0.2"/>
    <row r="515" x14ac:dyDescent="0.2"/>
    <row r="516" x14ac:dyDescent="0.2"/>
    <row r="517" x14ac:dyDescent="0.2"/>
    <row r="518" x14ac:dyDescent="0.2"/>
    <row r="519" x14ac:dyDescent="0.2"/>
    <row r="520" x14ac:dyDescent="0.2"/>
    <row r="521" x14ac:dyDescent="0.2"/>
    <row r="522" x14ac:dyDescent="0.2"/>
    <row r="523" x14ac:dyDescent="0.2"/>
    <row r="524" x14ac:dyDescent="0.2"/>
    <row r="525" x14ac:dyDescent="0.2"/>
    <row r="526" x14ac:dyDescent="0.2"/>
    <row r="527" x14ac:dyDescent="0.2"/>
    <row r="528" x14ac:dyDescent="0.2"/>
    <row r="529" x14ac:dyDescent="0.2"/>
    <row r="530" x14ac:dyDescent="0.2"/>
    <row r="531" x14ac:dyDescent="0.2"/>
    <row r="532" x14ac:dyDescent="0.2"/>
    <row r="533" x14ac:dyDescent="0.2"/>
    <row r="534" x14ac:dyDescent="0.2"/>
    <row r="535" x14ac:dyDescent="0.2"/>
    <row r="536" x14ac:dyDescent="0.2"/>
    <row r="537" x14ac:dyDescent="0.2"/>
    <row r="538" x14ac:dyDescent="0.2"/>
    <row r="539" x14ac:dyDescent="0.2"/>
    <row r="540" x14ac:dyDescent="0.2"/>
    <row r="541" x14ac:dyDescent="0.2"/>
    <row r="542" x14ac:dyDescent="0.2"/>
    <row r="543" x14ac:dyDescent="0.2"/>
    <row r="544" x14ac:dyDescent="0.2"/>
    <row r="545" x14ac:dyDescent="0.2"/>
    <row r="546" x14ac:dyDescent="0.2"/>
    <row r="547" x14ac:dyDescent="0.2"/>
    <row r="548" x14ac:dyDescent="0.2"/>
    <row r="549" x14ac:dyDescent="0.2"/>
    <row r="550" x14ac:dyDescent="0.2"/>
    <row r="551" x14ac:dyDescent="0.2"/>
    <row r="552" x14ac:dyDescent="0.2"/>
    <row r="553" x14ac:dyDescent="0.2"/>
    <row r="554" x14ac:dyDescent="0.2"/>
    <row r="555" x14ac:dyDescent="0.2"/>
    <row r="556" x14ac:dyDescent="0.2"/>
    <row r="557" x14ac:dyDescent="0.2"/>
    <row r="558" x14ac:dyDescent="0.2"/>
    <row r="559" x14ac:dyDescent="0.2"/>
    <row r="560" x14ac:dyDescent="0.2"/>
    <row r="561" x14ac:dyDescent="0.2"/>
    <row r="562" x14ac:dyDescent="0.2"/>
    <row r="563" x14ac:dyDescent="0.2"/>
    <row r="564" x14ac:dyDescent="0.2"/>
    <row r="565" x14ac:dyDescent="0.2"/>
    <row r="566" x14ac:dyDescent="0.2"/>
    <row r="567" x14ac:dyDescent="0.2"/>
    <row r="568" x14ac:dyDescent="0.2"/>
    <row r="569" x14ac:dyDescent="0.2"/>
    <row r="570" x14ac:dyDescent="0.2"/>
    <row r="571" x14ac:dyDescent="0.2"/>
    <row r="572" x14ac:dyDescent="0.2"/>
    <row r="573" x14ac:dyDescent="0.2"/>
    <row r="574" x14ac:dyDescent="0.2"/>
    <row r="575" x14ac:dyDescent="0.2"/>
    <row r="576" x14ac:dyDescent="0.2"/>
    <row r="577" x14ac:dyDescent="0.2"/>
    <row r="578" x14ac:dyDescent="0.2"/>
    <row r="579" x14ac:dyDescent="0.2"/>
    <row r="580" x14ac:dyDescent="0.2"/>
    <row r="581" x14ac:dyDescent="0.2"/>
    <row r="582" x14ac:dyDescent="0.2"/>
    <row r="583" x14ac:dyDescent="0.2"/>
    <row r="584" x14ac:dyDescent="0.2"/>
    <row r="585" x14ac:dyDescent="0.2"/>
    <row r="586" x14ac:dyDescent="0.2"/>
    <row r="587" x14ac:dyDescent="0.2"/>
    <row r="588" x14ac:dyDescent="0.2"/>
    <row r="589" x14ac:dyDescent="0.2"/>
    <row r="590" x14ac:dyDescent="0.2"/>
    <row r="591" x14ac:dyDescent="0.2"/>
    <row r="592" x14ac:dyDescent="0.2"/>
    <row r="593" x14ac:dyDescent="0.2"/>
    <row r="594" x14ac:dyDescent="0.2"/>
    <row r="595" x14ac:dyDescent="0.2"/>
    <row r="596" x14ac:dyDescent="0.2"/>
    <row r="597" x14ac:dyDescent="0.2"/>
    <row r="598" x14ac:dyDescent="0.2"/>
    <row r="599" x14ac:dyDescent="0.2"/>
    <row r="600" x14ac:dyDescent="0.2"/>
    <row r="601" x14ac:dyDescent="0.2"/>
    <row r="602" x14ac:dyDescent="0.2"/>
    <row r="603" x14ac:dyDescent="0.2"/>
    <row r="604" x14ac:dyDescent="0.2"/>
    <row r="605" x14ac:dyDescent="0.2"/>
    <row r="606" x14ac:dyDescent="0.2"/>
    <row r="607" x14ac:dyDescent="0.2"/>
    <row r="608" x14ac:dyDescent="0.2"/>
    <row r="609" x14ac:dyDescent="0.2"/>
    <row r="610" x14ac:dyDescent="0.2"/>
    <row r="611" x14ac:dyDescent="0.2"/>
    <row r="612" x14ac:dyDescent="0.2"/>
    <row r="613" x14ac:dyDescent="0.2"/>
    <row r="614" x14ac:dyDescent="0.2"/>
    <row r="615" x14ac:dyDescent="0.2"/>
    <row r="616" x14ac:dyDescent="0.2"/>
    <row r="617" x14ac:dyDescent="0.2"/>
    <row r="618" x14ac:dyDescent="0.2"/>
    <row r="619" x14ac:dyDescent="0.2"/>
    <row r="620" x14ac:dyDescent="0.2"/>
    <row r="621" x14ac:dyDescent="0.2"/>
    <row r="622" x14ac:dyDescent="0.2"/>
    <row r="623" x14ac:dyDescent="0.2"/>
    <row r="624" x14ac:dyDescent="0.2"/>
    <row r="625" x14ac:dyDescent="0.2"/>
    <row r="626" x14ac:dyDescent="0.2"/>
    <row r="627" x14ac:dyDescent="0.2"/>
    <row r="628" x14ac:dyDescent="0.2"/>
    <row r="629" x14ac:dyDescent="0.2"/>
    <row r="630" x14ac:dyDescent="0.2"/>
    <row r="631" x14ac:dyDescent="0.2"/>
    <row r="632" x14ac:dyDescent="0.2"/>
    <row r="633" x14ac:dyDescent="0.2"/>
    <row r="634" x14ac:dyDescent="0.2"/>
    <row r="635" x14ac:dyDescent="0.2"/>
    <row r="636" x14ac:dyDescent="0.2"/>
    <row r="637" x14ac:dyDescent="0.2"/>
    <row r="638" x14ac:dyDescent="0.2"/>
    <row r="639" x14ac:dyDescent="0.2"/>
    <row r="640" x14ac:dyDescent="0.2"/>
    <row r="641" x14ac:dyDescent="0.2"/>
    <row r="642" x14ac:dyDescent="0.2"/>
    <row r="643" x14ac:dyDescent="0.2"/>
    <row r="644" x14ac:dyDescent="0.2"/>
    <row r="645" x14ac:dyDescent="0.2"/>
    <row r="646" x14ac:dyDescent="0.2"/>
    <row r="647" x14ac:dyDescent="0.2"/>
    <row r="648" x14ac:dyDescent="0.2"/>
    <row r="649" x14ac:dyDescent="0.2"/>
    <row r="650" x14ac:dyDescent="0.2"/>
    <row r="651" x14ac:dyDescent="0.2"/>
    <row r="652" x14ac:dyDescent="0.2"/>
    <row r="653" x14ac:dyDescent="0.2"/>
    <row r="654" x14ac:dyDescent="0.2"/>
    <row r="655" x14ac:dyDescent="0.2"/>
    <row r="656" x14ac:dyDescent="0.2"/>
    <row r="657" x14ac:dyDescent="0.2"/>
    <row r="658" x14ac:dyDescent="0.2"/>
    <row r="659" x14ac:dyDescent="0.2"/>
    <row r="660" x14ac:dyDescent="0.2"/>
    <row r="661" x14ac:dyDescent="0.2"/>
    <row r="662" x14ac:dyDescent="0.2"/>
    <row r="663" x14ac:dyDescent="0.2"/>
    <row r="664" x14ac:dyDescent="0.2"/>
    <row r="665" x14ac:dyDescent="0.2"/>
    <row r="666" x14ac:dyDescent="0.2"/>
    <row r="667" x14ac:dyDescent="0.2"/>
    <row r="668" x14ac:dyDescent="0.2"/>
    <row r="669" x14ac:dyDescent="0.2"/>
    <row r="670" x14ac:dyDescent="0.2"/>
    <row r="671" x14ac:dyDescent="0.2"/>
    <row r="672" x14ac:dyDescent="0.2"/>
    <row r="673" x14ac:dyDescent="0.2"/>
    <row r="674" x14ac:dyDescent="0.2"/>
    <row r="675" x14ac:dyDescent="0.2"/>
    <row r="676" x14ac:dyDescent="0.2"/>
    <row r="677" x14ac:dyDescent="0.2"/>
    <row r="678" x14ac:dyDescent="0.2"/>
    <row r="679" x14ac:dyDescent="0.2"/>
    <row r="680" x14ac:dyDescent="0.2"/>
    <row r="681" x14ac:dyDescent="0.2"/>
    <row r="682" x14ac:dyDescent="0.2"/>
    <row r="683" x14ac:dyDescent="0.2"/>
    <row r="684" x14ac:dyDescent="0.2"/>
    <row r="685" x14ac:dyDescent="0.2"/>
    <row r="686" x14ac:dyDescent="0.2"/>
    <row r="687" x14ac:dyDescent="0.2"/>
    <row r="688" x14ac:dyDescent="0.2"/>
    <row r="689" x14ac:dyDescent="0.2"/>
    <row r="690" x14ac:dyDescent="0.2"/>
    <row r="691" x14ac:dyDescent="0.2"/>
    <row r="692" x14ac:dyDescent="0.2"/>
    <row r="693" x14ac:dyDescent="0.2"/>
    <row r="694" x14ac:dyDescent="0.2"/>
    <row r="695" x14ac:dyDescent="0.2"/>
    <row r="696" x14ac:dyDescent="0.2"/>
    <row r="697" x14ac:dyDescent="0.2"/>
    <row r="698" x14ac:dyDescent="0.2"/>
    <row r="699" x14ac:dyDescent="0.2"/>
    <row r="700" x14ac:dyDescent="0.2"/>
    <row r="701" x14ac:dyDescent="0.2"/>
    <row r="702" x14ac:dyDescent="0.2"/>
    <row r="703" x14ac:dyDescent="0.2"/>
    <row r="704" x14ac:dyDescent="0.2"/>
    <row r="705" x14ac:dyDescent="0.2"/>
    <row r="706" x14ac:dyDescent="0.2"/>
    <row r="707" x14ac:dyDescent="0.2"/>
    <row r="708" x14ac:dyDescent="0.2"/>
    <row r="709" x14ac:dyDescent="0.2"/>
    <row r="710" x14ac:dyDescent="0.2"/>
    <row r="711" x14ac:dyDescent="0.2"/>
    <row r="712" x14ac:dyDescent="0.2"/>
    <row r="713" x14ac:dyDescent="0.2"/>
    <row r="714" x14ac:dyDescent="0.2"/>
    <row r="715" x14ac:dyDescent="0.2"/>
    <row r="716" x14ac:dyDescent="0.2"/>
    <row r="717" x14ac:dyDescent="0.2"/>
    <row r="718" x14ac:dyDescent="0.2"/>
    <row r="719" x14ac:dyDescent="0.2"/>
    <row r="720" x14ac:dyDescent="0.2"/>
    <row r="721" x14ac:dyDescent="0.2"/>
    <row r="722" x14ac:dyDescent="0.2"/>
    <row r="723" x14ac:dyDescent="0.2"/>
    <row r="724" x14ac:dyDescent="0.2"/>
    <row r="725" x14ac:dyDescent="0.2"/>
    <row r="726" x14ac:dyDescent="0.2"/>
    <row r="727" x14ac:dyDescent="0.2"/>
    <row r="728" x14ac:dyDescent="0.2"/>
    <row r="729" x14ac:dyDescent="0.2"/>
    <row r="730" x14ac:dyDescent="0.2"/>
    <row r="731" x14ac:dyDescent="0.2"/>
    <row r="732" x14ac:dyDescent="0.2"/>
    <row r="733" x14ac:dyDescent="0.2"/>
    <row r="734" x14ac:dyDescent="0.2"/>
    <row r="735" x14ac:dyDescent="0.2"/>
    <row r="736" x14ac:dyDescent="0.2"/>
    <row r="737" x14ac:dyDescent="0.2"/>
    <row r="738" x14ac:dyDescent="0.2"/>
    <row r="739" x14ac:dyDescent="0.2"/>
    <row r="740" x14ac:dyDescent="0.2"/>
    <row r="741" x14ac:dyDescent="0.2"/>
    <row r="742" x14ac:dyDescent="0.2"/>
    <row r="743" x14ac:dyDescent="0.2"/>
    <row r="744" x14ac:dyDescent="0.2"/>
    <row r="745" x14ac:dyDescent="0.2"/>
    <row r="746" x14ac:dyDescent="0.2"/>
    <row r="747" x14ac:dyDescent="0.2"/>
    <row r="748" x14ac:dyDescent="0.2"/>
    <row r="749" x14ac:dyDescent="0.2"/>
    <row r="750" x14ac:dyDescent="0.2"/>
    <row r="751" x14ac:dyDescent="0.2"/>
    <row r="752" x14ac:dyDescent="0.2"/>
    <row r="753" x14ac:dyDescent="0.2"/>
    <row r="754" x14ac:dyDescent="0.2"/>
    <row r="755" x14ac:dyDescent="0.2"/>
    <row r="756" x14ac:dyDescent="0.2"/>
    <row r="757" x14ac:dyDescent="0.2"/>
    <row r="758" x14ac:dyDescent="0.2"/>
    <row r="759" x14ac:dyDescent="0.2"/>
    <row r="760" x14ac:dyDescent="0.2"/>
    <row r="761" x14ac:dyDescent="0.2"/>
    <row r="762" x14ac:dyDescent="0.2"/>
    <row r="763" x14ac:dyDescent="0.2"/>
    <row r="764" x14ac:dyDescent="0.2"/>
    <row r="765" x14ac:dyDescent="0.2"/>
    <row r="766" x14ac:dyDescent="0.2"/>
    <row r="767" x14ac:dyDescent="0.2"/>
    <row r="768" x14ac:dyDescent="0.2"/>
    <row r="769" x14ac:dyDescent="0.2"/>
    <row r="770" x14ac:dyDescent="0.2"/>
    <row r="771" x14ac:dyDescent="0.2"/>
    <row r="772" x14ac:dyDescent="0.2"/>
    <row r="773" x14ac:dyDescent="0.2"/>
    <row r="774" x14ac:dyDescent="0.2"/>
    <row r="775" x14ac:dyDescent="0.2"/>
    <row r="776" x14ac:dyDescent="0.2"/>
    <row r="777" x14ac:dyDescent="0.2"/>
    <row r="778" x14ac:dyDescent="0.2"/>
    <row r="779" x14ac:dyDescent="0.2"/>
    <row r="780" x14ac:dyDescent="0.2"/>
    <row r="781" x14ac:dyDescent="0.2"/>
    <row r="782" x14ac:dyDescent="0.2"/>
    <row r="783" x14ac:dyDescent="0.2"/>
    <row r="784" x14ac:dyDescent="0.2"/>
    <row r="785" x14ac:dyDescent="0.2"/>
    <row r="786" x14ac:dyDescent="0.2"/>
    <row r="787" x14ac:dyDescent="0.2"/>
    <row r="788" x14ac:dyDescent="0.2"/>
    <row r="789" x14ac:dyDescent="0.2"/>
    <row r="790" x14ac:dyDescent="0.2"/>
    <row r="791" x14ac:dyDescent="0.2"/>
    <row r="792" x14ac:dyDescent="0.2"/>
    <row r="793" x14ac:dyDescent="0.2"/>
    <row r="794" x14ac:dyDescent="0.2"/>
    <row r="795" x14ac:dyDescent="0.2"/>
    <row r="796" x14ac:dyDescent="0.2"/>
    <row r="797" x14ac:dyDescent="0.2"/>
    <row r="798" x14ac:dyDescent="0.2"/>
    <row r="799" x14ac:dyDescent="0.2"/>
    <row r="800" x14ac:dyDescent="0.2"/>
    <row r="801" x14ac:dyDescent="0.2"/>
    <row r="802" x14ac:dyDescent="0.2"/>
    <row r="803" x14ac:dyDescent="0.2"/>
    <row r="804" x14ac:dyDescent="0.2"/>
    <row r="805" x14ac:dyDescent="0.2"/>
    <row r="806" x14ac:dyDescent="0.2"/>
    <row r="807" x14ac:dyDescent="0.2"/>
    <row r="808" x14ac:dyDescent="0.2"/>
    <row r="809" x14ac:dyDescent="0.2"/>
    <row r="810" x14ac:dyDescent="0.2"/>
    <row r="811" x14ac:dyDescent="0.2"/>
    <row r="812" x14ac:dyDescent="0.2"/>
    <row r="813" x14ac:dyDescent="0.2"/>
    <row r="814" x14ac:dyDescent="0.2"/>
    <row r="815" x14ac:dyDescent="0.2"/>
    <row r="816" x14ac:dyDescent="0.2"/>
    <row r="817" x14ac:dyDescent="0.2"/>
    <row r="818" x14ac:dyDescent="0.2"/>
    <row r="819" x14ac:dyDescent="0.2"/>
    <row r="820" x14ac:dyDescent="0.2"/>
    <row r="821" x14ac:dyDescent="0.2"/>
    <row r="822" x14ac:dyDescent="0.2"/>
    <row r="823" x14ac:dyDescent="0.2"/>
    <row r="824" x14ac:dyDescent="0.2"/>
    <row r="825" x14ac:dyDescent="0.2"/>
    <row r="826" x14ac:dyDescent="0.2"/>
    <row r="827" x14ac:dyDescent="0.2"/>
    <row r="828" x14ac:dyDescent="0.2"/>
    <row r="829" x14ac:dyDescent="0.2"/>
    <row r="830" x14ac:dyDescent="0.2"/>
    <row r="831" x14ac:dyDescent="0.2"/>
    <row r="832" x14ac:dyDescent="0.2"/>
    <row r="833" x14ac:dyDescent="0.2"/>
    <row r="834" x14ac:dyDescent="0.2"/>
    <row r="835" x14ac:dyDescent="0.2"/>
    <row r="836" x14ac:dyDescent="0.2"/>
    <row r="837" x14ac:dyDescent="0.2"/>
    <row r="838" x14ac:dyDescent="0.2"/>
    <row r="839" x14ac:dyDescent="0.2"/>
    <row r="840" x14ac:dyDescent="0.2"/>
    <row r="841" x14ac:dyDescent="0.2"/>
    <row r="842" x14ac:dyDescent="0.2"/>
    <row r="843" x14ac:dyDescent="0.2"/>
    <row r="844" x14ac:dyDescent="0.2"/>
    <row r="845" x14ac:dyDescent="0.2"/>
    <row r="846" x14ac:dyDescent="0.2"/>
    <row r="847" x14ac:dyDescent="0.2"/>
    <row r="848" x14ac:dyDescent="0.2"/>
    <row r="849" x14ac:dyDescent="0.2"/>
    <row r="850" x14ac:dyDescent="0.2"/>
    <row r="851" x14ac:dyDescent="0.2"/>
    <row r="852" x14ac:dyDescent="0.2"/>
    <row r="853" x14ac:dyDescent="0.2"/>
    <row r="854" x14ac:dyDescent="0.2"/>
    <row r="855" x14ac:dyDescent="0.2"/>
    <row r="856" x14ac:dyDescent="0.2"/>
    <row r="857" x14ac:dyDescent="0.2"/>
    <row r="858" x14ac:dyDescent="0.2"/>
    <row r="859" x14ac:dyDescent="0.2"/>
    <row r="860" x14ac:dyDescent="0.2"/>
    <row r="861" x14ac:dyDescent="0.2"/>
    <row r="862" x14ac:dyDescent="0.2"/>
    <row r="863" x14ac:dyDescent="0.2"/>
    <row r="864" x14ac:dyDescent="0.2"/>
    <row r="865" x14ac:dyDescent="0.2"/>
    <row r="866" x14ac:dyDescent="0.2"/>
    <row r="867" x14ac:dyDescent="0.2"/>
    <row r="868" x14ac:dyDescent="0.2"/>
    <row r="869" x14ac:dyDescent="0.2"/>
    <row r="870" x14ac:dyDescent="0.2"/>
    <row r="871" x14ac:dyDescent="0.2"/>
    <row r="872" x14ac:dyDescent="0.2"/>
    <row r="873" x14ac:dyDescent="0.2"/>
    <row r="874" x14ac:dyDescent="0.2"/>
    <row r="875" x14ac:dyDescent="0.2"/>
    <row r="876" x14ac:dyDescent="0.2"/>
    <row r="877" x14ac:dyDescent="0.2"/>
    <row r="878" x14ac:dyDescent="0.2"/>
    <row r="879" x14ac:dyDescent="0.2"/>
    <row r="880" x14ac:dyDescent="0.2"/>
    <row r="881" x14ac:dyDescent="0.2"/>
    <row r="882" x14ac:dyDescent="0.2"/>
    <row r="883" x14ac:dyDescent="0.2"/>
    <row r="884" x14ac:dyDescent="0.2"/>
    <row r="885" x14ac:dyDescent="0.2"/>
    <row r="886" x14ac:dyDescent="0.2"/>
    <row r="887" x14ac:dyDescent="0.2"/>
    <row r="888" x14ac:dyDescent="0.2"/>
    <row r="889" x14ac:dyDescent="0.2"/>
    <row r="890" x14ac:dyDescent="0.2"/>
    <row r="891" x14ac:dyDescent="0.2"/>
    <row r="892" x14ac:dyDescent="0.2"/>
    <row r="893" x14ac:dyDescent="0.2"/>
    <row r="894" x14ac:dyDescent="0.2"/>
    <row r="895" x14ac:dyDescent="0.2"/>
    <row r="896" x14ac:dyDescent="0.2"/>
    <row r="897" x14ac:dyDescent="0.2"/>
    <row r="898" x14ac:dyDescent="0.2"/>
    <row r="899" x14ac:dyDescent="0.2"/>
    <row r="900" x14ac:dyDescent="0.2"/>
    <row r="901" x14ac:dyDescent="0.2"/>
    <row r="902" x14ac:dyDescent="0.2"/>
    <row r="903" x14ac:dyDescent="0.2"/>
    <row r="904" x14ac:dyDescent="0.2"/>
    <row r="905" x14ac:dyDescent="0.2"/>
    <row r="906" x14ac:dyDescent="0.2"/>
    <row r="907" x14ac:dyDescent="0.2"/>
    <row r="908" x14ac:dyDescent="0.2"/>
    <row r="909" x14ac:dyDescent="0.2"/>
    <row r="910" x14ac:dyDescent="0.2"/>
    <row r="911" x14ac:dyDescent="0.2"/>
    <row r="912" x14ac:dyDescent="0.2"/>
    <row r="913" x14ac:dyDescent="0.2"/>
    <row r="914" x14ac:dyDescent="0.2"/>
    <row r="915" x14ac:dyDescent="0.2"/>
    <row r="916" x14ac:dyDescent="0.2"/>
    <row r="917" x14ac:dyDescent="0.2"/>
    <row r="918" x14ac:dyDescent="0.2"/>
    <row r="919" x14ac:dyDescent="0.2"/>
    <row r="920" x14ac:dyDescent="0.2"/>
    <row r="921" x14ac:dyDescent="0.2"/>
    <row r="922" x14ac:dyDescent="0.2"/>
    <row r="923" x14ac:dyDescent="0.2"/>
    <row r="924" x14ac:dyDescent="0.2"/>
    <row r="925" x14ac:dyDescent="0.2"/>
    <row r="926" x14ac:dyDescent="0.2"/>
    <row r="927" x14ac:dyDescent="0.2"/>
    <row r="928" x14ac:dyDescent="0.2"/>
    <row r="929" x14ac:dyDescent="0.2"/>
    <row r="930" x14ac:dyDescent="0.2"/>
    <row r="931" x14ac:dyDescent="0.2"/>
    <row r="932" x14ac:dyDescent="0.2"/>
    <row r="933" x14ac:dyDescent="0.2"/>
    <row r="934" x14ac:dyDescent="0.2"/>
    <row r="935" x14ac:dyDescent="0.2"/>
    <row r="936" x14ac:dyDescent="0.2"/>
    <row r="937" x14ac:dyDescent="0.2"/>
    <row r="938" x14ac:dyDescent="0.2"/>
    <row r="939" x14ac:dyDescent="0.2"/>
    <row r="940" x14ac:dyDescent="0.2"/>
    <row r="941" x14ac:dyDescent="0.2"/>
    <row r="942" x14ac:dyDescent="0.2"/>
    <row r="943" x14ac:dyDescent="0.2"/>
    <row r="944" x14ac:dyDescent="0.2"/>
    <row r="945" x14ac:dyDescent="0.2"/>
    <row r="946" x14ac:dyDescent="0.2"/>
    <row r="947" x14ac:dyDescent="0.2"/>
    <row r="948" x14ac:dyDescent="0.2"/>
    <row r="949" x14ac:dyDescent="0.2"/>
    <row r="950" x14ac:dyDescent="0.2"/>
    <row r="951" x14ac:dyDescent="0.2"/>
    <row r="952" x14ac:dyDescent="0.2"/>
    <row r="953" x14ac:dyDescent="0.2"/>
    <row r="954" x14ac:dyDescent="0.2"/>
    <row r="955" x14ac:dyDescent="0.2"/>
    <row r="956" x14ac:dyDescent="0.2"/>
    <row r="957" x14ac:dyDescent="0.2"/>
    <row r="958" x14ac:dyDescent="0.2"/>
    <row r="959" x14ac:dyDescent="0.2"/>
    <row r="960" x14ac:dyDescent="0.2"/>
    <row r="961" x14ac:dyDescent="0.2"/>
    <row r="962" x14ac:dyDescent="0.2"/>
    <row r="963" x14ac:dyDescent="0.2"/>
    <row r="964" x14ac:dyDescent="0.2"/>
    <row r="965" x14ac:dyDescent="0.2"/>
    <row r="966" x14ac:dyDescent="0.2"/>
    <row r="967" x14ac:dyDescent="0.2"/>
    <row r="968" x14ac:dyDescent="0.2"/>
    <row r="969" x14ac:dyDescent="0.2"/>
    <row r="970" x14ac:dyDescent="0.2"/>
    <row r="971" x14ac:dyDescent="0.2"/>
    <row r="972" x14ac:dyDescent="0.2"/>
    <row r="973" x14ac:dyDescent="0.2"/>
    <row r="974" x14ac:dyDescent="0.2"/>
    <row r="975" x14ac:dyDescent="0.2"/>
    <row r="976" x14ac:dyDescent="0.2"/>
    <row r="977" x14ac:dyDescent="0.2"/>
    <row r="978" x14ac:dyDescent="0.2"/>
    <row r="979" x14ac:dyDescent="0.2"/>
    <row r="980" x14ac:dyDescent="0.2"/>
    <row r="981" x14ac:dyDescent="0.2"/>
    <row r="982" x14ac:dyDescent="0.2"/>
    <row r="983" x14ac:dyDescent="0.2"/>
    <row r="984" x14ac:dyDescent="0.2"/>
    <row r="985" x14ac:dyDescent="0.2"/>
    <row r="986" x14ac:dyDescent="0.2"/>
    <row r="987" x14ac:dyDescent="0.2"/>
    <row r="988" x14ac:dyDescent="0.2"/>
    <row r="989" x14ac:dyDescent="0.2"/>
    <row r="990" x14ac:dyDescent="0.2"/>
    <row r="991" x14ac:dyDescent="0.2"/>
    <row r="992" x14ac:dyDescent="0.2"/>
    <row r="993" x14ac:dyDescent="0.2"/>
    <row r="994" x14ac:dyDescent="0.2"/>
    <row r="995" x14ac:dyDescent="0.2"/>
    <row r="996" x14ac:dyDescent="0.2"/>
    <row r="997" x14ac:dyDescent="0.2"/>
    <row r="998" x14ac:dyDescent="0.2"/>
    <row r="999" x14ac:dyDescent="0.2"/>
    <row r="1000" x14ac:dyDescent="0.2"/>
  </sheetData>
  <sheetProtection algorithmName="SHA-512" hashValue="D5lf0giyAuNH976L7SFqlh/LZynNRCwbSxX+zmAu36SmIAHLueQT57kU6dJ0loPrff8g7AOw0929JXeFOYqLyg==" saltValue="YStpi9QeMp64weqhmF7SjQ==" spinCount="100000" sheet="1" selectLockedCells="1" selectUnlockedCells="1"/>
  <pageMargins left="0.7" right="0.7" top="0.75" bottom="0.75" header="0.3" footer="0.3"/>
  <headerFooter>
    <oddHeader>&amp;C&amp;"Calibri"&amp;10&amp;K000000 OFFICIAL&amp;1#_x000D_</oddHeader>
    <oddFooter>&amp;C_x000D_&amp;1#&amp;"Calibri"&amp;10&amp;K000000 OFFICIAL</oddFooter>
  </headerFooter>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DAA43E-7A71-4B6E-8AC5-36691E398864}">
  <sheetPr>
    <tabColor rgb="FFFFFF00"/>
  </sheetPr>
  <dimension ref="B2:T21"/>
  <sheetViews>
    <sheetView workbookViewId="0">
      <selection activeCell="T14" sqref="T14"/>
    </sheetView>
  </sheetViews>
  <sheetFormatPr baseColWidth="10" defaultColWidth="8.83203125" defaultRowHeight="15" x14ac:dyDescent="0.2"/>
  <cols>
    <col min="2" max="2" width="19.5" bestFit="1" customWidth="1"/>
    <col min="4" max="4" width="18" customWidth="1"/>
    <col min="6" max="6" width="18.5" customWidth="1"/>
    <col min="8" max="8" width="18.33203125" customWidth="1"/>
    <col min="10" max="10" width="18.6640625" customWidth="1"/>
    <col min="12" max="12" width="21.5" bestFit="1" customWidth="1"/>
    <col min="14" max="14" width="18.1640625" customWidth="1"/>
    <col min="16" max="16" width="18" customWidth="1"/>
    <col min="18" max="18" width="17.83203125" customWidth="1"/>
    <col min="20" max="20" width="18.5" customWidth="1"/>
  </cols>
  <sheetData>
    <row r="2" spans="2:20" ht="18" thickBot="1" x14ac:dyDescent="0.25">
      <c r="B2" s="100" t="s">
        <v>949</v>
      </c>
      <c r="L2" s="100" t="s">
        <v>950</v>
      </c>
    </row>
    <row r="3" spans="2:20" ht="16" thickTop="1" x14ac:dyDescent="0.2"/>
    <row r="4" spans="2:20" x14ac:dyDescent="0.2">
      <c r="B4" s="435" t="s">
        <v>951</v>
      </c>
      <c r="C4" s="435"/>
      <c r="D4" s="435"/>
      <c r="E4" s="435"/>
      <c r="F4" s="435"/>
      <c r="G4" s="435"/>
      <c r="H4" s="435"/>
      <c r="I4" s="435"/>
      <c r="J4" s="435"/>
      <c r="K4" s="435"/>
      <c r="L4" s="435"/>
      <c r="M4" s="435"/>
      <c r="N4" s="435"/>
      <c r="O4" s="435"/>
      <c r="P4" s="435"/>
      <c r="Q4" s="435"/>
      <c r="R4" s="435"/>
      <c r="S4" s="435"/>
      <c r="T4" s="435"/>
    </row>
    <row r="5" spans="2:20" x14ac:dyDescent="0.2">
      <c r="B5" s="435" t="s">
        <v>952</v>
      </c>
      <c r="C5" s="435"/>
      <c r="D5" s="435"/>
      <c r="E5" s="435"/>
      <c r="F5" s="435"/>
      <c r="G5" s="435"/>
      <c r="H5" s="435"/>
      <c r="I5" s="435"/>
      <c r="J5" s="435"/>
      <c r="K5" s="435"/>
      <c r="L5" s="435"/>
      <c r="M5" s="435"/>
      <c r="N5" s="435"/>
      <c r="O5" s="435"/>
      <c r="P5" s="435"/>
      <c r="Q5" s="435"/>
      <c r="R5" s="435"/>
      <c r="S5" s="435"/>
      <c r="T5" s="435"/>
    </row>
    <row r="7" spans="2:20" s="1" customFormat="1" x14ac:dyDescent="0.2">
      <c r="B7" s="101" t="s">
        <v>183</v>
      </c>
      <c r="D7" s="101" t="s">
        <v>156</v>
      </c>
      <c r="F7" s="101" t="s">
        <v>186</v>
      </c>
      <c r="H7" s="101" t="s">
        <v>181</v>
      </c>
      <c r="J7" s="101" t="s">
        <v>179</v>
      </c>
      <c r="L7" s="101" t="s">
        <v>183</v>
      </c>
      <c r="N7" s="101" t="s">
        <v>156</v>
      </c>
      <c r="P7" s="101" t="s">
        <v>186</v>
      </c>
      <c r="R7" s="101" t="s">
        <v>181</v>
      </c>
      <c r="T7" s="101" t="s">
        <v>179</v>
      </c>
    </row>
    <row r="8" spans="2:20" x14ac:dyDescent="0.2">
      <c r="B8" s="99" t="s">
        <v>184</v>
      </c>
      <c r="D8" s="99" t="s">
        <v>188</v>
      </c>
      <c r="F8" s="99" t="s">
        <v>953</v>
      </c>
      <c r="H8" s="99" t="s">
        <v>182</v>
      </c>
      <c r="J8" s="99" t="s">
        <v>954</v>
      </c>
      <c r="L8" s="99" t="s">
        <v>221</v>
      </c>
      <c r="N8" s="99" t="s">
        <v>955</v>
      </c>
      <c r="P8" s="99" t="s">
        <v>223</v>
      </c>
      <c r="R8" s="99" t="s">
        <v>215</v>
      </c>
      <c r="T8" s="99" t="s">
        <v>213</v>
      </c>
    </row>
    <row r="9" spans="2:20" x14ac:dyDescent="0.2">
      <c r="B9" s="99" t="s">
        <v>956</v>
      </c>
      <c r="D9" s="99" t="s">
        <v>957</v>
      </c>
      <c r="F9" s="99" t="s">
        <v>958</v>
      </c>
      <c r="H9" s="99" t="s">
        <v>959</v>
      </c>
      <c r="J9" s="99" t="s">
        <v>960</v>
      </c>
      <c r="L9" s="99" t="s">
        <v>218</v>
      </c>
      <c r="N9" s="99"/>
      <c r="P9" s="99" t="s">
        <v>218</v>
      </c>
      <c r="R9" s="99" t="s">
        <v>961</v>
      </c>
      <c r="T9" s="99" t="s">
        <v>209</v>
      </c>
    </row>
    <row r="10" spans="2:20" x14ac:dyDescent="0.2">
      <c r="B10" s="99" t="s">
        <v>962</v>
      </c>
      <c r="D10" s="99" t="s">
        <v>963</v>
      </c>
      <c r="F10" s="99" t="s">
        <v>964</v>
      </c>
      <c r="H10" s="99" t="s">
        <v>965</v>
      </c>
      <c r="J10" s="99" t="s">
        <v>966</v>
      </c>
      <c r="L10" s="99" t="s">
        <v>222</v>
      </c>
      <c r="N10" s="99"/>
      <c r="P10" s="99" t="s">
        <v>222</v>
      </c>
      <c r="R10" s="99" t="s">
        <v>214</v>
      </c>
      <c r="T10" s="99" t="s">
        <v>208</v>
      </c>
    </row>
    <row r="11" spans="2:20" x14ac:dyDescent="0.2">
      <c r="B11" s="99" t="s">
        <v>967</v>
      </c>
      <c r="D11" s="99" t="s">
        <v>968</v>
      </c>
      <c r="F11" s="99" t="s">
        <v>969</v>
      </c>
      <c r="J11" s="99" t="s">
        <v>180</v>
      </c>
      <c r="L11" s="99" t="s">
        <v>220</v>
      </c>
      <c r="N11" s="99"/>
      <c r="P11" s="99" t="s">
        <v>217</v>
      </c>
      <c r="R11" s="99"/>
      <c r="T11" s="99" t="s">
        <v>210</v>
      </c>
    </row>
    <row r="12" spans="2:20" x14ac:dyDescent="0.2">
      <c r="B12" s="99" t="s">
        <v>970</v>
      </c>
      <c r="D12" s="99" t="s">
        <v>187</v>
      </c>
      <c r="J12" s="99" t="s">
        <v>971</v>
      </c>
      <c r="L12" s="99" t="s">
        <v>219</v>
      </c>
      <c r="N12" s="99"/>
      <c r="P12" s="99"/>
      <c r="R12" s="99"/>
      <c r="T12" s="99" t="s">
        <v>212</v>
      </c>
    </row>
    <row r="13" spans="2:20" x14ac:dyDescent="0.2">
      <c r="B13" s="99" t="s">
        <v>972</v>
      </c>
      <c r="J13" s="99" t="s">
        <v>973</v>
      </c>
      <c r="L13" s="99" t="s">
        <v>216</v>
      </c>
      <c r="N13" s="99"/>
      <c r="P13" s="99"/>
      <c r="R13" s="99"/>
      <c r="T13" s="99" t="s">
        <v>211</v>
      </c>
    </row>
    <row r="14" spans="2:20" x14ac:dyDescent="0.2">
      <c r="B14" s="99" t="s">
        <v>974</v>
      </c>
      <c r="J14" s="99" t="s">
        <v>975</v>
      </c>
      <c r="L14" s="99" t="s">
        <v>976</v>
      </c>
      <c r="N14" s="99"/>
      <c r="P14" s="99"/>
      <c r="R14" s="99"/>
      <c r="T14" s="99"/>
    </row>
    <row r="15" spans="2:20" x14ac:dyDescent="0.2">
      <c r="B15" s="99" t="s">
        <v>977</v>
      </c>
      <c r="J15" s="99" t="s">
        <v>978</v>
      </c>
      <c r="L15" s="99" t="s">
        <v>217</v>
      </c>
      <c r="N15" s="99"/>
      <c r="P15" s="99"/>
      <c r="R15" s="99"/>
      <c r="T15" s="99"/>
    </row>
    <row r="16" spans="2:20" x14ac:dyDescent="0.2">
      <c r="B16" s="99" t="s">
        <v>979</v>
      </c>
      <c r="L16" s="99" t="s">
        <v>980</v>
      </c>
      <c r="N16" s="99"/>
      <c r="P16" s="99"/>
      <c r="R16" s="99"/>
      <c r="T16" s="99"/>
    </row>
    <row r="17" spans="2:18" x14ac:dyDescent="0.2">
      <c r="B17" s="99" t="s">
        <v>981</v>
      </c>
      <c r="L17" s="99" t="s">
        <v>982</v>
      </c>
      <c r="N17" s="99"/>
      <c r="P17" s="99"/>
      <c r="R17" s="99"/>
    </row>
    <row r="18" spans="2:18" x14ac:dyDescent="0.2">
      <c r="B18" s="99" t="s">
        <v>983</v>
      </c>
    </row>
    <row r="19" spans="2:18" x14ac:dyDescent="0.2">
      <c r="B19" s="99" t="s">
        <v>984</v>
      </c>
    </row>
    <row r="20" spans="2:18" x14ac:dyDescent="0.2">
      <c r="B20" s="99" t="s">
        <v>985</v>
      </c>
    </row>
    <row r="21" spans="2:18" x14ac:dyDescent="0.2">
      <c r="B21" s="99" t="s">
        <v>185</v>
      </c>
    </row>
  </sheetData>
  <sheetProtection algorithmName="SHA-512" hashValue="CDUFhNvB8x9ClDz62yeJUkUOzF4dWcritJFG6E/t2bWQUO/ggmlAinM7ET168y7iH7iYnlK0ZH7PeyKvNfsR8g==" saltValue="+ouCXUuhnlcypfnE+yMhxQ==" spinCount="100000" sheet="1" objects="1" scenarios="1" selectLockedCells="1" selectUnlockedCells="1"/>
  <mergeCells count="2">
    <mergeCell ref="B4:T4"/>
    <mergeCell ref="B5:T5"/>
  </mergeCells>
  <pageMargins left="0.7" right="0.7" top="0.75" bottom="0.75" header="0.3" footer="0.3"/>
  <headerFooter>
    <oddHeader>&amp;C&amp;"Calibri"&amp;10&amp;K000000 OFFICIAL&amp;1#_x000D_</oddHeader>
    <oddFooter>&amp;C_x000D_&amp;1#&amp;"Calibri"&amp;10&amp;K000000 OFFICIAL</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79275-7AB8-42D4-AC62-6F58ECADC45D}">
  <sheetPr>
    <tabColor rgb="FFFFFF00"/>
  </sheetPr>
  <dimension ref="A1:J159"/>
  <sheetViews>
    <sheetView workbookViewId="0">
      <selection activeCell="E139" sqref="E139"/>
    </sheetView>
  </sheetViews>
  <sheetFormatPr baseColWidth="10" defaultColWidth="8.83203125" defaultRowHeight="15" customHeight="1" x14ac:dyDescent="0.2"/>
  <cols>
    <col min="1" max="1" width="68.1640625" customWidth="1"/>
    <col min="2" max="2" width="30.83203125" customWidth="1"/>
    <col min="4" max="4" width="38.83203125" bestFit="1" customWidth="1"/>
    <col min="5" max="5" width="90.5" customWidth="1"/>
    <col min="6" max="6" width="16.83203125" customWidth="1"/>
    <col min="7" max="7" width="25.5" customWidth="1"/>
  </cols>
  <sheetData>
    <row r="1" spans="1:7" ht="15" customHeight="1" x14ac:dyDescent="0.2">
      <c r="A1" s="24" t="s">
        <v>986</v>
      </c>
      <c r="B1" s="102"/>
    </row>
    <row r="2" spans="1:7" ht="15" customHeight="1" x14ac:dyDescent="0.2">
      <c r="A2" t="str">
        <f>Admin!$B$20</f>
        <v>Bolton Council</v>
      </c>
    </row>
    <row r="3" spans="1:7" ht="15" customHeight="1" x14ac:dyDescent="0.2">
      <c r="D3" s="50" t="s">
        <v>987</v>
      </c>
    </row>
    <row r="4" spans="1:7" ht="15" customHeight="1" x14ac:dyDescent="0.2">
      <c r="A4" s="24" t="s">
        <v>988</v>
      </c>
      <c r="B4" s="102" t="s">
        <v>378</v>
      </c>
      <c r="D4" t="s">
        <v>484</v>
      </c>
      <c r="E4" t="s">
        <v>161</v>
      </c>
      <c r="F4" t="s">
        <v>378</v>
      </c>
      <c r="G4" t="s">
        <v>160</v>
      </c>
    </row>
    <row r="5" spans="1:7" ht="15" customHeight="1" x14ac:dyDescent="0.2">
      <c r="A5" t="str" cm="1">
        <f t="array" ref="A5:B43">Filtered_Bespoke_Outputs</f>
        <v>Please select an option</v>
      </c>
      <c r="B5" t="e">
        <v>#N/A</v>
      </c>
      <c r="D5" t="s">
        <v>50</v>
      </c>
      <c r="E5" t="str">
        <f>'Dropdown Values'!A3</f>
        <v>Please select an option</v>
      </c>
      <c r="F5" t="e">
        <f>NA()</f>
        <v>#N/A</v>
      </c>
      <c r="G5" t="s">
        <v>193</v>
      </c>
    </row>
    <row r="6" spans="1:7" ht="15" customHeight="1" x14ac:dyDescent="0.2">
      <c r="A6" t="str">
        <v>Amount of new office space (m2)</v>
      </c>
      <c r="B6" t="str">
        <v>sqm </v>
      </c>
      <c r="D6" t="s">
        <v>50</v>
      </c>
      <c r="E6" t="s">
        <v>194</v>
      </c>
      <c r="F6" t="s">
        <v>379</v>
      </c>
      <c r="G6" t="s">
        <v>193</v>
      </c>
    </row>
    <row r="7" spans="1:7" ht="15" customHeight="1" x14ac:dyDescent="0.2">
      <c r="A7" t="str">
        <v>Amount of capacity of new or improved training or education facilities (people)</v>
      </c>
      <c r="B7" t="str">
        <v>n of </v>
      </c>
      <c r="D7" t="s">
        <v>50</v>
      </c>
      <c r="E7" t="s">
        <v>195</v>
      </c>
      <c r="F7" t="s">
        <v>190</v>
      </c>
      <c r="G7" t="s">
        <v>193</v>
      </c>
    </row>
    <row r="8" spans="1:7" ht="15" customHeight="1" x14ac:dyDescent="0.2">
      <c r="A8" t="str">
        <v>Amount of public realm created (sqm)</v>
      </c>
      <c r="B8" t="str">
        <v>sqm </v>
      </c>
      <c r="D8" t="s">
        <v>50</v>
      </c>
      <c r="E8" t="s">
        <v>196</v>
      </c>
      <c r="F8" t="s">
        <v>379</v>
      </c>
      <c r="G8" t="s">
        <v>193</v>
      </c>
    </row>
    <row r="9" spans="1:7" ht="15" customHeight="1" x14ac:dyDescent="0.2">
      <c r="A9" t="str">
        <v>% increase in participation</v>
      </c>
      <c r="B9" t="str">
        <v>%</v>
      </c>
      <c r="D9" t="s">
        <v>50</v>
      </c>
      <c r="E9" t="s">
        <v>197</v>
      </c>
      <c r="F9" t="s">
        <v>416</v>
      </c>
      <c r="G9" t="s">
        <v>193</v>
      </c>
    </row>
    <row r="10" spans="1:7" ht="15" customHeight="1" x14ac:dyDescent="0.2">
      <c r="A10" t="str">
        <v>% increase in membership</v>
      </c>
      <c r="B10" t="str">
        <v>%</v>
      </c>
      <c r="D10" t="s">
        <v>50</v>
      </c>
      <c r="E10" t="s">
        <v>198</v>
      </c>
      <c r="F10" t="s">
        <v>416</v>
      </c>
      <c r="G10" t="s">
        <v>193</v>
      </c>
    </row>
    <row r="11" spans="1:7" ht="15" customHeight="1" x14ac:dyDescent="0.2">
      <c r="A11" t="str">
        <v xml:space="preserve">% increase in Health Pathway referrals </v>
      </c>
      <c r="B11" t="str">
        <v>%</v>
      </c>
      <c r="D11" t="s">
        <v>50</v>
      </c>
      <c r="E11" t="s">
        <v>199</v>
      </c>
      <c r="F11" t="s">
        <v>416</v>
      </c>
      <c r="G11" t="s">
        <v>193</v>
      </c>
    </row>
    <row r="12" spans="1:7" ht="15" customHeight="1" x14ac:dyDescent="0.2">
      <c r="A12" t="str">
        <v>Number of residential units</v>
      </c>
      <c r="B12" t="str">
        <v>n of </v>
      </c>
      <c r="D12" t="s">
        <v>50</v>
      </c>
      <c r="E12" t="s">
        <v>200</v>
      </c>
      <c r="F12" t="s">
        <v>190</v>
      </c>
      <c r="G12" t="s">
        <v>193</v>
      </c>
    </row>
    <row r="13" spans="1:7" ht="15" customHeight="1" x14ac:dyDescent="0.2">
      <c r="A13" t="str">
        <v>Amount of new healthcare facilities sqm</v>
      </c>
      <c r="B13" t="str">
        <v>sqm </v>
      </c>
      <c r="D13" t="s">
        <v>50</v>
      </c>
      <c r="E13" t="s">
        <v>989</v>
      </c>
      <c r="F13" t="s">
        <v>379</v>
      </c>
      <c r="G13" t="s">
        <v>193</v>
      </c>
    </row>
    <row r="14" spans="1:7" ht="15" customHeight="1" x14ac:dyDescent="0.2">
      <c r="A14" t="str">
        <v>Number of new parking spaces</v>
      </c>
      <c r="B14" t="str">
        <v>n of </v>
      </c>
      <c r="D14" t="s">
        <v>50</v>
      </c>
      <c r="E14" t="s">
        <v>201</v>
      </c>
      <c r="F14" t="s">
        <v>190</v>
      </c>
      <c r="G14" t="s">
        <v>193</v>
      </c>
    </row>
    <row r="15" spans="1:7" ht="15" customHeight="1" x14ac:dyDescent="0.2">
      <c r="A15" t="str">
        <v>Additional Learners (FE)</v>
      </c>
      <c r="B15" t="str">
        <v>n of </v>
      </c>
      <c r="D15" t="s">
        <v>50</v>
      </c>
      <c r="E15" t="s">
        <v>990</v>
      </c>
      <c r="F15" t="s">
        <v>190</v>
      </c>
      <c r="G15" t="s">
        <v>193</v>
      </c>
    </row>
    <row r="16" spans="1:7" ht="15" customHeight="1" x14ac:dyDescent="0.2">
      <c r="A16" t="str">
        <v>Additional Learners (HE)</v>
      </c>
      <c r="B16" t="str">
        <v>n of </v>
      </c>
      <c r="D16" t="s">
        <v>50</v>
      </c>
      <c r="E16" t="s">
        <v>991</v>
      </c>
      <c r="F16" t="s">
        <v>190</v>
      </c>
      <c r="G16" t="s">
        <v>193</v>
      </c>
    </row>
    <row r="17" spans="1:7" ht="15" customHeight="1" x14ac:dyDescent="0.2">
      <c r="A17" t="str">
        <v>Additional Learners (CPD)</v>
      </c>
      <c r="B17" t="str">
        <v>n of </v>
      </c>
      <c r="D17" t="s">
        <v>50</v>
      </c>
      <c r="E17" t="s">
        <v>992</v>
      </c>
      <c r="F17" t="s">
        <v>190</v>
      </c>
      <c r="G17" t="s">
        <v>193</v>
      </c>
    </row>
    <row r="18" spans="1:7" ht="15" customHeight="1" x14ac:dyDescent="0.2">
      <c r="A18" t="str">
        <v>Learners moving into Healthcare from other sectors</v>
      </c>
      <c r="B18" t="str">
        <v>n of </v>
      </c>
      <c r="D18" t="s">
        <v>50</v>
      </c>
      <c r="E18" t="s">
        <v>993</v>
      </c>
      <c r="F18" t="s">
        <v>190</v>
      </c>
      <c r="G18" t="s">
        <v>193</v>
      </c>
    </row>
    <row r="19" spans="1:7" ht="15" customHeight="1" x14ac:dyDescent="0.2">
      <c r="A19" t="str">
        <v>Local employment (NHS workers living within 10 mile radious)</v>
      </c>
      <c r="B19" t="str">
        <v>n of </v>
      </c>
      <c r="D19" t="s">
        <v>50</v>
      </c>
      <c r="E19" t="s">
        <v>994</v>
      </c>
      <c r="F19" t="s">
        <v>190</v>
      </c>
      <c r="G19" t="s">
        <v>193</v>
      </c>
    </row>
    <row r="20" spans="1:7" ht="15" customHeight="1" x14ac:dyDescent="0.2">
      <c r="A20" t="str">
        <v>Number of improved community/sports centres</v>
      </c>
      <c r="B20" t="str">
        <v>n of </v>
      </c>
      <c r="D20" t="s">
        <v>50</v>
      </c>
      <c r="E20" t="s">
        <v>974</v>
      </c>
      <c r="F20" t="s">
        <v>190</v>
      </c>
      <c r="G20" t="s">
        <v>193</v>
      </c>
    </row>
    <row r="21" spans="1:7" ht="15" customHeight="1" x14ac:dyDescent="0.2">
      <c r="A21" t="str">
        <v>Increase in the amount of diversity of commercial floorspace (sqm)</v>
      </c>
      <c r="B21" t="str">
        <v>sqm </v>
      </c>
      <c r="D21" t="s">
        <v>50</v>
      </c>
      <c r="E21" t="s">
        <v>995</v>
      </c>
      <c r="F21" t="s">
        <v>379</v>
      </c>
      <c r="G21" t="s">
        <v>193</v>
      </c>
    </row>
    <row r="22" spans="1:7" ht="15" customHeight="1" x14ac:dyDescent="0.2">
      <c r="A22" t="str">
        <v>Increase in existing visits (%)</v>
      </c>
      <c r="B22" t="str">
        <v>%</v>
      </c>
      <c r="D22" t="s">
        <v>50</v>
      </c>
      <c r="E22" t="s">
        <v>996</v>
      </c>
      <c r="F22" t="s">
        <v>416</v>
      </c>
      <c r="G22" t="s">
        <v>193</v>
      </c>
    </row>
    <row r="23" spans="1:7" ht="15" customHeight="1" x14ac:dyDescent="0.2">
      <c r="A23" t="str">
        <v>Increase in dwell time (%)</v>
      </c>
      <c r="B23" t="str">
        <v>%</v>
      </c>
      <c r="D23" t="s">
        <v>50</v>
      </c>
      <c r="E23" t="s">
        <v>997</v>
      </c>
      <c r="F23" t="s">
        <v>416</v>
      </c>
      <c r="G23" t="s">
        <v>193</v>
      </c>
    </row>
    <row r="24" spans="1:7" ht="15" customHeight="1" x14ac:dyDescent="0.2">
      <c r="A24" t="str">
        <v>Increase in number of trading units</v>
      </c>
      <c r="B24" t="str">
        <v>n of </v>
      </c>
      <c r="D24" t="s">
        <v>50</v>
      </c>
      <c r="E24" t="s">
        <v>998</v>
      </c>
      <c r="F24" t="s">
        <v>190</v>
      </c>
      <c r="G24" t="s">
        <v>193</v>
      </c>
    </row>
    <row r="25" spans="1:7" ht="15" customHeight="1" x14ac:dyDescent="0.2">
      <c r="A25" t="str">
        <v>Number of new awnings &amp; food hall</v>
      </c>
      <c r="B25" t="str">
        <v>n of </v>
      </c>
      <c r="D25" t="s">
        <v>50</v>
      </c>
      <c r="E25" t="s">
        <v>999</v>
      </c>
      <c r="F25" t="s">
        <v>190</v>
      </c>
      <c r="G25" t="s">
        <v>193</v>
      </c>
    </row>
    <row r="26" spans="1:7" ht="15" customHeight="1" x14ac:dyDescent="0.2">
      <c r="A26" t="str">
        <v>Increase in amount of shared innovation facilities (%)</v>
      </c>
      <c r="B26" t="str">
        <v>%</v>
      </c>
      <c r="D26" t="s">
        <v>50</v>
      </c>
      <c r="E26" t="s">
        <v>1000</v>
      </c>
      <c r="F26" t="s">
        <v>416</v>
      </c>
      <c r="G26" t="s">
        <v>193</v>
      </c>
    </row>
    <row r="27" spans="1:7" ht="15" customHeight="1" x14ac:dyDescent="0.2">
      <c r="A27" t="str">
        <v>Increase in amount of new specialist technology equipment (%)</v>
      </c>
      <c r="B27" t="str">
        <v>%</v>
      </c>
      <c r="D27" t="s">
        <v>50</v>
      </c>
      <c r="E27" t="s">
        <v>1001</v>
      </c>
      <c r="F27" t="s">
        <v>416</v>
      </c>
      <c r="G27" t="s">
        <v>193</v>
      </c>
    </row>
    <row r="28" spans="1:7" ht="15" customHeight="1" x14ac:dyDescent="0.2">
      <c r="A28" t="str">
        <v>Increase in uptake of digital/technical apprenticeships (%)</v>
      </c>
      <c r="B28" t="str">
        <v>%</v>
      </c>
      <c r="D28" t="s">
        <v>50</v>
      </c>
      <c r="E28" t="s">
        <v>1002</v>
      </c>
      <c r="F28" t="s">
        <v>416</v>
      </c>
      <c r="G28" t="s">
        <v>193</v>
      </c>
    </row>
    <row r="29" spans="1:7" ht="15" customHeight="1" x14ac:dyDescent="0.2">
      <c r="A29" t="str">
        <v>Increase in the share of young people &amp; adults who have the relevant skills for employment &amp; entrepreneurship (%)</v>
      </c>
      <c r="B29" t="str">
        <v>%</v>
      </c>
      <c r="D29" t="s">
        <v>50</v>
      </c>
      <c r="E29" t="s">
        <v>1003</v>
      </c>
      <c r="F29" t="s">
        <v>416</v>
      </c>
      <c r="G29" t="s">
        <v>193</v>
      </c>
    </row>
    <row r="30" spans="1:7" ht="15" customHeight="1" x14ac:dyDescent="0.2">
      <c r="A30" t="str">
        <v>Increase in new business start ups (%)</v>
      </c>
      <c r="B30" t="str">
        <v>%</v>
      </c>
      <c r="D30" t="s">
        <v>50</v>
      </c>
      <c r="E30" t="s">
        <v>1004</v>
      </c>
      <c r="F30" t="s">
        <v>416</v>
      </c>
      <c r="G30" t="s">
        <v>193</v>
      </c>
    </row>
    <row r="31" spans="1:7" x14ac:dyDescent="0.2">
      <c r="A31" t="str">
        <v>Increase in business scale ups (%)</v>
      </c>
      <c r="B31" t="str">
        <v>%</v>
      </c>
      <c r="D31" t="s">
        <v>50</v>
      </c>
      <c r="E31" t="s">
        <v>1005</v>
      </c>
      <c r="F31" t="s">
        <v>416</v>
      </c>
      <c r="G31" t="s">
        <v>193</v>
      </c>
    </row>
    <row r="32" spans="1:7" x14ac:dyDescent="0.2">
      <c r="A32" t="str">
        <v>m2 of heritage buildings renovated/restored</v>
      </c>
      <c r="B32" t="str">
        <v>sqm </v>
      </c>
      <c r="D32" t="s">
        <v>50</v>
      </c>
      <c r="E32" t="s">
        <v>1006</v>
      </c>
      <c r="F32" t="s">
        <v>379</v>
      </c>
      <c r="G32" t="s">
        <v>193</v>
      </c>
    </row>
    <row r="33" spans="1:10" x14ac:dyDescent="0.2">
      <c r="A33" t="str">
        <v>Increase in no of visitors to arts, culture &amp; heritage events</v>
      </c>
      <c r="B33" t="str">
        <v>n of </v>
      </c>
      <c r="D33" t="s">
        <v>50</v>
      </c>
      <c r="E33" t="s">
        <v>1007</v>
      </c>
      <c r="F33" t="s">
        <v>190</v>
      </c>
      <c r="G33" t="s">
        <v>193</v>
      </c>
    </row>
    <row r="34" spans="1:10" x14ac:dyDescent="0.2">
      <c r="A34" t="str">
        <v>Improved perception of place (%) visitors, businesses, residents</v>
      </c>
      <c r="B34" t="str">
        <v>%</v>
      </c>
      <c r="D34" t="s">
        <v>50</v>
      </c>
      <c r="E34" t="s">
        <v>1008</v>
      </c>
      <c r="F34" t="s">
        <v>416</v>
      </c>
      <c r="G34" t="s">
        <v>193</v>
      </c>
    </row>
    <row r="35" spans="1:10" x14ac:dyDescent="0.2">
      <c r="A35" t="str">
        <v>Rehabilitated land m2</v>
      </c>
      <c r="B35" t="str">
        <v>sqm </v>
      </c>
      <c r="D35" t="s">
        <v>50</v>
      </c>
      <c r="E35" t="s">
        <v>1009</v>
      </c>
      <c r="F35" t="s">
        <v>379</v>
      </c>
      <c r="G35" t="s">
        <v>193</v>
      </c>
    </row>
    <row r="36" spans="1:10" x14ac:dyDescent="0.2">
      <c r="A36" t="str">
        <v>Improved parking spaces</v>
      </c>
      <c r="B36" t="str">
        <v>n of </v>
      </c>
      <c r="D36" t="s">
        <v>50</v>
      </c>
      <c r="E36" t="s">
        <v>1010</v>
      </c>
      <c r="F36" t="s">
        <v>190</v>
      </c>
      <c r="G36" t="s">
        <v>193</v>
      </c>
    </row>
    <row r="37" spans="1:10" x14ac:dyDescent="0.2">
      <c r="A37" t="str">
        <v>Sites cleared</v>
      </c>
      <c r="B37" t="str">
        <v>n of </v>
      </c>
      <c r="D37" t="s">
        <v>50</v>
      </c>
      <c r="E37" t="s">
        <v>1011</v>
      </c>
      <c r="F37" t="s">
        <v>190</v>
      </c>
      <c r="G37" t="s">
        <v>193</v>
      </c>
    </row>
    <row r="38" spans="1:10" x14ac:dyDescent="0.2">
      <c r="A38" t="str">
        <v>Additional enterprises with broadband access</v>
      </c>
      <c r="B38" t="str">
        <v>n of </v>
      </c>
      <c r="D38" t="s">
        <v>50</v>
      </c>
      <c r="E38" t="s">
        <v>1012</v>
      </c>
      <c r="F38" t="s">
        <v>190</v>
      </c>
      <c r="G38" t="s">
        <v>193</v>
      </c>
    </row>
    <row r="39" spans="1:10" x14ac:dyDescent="0.2">
      <c r="A39" t="str">
        <v>Non domestic buildings with green retrofit</v>
      </c>
      <c r="B39" t="str">
        <v>n of </v>
      </c>
      <c r="D39" t="s">
        <v>50</v>
      </c>
      <c r="E39" t="s">
        <v>1013</v>
      </c>
      <c r="F39" t="s">
        <v>190</v>
      </c>
      <c r="G39" t="s">
        <v>193</v>
      </c>
    </row>
    <row r="40" spans="1:10" x14ac:dyDescent="0.2">
      <c r="A40" t="str">
        <v>Office Space renovated/improved</v>
      </c>
      <c r="B40" t="str">
        <v>sqm </v>
      </c>
      <c r="D40" t="s">
        <v>50</v>
      </c>
      <c r="E40" t="s">
        <v>1014</v>
      </c>
      <c r="F40" t="s">
        <v>379</v>
      </c>
      <c r="G40" t="s">
        <v>193</v>
      </c>
    </row>
    <row r="41" spans="1:10" x14ac:dyDescent="0.2">
      <c r="A41" t="str">
        <v>Potential entrepreneurs assisted</v>
      </c>
      <c r="B41" t="str">
        <v>n of </v>
      </c>
      <c r="D41" t="s">
        <v>50</v>
      </c>
      <c r="E41" t="s">
        <v>1015</v>
      </c>
      <c r="F41" t="s">
        <v>190</v>
      </c>
      <c r="G41" t="s">
        <v>193</v>
      </c>
    </row>
    <row r="42" spans="1:10" x14ac:dyDescent="0.2">
      <c r="A42" t="str">
        <v>Closer collaboration with employers</v>
      </c>
      <c r="B42" t="str">
        <v>n of </v>
      </c>
      <c r="D42" t="s">
        <v>50</v>
      </c>
      <c r="E42" t="s">
        <v>1016</v>
      </c>
      <c r="F42" t="s">
        <v>190</v>
      </c>
      <c r="G42" t="s">
        <v>193</v>
      </c>
    </row>
    <row r="43" spans="1:10" x14ac:dyDescent="0.2">
      <c r="A43" t="str">
        <v>Increase in capacity and accessibility to new/improved facilities</v>
      </c>
      <c r="B43" t="str">
        <v>%</v>
      </c>
      <c r="D43" t="s">
        <v>50</v>
      </c>
      <c r="E43" t="s">
        <v>1017</v>
      </c>
      <c r="F43" t="s">
        <v>416</v>
      </c>
      <c r="G43" t="s">
        <v>193</v>
      </c>
    </row>
    <row r="44" spans="1:10" x14ac:dyDescent="0.2">
      <c r="D44" t="s">
        <v>355</v>
      </c>
      <c r="E44" t="s">
        <v>1018</v>
      </c>
      <c r="F44" t="e">
        <f>NA()</f>
        <v>#N/A</v>
      </c>
      <c r="G44" t="s">
        <v>193</v>
      </c>
    </row>
    <row r="45" spans="1:10" x14ac:dyDescent="0.2">
      <c r="D45" t="s">
        <v>356</v>
      </c>
      <c r="E45" t="str">
        <f>'Dropdown Values'!A3</f>
        <v>Please select an option</v>
      </c>
      <c r="F45" t="e">
        <f>NA()</f>
        <v>#N/A</v>
      </c>
      <c r="G45" t="s">
        <v>193</v>
      </c>
      <c r="J45" s="90"/>
    </row>
    <row r="46" spans="1:10" x14ac:dyDescent="0.2">
      <c r="D46" t="s">
        <v>356</v>
      </c>
      <c r="E46" t="s">
        <v>1019</v>
      </c>
      <c r="F46" t="s">
        <v>190</v>
      </c>
      <c r="G46" t="s">
        <v>193</v>
      </c>
      <c r="J46" s="90"/>
    </row>
    <row r="47" spans="1:10" x14ac:dyDescent="0.2">
      <c r="D47" t="s">
        <v>356</v>
      </c>
      <c r="E47" t="s">
        <v>1020</v>
      </c>
      <c r="F47" t="s">
        <v>190</v>
      </c>
      <c r="G47" t="s">
        <v>193</v>
      </c>
      <c r="J47" s="90"/>
    </row>
    <row r="48" spans="1:10" x14ac:dyDescent="0.2">
      <c r="D48" t="s">
        <v>356</v>
      </c>
      <c r="E48" t="s">
        <v>1021</v>
      </c>
      <c r="F48" t="s">
        <v>190</v>
      </c>
      <c r="G48" t="s">
        <v>193</v>
      </c>
      <c r="J48" s="90"/>
    </row>
    <row r="49" spans="4:7" x14ac:dyDescent="0.2">
      <c r="D49" t="s">
        <v>356</v>
      </c>
      <c r="E49" t="s">
        <v>1022</v>
      </c>
      <c r="F49" t="s">
        <v>190</v>
      </c>
      <c r="G49" t="s">
        <v>193</v>
      </c>
    </row>
    <row r="50" spans="4:7" x14ac:dyDescent="0.2">
      <c r="D50" t="s">
        <v>356</v>
      </c>
      <c r="E50" t="s">
        <v>1023</v>
      </c>
      <c r="F50" t="s">
        <v>190</v>
      </c>
      <c r="G50" t="s">
        <v>193</v>
      </c>
    </row>
    <row r="51" spans="4:7" x14ac:dyDescent="0.2">
      <c r="D51" t="s">
        <v>356</v>
      </c>
      <c r="E51" t="s">
        <v>1024</v>
      </c>
      <c r="F51" t="s">
        <v>416</v>
      </c>
      <c r="G51" t="s">
        <v>193</v>
      </c>
    </row>
    <row r="52" spans="4:7" x14ac:dyDescent="0.2">
      <c r="D52" t="s">
        <v>356</v>
      </c>
      <c r="E52" t="s">
        <v>1025</v>
      </c>
      <c r="F52" t="s">
        <v>416</v>
      </c>
      <c r="G52" t="s">
        <v>193</v>
      </c>
    </row>
    <row r="53" spans="4:7" x14ac:dyDescent="0.2">
      <c r="D53" t="s">
        <v>356</v>
      </c>
      <c r="E53" t="s">
        <v>1026</v>
      </c>
      <c r="F53" t="s">
        <v>190</v>
      </c>
      <c r="G53" t="s">
        <v>193</v>
      </c>
    </row>
    <row r="54" spans="4:7" x14ac:dyDescent="0.2">
      <c r="D54" t="s">
        <v>356</v>
      </c>
      <c r="E54" t="s">
        <v>1027</v>
      </c>
      <c r="F54" t="s">
        <v>190</v>
      </c>
      <c r="G54" t="s">
        <v>193</v>
      </c>
    </row>
    <row r="55" spans="4:7" x14ac:dyDescent="0.2">
      <c r="D55" t="s">
        <v>356</v>
      </c>
      <c r="E55" t="s">
        <v>1028</v>
      </c>
      <c r="F55" t="s">
        <v>406</v>
      </c>
      <c r="G55" t="s">
        <v>193</v>
      </c>
    </row>
    <row r="56" spans="4:7" x14ac:dyDescent="0.2">
      <c r="D56" t="s">
        <v>356</v>
      </c>
      <c r="E56" t="s">
        <v>1029</v>
      </c>
      <c r="F56" t="s">
        <v>379</v>
      </c>
      <c r="G56" t="s">
        <v>193</v>
      </c>
    </row>
    <row r="57" spans="4:7" x14ac:dyDescent="0.2">
      <c r="D57" t="s">
        <v>356</v>
      </c>
      <c r="E57" t="s">
        <v>1030</v>
      </c>
      <c r="F57" t="s">
        <v>190</v>
      </c>
      <c r="G57" t="s">
        <v>193</v>
      </c>
    </row>
    <row r="58" spans="4:7" x14ac:dyDescent="0.2">
      <c r="D58" t="s">
        <v>356</v>
      </c>
      <c r="E58" t="s">
        <v>1031</v>
      </c>
      <c r="F58" t="s">
        <v>190</v>
      </c>
      <c r="G58" t="s">
        <v>193</v>
      </c>
    </row>
    <row r="59" spans="4:7" x14ac:dyDescent="0.2">
      <c r="D59" t="s">
        <v>356</v>
      </c>
      <c r="E59" t="s">
        <v>1032</v>
      </c>
      <c r="F59" t="s">
        <v>190</v>
      </c>
      <c r="G59" t="s">
        <v>193</v>
      </c>
    </row>
    <row r="60" spans="4:7" x14ac:dyDescent="0.2">
      <c r="D60" t="s">
        <v>356</v>
      </c>
      <c r="E60" t="s">
        <v>1033</v>
      </c>
      <c r="F60" t="s">
        <v>379</v>
      </c>
      <c r="G60" t="s">
        <v>193</v>
      </c>
    </row>
    <row r="61" spans="4:7" x14ac:dyDescent="0.2">
      <c r="D61" t="s">
        <v>356</v>
      </c>
      <c r="E61" t="s">
        <v>1034</v>
      </c>
      <c r="F61" t="s">
        <v>379</v>
      </c>
      <c r="G61" t="s">
        <v>193</v>
      </c>
    </row>
    <row r="62" spans="4:7" x14ac:dyDescent="0.2">
      <c r="D62" t="s">
        <v>356</v>
      </c>
      <c r="E62" t="s">
        <v>1035</v>
      </c>
      <c r="F62" t="s">
        <v>190</v>
      </c>
      <c r="G62" t="s">
        <v>193</v>
      </c>
    </row>
    <row r="63" spans="4:7" x14ac:dyDescent="0.2">
      <c r="D63" t="s">
        <v>357</v>
      </c>
      <c r="E63" t="str">
        <f>'Dropdown Values'!A3</f>
        <v>Please select an option</v>
      </c>
      <c r="F63" t="e">
        <f>NA()</f>
        <v>#N/A</v>
      </c>
      <c r="G63" t="s">
        <v>193</v>
      </c>
    </row>
    <row r="64" spans="4:7" x14ac:dyDescent="0.2">
      <c r="D64" t="s">
        <v>357</v>
      </c>
      <c r="E64" t="s">
        <v>970</v>
      </c>
      <c r="F64" t="s">
        <v>379</v>
      </c>
      <c r="G64" t="s">
        <v>193</v>
      </c>
    </row>
    <row r="65" spans="4:7" x14ac:dyDescent="0.2">
      <c r="D65" t="s">
        <v>357</v>
      </c>
      <c r="E65" t="s">
        <v>1036</v>
      </c>
      <c r="F65" t="s">
        <v>379</v>
      </c>
      <c r="G65" t="s">
        <v>193</v>
      </c>
    </row>
    <row r="66" spans="4:7" x14ac:dyDescent="0.2">
      <c r="D66" t="s">
        <v>357</v>
      </c>
      <c r="E66" t="s">
        <v>1037</v>
      </c>
      <c r="F66" t="s">
        <v>190</v>
      </c>
      <c r="G66" t="s">
        <v>193</v>
      </c>
    </row>
    <row r="67" spans="4:7" x14ac:dyDescent="0.2">
      <c r="D67" t="s">
        <v>357</v>
      </c>
      <c r="E67" t="s">
        <v>1038</v>
      </c>
      <c r="F67" t="s">
        <v>190</v>
      </c>
      <c r="G67" t="s">
        <v>193</v>
      </c>
    </row>
    <row r="68" spans="4:7" x14ac:dyDescent="0.2">
      <c r="D68" t="s">
        <v>357</v>
      </c>
      <c r="E68" t="s">
        <v>1039</v>
      </c>
      <c r="F68" t="s">
        <v>190</v>
      </c>
      <c r="G68" t="s">
        <v>193</v>
      </c>
    </row>
    <row r="69" spans="4:7" x14ac:dyDescent="0.2">
      <c r="D69" t="s">
        <v>357</v>
      </c>
      <c r="E69" t="s">
        <v>1040</v>
      </c>
      <c r="F69" t="s">
        <v>190</v>
      </c>
      <c r="G69" t="s">
        <v>193</v>
      </c>
    </row>
    <row r="70" spans="4:7" x14ac:dyDescent="0.2">
      <c r="D70" t="s">
        <v>357</v>
      </c>
      <c r="E70" t="s">
        <v>1041</v>
      </c>
      <c r="F70" t="s">
        <v>379</v>
      </c>
      <c r="G70" t="s">
        <v>193</v>
      </c>
    </row>
    <row r="71" spans="4:7" x14ac:dyDescent="0.2">
      <c r="D71" t="s">
        <v>357</v>
      </c>
      <c r="E71" t="s">
        <v>1042</v>
      </c>
      <c r="F71" t="s">
        <v>190</v>
      </c>
      <c r="G71" t="s">
        <v>193</v>
      </c>
    </row>
    <row r="72" spans="4:7" x14ac:dyDescent="0.2">
      <c r="D72" t="s">
        <v>357</v>
      </c>
      <c r="E72" t="s">
        <v>1043</v>
      </c>
      <c r="F72" t="s">
        <v>190</v>
      </c>
      <c r="G72" t="s">
        <v>193</v>
      </c>
    </row>
    <row r="73" spans="4:7" x14ac:dyDescent="0.2">
      <c r="D73" t="s">
        <v>358</v>
      </c>
      <c r="E73" t="str">
        <f>'Dropdown Values'!A3</f>
        <v>Please select an option</v>
      </c>
      <c r="F73" t="e">
        <f>NA()</f>
        <v>#N/A</v>
      </c>
      <c r="G73" t="s">
        <v>193</v>
      </c>
    </row>
    <row r="74" spans="4:7" x14ac:dyDescent="0.2">
      <c r="D74" t="s">
        <v>358</v>
      </c>
      <c r="E74" t="s">
        <v>1044</v>
      </c>
      <c r="F74" t="s">
        <v>379</v>
      </c>
      <c r="G74" t="s">
        <v>193</v>
      </c>
    </row>
    <row r="75" spans="4:7" x14ac:dyDescent="0.2">
      <c r="D75" t="s">
        <v>358</v>
      </c>
      <c r="E75" t="s">
        <v>1045</v>
      </c>
      <c r="F75" t="s">
        <v>190</v>
      </c>
      <c r="G75" t="s">
        <v>193</v>
      </c>
    </row>
    <row r="76" spans="4:7" x14ac:dyDescent="0.2">
      <c r="D76" t="s">
        <v>358</v>
      </c>
      <c r="E76" t="s">
        <v>1046</v>
      </c>
      <c r="F76" t="s">
        <v>190</v>
      </c>
      <c r="G76" t="s">
        <v>193</v>
      </c>
    </row>
    <row r="77" spans="4:7" x14ac:dyDescent="0.2">
      <c r="D77" t="s">
        <v>358</v>
      </c>
      <c r="E77" t="s">
        <v>1047</v>
      </c>
      <c r="F77" t="s">
        <v>190</v>
      </c>
      <c r="G77" t="s">
        <v>193</v>
      </c>
    </row>
    <row r="78" spans="4:7" x14ac:dyDescent="0.2">
      <c r="D78" t="s">
        <v>358</v>
      </c>
      <c r="E78" t="s">
        <v>1048</v>
      </c>
      <c r="F78" t="s">
        <v>416</v>
      </c>
      <c r="G78" t="s">
        <v>193</v>
      </c>
    </row>
    <row r="79" spans="4:7" x14ac:dyDescent="0.2">
      <c r="D79" t="s">
        <v>358</v>
      </c>
      <c r="E79" t="s">
        <v>1049</v>
      </c>
      <c r="F79" t="s">
        <v>190</v>
      </c>
      <c r="G79" t="s">
        <v>193</v>
      </c>
    </row>
    <row r="80" spans="4:7" x14ac:dyDescent="0.2">
      <c r="D80" t="s">
        <v>358</v>
      </c>
      <c r="E80" t="s">
        <v>1050</v>
      </c>
      <c r="F80" t="s">
        <v>190</v>
      </c>
      <c r="G80" t="s">
        <v>193</v>
      </c>
    </row>
    <row r="81" spans="4:7" x14ac:dyDescent="0.2">
      <c r="D81" t="s">
        <v>358</v>
      </c>
      <c r="E81" t="s">
        <v>1051</v>
      </c>
      <c r="F81" t="s">
        <v>190</v>
      </c>
      <c r="G81" t="s">
        <v>193</v>
      </c>
    </row>
    <row r="82" spans="4:7" x14ac:dyDescent="0.2">
      <c r="D82" t="s">
        <v>358</v>
      </c>
      <c r="E82" t="s">
        <v>1052</v>
      </c>
      <c r="F82" t="s">
        <v>190</v>
      </c>
      <c r="G82" t="s">
        <v>193</v>
      </c>
    </row>
    <row r="83" spans="4:7" x14ac:dyDescent="0.2">
      <c r="D83" t="s">
        <v>358</v>
      </c>
      <c r="E83" t="s">
        <v>1053</v>
      </c>
      <c r="F83" t="s">
        <v>190</v>
      </c>
      <c r="G83" t="s">
        <v>193</v>
      </c>
    </row>
    <row r="84" spans="4:7" x14ac:dyDescent="0.2">
      <c r="D84" t="s">
        <v>358</v>
      </c>
      <c r="E84" t="s">
        <v>1054</v>
      </c>
      <c r="F84" t="s">
        <v>190</v>
      </c>
      <c r="G84" t="s">
        <v>193</v>
      </c>
    </row>
    <row r="85" spans="4:7" x14ac:dyDescent="0.2">
      <c r="D85" t="s">
        <v>358</v>
      </c>
      <c r="E85" t="s">
        <v>1055</v>
      </c>
      <c r="F85" t="s">
        <v>190</v>
      </c>
      <c r="G85" t="s">
        <v>193</v>
      </c>
    </row>
    <row r="86" spans="4:7" x14ac:dyDescent="0.2">
      <c r="D86" t="s">
        <v>358</v>
      </c>
      <c r="E86" t="s">
        <v>1056</v>
      </c>
      <c r="F86" t="s">
        <v>416</v>
      </c>
      <c r="G86" t="s">
        <v>193</v>
      </c>
    </row>
    <row r="87" spans="4:7" x14ac:dyDescent="0.2">
      <c r="D87" t="s">
        <v>359</v>
      </c>
      <c r="E87" t="str">
        <f>'Dropdown Values'!A3</f>
        <v>Please select an option</v>
      </c>
      <c r="F87" t="e">
        <f>NA()</f>
        <v>#N/A</v>
      </c>
      <c r="G87" t="s">
        <v>193</v>
      </c>
    </row>
    <row r="88" spans="4:7" x14ac:dyDescent="0.2">
      <c r="D88" t="s">
        <v>359</v>
      </c>
      <c r="E88" t="s">
        <v>1057</v>
      </c>
      <c r="F88" t="s">
        <v>190</v>
      </c>
      <c r="G88" t="s">
        <v>193</v>
      </c>
    </row>
    <row r="89" spans="4:7" x14ac:dyDescent="0.2">
      <c r="D89" t="s">
        <v>359</v>
      </c>
      <c r="E89" t="s">
        <v>194</v>
      </c>
      <c r="F89" t="s">
        <v>379</v>
      </c>
      <c r="G89" t="s">
        <v>193</v>
      </c>
    </row>
    <row r="90" spans="4:7" x14ac:dyDescent="0.2">
      <c r="D90" t="s">
        <v>359</v>
      </c>
      <c r="E90" t="s">
        <v>1058</v>
      </c>
      <c r="F90" t="s">
        <v>379</v>
      </c>
      <c r="G90" t="s">
        <v>193</v>
      </c>
    </row>
    <row r="91" spans="4:7" x14ac:dyDescent="0.2">
      <c r="D91" t="s">
        <v>359</v>
      </c>
      <c r="E91" t="s">
        <v>1059</v>
      </c>
      <c r="F91" t="s">
        <v>190</v>
      </c>
      <c r="G91" t="s">
        <v>193</v>
      </c>
    </row>
    <row r="92" spans="4:7" x14ac:dyDescent="0.2">
      <c r="D92" t="s">
        <v>359</v>
      </c>
      <c r="E92" t="s">
        <v>1060</v>
      </c>
      <c r="F92" t="s">
        <v>379</v>
      </c>
      <c r="G92" t="s">
        <v>193</v>
      </c>
    </row>
    <row r="93" spans="4:7" x14ac:dyDescent="0.2">
      <c r="D93" t="s">
        <v>359</v>
      </c>
      <c r="E93" t="s">
        <v>1061</v>
      </c>
      <c r="F93" t="s">
        <v>379</v>
      </c>
      <c r="G93" t="s">
        <v>193</v>
      </c>
    </row>
    <row r="94" spans="4:7" x14ac:dyDescent="0.2">
      <c r="D94" t="s">
        <v>359</v>
      </c>
      <c r="E94" t="s">
        <v>1062</v>
      </c>
      <c r="F94" t="s">
        <v>379</v>
      </c>
      <c r="G94" t="s">
        <v>193</v>
      </c>
    </row>
    <row r="95" spans="4:7" x14ac:dyDescent="0.2">
      <c r="D95" t="s">
        <v>359</v>
      </c>
      <c r="E95" t="s">
        <v>1063</v>
      </c>
      <c r="F95" t="s">
        <v>379</v>
      </c>
      <c r="G95" t="s">
        <v>193</v>
      </c>
    </row>
    <row r="96" spans="4:7" x14ac:dyDescent="0.2">
      <c r="D96" t="s">
        <v>359</v>
      </c>
      <c r="E96" t="s">
        <v>1064</v>
      </c>
      <c r="F96" t="s">
        <v>190</v>
      </c>
      <c r="G96" t="s">
        <v>193</v>
      </c>
    </row>
    <row r="97" spans="4:7" x14ac:dyDescent="0.2">
      <c r="D97" t="s">
        <v>359</v>
      </c>
      <c r="E97" t="s">
        <v>1065</v>
      </c>
      <c r="F97" t="s">
        <v>379</v>
      </c>
      <c r="G97" t="s">
        <v>193</v>
      </c>
    </row>
    <row r="98" spans="4:7" x14ac:dyDescent="0.2">
      <c r="D98" t="s">
        <v>359</v>
      </c>
      <c r="E98" t="s">
        <v>1066</v>
      </c>
      <c r="F98" t="s">
        <v>379</v>
      </c>
      <c r="G98" t="s">
        <v>193</v>
      </c>
    </row>
    <row r="99" spans="4:7" x14ac:dyDescent="0.2">
      <c r="D99" t="s">
        <v>359</v>
      </c>
      <c r="E99" t="s">
        <v>1067</v>
      </c>
      <c r="F99" t="s">
        <v>379</v>
      </c>
      <c r="G99" t="s">
        <v>193</v>
      </c>
    </row>
    <row r="100" spans="4:7" x14ac:dyDescent="0.2">
      <c r="D100" t="s">
        <v>359</v>
      </c>
      <c r="E100" t="s">
        <v>1068</v>
      </c>
      <c r="F100" t="s">
        <v>190</v>
      </c>
      <c r="G100" t="s">
        <v>193</v>
      </c>
    </row>
    <row r="101" spans="4:7" x14ac:dyDescent="0.2">
      <c r="D101" t="s">
        <v>359</v>
      </c>
      <c r="E101" t="s">
        <v>1069</v>
      </c>
      <c r="F101" t="s">
        <v>379</v>
      </c>
      <c r="G101" t="s">
        <v>193</v>
      </c>
    </row>
    <row r="102" spans="4:7" x14ac:dyDescent="0.2">
      <c r="D102" t="s">
        <v>359</v>
      </c>
      <c r="E102" t="s">
        <v>1070</v>
      </c>
      <c r="F102" t="s">
        <v>379</v>
      </c>
      <c r="G102" t="s">
        <v>193</v>
      </c>
    </row>
    <row r="103" spans="4:7" x14ac:dyDescent="0.2">
      <c r="D103" t="s">
        <v>359</v>
      </c>
      <c r="E103" t="s">
        <v>1071</v>
      </c>
      <c r="F103" t="s">
        <v>379</v>
      </c>
      <c r="G103" t="s">
        <v>193</v>
      </c>
    </row>
    <row r="104" spans="4:7" x14ac:dyDescent="0.2">
      <c r="D104" t="s">
        <v>359</v>
      </c>
      <c r="E104" t="s">
        <v>1072</v>
      </c>
      <c r="F104" t="s">
        <v>379</v>
      </c>
      <c r="G104" t="s">
        <v>193</v>
      </c>
    </row>
    <row r="105" spans="4:7" x14ac:dyDescent="0.2">
      <c r="D105" t="s">
        <v>359</v>
      </c>
      <c r="E105" t="s">
        <v>1073</v>
      </c>
      <c r="F105" t="s">
        <v>379</v>
      </c>
      <c r="G105" t="s">
        <v>193</v>
      </c>
    </row>
    <row r="106" spans="4:7" x14ac:dyDescent="0.2">
      <c r="D106" t="s">
        <v>359</v>
      </c>
      <c r="E106" t="s">
        <v>1074</v>
      </c>
      <c r="F106" t="s">
        <v>379</v>
      </c>
      <c r="G106" t="s">
        <v>193</v>
      </c>
    </row>
    <row r="107" spans="4:7" x14ac:dyDescent="0.2">
      <c r="D107" t="s">
        <v>360</v>
      </c>
      <c r="E107" t="str">
        <f>'Dropdown Values'!A3</f>
        <v>Please select an option</v>
      </c>
      <c r="F107" t="e">
        <f>NA()</f>
        <v>#N/A</v>
      </c>
      <c r="G107" t="s">
        <v>193</v>
      </c>
    </row>
    <row r="108" spans="4:7" x14ac:dyDescent="0.2">
      <c r="D108" t="s">
        <v>360</v>
      </c>
      <c r="E108" t="s">
        <v>1075</v>
      </c>
      <c r="F108" t="s">
        <v>190</v>
      </c>
      <c r="G108" t="s">
        <v>193</v>
      </c>
    </row>
    <row r="109" spans="4:7" x14ac:dyDescent="0.2">
      <c r="D109" t="s">
        <v>360</v>
      </c>
      <c r="E109" t="s">
        <v>1076</v>
      </c>
      <c r="F109" t="s">
        <v>190</v>
      </c>
      <c r="G109" t="s">
        <v>193</v>
      </c>
    </row>
    <row r="110" spans="4:7" x14ac:dyDescent="0.2">
      <c r="D110" t="s">
        <v>360</v>
      </c>
      <c r="E110" t="s">
        <v>1077</v>
      </c>
      <c r="F110" t="s">
        <v>190</v>
      </c>
      <c r="G110" t="s">
        <v>193</v>
      </c>
    </row>
    <row r="111" spans="4:7" x14ac:dyDescent="0.2">
      <c r="D111" t="s">
        <v>360</v>
      </c>
      <c r="E111" t="s">
        <v>1078</v>
      </c>
      <c r="F111" t="s">
        <v>190</v>
      </c>
      <c r="G111" t="s">
        <v>193</v>
      </c>
    </row>
    <row r="112" spans="4:7" x14ac:dyDescent="0.2">
      <c r="D112" t="s">
        <v>360</v>
      </c>
      <c r="E112" t="s">
        <v>1079</v>
      </c>
      <c r="F112" t="s">
        <v>190</v>
      </c>
      <c r="G112" t="s">
        <v>193</v>
      </c>
    </row>
    <row r="113" spans="4:7" x14ac:dyDescent="0.2">
      <c r="D113" t="s">
        <v>360</v>
      </c>
      <c r="E113" t="s">
        <v>1080</v>
      </c>
      <c r="F113" t="s">
        <v>190</v>
      </c>
      <c r="G113" t="s">
        <v>193</v>
      </c>
    </row>
    <row r="114" spans="4:7" x14ac:dyDescent="0.2">
      <c r="D114" t="s">
        <v>360</v>
      </c>
      <c r="E114" t="s">
        <v>1081</v>
      </c>
      <c r="F114" t="s">
        <v>406</v>
      </c>
      <c r="G114" t="s">
        <v>193</v>
      </c>
    </row>
    <row r="115" spans="4:7" x14ac:dyDescent="0.2">
      <c r="D115" t="s">
        <v>360</v>
      </c>
      <c r="E115" t="s">
        <v>1082</v>
      </c>
      <c r="F115" t="s">
        <v>379</v>
      </c>
      <c r="G115" t="s">
        <v>193</v>
      </c>
    </row>
    <row r="116" spans="4:7" x14ac:dyDescent="0.2">
      <c r="D116" t="s">
        <v>360</v>
      </c>
      <c r="E116" t="s">
        <v>1083</v>
      </c>
      <c r="F116" t="s">
        <v>190</v>
      </c>
      <c r="G116" t="s">
        <v>193</v>
      </c>
    </row>
    <row r="117" spans="4:7" x14ac:dyDescent="0.2">
      <c r="D117" t="s">
        <v>360</v>
      </c>
      <c r="E117" t="s">
        <v>1084</v>
      </c>
      <c r="F117" t="s">
        <v>190</v>
      </c>
      <c r="G117" t="s">
        <v>193</v>
      </c>
    </row>
    <row r="118" spans="4:7" x14ac:dyDescent="0.2">
      <c r="D118" t="s">
        <v>360</v>
      </c>
      <c r="E118" t="s">
        <v>1085</v>
      </c>
      <c r="F118" t="s">
        <v>379</v>
      </c>
      <c r="G118" t="s">
        <v>193</v>
      </c>
    </row>
    <row r="119" spans="4:7" x14ac:dyDescent="0.2">
      <c r="D119" t="s">
        <v>360</v>
      </c>
      <c r="E119" t="s">
        <v>1086</v>
      </c>
      <c r="F119" t="s">
        <v>190</v>
      </c>
      <c r="G119" t="s">
        <v>193</v>
      </c>
    </row>
    <row r="120" spans="4:7" x14ac:dyDescent="0.2">
      <c r="D120" t="s">
        <v>360</v>
      </c>
      <c r="E120" t="s">
        <v>1087</v>
      </c>
      <c r="F120" t="s">
        <v>190</v>
      </c>
      <c r="G120" t="s">
        <v>193</v>
      </c>
    </row>
    <row r="121" spans="4:7" x14ac:dyDescent="0.2">
      <c r="D121" t="s">
        <v>360</v>
      </c>
      <c r="E121" t="s">
        <v>1088</v>
      </c>
      <c r="F121" t="s">
        <v>379</v>
      </c>
      <c r="G121" t="s">
        <v>193</v>
      </c>
    </row>
    <row r="122" spans="4:7" x14ac:dyDescent="0.2">
      <c r="D122" t="s">
        <v>360</v>
      </c>
      <c r="E122" t="s">
        <v>1089</v>
      </c>
      <c r="F122" t="s">
        <v>190</v>
      </c>
      <c r="G122" t="s">
        <v>193</v>
      </c>
    </row>
    <row r="123" spans="4:7" x14ac:dyDescent="0.2">
      <c r="D123" t="s">
        <v>360</v>
      </c>
      <c r="E123" t="s">
        <v>1090</v>
      </c>
      <c r="F123" t="s">
        <v>379</v>
      </c>
      <c r="G123" t="s">
        <v>193</v>
      </c>
    </row>
    <row r="124" spans="4:7" x14ac:dyDescent="0.2">
      <c r="D124" t="s">
        <v>360</v>
      </c>
      <c r="E124" t="s">
        <v>1091</v>
      </c>
      <c r="F124" t="s">
        <v>190</v>
      </c>
      <c r="G124" t="s">
        <v>193</v>
      </c>
    </row>
    <row r="125" spans="4:7" x14ac:dyDescent="0.2">
      <c r="D125" t="s">
        <v>360</v>
      </c>
      <c r="E125" t="s">
        <v>1092</v>
      </c>
      <c r="F125" t="s">
        <v>190</v>
      </c>
      <c r="G125" t="s">
        <v>193</v>
      </c>
    </row>
    <row r="126" spans="4:7" x14ac:dyDescent="0.2">
      <c r="D126" t="s">
        <v>360</v>
      </c>
      <c r="E126" t="s">
        <v>1093</v>
      </c>
      <c r="F126" t="s">
        <v>190</v>
      </c>
      <c r="G126" t="s">
        <v>193</v>
      </c>
    </row>
    <row r="127" spans="4:7" x14ac:dyDescent="0.2">
      <c r="D127" t="s">
        <v>360</v>
      </c>
      <c r="E127" t="s">
        <v>1094</v>
      </c>
      <c r="F127" t="s">
        <v>190</v>
      </c>
      <c r="G127" t="s">
        <v>193</v>
      </c>
    </row>
    <row r="128" spans="4:7" x14ac:dyDescent="0.2">
      <c r="D128" t="s">
        <v>360</v>
      </c>
      <c r="E128" t="s">
        <v>1095</v>
      </c>
      <c r="F128" t="s">
        <v>190</v>
      </c>
      <c r="G128" t="s">
        <v>193</v>
      </c>
    </row>
    <row r="129" spans="4:7" x14ac:dyDescent="0.2">
      <c r="D129" t="s">
        <v>360</v>
      </c>
      <c r="E129" t="s">
        <v>1096</v>
      </c>
      <c r="F129" t="s">
        <v>379</v>
      </c>
      <c r="G129" t="s">
        <v>193</v>
      </c>
    </row>
    <row r="130" spans="4:7" x14ac:dyDescent="0.2">
      <c r="D130" t="s">
        <v>360</v>
      </c>
      <c r="E130" t="s">
        <v>1097</v>
      </c>
      <c r="F130" t="s">
        <v>190</v>
      </c>
      <c r="G130" t="s">
        <v>193</v>
      </c>
    </row>
    <row r="131" spans="4:7" x14ac:dyDescent="0.2">
      <c r="D131" t="s">
        <v>360</v>
      </c>
      <c r="E131" t="s">
        <v>1098</v>
      </c>
      <c r="F131" t="s">
        <v>406</v>
      </c>
      <c r="G131" t="s">
        <v>193</v>
      </c>
    </row>
    <row r="132" spans="4:7" x14ac:dyDescent="0.2">
      <c r="D132" t="s">
        <v>360</v>
      </c>
      <c r="E132" t="s">
        <v>1099</v>
      </c>
      <c r="F132" t="s">
        <v>406</v>
      </c>
      <c r="G132" t="s">
        <v>193</v>
      </c>
    </row>
    <row r="133" spans="4:7" x14ac:dyDescent="0.2">
      <c r="D133" t="s">
        <v>360</v>
      </c>
      <c r="E133" t="s">
        <v>1100</v>
      </c>
      <c r="F133" t="s">
        <v>379</v>
      </c>
      <c r="G133" t="s">
        <v>193</v>
      </c>
    </row>
    <row r="134" spans="4:7" x14ac:dyDescent="0.2">
      <c r="D134" t="s">
        <v>361</v>
      </c>
      <c r="E134" t="str">
        <f>'Dropdown Values'!A3</f>
        <v>Please select an option</v>
      </c>
      <c r="F134" t="e">
        <f>NA()</f>
        <v>#N/A</v>
      </c>
      <c r="G134" t="s">
        <v>193</v>
      </c>
    </row>
    <row r="135" spans="4:7" x14ac:dyDescent="0.2">
      <c r="D135" t="s">
        <v>361</v>
      </c>
      <c r="E135" t="s">
        <v>1101</v>
      </c>
      <c r="F135" t="s">
        <v>190</v>
      </c>
      <c r="G135" t="s">
        <v>193</v>
      </c>
    </row>
    <row r="136" spans="4:7" x14ac:dyDescent="0.2">
      <c r="D136" t="s">
        <v>361</v>
      </c>
      <c r="E136" t="s">
        <v>1097</v>
      </c>
      <c r="F136" t="s">
        <v>190</v>
      </c>
      <c r="G136" t="s">
        <v>193</v>
      </c>
    </row>
    <row r="137" spans="4:7" x14ac:dyDescent="0.2">
      <c r="D137" t="s">
        <v>361</v>
      </c>
      <c r="E137" t="s">
        <v>1102</v>
      </c>
      <c r="F137" t="s">
        <v>190</v>
      </c>
      <c r="G137" t="s">
        <v>193</v>
      </c>
    </row>
    <row r="138" spans="4:7" x14ac:dyDescent="0.2">
      <c r="D138" t="s">
        <v>361</v>
      </c>
      <c r="E138" t="s">
        <v>1031</v>
      </c>
      <c r="F138" t="s">
        <v>190</v>
      </c>
      <c r="G138" t="s">
        <v>193</v>
      </c>
    </row>
    <row r="139" spans="4:7" x14ac:dyDescent="0.2">
      <c r="D139" t="s">
        <v>361</v>
      </c>
      <c r="E139" t="s">
        <v>1103</v>
      </c>
      <c r="F139" t="s">
        <v>379</v>
      </c>
      <c r="G139" t="s">
        <v>193</v>
      </c>
    </row>
    <row r="140" spans="4:7" x14ac:dyDescent="0.2">
      <c r="D140" t="s">
        <v>361</v>
      </c>
      <c r="E140" t="s">
        <v>1104</v>
      </c>
      <c r="F140" t="s">
        <v>190</v>
      </c>
      <c r="G140" t="s">
        <v>193</v>
      </c>
    </row>
    <row r="141" spans="4:7" x14ac:dyDescent="0.2">
      <c r="D141" t="s">
        <v>361</v>
      </c>
      <c r="E141" t="s">
        <v>1105</v>
      </c>
      <c r="F141" t="s">
        <v>190</v>
      </c>
      <c r="G141" t="s">
        <v>193</v>
      </c>
    </row>
    <row r="142" spans="4:7" x14ac:dyDescent="0.2">
      <c r="D142" t="s">
        <v>361</v>
      </c>
      <c r="E142" t="s">
        <v>1106</v>
      </c>
      <c r="F142" t="s">
        <v>190</v>
      </c>
      <c r="G142" t="s">
        <v>193</v>
      </c>
    </row>
    <row r="143" spans="4:7" x14ac:dyDescent="0.2">
      <c r="D143" t="s">
        <v>361</v>
      </c>
      <c r="E143" t="s">
        <v>1107</v>
      </c>
      <c r="F143" t="s">
        <v>379</v>
      </c>
      <c r="G143" t="s">
        <v>193</v>
      </c>
    </row>
    <row r="144" spans="4:7" x14ac:dyDescent="0.2">
      <c r="D144" t="s">
        <v>361</v>
      </c>
      <c r="E144" t="s">
        <v>1108</v>
      </c>
      <c r="F144" t="s">
        <v>379</v>
      </c>
      <c r="G144" t="s">
        <v>193</v>
      </c>
    </row>
    <row r="145" spans="4:7" x14ac:dyDescent="0.2">
      <c r="D145" t="s">
        <v>361</v>
      </c>
      <c r="E145" t="s">
        <v>1109</v>
      </c>
      <c r="F145" t="s">
        <v>379</v>
      </c>
      <c r="G145" t="s">
        <v>193</v>
      </c>
    </row>
    <row r="146" spans="4:7" x14ac:dyDescent="0.2">
      <c r="D146" t="s">
        <v>361</v>
      </c>
      <c r="E146" t="s">
        <v>1110</v>
      </c>
      <c r="F146" t="s">
        <v>379</v>
      </c>
      <c r="G146" t="s">
        <v>193</v>
      </c>
    </row>
    <row r="147" spans="4:7" x14ac:dyDescent="0.2">
      <c r="D147" t="s">
        <v>362</v>
      </c>
      <c r="E147" t="s">
        <v>1018</v>
      </c>
      <c r="F147" t="e">
        <f>NA()</f>
        <v>#N/A</v>
      </c>
      <c r="G147" t="s">
        <v>193</v>
      </c>
    </row>
    <row r="148" spans="4:7" x14ac:dyDescent="0.2">
      <c r="D148" t="s">
        <v>363</v>
      </c>
      <c r="E148" t="str">
        <f>'Dropdown Values'!A3</f>
        <v>Please select an option</v>
      </c>
      <c r="F148" t="e">
        <f>NA()</f>
        <v>#N/A</v>
      </c>
      <c r="G148" t="s">
        <v>193</v>
      </c>
    </row>
    <row r="149" spans="4:7" x14ac:dyDescent="0.2">
      <c r="D149" t="s">
        <v>363</v>
      </c>
      <c r="E149" t="s">
        <v>1111</v>
      </c>
      <c r="F149" t="s">
        <v>379</v>
      </c>
      <c r="G149" t="s">
        <v>193</v>
      </c>
    </row>
    <row r="150" spans="4:7" x14ac:dyDescent="0.2">
      <c r="D150" t="s">
        <v>363</v>
      </c>
      <c r="E150" t="s">
        <v>1112</v>
      </c>
      <c r="F150" t="s">
        <v>190</v>
      </c>
      <c r="G150" t="s">
        <v>193</v>
      </c>
    </row>
    <row r="151" spans="4:7" x14ac:dyDescent="0.2">
      <c r="D151" t="s">
        <v>363</v>
      </c>
      <c r="E151" t="s">
        <v>1113</v>
      </c>
      <c r="F151" t="s">
        <v>190</v>
      </c>
      <c r="G151" t="s">
        <v>193</v>
      </c>
    </row>
    <row r="152" spans="4:7" x14ac:dyDescent="0.2">
      <c r="D152" t="s">
        <v>363</v>
      </c>
      <c r="E152" t="s">
        <v>1114</v>
      </c>
      <c r="F152" t="s">
        <v>190</v>
      </c>
      <c r="G152" t="s">
        <v>193</v>
      </c>
    </row>
    <row r="153" spans="4:7" x14ac:dyDescent="0.2">
      <c r="D153" t="s">
        <v>363</v>
      </c>
      <c r="E153" t="s">
        <v>1115</v>
      </c>
      <c r="F153" t="s">
        <v>406</v>
      </c>
      <c r="G153" t="s">
        <v>193</v>
      </c>
    </row>
    <row r="154" spans="4:7" x14ac:dyDescent="0.2">
      <c r="D154" t="s">
        <v>363</v>
      </c>
      <c r="E154" t="s">
        <v>1116</v>
      </c>
      <c r="F154" t="s">
        <v>190</v>
      </c>
      <c r="G154" t="s">
        <v>193</v>
      </c>
    </row>
    <row r="155" spans="4:7" x14ac:dyDescent="0.2">
      <c r="D155" t="s">
        <v>363</v>
      </c>
      <c r="E155" t="s">
        <v>1117</v>
      </c>
      <c r="F155" t="s">
        <v>190</v>
      </c>
      <c r="G155" t="s">
        <v>193</v>
      </c>
    </row>
    <row r="156" spans="4:7" x14ac:dyDescent="0.2">
      <c r="D156" t="s">
        <v>363</v>
      </c>
      <c r="E156" t="s">
        <v>1118</v>
      </c>
      <c r="F156" t="s">
        <v>190</v>
      </c>
      <c r="G156" t="s">
        <v>193</v>
      </c>
    </row>
    <row r="157" spans="4:7" x14ac:dyDescent="0.2">
      <c r="D157" t="s">
        <v>363</v>
      </c>
      <c r="E157" t="s">
        <v>1119</v>
      </c>
      <c r="F157" t="s">
        <v>379</v>
      </c>
      <c r="G157" t="s">
        <v>193</v>
      </c>
    </row>
    <row r="158" spans="4:7" x14ac:dyDescent="0.2">
      <c r="D158" t="s">
        <v>363</v>
      </c>
      <c r="E158" t="s">
        <v>1022</v>
      </c>
      <c r="F158" t="s">
        <v>190</v>
      </c>
      <c r="G158" t="s">
        <v>193</v>
      </c>
    </row>
    <row r="159" spans="4:7" x14ac:dyDescent="0.2">
      <c r="G159" s="50" t="s">
        <v>1120</v>
      </c>
    </row>
  </sheetData>
  <sheetProtection algorithmName="SHA-512" hashValue="rEHq/2s2QEPCsoaZVCqeTQen+U72AOjRhsaJkEwPlqLeRl0ZFLF6yqP3c1M6XhmVbrhG7oh7jMqbItROV3TWXw==" saltValue="IeoX+N0kDazzP/Lob5PmIA==" spinCount="100000" sheet="1" selectLockedCells="1" selectUnlockedCells="1"/>
  <dataValidations disablePrompts="1" count="1">
    <dataValidation type="list" allowBlank="1" showInputMessage="1" showErrorMessage="1" sqref="Q8" xr:uid="{C53AC40A-F7AE-4C39-8DB5-B9CDD1B1AFA6}">
      <formula1>OutputRange</formula1>
    </dataValidation>
  </dataValidations>
  <pageMargins left="0.7" right="0.7" top="0.75" bottom="0.75" header="0.3" footer="0.3"/>
  <headerFooter>
    <oddHeader>&amp;C&amp;"Calibri"&amp;10&amp;K000000 OFFICIAL&amp;1#_x000D_</oddHeader>
    <oddFooter>&amp;C_x000D_&amp;1#&amp;"Calibri"&amp;10&amp;K000000 OFFICIAL</oddFooter>
  </headerFooter>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42D2C-91B3-40E0-B7C9-4CB34E718CF3}">
  <sheetPr>
    <tabColor rgb="FFFFFF00"/>
  </sheetPr>
  <dimension ref="A1:G51"/>
  <sheetViews>
    <sheetView topLeftCell="A7" workbookViewId="0">
      <selection activeCell="I44" sqref="I44"/>
    </sheetView>
  </sheetViews>
  <sheetFormatPr baseColWidth="10" defaultColWidth="8.83203125" defaultRowHeight="15" customHeight="1" x14ac:dyDescent="0.2"/>
  <cols>
    <col min="1" max="1" width="68.1640625" customWidth="1"/>
    <col min="2" max="2" width="31.83203125" customWidth="1"/>
    <col min="4" max="4" width="38.83203125" bestFit="1" customWidth="1"/>
    <col min="5" max="5" width="85.5" bestFit="1" customWidth="1"/>
    <col min="7" max="7" width="21" bestFit="1" customWidth="1"/>
  </cols>
  <sheetData>
    <row r="1" spans="1:7" ht="15" customHeight="1" x14ac:dyDescent="0.2">
      <c r="A1" s="24" t="s">
        <v>986</v>
      </c>
      <c r="B1" s="102"/>
    </row>
    <row r="2" spans="1:7" ht="15" customHeight="1" x14ac:dyDescent="0.2">
      <c r="A2" t="str">
        <f>Admin!$B$20</f>
        <v>Bolton Council</v>
      </c>
    </row>
    <row r="3" spans="1:7" ht="15" customHeight="1" x14ac:dyDescent="0.2">
      <c r="D3" s="50" t="s">
        <v>1121</v>
      </c>
    </row>
    <row r="4" spans="1:7" ht="15" customHeight="1" x14ac:dyDescent="0.2">
      <c r="A4" s="24" t="s">
        <v>1122</v>
      </c>
      <c r="B4" s="102" t="s">
        <v>378</v>
      </c>
      <c r="D4" t="s">
        <v>484</v>
      </c>
      <c r="E4" t="s">
        <v>205</v>
      </c>
      <c r="F4" t="s">
        <v>378</v>
      </c>
      <c r="G4" t="s">
        <v>160</v>
      </c>
    </row>
    <row r="5" spans="1:7" ht="15" customHeight="1" x14ac:dyDescent="0.2">
      <c r="A5" t="str" cm="1">
        <f t="array" ref="A5:B13">Filtered_Bespoke_Outcomes</f>
        <v>Please select an option</v>
      </c>
      <c r="B5" t="e">
        <v>#N/A</v>
      </c>
      <c r="D5" t="s">
        <v>50</v>
      </c>
      <c r="E5" t="str">
        <f>'Dropdown Values'!A3</f>
        <v>Please select an option</v>
      </c>
      <c r="F5" t="e">
        <f>NA()</f>
        <v>#N/A</v>
      </c>
      <c r="G5" t="s">
        <v>193</v>
      </c>
    </row>
    <row r="6" spans="1:7" ht="15" customHeight="1" x14ac:dyDescent="0.2">
      <c r="A6" t="str">
        <v>Travel times in corridors of interest</v>
      </c>
      <c r="B6" t="str">
        <v>%</v>
      </c>
      <c r="D6" t="s">
        <v>50</v>
      </c>
      <c r="E6" t="s">
        <v>227</v>
      </c>
      <c r="F6" t="s">
        <v>416</v>
      </c>
      <c r="G6" t="s">
        <v>193</v>
      </c>
    </row>
    <row r="7" spans="1:7" ht="15" customHeight="1" x14ac:dyDescent="0.2">
      <c r="A7" t="str">
        <v>Number of enterprises receiving non financial support</v>
      </c>
      <c r="B7" t="str">
        <v>n of </v>
      </c>
      <c r="D7" t="s">
        <v>50</v>
      </c>
      <c r="E7" t="s">
        <v>228</v>
      </c>
      <c r="F7" t="s">
        <v>190</v>
      </c>
      <c r="G7" t="s">
        <v>193</v>
      </c>
    </row>
    <row r="8" spans="1:7" ht="15" customHeight="1" x14ac:dyDescent="0.2">
      <c r="A8" t="str">
        <v>No of births of new enterprises</v>
      </c>
      <c r="B8" t="str">
        <v>n of </v>
      </c>
      <c r="D8" t="s">
        <v>50</v>
      </c>
      <c r="E8" t="s">
        <v>229</v>
      </c>
      <c r="F8" t="s">
        <v>190</v>
      </c>
      <c r="G8" t="s">
        <v>193</v>
      </c>
    </row>
    <row r="9" spans="1:7" ht="15" customHeight="1" x14ac:dyDescent="0.2">
      <c r="A9" t="str">
        <v>Average occupany rates work spaces (5)</v>
      </c>
      <c r="B9" t="str">
        <v>n of </v>
      </c>
      <c r="D9" t="s">
        <v>50</v>
      </c>
      <c r="E9" t="s">
        <v>230</v>
      </c>
      <c r="F9" t="s">
        <v>190</v>
      </c>
      <c r="G9" t="s">
        <v>193</v>
      </c>
    </row>
    <row r="10" spans="1:7" ht="15" customHeight="1" x14ac:dyDescent="0.2">
      <c r="A10" t="str">
        <v>(%) of adults satisfied with their area</v>
      </c>
      <c r="B10" t="str">
        <v>%</v>
      </c>
      <c r="D10" t="s">
        <v>50</v>
      </c>
      <c r="E10" t="s">
        <v>231</v>
      </c>
      <c r="F10" t="s">
        <v>416</v>
      </c>
      <c r="G10" t="s">
        <v>193</v>
      </c>
    </row>
    <row r="11" spans="1:7" ht="15" customHeight="1" x14ac:dyDescent="0.2">
      <c r="A11" t="str">
        <v>(%) of visitors likely to recommend the town</v>
      </c>
      <c r="B11" t="str">
        <v>%</v>
      </c>
      <c r="D11" t="s">
        <v>50</v>
      </c>
      <c r="E11" t="s">
        <v>232</v>
      </c>
      <c r="F11" t="s">
        <v>416</v>
      </c>
      <c r="G11" t="s">
        <v>193</v>
      </c>
    </row>
    <row r="12" spans="1:7" ht="15" customHeight="1" x14ac:dyDescent="0.2">
      <c r="A12" t="str">
        <v>No of people using an improved/new public facility (%)</v>
      </c>
      <c r="B12" t="str">
        <v>n of </v>
      </c>
      <c r="D12" t="s">
        <v>50</v>
      </c>
      <c r="E12" t="s">
        <v>233</v>
      </c>
      <c r="F12" t="s">
        <v>190</v>
      </c>
      <c r="G12" t="s">
        <v>193</v>
      </c>
    </row>
    <row r="13" spans="1:7" ht="15" customHeight="1" x14ac:dyDescent="0.2">
      <c r="A13" t="str">
        <v>(%) of customers or visitors who report a positive experience</v>
      </c>
      <c r="B13" t="str">
        <v>%</v>
      </c>
      <c r="D13" t="s">
        <v>50</v>
      </c>
      <c r="E13" t="s">
        <v>234</v>
      </c>
      <c r="F13" t="s">
        <v>416</v>
      </c>
      <c r="G13" t="s">
        <v>193</v>
      </c>
    </row>
    <row r="14" spans="1:7" ht="15" customHeight="1" x14ac:dyDescent="0.2">
      <c r="D14" t="s">
        <v>355</v>
      </c>
      <c r="E14" t="s">
        <v>1123</v>
      </c>
      <c r="F14" t="e">
        <f>NA()</f>
        <v>#N/A</v>
      </c>
      <c r="G14" t="s">
        <v>193</v>
      </c>
    </row>
    <row r="15" spans="1:7" ht="15" customHeight="1" x14ac:dyDescent="0.2">
      <c r="D15" t="s">
        <v>356</v>
      </c>
      <c r="E15" t="str">
        <f>'Dropdown Values'!A3</f>
        <v>Please select an option</v>
      </c>
      <c r="F15" t="e">
        <f>NA()</f>
        <v>#N/A</v>
      </c>
      <c r="G15" t="s">
        <v>193</v>
      </c>
    </row>
    <row r="16" spans="1:7" ht="15" customHeight="1" x14ac:dyDescent="0.2">
      <c r="D16" t="s">
        <v>356</v>
      </c>
      <c r="E16" t="s">
        <v>1124</v>
      </c>
      <c r="F16" t="s">
        <v>190</v>
      </c>
      <c r="G16" t="s">
        <v>193</v>
      </c>
    </row>
    <row r="17" spans="4:7" ht="15" customHeight="1" x14ac:dyDescent="0.2">
      <c r="D17" t="s">
        <v>356</v>
      </c>
      <c r="E17" t="s">
        <v>1125</v>
      </c>
      <c r="F17" t="s">
        <v>190</v>
      </c>
      <c r="G17" t="s">
        <v>193</v>
      </c>
    </row>
    <row r="18" spans="4:7" ht="15" customHeight="1" x14ac:dyDescent="0.2">
      <c r="D18" t="s">
        <v>357</v>
      </c>
      <c r="E18" t="s">
        <v>1123</v>
      </c>
      <c r="F18" t="e">
        <f>NA()</f>
        <v>#N/A</v>
      </c>
      <c r="G18" t="s">
        <v>193</v>
      </c>
    </row>
    <row r="19" spans="4:7" ht="15" customHeight="1" x14ac:dyDescent="0.2">
      <c r="D19" t="s">
        <v>358</v>
      </c>
      <c r="E19" t="str">
        <f>'Dropdown Values'!A3</f>
        <v>Please select an option</v>
      </c>
      <c r="F19" t="e">
        <f>NA()</f>
        <v>#N/A</v>
      </c>
      <c r="G19" t="s">
        <v>193</v>
      </c>
    </row>
    <row r="20" spans="4:7" ht="15" customHeight="1" x14ac:dyDescent="0.2">
      <c r="D20" t="s">
        <v>358</v>
      </c>
      <c r="E20" t="s">
        <v>1126</v>
      </c>
      <c r="F20" t="s">
        <v>416</v>
      </c>
      <c r="G20" t="s">
        <v>193</v>
      </c>
    </row>
    <row r="21" spans="4:7" ht="15" customHeight="1" x14ac:dyDescent="0.2">
      <c r="D21" t="s">
        <v>358</v>
      </c>
      <c r="E21" t="s">
        <v>1127</v>
      </c>
      <c r="F21" t="s">
        <v>190</v>
      </c>
      <c r="G21" t="s">
        <v>193</v>
      </c>
    </row>
    <row r="22" spans="4:7" ht="15" customHeight="1" x14ac:dyDescent="0.2">
      <c r="D22" t="s">
        <v>358</v>
      </c>
      <c r="E22" t="s">
        <v>1128</v>
      </c>
      <c r="F22" t="s">
        <v>190</v>
      </c>
      <c r="G22" t="s">
        <v>193</v>
      </c>
    </row>
    <row r="23" spans="4:7" ht="15" customHeight="1" x14ac:dyDescent="0.2">
      <c r="D23" t="s">
        <v>358</v>
      </c>
      <c r="E23" t="s">
        <v>1129</v>
      </c>
      <c r="F23" t="s">
        <v>190</v>
      </c>
      <c r="G23" t="s">
        <v>193</v>
      </c>
    </row>
    <row r="24" spans="4:7" ht="15" customHeight="1" x14ac:dyDescent="0.2">
      <c r="D24" t="s">
        <v>358</v>
      </c>
      <c r="E24" t="s">
        <v>1130</v>
      </c>
      <c r="F24" t="s">
        <v>190</v>
      </c>
      <c r="G24" t="s">
        <v>193</v>
      </c>
    </row>
    <row r="25" spans="4:7" ht="15" customHeight="1" x14ac:dyDescent="0.2">
      <c r="D25" t="s">
        <v>358</v>
      </c>
      <c r="E25" t="s">
        <v>1131</v>
      </c>
      <c r="F25" t="s">
        <v>190</v>
      </c>
      <c r="G25" t="s">
        <v>193</v>
      </c>
    </row>
    <row r="26" spans="4:7" ht="15" customHeight="1" x14ac:dyDescent="0.2">
      <c r="D26" t="s">
        <v>358</v>
      </c>
      <c r="E26" t="s">
        <v>1132</v>
      </c>
      <c r="F26" t="s">
        <v>190</v>
      </c>
      <c r="G26" t="s">
        <v>193</v>
      </c>
    </row>
    <row r="27" spans="4:7" ht="15" customHeight="1" x14ac:dyDescent="0.2">
      <c r="D27" t="s">
        <v>358</v>
      </c>
      <c r="E27" t="s">
        <v>1133</v>
      </c>
      <c r="F27" t="s">
        <v>190</v>
      </c>
      <c r="G27" t="s">
        <v>193</v>
      </c>
    </row>
    <row r="28" spans="4:7" ht="15" customHeight="1" x14ac:dyDescent="0.2">
      <c r="D28" t="s">
        <v>358</v>
      </c>
      <c r="E28" t="s">
        <v>1134</v>
      </c>
      <c r="F28" t="s">
        <v>190</v>
      </c>
      <c r="G28" t="s">
        <v>193</v>
      </c>
    </row>
    <row r="29" spans="4:7" ht="15" customHeight="1" x14ac:dyDescent="0.2">
      <c r="D29" t="s">
        <v>358</v>
      </c>
      <c r="E29" t="s">
        <v>1135</v>
      </c>
      <c r="F29" t="s">
        <v>190</v>
      </c>
      <c r="G29" t="s">
        <v>193</v>
      </c>
    </row>
    <row r="30" spans="4:7" ht="15" customHeight="1" x14ac:dyDescent="0.2">
      <c r="D30" t="s">
        <v>358</v>
      </c>
      <c r="E30" t="s">
        <v>1136</v>
      </c>
      <c r="F30" t="s">
        <v>416</v>
      </c>
      <c r="G30" t="s">
        <v>193</v>
      </c>
    </row>
    <row r="31" spans="4:7" x14ac:dyDescent="0.2">
      <c r="D31" t="s">
        <v>358</v>
      </c>
      <c r="E31" t="s">
        <v>1137</v>
      </c>
      <c r="F31" t="s">
        <v>416</v>
      </c>
      <c r="G31" t="s">
        <v>193</v>
      </c>
    </row>
    <row r="32" spans="4:7" x14ac:dyDescent="0.2">
      <c r="D32" t="s">
        <v>359</v>
      </c>
      <c r="E32" t="str">
        <f>'Dropdown Values'!A3</f>
        <v>Please select an option</v>
      </c>
      <c r="F32" t="e">
        <f>NA()</f>
        <v>#N/A</v>
      </c>
      <c r="G32" t="s">
        <v>193</v>
      </c>
    </row>
    <row r="33" spans="4:7" x14ac:dyDescent="0.2">
      <c r="D33" t="s">
        <v>359</v>
      </c>
      <c r="E33" t="s">
        <v>1138</v>
      </c>
      <c r="F33" t="s">
        <v>190</v>
      </c>
      <c r="G33" t="s">
        <v>193</v>
      </c>
    </row>
    <row r="34" spans="4:7" x14ac:dyDescent="0.2">
      <c r="D34" t="s">
        <v>359</v>
      </c>
      <c r="E34" t="s">
        <v>1139</v>
      </c>
      <c r="F34" t="s">
        <v>190</v>
      </c>
      <c r="G34" t="s">
        <v>193</v>
      </c>
    </row>
    <row r="35" spans="4:7" x14ac:dyDescent="0.2">
      <c r="D35" t="s">
        <v>359</v>
      </c>
      <c r="E35" t="s">
        <v>1140</v>
      </c>
      <c r="F35" t="s">
        <v>416</v>
      </c>
      <c r="G35" t="s">
        <v>193</v>
      </c>
    </row>
    <row r="36" spans="4:7" x14ac:dyDescent="0.2">
      <c r="D36" t="s">
        <v>359</v>
      </c>
      <c r="E36" t="s">
        <v>1141</v>
      </c>
      <c r="F36" t="s">
        <v>416</v>
      </c>
      <c r="G36" t="s">
        <v>193</v>
      </c>
    </row>
    <row r="37" spans="4:7" x14ac:dyDescent="0.2">
      <c r="D37" t="s">
        <v>360</v>
      </c>
      <c r="E37" t="str">
        <f>'Dropdown Values'!A3</f>
        <v>Please select an option</v>
      </c>
      <c r="F37" t="e">
        <f>NA()</f>
        <v>#N/A</v>
      </c>
      <c r="G37" t="s">
        <v>193</v>
      </c>
    </row>
    <row r="38" spans="4:7" x14ac:dyDescent="0.2">
      <c r="D38" t="s">
        <v>360</v>
      </c>
      <c r="E38" t="s">
        <v>1142</v>
      </c>
      <c r="F38" t="s">
        <v>190</v>
      </c>
      <c r="G38" t="s">
        <v>193</v>
      </c>
    </row>
    <row r="39" spans="4:7" x14ac:dyDescent="0.2">
      <c r="D39" t="s">
        <v>360</v>
      </c>
      <c r="E39" t="s">
        <v>1143</v>
      </c>
      <c r="F39" t="s">
        <v>416</v>
      </c>
      <c r="G39" t="s">
        <v>193</v>
      </c>
    </row>
    <row r="40" spans="4:7" x14ac:dyDescent="0.2">
      <c r="D40" t="s">
        <v>360</v>
      </c>
      <c r="E40" t="s">
        <v>1144</v>
      </c>
      <c r="F40" t="s">
        <v>190</v>
      </c>
      <c r="G40" t="s">
        <v>193</v>
      </c>
    </row>
    <row r="41" spans="4:7" x14ac:dyDescent="0.2">
      <c r="D41" t="s">
        <v>360</v>
      </c>
      <c r="E41" t="s">
        <v>1145</v>
      </c>
      <c r="F41" t="s">
        <v>416</v>
      </c>
      <c r="G41" t="s">
        <v>193</v>
      </c>
    </row>
    <row r="42" spans="4:7" x14ac:dyDescent="0.2">
      <c r="D42" t="s">
        <v>360</v>
      </c>
      <c r="E42" t="s">
        <v>1146</v>
      </c>
      <c r="F42" t="s">
        <v>416</v>
      </c>
      <c r="G42" t="s">
        <v>193</v>
      </c>
    </row>
    <row r="43" spans="4:7" x14ac:dyDescent="0.2">
      <c r="D43" t="s">
        <v>360</v>
      </c>
      <c r="E43" t="s">
        <v>1147</v>
      </c>
      <c r="F43" t="s">
        <v>190</v>
      </c>
      <c r="G43" t="s">
        <v>193</v>
      </c>
    </row>
    <row r="44" spans="4:7" x14ac:dyDescent="0.2">
      <c r="D44" t="s">
        <v>360</v>
      </c>
      <c r="E44" t="s">
        <v>1148</v>
      </c>
      <c r="F44" t="s">
        <v>432</v>
      </c>
      <c r="G44" t="s">
        <v>193</v>
      </c>
    </row>
    <row r="45" spans="4:7" x14ac:dyDescent="0.2">
      <c r="D45" t="s">
        <v>360</v>
      </c>
      <c r="E45" t="s">
        <v>1149</v>
      </c>
      <c r="F45" t="s">
        <v>416</v>
      </c>
      <c r="G45" t="s">
        <v>193</v>
      </c>
    </row>
    <row r="46" spans="4:7" x14ac:dyDescent="0.2">
      <c r="D46" t="s">
        <v>361</v>
      </c>
      <c r="E46" t="str">
        <f>'Dropdown Values'!A3</f>
        <v>Please select an option</v>
      </c>
      <c r="F46" t="e">
        <f>NA()</f>
        <v>#N/A</v>
      </c>
      <c r="G46" t="s">
        <v>193</v>
      </c>
    </row>
    <row r="47" spans="4:7" x14ac:dyDescent="0.2">
      <c r="D47" t="s">
        <v>361</v>
      </c>
      <c r="E47" t="s">
        <v>1150</v>
      </c>
      <c r="F47" t="s">
        <v>190</v>
      </c>
      <c r="G47" t="s">
        <v>193</v>
      </c>
    </row>
    <row r="48" spans="4:7" x14ac:dyDescent="0.2">
      <c r="D48" t="s">
        <v>361</v>
      </c>
      <c r="E48" t="s">
        <v>1151</v>
      </c>
      <c r="F48" t="s">
        <v>190</v>
      </c>
      <c r="G48" t="s">
        <v>193</v>
      </c>
    </row>
    <row r="49" spans="4:7" x14ac:dyDescent="0.2">
      <c r="D49" t="s">
        <v>362</v>
      </c>
      <c r="E49" t="s">
        <v>1123</v>
      </c>
      <c r="F49" t="e">
        <f>NA()</f>
        <v>#N/A</v>
      </c>
      <c r="G49" t="s">
        <v>193</v>
      </c>
    </row>
    <row r="50" spans="4:7" x14ac:dyDescent="0.2">
      <c r="D50" t="s">
        <v>363</v>
      </c>
      <c r="E50" t="s">
        <v>1123</v>
      </c>
      <c r="F50" t="e">
        <f>NA()</f>
        <v>#N/A</v>
      </c>
      <c r="G50" t="s">
        <v>193</v>
      </c>
    </row>
    <row r="51" spans="4:7" x14ac:dyDescent="0.2">
      <c r="G51" s="50" t="s">
        <v>1152</v>
      </c>
    </row>
  </sheetData>
  <sheetProtection algorithmName="SHA-512" hashValue="Q3IZwfGDb/AkpzVef2UGVBXEG8hWzMbOGXxzHaVRyl7dmxeqvLA0i4+37RTmwgIQPuUDDjfNmmswmHfQkkfX9Q==" saltValue="85pIGyVV5vZexjMsMRDMQg==" spinCount="100000" sheet="1" selectLockedCells="1" selectUnlockedCells="1"/>
  <pageMargins left="0.7" right="0.7" top="0.75" bottom="0.75" header="0.3" footer="0.3"/>
  <headerFooter>
    <oddHeader>&amp;C&amp;"Calibri"&amp;10&amp;K000000 OFFICIAL&amp;1#_x000D_</oddHeader>
    <oddFooter>&amp;C_x000D_&amp;1#&amp;"Calibri"&amp;10&amp;K000000 OFFICIAL</oddFooter>
  </headerFooter>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3D66D72E9D549448C616EA5B320D725" ma:contentTypeVersion="17" ma:contentTypeDescription="Create a new document." ma:contentTypeScope="" ma:versionID="cb056db38008baf4b9731beb221125dd">
  <xsd:schema xmlns:xsd="http://www.w3.org/2001/XMLSchema" xmlns:xs="http://www.w3.org/2001/XMLSchema" xmlns:p="http://schemas.microsoft.com/office/2006/metadata/properties" xmlns:ns3="bf400654-d189-4d7c-a8a3-10427610f55b" xmlns:ns4="0732d37f-eb2b-4075-89ae-0b0883dff98c" targetNamespace="http://schemas.microsoft.com/office/2006/metadata/properties" ma:root="true" ma:fieldsID="8180bbdd916c4e3fd8e310909b8d900a" ns3:_="" ns4:_="">
    <xsd:import namespace="bf400654-d189-4d7c-a8a3-10427610f55b"/>
    <xsd:import namespace="0732d37f-eb2b-4075-89ae-0b0883dff98c"/>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DateTaken" minOccurs="0"/>
                <xsd:element ref="ns4:MediaServiceLocation" minOccurs="0"/>
                <xsd:element ref="ns4:MediaServiceAutoKeyPoints" minOccurs="0"/>
                <xsd:element ref="ns4:MediaServiceKeyPoints" minOccurs="0"/>
                <xsd:element ref="ns4:MediaServiceGenerationTime" minOccurs="0"/>
                <xsd:element ref="ns4:MediaServiceEventHashCode" minOccurs="0"/>
                <xsd:element ref="ns4:_activity" minOccurs="0"/>
                <xsd:element ref="ns4:MediaServiceObjectDetectorVersions" minOccurs="0"/>
                <xsd:element ref="ns4:MediaServiceSearchProperties" minOccurs="0"/>
                <xsd:element ref="ns4: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f400654-d189-4d7c-a8a3-10427610f55b"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732d37f-eb2b-4075-89ae-0b0883dff98c"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Location" ma:index="16" nillable="true" ma:displayName="Location" ma:internalName="MediaServiceLocatio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_activity" ma:index="21" nillable="true" ma:displayName="_activity" ma:hidden="true" ma:internalName="_activity">
      <xsd:simpleType>
        <xsd:restriction base="dms:Note"/>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element name="MediaServiceSystemTags" ma:index="24" nillable="true" ma:displayName="MediaServiceSystemTags" ma:hidden="true" ma:internalName="MediaServiceSystemTag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SharedWithUsers xmlns="bf400654-d189-4d7c-a8a3-10427610f55b">
      <UserInfo>
        <DisplayName/>
        <AccountId xsi:nil="true"/>
        <AccountType/>
      </UserInfo>
    </SharedWithUsers>
    <_activity xmlns="0732d37f-eb2b-4075-89ae-0b0883dff98c" xsi:nil="true"/>
  </documentManagement>
</p:properties>
</file>

<file path=customXml/itemProps1.xml><?xml version="1.0" encoding="utf-8"?>
<ds:datastoreItem xmlns:ds="http://schemas.openxmlformats.org/officeDocument/2006/customXml" ds:itemID="{6CBBCC12-68BB-4509-AEBD-1F26EABF67D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f400654-d189-4d7c-a8a3-10427610f55b"/>
    <ds:schemaRef ds:uri="0732d37f-eb2b-4075-89ae-0b0883dff98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398EC88-A9CD-4562-BE4D-1DACBC0F861A}">
  <ds:schemaRefs>
    <ds:schemaRef ds:uri="http://schemas.microsoft.com/DataMashup"/>
  </ds:schemaRefs>
</ds:datastoreItem>
</file>

<file path=customXml/itemProps3.xml><?xml version="1.0" encoding="utf-8"?>
<ds:datastoreItem xmlns:ds="http://schemas.openxmlformats.org/officeDocument/2006/customXml" ds:itemID="{D4FE8F99-283B-450B-9291-1D0662914CE9}">
  <ds:schemaRefs>
    <ds:schemaRef ds:uri="http://schemas.microsoft.com/sharepoint/v3/contenttype/forms"/>
  </ds:schemaRefs>
</ds:datastoreItem>
</file>

<file path=customXml/itemProps4.xml><?xml version="1.0" encoding="utf-8"?>
<ds:datastoreItem xmlns:ds="http://schemas.openxmlformats.org/officeDocument/2006/customXml" ds:itemID="{12714E09-E476-4024-A743-EBE78B46D4FD}">
  <ds:schemaRefs>
    <ds:schemaRef ds:uri="http://schemas.microsoft.com/office/2006/metadata/properties"/>
    <ds:schemaRef ds:uri="http://schemas.microsoft.com/office/infopath/2007/PartnerControls"/>
    <ds:schemaRef ds:uri="bf400654-d189-4d7c-a8a3-10427610f55b"/>
    <ds:schemaRef ds:uri="0732d37f-eb2b-4075-89ae-0b0883dff98c"/>
  </ds:schemaRefs>
</ds:datastoreItem>
</file>

<file path=docMetadata/LabelInfo.xml><?xml version="1.0" encoding="utf-8"?>
<clbl:labelList xmlns:clbl="http://schemas.microsoft.com/office/2020/mipLabelMetadata">
  <clbl:label id="{95c71a0f-75e1-4c8f-90e2-641c9351dd98}" enabled="1" method="Standard" siteId="{3e0088dc-0629-4ae6-aa8c-813e7a296f50}" removed="0"/>
  <clbl:label id="{fbd41ebe-fca6-4f2c-aecb-bf3a17e72416}" enabled="1" method="Privileged" siteId="{bf346810-9c7d-43de-a872-24a2ef3995a8}"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15</vt:i4>
      </vt:variant>
      <vt:variant>
        <vt:lpstr>Named Ranges</vt:lpstr>
      </vt:variant>
      <vt:variant>
        <vt:i4>12</vt:i4>
      </vt:variant>
    </vt:vector>
  </HeadingPairs>
  <TitlesOfParts>
    <vt:vector size="27" baseType="lpstr">
      <vt:lpstr>Metadata</vt:lpstr>
      <vt:lpstr>Start</vt:lpstr>
      <vt:lpstr>Admin</vt:lpstr>
      <vt:lpstr>Progress</vt:lpstr>
      <vt:lpstr>Project location</vt:lpstr>
      <vt:lpstr>Outputs</vt:lpstr>
      <vt:lpstr>Outcomes</vt:lpstr>
      <vt:lpstr>Finances</vt:lpstr>
      <vt:lpstr>Risks</vt:lpstr>
      <vt:lpstr>Sign off</vt:lpstr>
      <vt:lpstr>Dropdown Values</vt:lpstr>
      <vt:lpstr>Project Details</vt:lpstr>
      <vt:lpstr>ITValues</vt:lpstr>
      <vt:lpstr>Bespoke Outputs</vt:lpstr>
      <vt:lpstr>Bespoke Outcomes</vt:lpstr>
      <vt:lpstr>Outcomes!Employmentandeducation</vt:lpstr>
      <vt:lpstr>Outputs!Employmentandeducation</vt:lpstr>
      <vt:lpstr>Outcomes!Enhancingsubregionalandregionalconnectivity</vt:lpstr>
      <vt:lpstr>Outputs!Enhancingsubregionalandregionalconnectivity</vt:lpstr>
      <vt:lpstr>Outcomes!Improvingthequalityoflifeofresidents</vt:lpstr>
      <vt:lpstr>Outputs!Improvingthequalityoflifeofresidents</vt:lpstr>
      <vt:lpstr>OutcomeRange</vt:lpstr>
      <vt:lpstr>OutputRange</vt:lpstr>
      <vt:lpstr>Outcomes!Strengtheningthevisitorandlocalserviceeconomy</vt:lpstr>
      <vt:lpstr>Outputs!Strengtheningthevisitorandlocalserviceeconomy</vt:lpstr>
      <vt:lpstr>Outcomes!Unlockingandenablingindustrialcommercialandresidentialdevelopment</vt:lpstr>
      <vt:lpstr>Outputs!Unlockingandenablingindustrialcommercialandresidentialdevelopment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Ade Adewusi</dc:creator>
  <cp:keywords/>
  <dc:description/>
  <cp:lastModifiedBy>William May</cp:lastModifiedBy>
  <cp:revision/>
  <dcterms:created xsi:type="dcterms:W3CDTF">2023-11-10T13:31:50Z</dcterms:created>
  <dcterms:modified xsi:type="dcterms:W3CDTF">2025-04-08T14:25:01Z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0x01010083D66D72E9D549448C616EA5B320D725</vt:lpwstr>
  </property>
  <property fmtid="{D5CDD505-2E9C-101B-9397-08002B2CF9AE}" pid="3" name="MediaServiceImageTags">
    <vt:lpwstr/>
  </property>
  <property fmtid="{D5CDD505-2E9C-101B-9397-08002B2CF9AE}" pid="4" name="Order">
    <vt:r8>2400</vt:r8>
  </property>
  <property fmtid="{D5CDD505-2E9C-101B-9397-08002B2CF9AE}" pid="5" name="ComplianceAssetId">
    <vt:lpwstr/>
  </property>
  <property fmtid="{D5CDD505-2E9C-101B-9397-08002B2CF9AE}" pid="6" name="_activity">
    <vt:lpwstr>{"FileActivityType":"9","FileActivityTimeStamp":"2024-03-01T15:42:00.420Z","FileActivityUsersOnPage":[{"DisplayName":"William May","Id":"william.may@communities.gov.uk"}],"FileActivityNavigationId":null}</vt:lpwstr>
  </property>
  <property fmtid="{D5CDD505-2E9C-101B-9397-08002B2CF9AE}" pid="7" name="_ExtendedDescription">
    <vt:lpwstr/>
  </property>
  <property fmtid="{D5CDD505-2E9C-101B-9397-08002B2CF9AE}" pid="8" name="TriggerFlowInfo">
    <vt:lpwstr/>
  </property>
</Properties>
</file>