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comments8.xml" ContentType="application/vnd.openxmlformats-officedocument.spreadsheetml.comments+xml"/>
  <Override PartName="/xl/workbook.xml" ContentType="application/vnd.openxmlformats-officedocument.spreadsheetml.sheet.main+xml"/>
  <Override PartName="/xl/externalLinks/_rels/externalLink1.xml.rels" ContentType="application/vnd.openxmlformats-package.relationships+xml"/>
  <Override PartName="/xl/externalLinks/externalLink1.xml" ContentType="application/vnd.openxmlformats-officedocument.spreadsheetml.externalLink+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3.xml" ContentType="application/vnd.openxmlformats-officedocument.spreadsheetml.table+xml"/>
  <Override PartName="/xl/tables/table2.xml" ContentType="application/vnd.openxmlformats-officedocument.spreadsheetml.table+xml"/>
  <Override PartName="/xl/comments6.xml" ContentType="application/vnd.openxmlformats-officedocument.spreadsheetml.comments+xml"/>
  <Override PartName="/xl/worksheets/_rels/sheet10.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6.xml.rels" ContentType="application/vnd.openxmlformats-package.relationships+xml"/>
  <Override PartName="/xl/worksheets/_rels/sheet12.xml.rels" ContentType="application/vnd.openxmlformats-package.relationships+xml"/>
  <Override PartName="/xl/worksheets/sheet1.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drawings/_rels/drawing1.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drawings/drawing1.xml" ContentType="application/vnd.openxmlformats-officedocument.drawing+xml"/>
  <Override PartName="/xl/media/image1.png" ContentType="image/png"/>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sheetId="1" state="visible" r:id="rId3"/>
    <sheet name="Start" sheetId="2" state="visible" r:id="rId4"/>
    <sheet name="Admin" sheetId="3" state="visible" r:id="rId5"/>
    <sheet name="Progress" sheetId="4" state="visible" r:id="rId6"/>
    <sheet name="Project location" sheetId="5" state="visible" r:id="rId7"/>
    <sheet name="Outputs" sheetId="6" state="visible" r:id="rId8"/>
    <sheet name="Outcomes" sheetId="7" state="visible" r:id="rId9"/>
    <sheet name="Finances" sheetId="8" state="visible" r:id="rId10"/>
    <sheet name="Risks" sheetId="9" state="visible" r:id="rId11"/>
    <sheet name="Sign off" sheetId="10" state="visible" r:id="rId12"/>
    <sheet name="Dropdown Values" sheetId="11" state="visible" r:id="rId13"/>
    <sheet name="Project Details" sheetId="12" state="hidden" r:id="rId14"/>
    <sheet name="ITValues" sheetId="13" state="hidden" r:id="rId15"/>
    <sheet name="Bespoke Outputs" sheetId="14" state="hidden" r:id="rId16"/>
    <sheet name="Bespoke Outcomes" sheetId="15" state="hidden" r:id="rId17"/>
  </sheets>
  <externalReferences>
    <externalReference r:id="rId18"/>
  </externalReferences>
  <definedNames>
    <definedName function="false" hidden="false" name="Filtered_Bespoke_Outcomes" vbProcedure="false">_xlfn._xlws.FILTER(tbl_Bespoke_Outcomes[[Outcome]:[UoM]], (Admin!$B$20=tbl_Bespoke_Outcomes[Local Authority]))</definedName>
    <definedName function="false" hidden="false" name="Filtered_Bespoke_Outputs" vbProcedure="false">_xlfn._xlws.FILTER(tbl_Bespoke_Outputs[[Output]:[UoM]], (Admin!$B$20=tbl_Bespoke_Outputs[Local Authority]))</definedName>
    <definedName function="false" hidden="false" name="localauthority" vbProcedure="false">_xlfn.UNIQUE(#REF!)</definedName>
    <definedName function="false" hidden="false" name="OutcomeRange" vbProcedure="false">'Bespoke Outcomes'!$A$5:$A$117</definedName>
    <definedName function="false" hidden="false" name="OutputRange" vbProcedure="false">'Bespoke Outputs'!$A$5:$A$43</definedName>
    <definedName function="false" hidden="false" name="Project_List" vbProcedure="false">_xlfn._xlws.FILTER(Ref_table[Full name],(Ref_table[Local Authority]=Admin!$B$20)*(Ref_table[Status]="Active"))</definedName>
    <definedName function="false" hidden="false" name="Test" vbProcedure="false">_xlfn._xlws.FILTER(#REF!, ("Bolton Metropolitan Borough Council"="Bolton Metropolitan Borough Council"),#REF!)</definedName>
    <definedName function="false" hidden="false" name="x" vbProcedure="false">'[1]Bespoke Outputs'!$A$5:$A$155</definedName>
    <definedName function="false" hidden="false" localSheetId="5" name="Employmentandeducation" vbProcedure="false">ITValues!$D$8:$D$12</definedName>
    <definedName function="false" hidden="false" localSheetId="5" name="Enhancingsubregionalandregionalconnectivity" vbProcedure="false">ITValues!$J$8:$J$15</definedName>
    <definedName function="false" hidden="false" localSheetId="5" name="Improvingthequalityoflifeofresidents" vbProcedure="false">ITValues!$F$8:$F$11</definedName>
    <definedName function="false" hidden="false" localSheetId="5" name="Strengtheningthevisitorandlocalserviceeconomy" vbProcedure="false">ITValues!$B$8:$B$21</definedName>
    <definedName function="false" hidden="false" localSheetId="5" name="Unlockingandenablingindustrialcommercialandresidentialdevelopment" vbProcedure="false">ITValues!$H$8:$H$10</definedName>
    <definedName function="false" hidden="false" localSheetId="6" name="Employmentandeducation" vbProcedure="false">ITValues!$N$8:$N$12</definedName>
    <definedName function="false" hidden="false" localSheetId="6" name="Enhancingsubregionalandregionalconnectivity" vbProcedure="false">ITValues!$T$8:$T$13</definedName>
    <definedName function="false" hidden="false" localSheetId="6" name="Filtered_Bespoke_Outputs" vbProcedure="false">_xlfn._xlws.FILTER(tbl_Bespoke_Outputs[Output], (Admin!$B$20=tbl_Bespoke_Outputs[Local Authority]))</definedName>
    <definedName function="false" hidden="false" localSheetId="6" name="Improvingthequalityoflifeofresidents" vbProcedure="false">ITValues!$P$8:$P$11</definedName>
    <definedName function="false" hidden="false" localSheetId="6" name="Project_List" vbProcedure="false">_xlfn._xlws.FILTER(Ref_table[Full name],(Ref_table[Local Authority]=Admin!$B$20)*(Ref_table[Status]="Active"))</definedName>
    <definedName function="false" hidden="false" localSheetId="6" name="Strengtheningthevisitorandlocalserviceeconomy" vbProcedure="false">ITValues!$L$8:$L$17</definedName>
    <definedName function="false" hidden="false" localSheetId="6" name="Test" vbProcedure="false">_xlfn._xlws.FILTER(#REF!, ("Bolton Metropolitan Borough Council"="Bolton Metropolitan Borough Council"),#REF!)</definedName>
    <definedName function="false" hidden="false" localSheetId="6" name="Unlockingandenablingindustrialcommercialandresidentialdevelopment" vbProcedure="false">ITValues!$R$8:$R$10</definedName>
  </definedNames>
  <calcPr iterateCount="100" refMode="A1" iterate="false" iterateDelta="0.0001"/>
  <extLst>
    <ext xmlns:loext="http://schemas.libreoffice.org/" uri="{7626C862-2A13-11E5-B345-FEFF819CDC9F}">
      <loext:extCalcPr stringRefSyntax="ExcelA1"/>
    </ext>
  </extLst>
</workbook>
</file>

<file path=xl/comments6.xml><?xml version="1.0" encoding="utf-8"?>
<comments xmlns="http://schemas.openxmlformats.org/spreadsheetml/2006/main" xmlns:xdr="http://schemas.openxmlformats.org/drawingml/2006/spreadsheetDrawing">
  <authors>
    <author>Unknown Author</author>
  </authors>
  <commentList>
    <comment ref="F2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tbc</t>
        </r>
      </text>
    </comment>
  </commentList>
</comments>
</file>

<file path=xl/comments8.xml><?xml version="1.0" encoding="utf-8"?>
<comments xmlns="http://schemas.openxmlformats.org/spreadsheetml/2006/main" xmlns:xdr="http://schemas.openxmlformats.org/drawingml/2006/spreadsheetDrawing">
  <authors>
    <author>Unknown Author</author>
  </authors>
  <commentList>
    <comment ref="B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r>
      </text>
    </comment>
  </commentList>
</comments>
</file>

<file path=xl/sharedStrings.xml><?xml version="1.0" encoding="utf-8"?>
<sst xmlns="http://schemas.openxmlformats.org/spreadsheetml/2006/main" count="1657" uniqueCount="549">
  <si>
    <t xml:space="preserve">Reporting Round</t>
  </si>
  <si>
    <t xml:space="preserve">Fund Name</t>
  </si>
  <si>
    <t xml:space="preserve">Towns Fund</t>
  </si>
  <si>
    <t xml:space="preserve">Pathfinders Reporting Template</t>
  </si>
  <si>
    <t xml:space="preserve">PF-USER_CURRENT-REPORTING-PERIOD-START</t>
  </si>
  <si>
    <t xml:space="preserve">Reporting period</t>
  </si>
  <si>
    <t xml:space="preserve">Q2 2024/25: Jul 2024 - Sep 2024</t>
  </si>
  <si>
    <t xml:space="preserve">PF-USER_CURRENT-REPORTING-PERIOD-END</t>
  </si>
  <si>
    <t xml:space="preserve">Sections in this template</t>
  </si>
  <si>
    <t xml:space="preserve">Admin</t>
  </si>
  <si>
    <t xml:space="preserve">Provide key dates, the name of your organisation, and contact details.</t>
  </si>
  <si>
    <t xml:space="preserve">Progress</t>
  </si>
  <si>
    <t xml:space="preserve">Provide the information on the delivery of your portfolio which include spend and delivery RAG ratings for each project, issues, and key upcoming milestones. </t>
  </si>
  <si>
    <t xml:space="preserve">Project location</t>
  </si>
  <si>
    <t xml:space="preserve">Provide the postcode or postcodes associated with each project.</t>
  </si>
  <si>
    <t xml:space="preserve">Outputs</t>
  </si>
  <si>
    <t xml:space="preserve">Provide outputs for various intervention themes. Standard and bespoke outputs are supported.</t>
  </si>
  <si>
    <t xml:space="preserve">Outcomes</t>
  </si>
  <si>
    <t xml:space="preserve">Provide outcomes for various intervention themes. Standard and bespoke outcomes are supported.</t>
  </si>
  <si>
    <t xml:space="preserve">Finances</t>
  </si>
  <si>
    <t xml:space="preserve">Provide committed and forecast spend at both portfolio and project level, and plans for uncommitted funding, or underspend.</t>
  </si>
  <si>
    <t xml:space="preserve">Risks</t>
  </si>
  <si>
    <t xml:space="preserve">List the top five risks across your portfolio and their mitigations.</t>
  </si>
  <si>
    <t xml:space="preserve">Sign off</t>
  </si>
  <si>
    <t xml:space="preserve">Section 151 Officer or Chief Finance Officer to sign off the template before submission.</t>
  </si>
  <si>
    <t xml:space="preserve">Reporting Period</t>
  </si>
  <si>
    <t xml:space="preserve">&lt;Select&gt;</t>
  </si>
  <si>
    <t xml:space="preserve">April 2023  to Sept 2023</t>
  </si>
  <si>
    <t xml:space="preserve">Oct 2023  to March 2024</t>
  </si>
  <si>
    <t xml:space="preserve">April 2024 to Sept 2024</t>
  </si>
  <si>
    <t xml:space="preserve">Sept 2024 to Feb 2025</t>
  </si>
  <si>
    <t xml:space="preserve">PF-USER_FINANCIAL-COMPLETION-DATE-START</t>
  </si>
  <si>
    <t xml:space="preserve">Financial completion date</t>
  </si>
  <si>
    <t xml:space="preserve">Date by which portfolio grant funding will be defrayed by Local Authority.</t>
  </si>
  <si>
    <t xml:space="preserve">31st March 2026</t>
  </si>
  <si>
    <t xml:space="preserve">PF-USER_FINANCIAL-COMPLETION-DATE-END</t>
  </si>
  <si>
    <t xml:space="preserve">PF-USER_ACTIVITY-END-DATE-START</t>
  </si>
  <si>
    <t xml:space="preserve">Activity end date</t>
  </si>
  <si>
    <t xml:space="preserve">Date by which all of the physical project activity will be completed.</t>
  </si>
  <si>
    <t xml:space="preserve">31st March 20280</t>
  </si>
  <si>
    <t xml:space="preserve">PF-USER_ACTIVITY-END-DATE-END</t>
  </si>
  <si>
    <t xml:space="preserve">PF-USER_PRACTICAL-COMPLETION-DATE-START</t>
  </si>
  <si>
    <t xml:space="preserve">Practical completion date</t>
  </si>
  <si>
    <t xml:space="preserve">Date by which Pathfinder grant elements of projects will be physically complete and all Pathfinder portfolio outputs achieved.</t>
  </si>
  <si>
    <t xml:space="preserve">31st March 2030</t>
  </si>
  <si>
    <t xml:space="preserve">PF-USER_PRACTICAL-COMPLETION-DATE-END</t>
  </si>
  <si>
    <t xml:space="preserve">PF-USER_ORGANISATION-NAME-START</t>
  </si>
  <si>
    <t xml:space="preserve">Organisation name</t>
  </si>
  <si>
    <t xml:space="preserve">Fund Type 1</t>
  </si>
  <si>
    <t xml:space="preserve">Place Name A</t>
  </si>
  <si>
    <t xml:space="preserve">Test Council</t>
  </si>
  <si>
    <t xml:space="preserve">PF-USER_ORGANISATION-NAME-END</t>
  </si>
  <si>
    <t xml:space="preserve">Who is the best person to contact about this return?</t>
  </si>
  <si>
    <t xml:space="preserve">PF-USER_CONTACT-NAME-START</t>
  </si>
  <si>
    <t xml:space="preserve">Contact name</t>
  </si>
  <si>
    <t xml:space="preserve">Tester McTestface</t>
  </si>
  <si>
    <t xml:space="preserve">PF-USER_CONTACT-NAME-END</t>
  </si>
  <si>
    <t xml:space="preserve">PF-USER_CONTACT-EMAIL-START</t>
  </si>
  <si>
    <t xml:space="preserve">Contact email</t>
  </si>
  <si>
    <t xml:space="preserve">Fund Type 3</t>
  </si>
  <si>
    <t xml:space="preserve">Place Name C</t>
  </si>
  <si>
    <t xml:space="preserve">tester.mctestface@communities.gov.uk</t>
  </si>
  <si>
    <t xml:space="preserve">PF-USER_CONTACT-EMAIL-END</t>
  </si>
  <si>
    <t xml:space="preserve">PF-USER_CONTACT-TELEPHONE-START</t>
  </si>
  <si>
    <t xml:space="preserve">Contact telephone</t>
  </si>
  <si>
    <t xml:space="preserve">Fund Type 4</t>
  </si>
  <si>
    <t xml:space="preserve">Place Name D</t>
  </si>
  <si>
    <t xml:space="preserve">This field is optional</t>
  </si>
  <si>
    <t xml:space="preserve">7775123456</t>
  </si>
  <si>
    <t xml:space="preserve">PF-USER_CONTACT-TELEPHONE-END</t>
  </si>
  <si>
    <t xml:space="preserve">Place Name F</t>
  </si>
  <si>
    <t xml:space="preserve">Place Name G</t>
  </si>
  <si>
    <t xml:space="preserve">Place Name H</t>
  </si>
  <si>
    <t xml:space="preserve">Place Name I</t>
  </si>
  <si>
    <t xml:space="preserve">Place Name J</t>
  </si>
  <si>
    <t xml:space="preserve">Place Name K</t>
  </si>
  <si>
    <t xml:space="preserve">Place Name L</t>
  </si>
  <si>
    <t xml:space="preserve">Place Name M</t>
  </si>
  <si>
    <t xml:space="preserve">Place Name N</t>
  </si>
  <si>
    <t xml:space="preserve">Place Name O</t>
  </si>
  <si>
    <t xml:space="preserve">Place Name P</t>
  </si>
  <si>
    <t xml:space="preserve">Place Name Q</t>
  </si>
  <si>
    <t xml:space="preserve">Place Name R</t>
  </si>
  <si>
    <t xml:space="preserve">Portfolio level RAG rating</t>
  </si>
  <si>
    <t xml:space="preserve">Please provide overall RAG ratings for your portfolio-level spend and delivery.</t>
  </si>
  <si>
    <t xml:space="preserve">PF-USER_PORTFOLIO-RAG-RATINGS-START</t>
  </si>
  <si>
    <t xml:space="preserve">PF-USER_PORTFOLIO-RAG-RATING-START</t>
  </si>
  <si>
    <t xml:space="preserve">Statement</t>
  </si>
  <si>
    <t xml:space="preserve">RAG rating</t>
  </si>
  <si>
    <t xml:space="preserve">Your ability to spend the current spending profile</t>
  </si>
  <si>
    <t xml:space="preserve">Green</t>
  </si>
  <si>
    <t xml:space="preserve">Your current portfolio-level delivery progress</t>
  </si>
  <si>
    <t xml:space="preserve">Please select an option</t>
  </si>
  <si>
    <t xml:space="preserve">PF-USER_PORTFOLIO-PROGRESS-START</t>
  </si>
  <si>
    <t xml:space="preserve">PF-USER_PORTFOLIO-RAG-RATINGS-END</t>
  </si>
  <si>
    <t xml:space="preserve">Portfolio progress</t>
  </si>
  <si>
    <t xml:space="preserve">How is the delivery of your portfolio progressing? 
• Please provide a portfolio-level summary of the last financial quarter, together with more detailed updates on individual projects as required. This could be where a greater level of progress has been made, or challenges have affected delivery and/or defrayal of Pathfinder funds, particularly where holistic delivery is concerned, i.e. projects are contingent on others meeting milestones etc. 
• For projects where RAG ratings have increased since the previous monitoring return, we expect to see additional narrative to provide clarity and justification. 
• For significant challenges on projects across the portfolio, please utilise the section below on big issues across portfolio to provide further detail.</t>
  </si>
  <si>
    <t xml:space="preserve">Across the portfolio projects are either completed or are nearing completion. Only the Streets for All projects is behind schedule whilst design issues have been addressed. This project is the first in a programme that will be delivered across xxx so establish design principles has been a fundamental isue and has taken longer than anticipated. However the fist of two phases has been tendered and work is due to start imminently. Future High Fund allocations are being prioritised for early spend and this is reflected in the financial forecasts.
The construction phase of the xxx project is nearing completion, fit out will follow over the summer with operations beginning in early autumn.
The xxx Institute of xxx  will receive its first cohort of fulltime students in September.  Some short  courses have already been run from the building.
The xxx Market Precinct project has made excellent progress over the past quarter with the main residential blocks built to roof height. The community hub buildig is progressing with the Council expecting to finalise the head lease during the summer ahead of final completion in xxx 2024.
Work is continuing on the improvements to the public realm in xxx Town centre with the environment in the vicinty of xxx Park underway. Scheme costs are less than expected in some cases.
xxx Museum and Library, xxx Market and xxx Leisure Centre are now complete and operational.</t>
  </si>
  <si>
    <t xml:space="preserve">500 words suggested</t>
  </si>
  <si>
    <t xml:space="preserve">PF-USER_PORTFOLIO-PROGRESS-END</t>
  </si>
  <si>
    <t xml:space="preserve">Project progress</t>
  </si>
  <si>
    <t xml:space="preserve">Spend Risk </t>
  </si>
  <si>
    <t xml:space="preserve">Delivery Risk </t>
  </si>
  <si>
    <t xml:space="preserve">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</si>
  <si>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charset val="1"/>
      </rPr>
      <t xml:space="preserve">
</t>
    </r>
    <r>
      <rPr>
        <b val="true"/>
        <sz val="11"/>
        <color rgb="FF262626"/>
        <rFont val="Calibri"/>
        <family val="2"/>
        <charset val="1"/>
      </rPr>
      <t xml:space="preserve">Enter a spend RAG rating for each project and some explanatory narrative so we understand where you might need some support. To help you choose a rating, examples of what each rating might include are below. 
Green</t>
    </r>
    <r>
      <rPr>
        <sz val="11"/>
        <color rgb="FF262626"/>
        <rFont val="Calibri"/>
        <family val="2"/>
        <charset val="1"/>
      </rPr>
      <t xml:space="preserve">: no rising costs, no slippage, less than 30% expenditure profiled in final year, no use of financial flexibility.
</t>
    </r>
    <r>
      <rPr>
        <b val="true"/>
        <sz val="11"/>
        <color rgb="FF262626"/>
        <rFont val="Calibri"/>
        <family val="2"/>
        <charset val="1"/>
      </rPr>
      <t xml:space="preserve">
Amber/Green</t>
    </r>
    <r>
      <rPr>
        <sz val="11"/>
        <color rgb="FF262626"/>
        <rFont val="Calibri"/>
        <family val="2"/>
        <charset val="1"/>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val="true"/>
        <sz val="11"/>
        <color rgb="FF262626"/>
        <rFont val="Calibri"/>
        <family val="2"/>
        <charset val="1"/>
      </rPr>
      <t xml:space="preserve">
Amber</t>
    </r>
    <r>
      <rPr>
        <sz val="11"/>
        <color rgb="FF262626"/>
        <rFont val="Calibri"/>
        <family val="2"/>
        <charset val="1"/>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val="true"/>
        <sz val="11"/>
        <color rgb="FF262626"/>
        <rFont val="Calibri"/>
        <family val="2"/>
        <charset val="1"/>
      </rPr>
      <t xml:space="preserve">
Amber/Red</t>
    </r>
    <r>
      <rPr>
        <sz val="11"/>
        <color rgb="FF262626"/>
        <rFont val="Calibri"/>
        <family val="2"/>
        <charset val="1"/>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val="true"/>
        <sz val="11"/>
        <color rgb="FF262626"/>
        <rFont val="Calibri"/>
        <family val="2"/>
        <charset val="1"/>
      </rPr>
      <t xml:space="preserve">
Red: </t>
    </r>
    <r>
      <rPr>
        <sz val="11"/>
        <color rgb="FF262626"/>
        <rFont val="Calibri"/>
        <family val="2"/>
        <charset val="1"/>
      </rPr>
      <t xml:space="preserve">major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</si>
  <si>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charset val="1"/>
      </rPr>
      <t xml:space="preserve">
</t>
    </r>
    <r>
      <rPr>
        <b val="true"/>
        <sz val="11"/>
        <color rgb="FF262626"/>
        <rFont val="Calibri"/>
        <family val="2"/>
        <charset val="1"/>
      </rPr>
      <t xml:space="preserve">Enter a delivery RAG rating for each project and some explanatory narrative. This tells us where you might need support, and where we can celebrate success.
Green: </t>
    </r>
    <r>
      <rPr>
        <sz val="11"/>
        <color rgb="FF262626"/>
        <rFont val="Calibri"/>
        <family val="2"/>
        <charset val="1"/>
      </rPr>
      <t xml:space="preserve">planning is in place, main contract procurement process complete, delivery milestones on target, appropriate RIBA stage on track, project completed.
</t>
    </r>
    <r>
      <rPr>
        <b val="true"/>
        <sz val="11"/>
        <color rgb="FF262626"/>
        <rFont val="Calibri"/>
        <family val="2"/>
        <charset val="1"/>
      </rPr>
      <t xml:space="preserve">
Amber/Green: </t>
    </r>
    <r>
      <rPr>
        <sz val="11"/>
        <color rgb="FF262626"/>
        <rFont val="Calibri"/>
        <family val="2"/>
        <charset val="1"/>
      </rPr>
      <t xml:space="preserve">project is progressing but minor issues identified (these are within control of LA and there is a plan in place), the appropriate RIBA stage has minor slippage but there is a plan in place to deal with the issue, no additional support required.
</t>
    </r>
    <r>
      <rPr>
        <b val="true"/>
        <sz val="11"/>
        <color rgb="FF262626"/>
        <rFont val="Calibri"/>
        <family val="2"/>
        <charset val="1"/>
      </rPr>
      <t xml:space="preserve">
Amber: </t>
    </r>
    <r>
      <rPr>
        <sz val="11"/>
        <color rgb="FF262626"/>
        <rFont val="Calibri"/>
        <family val="2"/>
        <charset val="1"/>
      </rPr>
      <t xml:space="preserve">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val="true"/>
        <sz val="11"/>
        <color rgb="FF262626"/>
        <rFont val="Calibri"/>
        <family val="2"/>
        <charset val="1"/>
      </rPr>
      <t xml:space="preserve">
Amber/Red: </t>
    </r>
    <r>
      <rPr>
        <sz val="11"/>
        <color rgb="FF262626"/>
        <rFont val="Calibri"/>
        <family val="2"/>
        <charset val="1"/>
      </rPr>
      <t xml:space="preserve">the project has stalled, Value Engineering is required or in progress and likely to result in a new planning application and delayed delivery timelines, major RIBA stage slippage, major additional support required.
</t>
    </r>
    <r>
      <rPr>
        <b val="true"/>
        <sz val="11"/>
        <color rgb="FF262626"/>
        <rFont val="Calibri"/>
        <family val="2"/>
        <charset val="1"/>
      </rPr>
      <t xml:space="preserve">
Red: </t>
    </r>
    <r>
      <rPr>
        <sz val="11"/>
        <color rgb="FF262626"/>
        <rFont val="Calibri"/>
        <family val="2"/>
        <charset val="1"/>
      </rPr>
      <t xml:space="preserve">project stalled, issues out of LA control, major support required, major RIBA stage slippage, no plan in place.
</t>
    </r>
    <r>
      <rPr>
        <b val="true"/>
        <sz val="11"/>
        <color rgb="FF262626"/>
        <rFont val="Calibri"/>
        <family val="2"/>
        <charset val="1"/>
      </rPr>
      <t xml:space="preserve">
</t>
    </r>
    <r>
      <rPr>
        <sz val="11"/>
        <color rgb="FF262626"/>
        <rFont val="Calibri"/>
        <family val="2"/>
        <charset val="1"/>
      </rPr>
      <t xml:space="preserve">
</t>
    </r>
  </si>
  <si>
    <t xml:space="preserve">PF-USER_PROJECT-PROGRESS-START</t>
  </si>
  <si>
    <t xml:space="preserve">Project name</t>
  </si>
  <si>
    <t xml:space="preserve">Project status</t>
  </si>
  <si>
    <t xml:space="preserve">Spend RAG rating </t>
  </si>
  <si>
    <t xml:space="preserve">Delivery RAG rating </t>
  </si>
  <si>
    <r>
      <rPr>
        <b val="true"/>
        <sz val="12"/>
        <color rgb="FF000000"/>
        <rFont val="Calibri"/>
        <family val="2"/>
        <charset val="1"/>
      </rPr>
      <t xml:space="preserve">Why have you given these ratings? </t>
    </r>
    <r>
      <rPr>
        <sz val="12"/>
        <color rgb="FF262626"/>
        <rFont val="Calibri"/>
        <family val="2"/>
        <charset val="1"/>
      </rPr>
      <t xml:space="preserve">Enter an explanation (100 words max)</t>
    </r>
  </si>
  <si>
    <t xml:space="preserve">In progress</t>
  </si>
  <si>
    <t xml:space="preserve">Amber/Green</t>
  </si>
  <si>
    <t xml:space="preserve">Work is underway but slightly behind schedule. A plan to recover lost time is being prepared but there is a risk that completion may slip by c 3 weeks to mid July 2024.. The building is still expected to be operational from 1st September and management agreement are progresasing well.</t>
  </si>
  <si>
    <t xml:space="preserve">Project complete</t>
  </si>
  <si>
    <t xml:space="preserve">Food hall opened March 2024</t>
  </si>
  <si>
    <t xml:space="preserve">Completed November 2023</t>
  </si>
  <si>
    <t xml:space="preserve">Completed</t>
  </si>
  <si>
    <t xml:space="preserve">FHSF funding fully defrayed March 2024, construction work funded by xxx on target for completion November 2024</t>
  </si>
  <si>
    <t xml:space="preserve">Opened April 2023</t>
  </si>
  <si>
    <t xml:space="preserve">Phase 1 to start on site April 2024 to be completed April 2025, Phase 2 start April 2025m completion 2026. FHSF extension requested , Profile change to be recorded (less than £5m)</t>
  </si>
  <si>
    <t xml:space="preserve">Building work completed, first full time student intake September 2024</t>
  </si>
  <si>
    <t xml:space="preserve">PF-USER_PROJECT-PROGRESS-END</t>
  </si>
  <si>
    <t xml:space="preserve">PF-USER_BIG-ISSUES-ACROSS-PORTFOLIO-START</t>
  </si>
  <si>
    <t xml:space="preserve">Big issues across portfolio</t>
  </si>
  <si>
    <t xml:space="preserve">Tell us about the issues affecting delivery of your projects. We use this information to see how we might be able to help. 
• Expand on any spend/delivery issues highlighted in the above sections, providing rationale for how the issue(s) has materialised. Please include what stage project delivery is at, what action is being taken to mitigate the issue(s), estimated resolution date (if possible) and how this will affect individual project milestones, including the March 2026 deadline for completion. 
• Please indicate whether a PAR is/will be required. 
• Where there is a variance on the Outputs and Outcomes tabs between the baseline data and the MR data, please include narrative in this section for the variance.</t>
  </si>
  <si>
    <t xml:space="preserve">The majority of current projects are either completed or nearing completion.  Start on the  xxx project has been delayed whilst design issues were resolved. However work is expected to start on site this month and both phases of the project scheduled for completion in March 2026. LUF3 projects are undergoing validation and are expected to be added to the portfolio in due course.</t>
  </si>
  <si>
    <t xml:space="preserve">PF-USER_BIG-ISSUES-ACROSS-PORTFOLIO-END</t>
  </si>
  <si>
    <t xml:space="preserve">PF-USER_UPCOMING-SIGNIFICANT-MILESTONES-START</t>
  </si>
  <si>
    <t xml:space="preserve">Upcoming significant milestones</t>
  </si>
  <si>
    <t xml:space="preserve">What significant milestones are coming up? We use this information to find communication opportunities. For example, we might highlight your successes to others, write about them in a case study, or organise a ministerial visit.</t>
  </si>
  <si>
    <t xml:space="preserve">The first full student intake at xxx Institue of xxx will take place in September and the xxx project is scheduled for completion in late Summer/early autumn 2024.</t>
  </si>
  <si>
    <t xml:space="preserve">PF-USER_UPCOMING-SIGNIFICANT-MILESTONES-END</t>
  </si>
  <si>
    <t xml:space="preserve">PF-USER_PROJECT-LOCATION-START</t>
  </si>
  <si>
    <t xml:space="preserve">Project full postcode/postcodes (for example, AB1D 2EF)</t>
  </si>
  <si>
    <t xml:space="preserve">If a project has multiple postcodes, enter postcodes with a comma separating each one (for example, AB1D 2EF, WC1 3RJ).</t>
  </si>
  <si>
    <t xml:space="preserve">BL1 1US</t>
  </si>
  <si>
    <t xml:space="preserve">BL1 1TQ</t>
  </si>
  <si>
    <t xml:space="preserve">BL1 1SE</t>
  </si>
  <si>
    <t xml:space="preserve">BL1 1UR, BL1 1TQ, BL1 1SU</t>
  </si>
  <si>
    <t xml:space="preserve">BL1 1UR, BL1 1TQBL1 1SUD</t>
  </si>
  <si>
    <t xml:space="preserve">BL4 7AF</t>
  </si>
  <si>
    <t xml:space="preserve">BL4 9DZ</t>
  </si>
  <si>
    <t xml:space="preserve">BL4 8HP, BL4 8AQ, BL4 9AJ, BL4 8HQ, BL4 9BB, BL4 7NS, BL4 7NY, BL4 7FU, BL4 8EX, BL4 9AE, BL4 7PD </t>
  </si>
  <si>
    <t xml:space="preserve">BL4 0JR</t>
  </si>
  <si>
    <t xml:space="preserve">PF-USER_PROJECT-LOCATION-END</t>
  </si>
  <si>
    <t xml:space="preserve">What have you delivered, and what is forecast to be delivered?</t>
  </si>
  <si>
    <t xml:space="preserve">Tell us about the outputs you are delivering and the outcomes these are achieving, or expected to achieve.
Provide this at portfolio level by intervention theme.
Investment themes have been developed to help MHCLG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</si>
  <si>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</si>
  <si>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</si>
  <si>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 xml:space="preserve">Description</t>
  </si>
  <si>
    <t xml:space="preserve">Improving quality of life for residents</t>
  </si>
  <si>
    <t xml:space="preserve">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</si>
  <si>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 xml:space="preserve">Strengthening the local service economy</t>
  </si>
  <si>
    <t xml:space="preserve">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</si>
  <si>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 xml:space="preserve">Unlocking commercial, industrial and residential development</t>
  </si>
  <si>
    <t xml:space="preserve">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</si>
  <si>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 xml:space="preserve">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</si>
  <si>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</si>
  <si>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 xml:space="preserve">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</si>
  <si>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</si>
  <si>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 xml:space="preserve">Standard outputs</t>
  </si>
  <si>
    <t xml:space="preserve">PF-USER_STANDARD-OUTPUTS-START</t>
  </si>
  <si>
    <t xml:space="preserve">Intervention theme</t>
  </si>
  <si>
    <t xml:space="preserve">Output</t>
  </si>
  <si>
    <t xml:space="preserve">Unit of measurement</t>
  </si>
  <si>
    <t xml:space="preserve">Baseline output</t>
  </si>
  <si>
    <t xml:space="preserve">Total cumulative outputs to date</t>
  </si>
  <si>
    <t xml:space="preserve">Financial year 2024 to 2025</t>
  </si>
  <si>
    <t xml:space="preserve">Financial year 2025 to 2026</t>
  </si>
  <si>
    <t xml:space="preserve">April 2026 and after</t>
  </si>
  <si>
    <t xml:space="preserve">Grand total</t>
  </si>
  <si>
    <t xml:space="preserve">Variance % (Between MR and Baseline)</t>
  </si>
  <si>
    <t xml:space="preserve">(Up to and including Mar 2024)</t>
  </si>
  <si>
    <t xml:space="preserve">Total</t>
  </si>
  <si>
    <t xml:space="preserve">(Apr to Jun)</t>
  </si>
  <si>
    <t xml:space="preserve">(Jul to Sep)</t>
  </si>
  <si>
    <t xml:space="preserve">(Oct to Dec)</t>
  </si>
  <si>
    <t xml:space="preserve">(Jan to Mar)</t>
  </si>
  <si>
    <t xml:space="preserve">Actual</t>
  </si>
  <si>
    <t xml:space="preserve">Forecast</t>
  </si>
  <si>
    <t xml:space="preserve">Enhancing subregional and regional connectivity</t>
  </si>
  <si>
    <t xml:space="preserve">Total length of pedestrian paths improved </t>
  </si>
  <si>
    <t xml:space="preserve">Total length of new pedestrian paths </t>
  </si>
  <si>
    <t xml:space="preserve">Total length of new cycle ways</t>
  </si>
  <si>
    <t xml:space="preserve">Total length of improved cycle ways </t>
  </si>
  <si>
    <t xml:space="preserve">Total length of resurfaced/improved road </t>
  </si>
  <si>
    <t xml:space="preserve">Total length of newly built roads </t>
  </si>
  <si>
    <t xml:space="preserve">Number of alternative fuel charging/re-fuelling points </t>
  </si>
  <si>
    <t xml:space="preserve">Amount of land made wheelchair accessible/step free </t>
  </si>
  <si>
    <t xml:space="preserve">Unlocking and enabling industrial commercial and residential development</t>
  </si>
  <si>
    <t xml:space="preserve">Amount of rehabilitated land </t>
  </si>
  <si>
    <t xml:space="preserve">Number of dilapidated buildings improved OR Number of derelict buildings refurbished </t>
  </si>
  <si>
    <t xml:space="preserve">Amount of floor space repurposed (residential, commercial, retail)</t>
  </si>
  <si>
    <t xml:space="preserve">Strengthening the visitor and local service economy </t>
  </si>
  <si>
    <t xml:space="preserve">Amount of public realm improved </t>
  </si>
  <si>
    <t xml:space="preserve">Number of public amenities/facilities created </t>
  </si>
  <si>
    <t xml:space="preserve">Number of public amenities/facilities improved</t>
  </si>
  <si>
    <t xml:space="preserve">Amount of new retail space created </t>
  </si>
  <si>
    <t xml:space="preserve">Amount of existing retail space improved </t>
  </si>
  <si>
    <t xml:space="preserve">Amount of new hospitality space created </t>
  </si>
  <si>
    <t xml:space="preserve">Amount of existing hospitality space improved</t>
  </si>
  <si>
    <t xml:space="preserve">Number of local events or activities supported </t>
  </si>
  <si>
    <t xml:space="preserve">Number of new community/sports centres </t>
  </si>
  <si>
    <t xml:space="preserve">Number of neighbourhood improvements undertaken </t>
  </si>
  <si>
    <t xml:space="preserve">Number of heritage buildings renovated/restored OR Number of buildings renovated/restored </t>
  </si>
  <si>
    <t xml:space="preserve">Number of improved cultural facilities </t>
  </si>
  <si>
    <t xml:space="preserve">Number of improved community/sports centres </t>
  </si>
  <si>
    <t xml:space="preserve">Number of new cultural facilities </t>
  </si>
  <si>
    <t xml:space="preserve">Improving the quality of life of residents</t>
  </si>
  <si>
    <t xml:space="preserve">Number of trees planted OR Number of new trees planted </t>
  </si>
  <si>
    <t xml:space="preserve">Amount of existing parks/greenspace/outdoor improved </t>
  </si>
  <si>
    <t xml:space="preserve">Amount of new parks/greenspace/outdoor space </t>
  </si>
  <si>
    <t xml:space="preserve">Number of properties better protected from flooding and coastal erosion </t>
  </si>
  <si>
    <t xml:space="preserve">n of full-time equivalent (FTE) permanent jobs created directly through the projects </t>
  </si>
  <si>
    <t xml:space="preserve">n of full-time equivalent (FTE) permanent jobs safeguarded directly through the projects </t>
  </si>
  <si>
    <t xml:space="preserve">n of full-time equivalent (FTE) permanent jobs facilitated directly through the projects </t>
  </si>
  <si>
    <t xml:space="preserve">n of temporary FT jobs supported during project implementation</t>
  </si>
  <si>
    <t xml:space="preserve">Amount of new educational space created</t>
  </si>
  <si>
    <t xml:space="preserve">PF-USER_STANDARD-OUTPUTS-END</t>
  </si>
  <si>
    <t xml:space="preserve">n of </t>
  </si>
  <si>
    <t xml:space="preserve">Bespoke outputs</t>
  </si>
  <si>
    <t xml:space="preserve">PF-USER_BESPOKE-OUTPUTS-START</t>
  </si>
  <si>
    <t xml:space="preserve">Bespoke</t>
  </si>
  <si>
    <t xml:space="preserve">Amount of new office space (m2)</t>
  </si>
  <si>
    <t xml:space="preserve">Amount of capacity of new or improved training or education facilities (people)</t>
  </si>
  <si>
    <t xml:space="preserve">Amount of public realm created (sqm)</t>
  </si>
  <si>
    <t xml:space="preserve">% increase in participation</t>
  </si>
  <si>
    <t xml:space="preserve">% increase in membership</t>
  </si>
  <si>
    <t xml:space="preserve">% increase in Health Pathway referrals </t>
  </si>
  <si>
    <t xml:space="preserve">Number of residential units</t>
  </si>
  <si>
    <t xml:space="preserve">Amount of new healthcare facilities sqm</t>
  </si>
  <si>
    <t xml:space="preserve">Number of new parking spaces</t>
  </si>
  <si>
    <t xml:space="preserve">Additional Learners (FE)</t>
  </si>
  <si>
    <t xml:space="preserve">Additional Learners (HE)</t>
  </si>
  <si>
    <t xml:space="preserve">Additional Learners (CPD)</t>
  </si>
  <si>
    <t xml:space="preserve">Learners moving into Healthcare from other sectors</t>
  </si>
  <si>
    <t xml:space="preserve">Local employment (NHS workers living within 10 mile radious)</t>
  </si>
  <si>
    <t xml:space="preserve">Increase in the amount of diversity of commercial floorspace (sqm)</t>
  </si>
  <si>
    <t xml:space="preserve">Increase in existing visits (%)</t>
  </si>
  <si>
    <t xml:space="preserve">Increase in dwell time (%)</t>
  </si>
  <si>
    <t xml:space="preserve">Increase in number of trading units</t>
  </si>
  <si>
    <t xml:space="preserve">Number of new awnings &amp; food hall</t>
  </si>
  <si>
    <t xml:space="preserve">Increase in amount of shared innovation facilities (%)</t>
  </si>
  <si>
    <t xml:space="preserve">Increase in amount of new specialist technology equipment (%)</t>
  </si>
  <si>
    <t xml:space="preserve">Increase in uptake of digital/technical apprenticeships (%)</t>
  </si>
  <si>
    <t xml:space="preserve">Increase in the share of young people &amp; adults who have the relevant skills for employment &amp; entrepreneurship (%)</t>
  </si>
  <si>
    <t xml:space="preserve">Increase in new business start ups (%)</t>
  </si>
  <si>
    <t xml:space="preserve">Increase in business scale ups (%)</t>
  </si>
  <si>
    <t xml:space="preserve">Increase in no of visitors to arts, culture &amp; heritage events</t>
  </si>
  <si>
    <t xml:space="preserve">Rehabilitated land m2</t>
  </si>
  <si>
    <t xml:space="preserve">Improved parking spaces</t>
  </si>
  <si>
    <t xml:space="preserve">Sites cleared</t>
  </si>
  <si>
    <t xml:space="preserve">Additional enterprises with broadband access</t>
  </si>
  <si>
    <t xml:space="preserve">Non domestic buildings with green retrofit</t>
  </si>
  <si>
    <t xml:space="preserve">Office Space renovated/improved</t>
  </si>
  <si>
    <t xml:space="preserve">Potential entrepreneurs assisted</t>
  </si>
  <si>
    <t xml:space="preserve">Closer collaboration with employers</t>
  </si>
  <si>
    <t xml:space="preserve">Increase in capacity and accessibility to new/improved facilities</t>
  </si>
  <si>
    <t xml:space="preserve">m2 of heritage buildings renovated/restored</t>
  </si>
  <si>
    <t xml:space="preserve">Improved perception of place (%) visitors, businesses, residents</t>
  </si>
  <si>
    <t xml:space="preserve">PF-USER_BESPOKE-OUTPUTS-END</t>
  </si>
  <si>
    <t xml:space="preserve">Standard outcomes</t>
  </si>
  <si>
    <t xml:space="preserve">PF-USER_STANDARD-OUTCOMES-START</t>
  </si>
  <si>
    <t xml:space="preserve">Outcome</t>
  </si>
  <si>
    <t xml:space="preserve">Baseline outcome</t>
  </si>
  <si>
    <t xml:space="preserve">Total cumulative outcomes to date</t>
  </si>
  <si>
    <t xml:space="preserve">Footfall </t>
  </si>
  <si>
    <t xml:space="preserve">Cycle flow </t>
  </si>
  <si>
    <t xml:space="preserve">Pedestrian flow </t>
  </si>
  <si>
    <t xml:space="preserve">Vehicle flow </t>
  </si>
  <si>
    <t xml:space="preserve">Public transport reliability </t>
  </si>
  <si>
    <t xml:space="preserve">Change in perceived/experienced accessibility </t>
  </si>
  <si>
    <t xml:space="preserve">Percentage of adults who are satisfied with their local area as a place to live </t>
  </si>
  <si>
    <t xml:space="preserve">Number of major commercial planning applications granted </t>
  </si>
  <si>
    <t xml:space="preserve">Number of minor commercial planning applications granted </t>
  </si>
  <si>
    <t xml:space="preserve">Number of people using a new/improved public facility </t>
  </si>
  <si>
    <t xml:space="preserve">Vacancy rate of commercial units </t>
  </si>
  <si>
    <t xml:space="preserve">Percentage of residents who report feeling safe in their local area </t>
  </si>
  <si>
    <t xml:space="preserve">Number of crimes reported </t>
  </si>
  <si>
    <t xml:space="preserve">Number of anti-social behaviour crimes recorded </t>
  </si>
  <si>
    <t xml:space="preserve">Number of day visitors </t>
  </si>
  <si>
    <t xml:space="preserve">Total consumer spending at cultural venues </t>
  </si>
  <si>
    <t xml:space="preserve">Number of visitors to cultural venues </t>
  </si>
  <si>
    <t xml:space="preserve">Number of cultural events </t>
  </si>
  <si>
    <t xml:space="preserve">Audience numbers for cultural events </t>
  </si>
  <si>
    <t xml:space="preserve">Change in number of properties better protected from flooding and coastal erosion </t>
  </si>
  <si>
    <t xml:space="preserve">PF-USER_STANDARD-OUTCOMES-END</t>
  </si>
  <si>
    <t xml:space="preserve">Bespoke outcomes</t>
  </si>
  <si>
    <t xml:space="preserve">PF-USER_BESPOKE-OUTCOMES-START</t>
  </si>
  <si>
    <t xml:space="preserve">Travel times in corridors of interest</t>
  </si>
  <si>
    <t xml:space="preserve">Number of enterprises receiving non financial support </t>
  </si>
  <si>
    <t xml:space="preserve">No of births of new enterprises</t>
  </si>
  <si>
    <t xml:space="preserve">Average occupany rates work spaces (5)</t>
  </si>
  <si>
    <t xml:space="preserve">(%) of adults satisfied with their area</t>
  </si>
  <si>
    <t xml:space="preserve">(%) of visitors likely to recommend the town</t>
  </si>
  <si>
    <t xml:space="preserve">No of people using an improved/new public facility (%)</t>
  </si>
  <si>
    <t xml:space="preserve">(%) of customers or visitors who report a positive experience</t>
  </si>
  <si>
    <t xml:space="preserve">PF-USER_BESPOKE-OUTCOMES-END</t>
  </si>
  <si>
    <t xml:space="preserve">Portfolio-level finances</t>
  </si>
  <si>
    <t xml:space="preserve">The following questions refer to the current financial year that you are reporting against.</t>
  </si>
  <si>
    <t xml:space="preserve">PF-USER_CURRENT-UNDERSPEND-START</t>
  </si>
  <si>
    <t xml:space="preserve">Current underspend</t>
  </si>
  <si>
    <t xml:space="preserve">What is the current underspend for this financial year?</t>
  </si>
  <si>
    <t xml:space="preserve">Enter numbers only</t>
  </si>
  <si>
    <t xml:space="preserve">PF-USER_CURRENT-UNDERSPEND-END</t>
  </si>
  <si>
    <t xml:space="preserve">Forecast and actual spend - Capital</t>
  </si>
  <si>
    <t xml:space="preserve">PF-USER_FORECAST-AND-ACTUAL-SPEND-CAPITAL-START</t>
  </si>
  <si>
    <t xml:space="preserve">Type of spend</t>
  </si>
  <si>
    <t xml:space="preserve">Total cumulative actuals to date</t>
  </si>
  <si>
    <t xml:space="preserve">How much of your forecast is contractually committed (this includes actual expenditure)?</t>
  </si>
  <si>
    <t xml:space="preserve">f</t>
  </si>
  <si>
    <t xml:space="preserve">How much of your forecast is not contractually committed?</t>
  </si>
  <si>
    <t xml:space="preserve">Freedom and flexibilities spend</t>
  </si>
  <si>
    <t xml:space="preserve">Total MHCLG spend (inc. F&amp;F)</t>
  </si>
  <si>
    <t xml:space="preserve">Secured match funding spend (this includes actual match funding)</t>
  </si>
  <si>
    <t xml:space="preserve">Unsecured match funding</t>
  </si>
  <si>
    <t xml:space="preserve">Total match</t>
  </si>
  <si>
    <t xml:space="preserve">PF-USER_FORECAST-AND-ACTUAL-SPEND-CAPITAL-END</t>
  </si>
  <si>
    <t xml:space="preserve">Forecast and actual spend - Revenue</t>
  </si>
  <si>
    <t xml:space="preserve">PF-USER_FORECAST-AND-ACTUAL-SPEND-REVENUE-START</t>
  </si>
  <si>
    <t xml:space="preserve">g</t>
  </si>
  <si>
    <t xml:space="preserve">PF-USER_FORECAST-AND-ACTUAL-SPEND-REVENUE-END</t>
  </si>
  <si>
    <t xml:space="preserve">PF-USER_UNCOMMITTED-FUNDING-PLAN-START</t>
  </si>
  <si>
    <t xml:space="preserve">Uncommitted funding plan</t>
  </si>
  <si>
    <t xml:space="preserve">What is your plan for using any uncommitted funding? </t>
  </si>
  <si>
    <t xml:space="preserve">Please set out how uncommitted funding will be used, indicating when funds will become committed. This should cover your underspend as detailed above and remaining uncommitted allocation. 
Please write "N/A" if all of your funding is committed.</t>
  </si>
  <si>
    <t xml:space="preserve">As q 4</t>
  </si>
  <si>
    <t xml:space="preserve">PF-USER_UNCOMMITTED-FUNDING-PLAN-END</t>
  </si>
  <si>
    <t xml:space="preserve">PF-USER_SUMMARY-OF-CHANGES-BELOW-CHANGE-REQUEST-THRESHOLD-START</t>
  </si>
  <si>
    <t xml:space="preserve">Summary of changes below change request threshold</t>
  </si>
  <si>
    <t xml:space="preserve">What changes have you made, or plan to make, that are below the change request threshold?</t>
  </si>
  <si>
    <t xml:space="preserve">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</si>
  <si>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The timeframe for the xxx project has been shifted from an end date of March 2024 into 2024/25. Priority will be given to spending the FHSF allocation first and using matchfunding to fund later stages of the project. FHSF will be used on Phase One of the project. The outputs remain the same.</t>
  </si>
  <si>
    <t xml:space="preserve">500 words suggested </t>
  </si>
  <si>
    <t xml:space="preserve">PF-USER_SUMMARY-OF-CHANGES-BELOW-CHANGE-REQUEST-THRESHOLD-END</t>
  </si>
  <si>
    <t xml:space="preserve">Project finance changes</t>
  </si>
  <si>
    <t xml:space="preserve">Only include changes where the amount moved falls below the change request threshold.</t>
  </si>
  <si>
    <t xml:space="preserve">PF-USER_PROJECT-FINANCE-CHANGES-START</t>
  </si>
  <si>
    <t xml:space="preserve">Change number</t>
  </si>
  <si>
    <t xml:space="preserve">Project funding moved from</t>
  </si>
  <si>
    <t xml:space="preserve">Intervention theme moved from</t>
  </si>
  <si>
    <t xml:space="preserve">Project funding moved to</t>
  </si>
  <si>
    <t xml:space="preserve">Intervention theme moved to</t>
  </si>
  <si>
    <t xml:space="preserve">Amount moved</t>
  </si>
  <si>
    <t xml:space="preserve">What changes have you made / or are planning to make? (100 words max)</t>
  </si>
  <si>
    <t xml:space="preserve">Reason for change (100 words max)</t>
  </si>
  <si>
    <t xml:space="preserve">Actual, forecast or cancelled</t>
  </si>
  <si>
    <t xml:space="preserve">Reporting period change takes place</t>
  </si>
  <si>
    <t xml:space="preserve">PF-ANO-008: Streets for All - Anon</t>
  </si>
  <si>
    <t xml:space="preserve">Change in timescale of delivery to 2024/25</t>
  </si>
  <si>
    <t xml:space="preserve">Finalising design principles</t>
  </si>
  <si>
    <t xml:space="preserve">Q3 2024/25: Oct 2024 - Dec 2024</t>
  </si>
  <si>
    <t xml:space="preserve">PF-USER_PROJECT-FINANCE-CHANGES-END</t>
  </si>
  <si>
    <t xml:space="preserve">What are the main risks across your portfolio? Please enter five.</t>
  </si>
  <si>
    <t xml:space="preserve">If you have resolved a risk since your last submission, log it here as closed and tell us how well your mitigations worked. We use this information to see how problems get solved, so we can share that knowledge with others.</t>
  </si>
  <si>
    <t xml:space="preserve">PF-USER_RISKS-START</t>
  </si>
  <si>
    <t xml:space="preserve">Risk name</t>
  </si>
  <si>
    <t xml:space="preserve">Category</t>
  </si>
  <si>
    <t xml:space="preserve">Description </t>
  </si>
  <si>
    <t xml:space="preserve">Pre-mitigated likelihood score</t>
  </si>
  <si>
    <t xml:space="preserve">Pre-mitigated impact score</t>
  </si>
  <si>
    <t xml:space="preserve">Pre-mitigated total risk score</t>
  </si>
  <si>
    <t xml:space="preserve">Mitigations</t>
  </si>
  <si>
    <t xml:space="preserve">Post-mitigated likelihood score</t>
  </si>
  <si>
    <t xml:space="preserve">Post-mitigated impact score</t>
  </si>
  <si>
    <t xml:space="preserve">Post-mitigated total risk score</t>
  </si>
  <si>
    <t xml:space="preserve">Select risk categories applicable to the portfolio.</t>
  </si>
  <si>
    <t xml:space="preserve">Explain what might go wrong and why, and what the outcome would be if it did.
(100 words maximum)</t>
  </si>
  <si>
    <t xml:space="preserve">What is the probability of this happening, based on mitigations already in place?</t>
  </si>
  <si>
    <t xml:space="preserve">To what extent would this affect delivery, based on mitigations already in place?</t>
  </si>
  <si>
    <t xml:space="preserve">We calculate this by multiplying the likelihood score with the impact score. </t>
  </si>
  <si>
    <t xml:space="preserve">Explain the mitigations you had, have, or plan to have in place to manage the risk.
(100 words maximum)</t>
  </si>
  <si>
    <t xml:space="preserve">What level of confidence do you have that the risk has now been mitigated?</t>
  </si>
  <si>
    <t xml:space="preserve">To what extent did the mitigations ensure that delivery was not affected?</t>
  </si>
  <si>
    <t xml:space="preserve">We calculate this by multiplying the likelihood score with the impact score.</t>
  </si>
  <si>
    <t xml:space="preserve">Economic Downturn</t>
  </si>
  <si>
    <t xml:space="preserve">Commercial or procurement risks</t>
  </si>
  <si>
    <t xml:space="preserve">Most projects in the portfolio are either completed or nearing completion. Therefore risks are around delivering outputs an outcomes. An economic downturn may adversley impact trading conditions and take up of facilties provided by the projects.</t>
  </si>
  <si>
    <t xml:space="preserve">2 - Low</t>
  </si>
  <si>
    <t xml:space="preserve">3 - Medium</t>
  </si>
  <si>
    <t xml:space="preserve">Management of facilities will include forward planning to mitigate impact of economic change</t>
  </si>
  <si>
    <t xml:space="preserve">Government policy change</t>
  </si>
  <si>
    <t xml:space="preserve">Political sensitivity</t>
  </si>
  <si>
    <t xml:space="preserve">A change in government and policy shift may impact achievement of outputs/outcomes</t>
  </si>
  <si>
    <t xml:space="preserve">4 - High</t>
  </si>
  <si>
    <t xml:space="preserve">1 - Very Low</t>
  </si>
  <si>
    <t xml:space="preserve">Management of facilities will include forward planning to mitigate impact of political change</t>
  </si>
  <si>
    <t xml:space="preserve">Construction cost pressures</t>
  </si>
  <si>
    <t xml:space="preserve">A return of inflation will impact materials costs</t>
  </si>
  <si>
    <t xml:space="preserve">Most projects are sufficently advacned in procurement to have secured firm costs</t>
  </si>
  <si>
    <t xml:space="preserve">Local policy shift</t>
  </si>
  <si>
    <t xml:space="preserve">A change in the political composition Council may affext policy and priorities</t>
  </si>
  <si>
    <t xml:space="preserve">Incoming elected members are briefed about the projects and status of projects is advanced to make variation unlikely </t>
  </si>
  <si>
    <t xml:space="preserve">Shift in priority of partner</t>
  </si>
  <si>
    <t xml:space="preserve">The remaining project is being delivered in partnership with a third party whose priority may change before the project si completed</t>
  </si>
  <si>
    <t xml:space="preserve">Project design is well advanced and partner is committed</t>
  </si>
  <si>
    <t xml:space="preserve">PF-USER_RISKS-END</t>
  </si>
  <si>
    <t xml:space="preserve">Please ensure this document is signed by the Section 151 Officer or Chief Finance Officer. 
No other signatories will be accepted.</t>
  </si>
  <si>
    <t xml:space="preserve">Section 151 Officer or Chief Finance Officer</t>
  </si>
  <si>
    <t xml:space="preserve">I confirm that:
•  the information in this document is accurate
•  all significant issues affecting deliverability of the project have been disclosed
•  the Board has seen this document before submission</t>
  </si>
  <si>
    <t xml:space="preserve">PF-USER_SIGNATORY-NAME-START</t>
  </si>
  <si>
    <t xml:space="preserve">Signatory name</t>
  </si>
  <si>
    <t xml:space="preserve">PF-USER_SIGNATORY-NAME-END</t>
  </si>
  <si>
    <t xml:space="preserve">PF-USER_SIGNATORY-ROLE-START</t>
  </si>
  <si>
    <t xml:space="preserve">Signatory role</t>
  </si>
  <si>
    <t xml:space="preserve">S151 Officer</t>
  </si>
  <si>
    <t xml:space="preserve">PF-USER_SIGNATORY-ROLE-END</t>
  </si>
  <si>
    <t xml:space="preserve">PF-USER_SIGNATURE-IMAGE-START</t>
  </si>
  <si>
    <t xml:space="preserve">Signature image</t>
  </si>
  <si>
    <t xml:space="preserve">This must be an image</t>
  </si>
  <si>
    <t xml:space="preserve">PF-USER_SIGNATURE-IMAGE-END</t>
  </si>
  <si>
    <t xml:space="preserve">PF-USER_SIGNATURE-DATE-START</t>
  </si>
  <si>
    <t xml:space="preserve">Signature date</t>
  </si>
  <si>
    <t xml:space="preserve">Enter following this format: dd/mm/yyyy</t>
  </si>
  <si>
    <t xml:space="preserve">PF-USER_SIGNATURE-DATE-END</t>
  </si>
  <si>
    <t xml:space="preserve">Council Leader</t>
  </si>
  <si>
    <t xml:space="preserve">Enumeration Values</t>
  </si>
  <si>
    <t xml:space="preserve">Name</t>
  </si>
  <si>
    <t xml:space="preserve">Role</t>
  </si>
  <si>
    <t xml:space="preserve">Yes</t>
  </si>
  <si>
    <t xml:space="preserve">Confirm information provided is accurate</t>
  </si>
  <si>
    <t xml:space="preserve">No</t>
  </si>
  <si>
    <t xml:space="preserve">Date (dd/mm/yyyy)</t>
  </si>
  <si>
    <t xml:space="preserve">PF-CONTROL_GLOBAL-DROPDOWN-PLACEHOLDER-START</t>
  </si>
  <si>
    <t xml:space="preserve">Global dropdown placeholder</t>
  </si>
  <si>
    <t xml:space="preserve">PF-CONTROL_GLOBAL-DROPDOWN-PLACEHOLDER-END</t>
  </si>
  <si>
    <t xml:space="preserve">PF-CONTROL_REPORTING-PERIOD-START</t>
  </si>
  <si>
    <t xml:space="preserve">Q4 2023/24: Jan 2024 - Mar 2024</t>
  </si>
  <si>
    <t xml:space="preserve">Q1 2024/25: Apr 2024 - Jun 2024</t>
  </si>
  <si>
    <t xml:space="preserve">Q4 2024/25: Jan 2025 - Mar 2025</t>
  </si>
  <si>
    <t xml:space="preserve">Q1 2025/26: Apr 2025 - Jun 2025</t>
  </si>
  <si>
    <t xml:space="preserve">Q2 2025/26: Jul 2025 - Sep 2025</t>
  </si>
  <si>
    <t xml:space="preserve">Q3 2025/26: Oct 2025 - Dec 2025</t>
  </si>
  <si>
    <t xml:space="preserve">Q4 2025/26: Jan 2026 - Mar 2026</t>
  </si>
  <si>
    <t xml:space="preserve">PF-CONTROL_REPORTING-PERIOD-END</t>
  </si>
  <si>
    <t xml:space="preserve">PF-CONTROL_ORGANISATION-NAME-START</t>
  </si>
  <si>
    <t xml:space="preserve">PF-CONTROL_ORGANISATION-NAME-END</t>
  </si>
  <si>
    <t xml:space="preserve">PF-CONTROL_PROJECT-STATUS-START</t>
  </si>
  <si>
    <t xml:space="preserve">Not started</t>
  </si>
  <si>
    <t xml:space="preserve">On hold</t>
  </si>
  <si>
    <t xml:space="preserve">Project cancelled</t>
  </si>
  <si>
    <t xml:space="preserve">PF-CONTROL_PROJECT-STATUS-END</t>
  </si>
  <si>
    <t xml:space="preserve">PF-CONTROL_RAG-RATING-START</t>
  </si>
  <si>
    <t xml:space="preserve">Progress RAG rating</t>
  </si>
  <si>
    <t xml:space="preserve">Amber</t>
  </si>
  <si>
    <t xml:space="preserve">Amber/Red</t>
  </si>
  <si>
    <t xml:space="preserve">Red</t>
  </si>
  <si>
    <t xml:space="preserve">PF-CONTROL_RAG-RATING-END</t>
  </si>
  <si>
    <t xml:space="preserve">PF-CONTROL_STANDARD-OUTPUTS-START</t>
  </si>
  <si>
    <t xml:space="preserve">Standard output</t>
  </si>
  <si>
    <t xml:space="preserve">UoM</t>
  </si>
  <si>
    <t xml:space="preserve">sqm </t>
  </si>
  <si>
    <t xml:space="preserve">Enhancing sub-regional and regional connectivity</t>
  </si>
  <si>
    <t xml:space="preserve">km  </t>
  </si>
  <si>
    <t xml:space="preserve">PF-CONTROL_STANDARD-OUTPUTS-END</t>
  </si>
  <si>
    <t xml:space="preserve">PF-CONTROL_STANDARD-OUTCOMES-START</t>
  </si>
  <si>
    <t xml:space="preserve">Standard outcome</t>
  </si>
  <si>
    <t xml:space="preserve">%</t>
  </si>
  <si>
    <t xml:space="preserve">£</t>
  </si>
  <si>
    <t xml:space="preserve">PF-CONTROL_STANDARD-OUTCOMES-END</t>
  </si>
  <si>
    <t xml:space="preserve">PF-CONTROL_UNIT-OF-MEASUREMENT-START</t>
  </si>
  <si>
    <t xml:space="preserve">PF-CONTROL_UNIT-OF-MEASUREMENT-END</t>
  </si>
  <si>
    <t xml:space="preserve">PF-CONTROL_INTERVENTION-THEME-START</t>
  </si>
  <si>
    <t xml:space="preserve">PF-CONTROL_INTERVENTION-THEME-END</t>
  </si>
  <si>
    <t xml:space="preserve">PF-CONTROL_INTERVENTION-THEME-BESPOKE-START</t>
  </si>
  <si>
    <t xml:space="preserve">Bespoke intervention theme</t>
  </si>
  <si>
    <t xml:space="preserve">PF-CONTROL_INTERVENTION-THEME-BESPOKE-END</t>
  </si>
  <si>
    <t xml:space="preserve">PF-CONTROL_CREDIBLE-PLAN-START</t>
  </si>
  <si>
    <t xml:space="preserve">Credible plan yes or no</t>
  </si>
  <si>
    <t xml:space="preserve">PF-CONTROL_CREDIBLE-PLAN-END</t>
  </si>
  <si>
    <t xml:space="preserve">PF-CONTROL_ACTUAL-FORECAST-CANCELLED-START</t>
  </si>
  <si>
    <t xml:space="preserve">Cancelled</t>
  </si>
  <si>
    <t xml:space="preserve">PF-CONTROL_ACTUAL-FORECAST-CANCELLED-END</t>
  </si>
  <si>
    <t xml:space="preserve">PF-CONTROL_RISK-CATEGORY-START</t>
  </si>
  <si>
    <t xml:space="preserve">Risk category</t>
  </si>
  <si>
    <t xml:space="preserve">Arm’s length body risks</t>
  </si>
  <si>
    <t xml:space="preserve">Delivery Partner</t>
  </si>
  <si>
    <t xml:space="preserve">Financial flexibility</t>
  </si>
  <si>
    <t xml:space="preserve">Financial risks</t>
  </si>
  <si>
    <t xml:space="preserve">Governance risks</t>
  </si>
  <si>
    <t xml:space="preserve">Legal, regulatory or compliance risks</t>
  </si>
  <si>
    <t xml:space="preserve">Local government risks</t>
  </si>
  <si>
    <t xml:space="preserve">Operational process or control risks</t>
  </si>
  <si>
    <t xml:space="preserve">People risks</t>
  </si>
  <si>
    <t xml:space="preserve">Planning Permission / other consents</t>
  </si>
  <si>
    <t xml:space="preserve">Procurement / contracting</t>
  </si>
  <si>
    <t xml:space="preserve">Programme or project delivery risks</t>
  </si>
  <si>
    <t xml:space="preserve">Reputational Risk</t>
  </si>
  <si>
    <t xml:space="preserve">Resilience risks</t>
  </si>
  <si>
    <t xml:space="preserve">Resource &amp; Expertise</t>
  </si>
  <si>
    <t xml:space="preserve">Security risks</t>
  </si>
  <si>
    <t xml:space="preserve">Slippage</t>
  </si>
  <si>
    <t xml:space="preserve">Strategy risks</t>
  </si>
  <si>
    <t xml:space="preserve">Subsidy Control</t>
  </si>
  <si>
    <t xml:space="preserve">System or IT infrastructure risks</t>
  </si>
  <si>
    <t xml:space="preserve">Other</t>
  </si>
  <si>
    <t xml:space="preserve">PF-CONTROL_RISK-CATEGORY-END</t>
  </si>
  <si>
    <t xml:space="preserve">PF-CONTROL_RISK-SCORE-START</t>
  </si>
  <si>
    <t xml:space="preserve">Risk score</t>
  </si>
  <si>
    <t xml:space="preserve">5 - Very High</t>
  </si>
  <si>
    <t xml:space="preserve">PF-CONTROL_RISK-SCORE-END</t>
  </si>
  <si>
    <t xml:space="preserve">PF-CONTROL_PROJECT-DETAILS-START</t>
  </si>
  <si>
    <t xml:space="preserve">Local Authority</t>
  </si>
  <si>
    <t xml:space="preserve">Reference</t>
  </si>
  <si>
    <t xml:space="preserve">Status</t>
  </si>
  <si>
    <t xml:space="preserve">Full name</t>
  </si>
  <si>
    <t xml:space="preserve">PF-ANO-001</t>
  </si>
  <si>
    <t xml:space="preserve">Anon Innovation Hub</t>
  </si>
  <si>
    <t xml:space="preserve">Active</t>
  </si>
  <si>
    <t xml:space="preserve">PF-ANO-001: Anon Innovation Hub</t>
  </si>
  <si>
    <t xml:space="preserve">PF-ANO-002</t>
  </si>
  <si>
    <t xml:space="preserve">Anon Market Upgrades</t>
  </si>
  <si>
    <t xml:space="preserve">PF-ANO-002: Anon Market Upgrades</t>
  </si>
  <si>
    <t xml:space="preserve">PF-ANO-003</t>
  </si>
  <si>
    <t xml:space="preserve">Anon Library &amp; Museum Upgrade</t>
  </si>
  <si>
    <t xml:space="preserve">PF-ANO-003: Anon Library &amp; Museum Upgrade</t>
  </si>
  <si>
    <t xml:space="preserve">PF-ANO-004</t>
  </si>
  <si>
    <t xml:space="preserve">Public Realm Improvements</t>
  </si>
  <si>
    <t xml:space="preserve">PF-ANO-004: Public Realm Improvements</t>
  </si>
  <si>
    <t xml:space="preserve">PF-ANO-005</t>
  </si>
  <si>
    <t xml:space="preserve">Accelerated Funding £1 million Public Realm Improvements</t>
  </si>
  <si>
    <t xml:space="preserve">PF-ANO-005: Accelerated Funding £1 million Public Realm Improvements</t>
  </si>
  <si>
    <t xml:space="preserve">PF-ANO-006</t>
  </si>
  <si>
    <t xml:space="preserve">Anon Market Precinct</t>
  </si>
  <si>
    <t xml:space="preserve">PF-ANO-006: Anon Market Precinct</t>
  </si>
  <si>
    <t xml:space="preserve">PF-ANO-007</t>
  </si>
  <si>
    <t xml:space="preserve">Anon Leisure Centre Expansion</t>
  </si>
  <si>
    <t xml:space="preserve">PF-ANO-007: Anon Leisure Centre Expansion</t>
  </si>
  <si>
    <t xml:space="preserve">PF-ANO-008</t>
  </si>
  <si>
    <t xml:space="preserve">Streets for All - Anon</t>
  </si>
  <si>
    <t xml:space="preserve">PF-ANO-009</t>
  </si>
  <si>
    <t xml:space="preserve">Anon College of Medical Science</t>
  </si>
  <si>
    <t xml:space="preserve">PF-ANO-009: Anon College of Medical Science</t>
  </si>
  <si>
    <t xml:space="preserve">PF-CONTROL_PROJECT-DETAILS-END</t>
  </si>
  <si>
    <t xml:space="preserve">Standard Outputs</t>
  </si>
  <si>
    <t xml:space="preserve">Standard Outcomes</t>
  </si>
  <si>
    <t xml:space="preserve">Ensure the named ranges for the Outputs are set to the Scope of the Outputs tab (not workbook). Sames for Outcomes - ensure scope is Outcomes tab, not Workbook)</t>
  </si>
  <si>
    <t xml:space="preserve">Ensure the named range has the name of the theme WITH NO SPACES e.g. "employmentandeducation". These values must match exactly the values for intervention themes that the user selects on the form</t>
  </si>
  <si>
    <t xml:space="preserve">There are no options to select</t>
  </si>
  <si>
    <t xml:space="preserve">Selected LA in Admin tab:</t>
  </si>
  <si>
    <t xml:space="preserve">PF-CONTROL_BESPOKE-OUTPUTS-START</t>
  </si>
  <si>
    <t xml:space="preserve">Bespoke output</t>
  </si>
  <si>
    <t xml:space="preserve">Number of improved community/sports centres</t>
  </si>
  <si>
    <t xml:space="preserve">PF-CONTROL_BESPOKE-OUTPUTS-END</t>
  </si>
  <si>
    <t xml:space="preserve">PF-CONTROL_BESPOKE-OUTCOMES-START</t>
  </si>
  <si>
    <t xml:space="preserve">Bespoke outcome</t>
  </si>
  <si>
    <t xml:space="preserve">PF-CONTROL_BESPOKE-OUTCOMES-END</t>
  </si>
</sst>
</file>

<file path=xl/styles.xml><?xml version="1.0" encoding="utf-8"?>
<styleSheet xmlns="http://schemas.openxmlformats.org/spreadsheetml/2006/main">
  <numFmts count="8">
    <numFmt numFmtId="164" formatCode="General"/>
    <numFmt numFmtId="165" formatCode="dd/mm/yyyy;@"/>
    <numFmt numFmtId="166" formatCode="dd/mm/yyyy"/>
    <numFmt numFmtId="167" formatCode="@"/>
    <numFmt numFmtId="168" formatCode="General"/>
    <numFmt numFmtId="169" formatCode="#,##0.00"/>
    <numFmt numFmtId="170" formatCode="0.00%"/>
    <numFmt numFmtId="171" formatCode="_-[$£-809]* #,##0.00_-;\-[$£-809]* #,##0.00_-;_-[$£-809]* \-??_-;_-@_-"/>
  </numFmts>
  <fonts count="3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b val="true"/>
      <sz val="11"/>
      <color rgb="FF000000"/>
      <name val="Calibri"/>
      <family val="2"/>
      <charset val="1"/>
    </font>
    <font>
      <sz val="11"/>
      <color rgb="FF000000"/>
      <name val="Calibri"/>
      <family val="2"/>
      <charset val="1"/>
    </font>
    <font>
      <b val="true"/>
      <sz val="18"/>
      <color theme="1"/>
      <name val="Calibri"/>
      <family val="2"/>
      <charset val="1"/>
    </font>
    <font>
      <sz val="12"/>
      <color theme="0"/>
      <name val="Calibri"/>
      <family val="2"/>
      <charset val="1"/>
    </font>
    <font>
      <sz val="12"/>
      <color theme="1"/>
      <name val="Calibri"/>
      <family val="2"/>
      <charset val="1"/>
    </font>
    <font>
      <b val="true"/>
      <sz val="14"/>
      <color theme="1"/>
      <name val="Calibri"/>
      <family val="2"/>
      <charset val="1"/>
    </font>
    <font>
      <b val="true"/>
      <sz val="12"/>
      <color theme="1"/>
      <name val="Calibri"/>
      <family val="2"/>
      <charset val="1"/>
    </font>
    <font>
      <b val="true"/>
      <sz val="10"/>
      <color theme="0"/>
      <name val="Calibri"/>
      <family val="2"/>
      <charset val="1"/>
    </font>
    <font>
      <b val="true"/>
      <sz val="14"/>
      <color rgb="FF000000"/>
      <name val="Calibri"/>
      <family val="2"/>
      <charset val="1"/>
    </font>
    <font>
      <sz val="12"/>
      <color rgb="FF000000"/>
      <name val="Calibri"/>
      <family val="2"/>
      <charset val="1"/>
    </font>
    <font>
      <b val="true"/>
      <sz val="16"/>
      <color rgb="FF000000"/>
      <name val="Calibri"/>
      <family val="2"/>
      <charset val="1"/>
    </font>
    <font>
      <u val="single"/>
      <sz val="11"/>
      <color theme="10"/>
      <name val="Calibri"/>
      <family val="2"/>
      <charset val="1"/>
    </font>
    <font>
      <sz val="11"/>
      <color theme="0"/>
      <name val="Calibri"/>
      <family val="2"/>
      <charset val="1"/>
    </font>
    <font>
      <b val="true"/>
      <sz val="14"/>
      <name val="Calibri"/>
      <family val="2"/>
      <charset val="1"/>
    </font>
    <font>
      <sz val="11"/>
      <name val="Calibri"/>
      <family val="2"/>
      <charset val="1"/>
    </font>
    <font>
      <sz val="11"/>
      <color rgb="FF262626"/>
      <name val="Calibri"/>
      <family val="2"/>
      <charset val="1"/>
    </font>
    <font>
      <b val="true"/>
      <sz val="11"/>
      <color rgb="FF262626"/>
      <name val="Calibri"/>
      <family val="2"/>
      <charset val="1"/>
    </font>
    <font>
      <b val="true"/>
      <sz val="12"/>
      <color rgb="FF000000"/>
      <name val="Calibri"/>
      <family val="2"/>
      <charset val="1"/>
    </font>
    <font>
      <sz val="12"/>
      <color rgb="FF262626"/>
      <name val="Calibri"/>
      <family val="2"/>
      <charset val="1"/>
    </font>
    <font>
      <sz val="11"/>
      <color theme="1" tint="0.15"/>
      <name val="Calibri"/>
      <family val="2"/>
      <charset val="1"/>
    </font>
    <font>
      <b val="true"/>
      <sz val="11"/>
      <color theme="1" tint="0.15"/>
      <name val="Calibri"/>
      <family val="2"/>
      <charset val="1"/>
    </font>
    <font>
      <sz val="16"/>
      <color theme="1"/>
      <name val="Calibri"/>
      <family val="2"/>
      <charset val="1"/>
    </font>
    <font>
      <b val="true"/>
      <sz val="16"/>
      <color theme="1"/>
      <name val="Calibri"/>
      <family val="2"/>
      <charset val="1"/>
    </font>
    <font>
      <b val="true"/>
      <sz val="12"/>
      <name val="Calibri"/>
      <family val="2"/>
      <charset val="1"/>
    </font>
    <font>
      <sz val="12"/>
      <name val="Calibri"/>
      <family val="2"/>
      <charset val="1"/>
    </font>
    <font>
      <b val="true"/>
      <sz val="12"/>
      <color rgb="FFFFFFFF"/>
      <name val="Calibri"/>
      <family val="2"/>
      <charset val="1"/>
    </font>
    <font>
      <sz val="11"/>
      <color rgb="FF0B0C0C"/>
      <name val="Calibri"/>
      <family val="2"/>
      <charset val="1"/>
    </font>
    <font>
      <sz val="10"/>
      <name val="Arial"/>
      <family val="2"/>
    </font>
    <font>
      <sz val="11"/>
      <color theme="0" tint="-0.25"/>
      <name val="Calibri"/>
      <family val="2"/>
      <charset val="1"/>
    </font>
    <font>
      <b val="true"/>
      <sz val="13"/>
      <color theme="3"/>
      <name val="Calibri"/>
      <family val="2"/>
      <charset val="1"/>
    </font>
    <font>
      <b val="true"/>
      <sz val="11"/>
      <color theme="0"/>
      <name val="Calibri"/>
      <family val="2"/>
      <charset val="1"/>
    </font>
  </fonts>
  <fills count="13">
    <fill>
      <patternFill patternType="none"/>
    </fill>
    <fill>
      <patternFill patternType="gray125"/>
    </fill>
    <fill>
      <patternFill patternType="solid">
        <fgColor theme="8" tint="0.7999"/>
        <bgColor rgb="FFDDEBF7"/>
      </patternFill>
    </fill>
    <fill>
      <patternFill patternType="solid">
        <fgColor theme="0"/>
        <bgColor rgb="FFF2F2F2"/>
      </patternFill>
    </fill>
    <fill>
      <patternFill patternType="solid">
        <fgColor rgb="FFDDEBF7"/>
        <bgColor rgb="FFDEEBF7"/>
      </patternFill>
    </fill>
    <fill>
      <patternFill patternType="solid">
        <fgColor theme="4" tint="0.3999"/>
        <bgColor rgb="FFA1B8E1"/>
      </patternFill>
    </fill>
    <fill>
      <patternFill patternType="solid">
        <fgColor theme="9" tint="0.5999"/>
        <bgColor rgb="FFC6EFCE"/>
      </patternFill>
    </fill>
    <fill>
      <patternFill patternType="solid">
        <fgColor theme="0" tint="-0.15"/>
        <bgColor rgb="FFE7E6E6"/>
      </patternFill>
    </fill>
    <fill>
      <patternFill patternType="solid">
        <fgColor theme="2"/>
        <bgColor rgb="FFDEEBF7"/>
      </patternFill>
    </fill>
    <fill>
      <patternFill patternType="solid">
        <fgColor theme="7" tint="0.7999"/>
        <bgColor rgb="FFEFFFC7"/>
      </patternFill>
    </fill>
    <fill>
      <patternFill patternType="solid">
        <fgColor rgb="FF0070C0"/>
        <bgColor rgb="FF0563C1"/>
      </patternFill>
    </fill>
    <fill>
      <patternFill patternType="solid">
        <fgColor theme="0" tint="-0.05"/>
        <bgColor rgb="FFE7E6E6"/>
      </patternFill>
    </fill>
    <fill>
      <patternFill patternType="solid">
        <fgColor theme="4"/>
        <bgColor rgb="FF0563C1"/>
      </patternFill>
    </fill>
  </fills>
  <borders count="57">
    <border diagonalUp="false" diagonalDown="false">
      <left/>
      <right/>
      <top/>
      <bottom/>
      <diagonal/>
    </border>
    <border diagonalUp="false" diagonalDown="false">
      <left/>
      <right/>
      <top/>
      <bottom style="thick">
        <color theme="4" tint="0.4999"/>
      </bottom>
      <diagonal/>
    </border>
    <border diagonalUp="false" diagonalDown="false">
      <left style="medium"/>
      <right style="medium"/>
      <top style="medium"/>
      <bottom style="medium"/>
      <diagonal/>
    </border>
    <border diagonalUp="false" diagonalDown="false">
      <left style="medium"/>
      <right style="medium"/>
      <top style="medium"/>
      <bottom style="thin"/>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style="medium"/>
      <right style="medium"/>
      <top/>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medium"/>
      <bottom style="thin"/>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style="medium"/>
      <top style="thin"/>
      <bottom style="thin"/>
      <diagonal/>
    </border>
    <border diagonalUp="false" diagonalDown="false">
      <left style="medium"/>
      <right style="medium"/>
      <top style="thin"/>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medium"/>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medium"/>
      <bottom/>
      <diagonal/>
    </border>
    <border diagonalUp="false" diagonalDown="false">
      <left/>
      <right style="medium"/>
      <top style="medium"/>
      <bottom/>
      <diagonal/>
    </border>
    <border diagonalUp="false" diagonalDown="false">
      <left style="medium"/>
      <right style="thin"/>
      <top/>
      <bottom style="thin"/>
      <diagonal/>
    </border>
    <border diagonalUp="false" diagonalDown="false">
      <left/>
      <right style="medium"/>
      <top/>
      <bottom/>
      <diagonal/>
    </border>
    <border diagonalUp="false" diagonalDown="false">
      <left style="medium"/>
      <right style="medium"/>
      <top style="thin"/>
      <bottom/>
      <diagonal/>
    </border>
    <border diagonalUp="false" diagonalDown="false">
      <left style="medium"/>
      <right style="medium"/>
      <top style="thin"/>
      <bottom style="thin"/>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style="medium"/>
      <right style="medium"/>
      <top/>
      <bottom/>
      <diagonal/>
    </border>
    <border diagonalUp="false" diagonalDown="false">
      <left/>
      <right style="thin"/>
      <top style="medium"/>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medium"/>
      <right/>
      <top style="thin"/>
      <bottom style="thin"/>
      <diagonal/>
    </border>
    <border diagonalUp="false" diagonalDown="false">
      <left/>
      <right style="medium"/>
      <top style="thin"/>
      <bottom/>
      <diagonal/>
    </border>
    <border diagonalUp="false" diagonalDown="false">
      <left/>
      <right style="medium"/>
      <top style="thin"/>
      <bottom style="thin"/>
      <diagonal/>
    </border>
    <border diagonalUp="false" diagonalDown="false">
      <left/>
      <right style="thin"/>
      <top style="thin"/>
      <bottom style="thin"/>
      <diagonal/>
    </border>
    <border diagonalUp="false" diagonalDown="false">
      <left style="medium"/>
      <right/>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thin"/>
      <right/>
      <top style="thin"/>
      <bottom style="medium"/>
      <diagonal/>
    </border>
    <border diagonalUp="false" diagonalDown="false">
      <left style="medium"/>
      <right style="thin"/>
      <top style="thin"/>
      <botto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medium"/>
      <bottom/>
      <diagonal/>
    </border>
    <border diagonalUp="false" diagonalDown="false">
      <left/>
      <right style="thin"/>
      <top/>
      <bottom/>
      <diagonal/>
    </border>
    <border diagonalUp="false" diagonalDown="false">
      <left style="thin">
        <color theme="4" tint="0.3999"/>
      </left>
      <right/>
      <top style="thin">
        <color theme="4" tint="0.3999"/>
      </top>
      <bottom style="thin">
        <color theme="4" tint="0.3999"/>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34" fillId="0" borderId="1" applyFont="true" applyBorder="true" applyAlignment="true" applyProtection="false">
      <alignment horizontal="general" vertical="bottom" textRotation="0" wrapText="false" indent="0" shrinkToFit="false"/>
    </xf>
  </cellStyleXfs>
  <cellXfs count="2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2" borderId="3" xfId="0" applyFont="true" applyBorder="true" applyAlignment="true" applyProtection="false">
      <alignment horizontal="left" vertical="top" textRotation="0" wrapText="true" indent="0" shrinkToFit="false"/>
      <protection locked="true" hidden="false"/>
    </xf>
    <xf numFmtId="164" fontId="0" fillId="3" borderId="4" xfId="0" applyFont="true" applyBorder="true" applyAlignment="true" applyProtection="true">
      <alignment horizontal="left" vertical="bottom" textRotation="0" wrapText="false" indent="0" shrinkToFit="false"/>
      <protection locked="fals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0" fillId="3" borderId="4"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4" borderId="5" xfId="0" applyFont="true" applyBorder="true" applyAlignment="false" applyProtection="false">
      <alignment horizontal="general" vertical="bottom" textRotation="0" wrapText="false" indent="0" shrinkToFit="false"/>
      <protection locked="true" hidden="false"/>
    </xf>
    <xf numFmtId="164" fontId="6" fillId="4" borderId="6" xfId="0" applyFont="true" applyBorder="true" applyAlignment="true" applyProtection="false">
      <alignment horizontal="general" vertical="bottom" textRotation="0" wrapText="true" indent="0" shrinkToFit="false"/>
      <protection locked="true" hidden="false"/>
    </xf>
    <xf numFmtId="165" fontId="14" fillId="0" borderId="4" xfId="0" applyFont="true" applyBorder="true" applyAlignment="false" applyProtection="true">
      <alignment horizontal="general" vertical="bottom" textRotation="0" wrapText="false" indent="0" shrinkToFit="false"/>
      <protection locked="false" hidden="false"/>
    </xf>
    <xf numFmtId="166" fontId="14" fillId="0" borderId="4" xfId="0" applyFont="true" applyBorder="true" applyAlignment="false" applyProtection="true">
      <alignment horizontal="general" vertical="bottom" textRotation="0" wrapText="false" indent="0" shrinkToFit="false"/>
      <protection locked="fals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4" borderId="3" xfId="0" applyFont="true" applyBorder="true" applyAlignment="true" applyProtection="false">
      <alignment horizontal="general" vertical="bottom" textRotation="0" wrapText="true" indent="0" shrinkToFit="false"/>
      <protection locked="true" hidden="false"/>
    </xf>
    <xf numFmtId="164" fontId="14" fillId="0" borderId="4" xfId="0" applyFont="true" applyBorder="true" applyAlignment="true" applyProtection="true">
      <alignment horizontal="general" vertical="bottom" textRotation="0" wrapText="true" indent="0" shrinkToFit="false"/>
      <protection locked="false" hidden="false"/>
    </xf>
    <xf numFmtId="164" fontId="15" fillId="4" borderId="2" xfId="0" applyFont="true" applyBorder="true" applyAlignment="true" applyProtection="false">
      <alignment horizontal="general" vertical="bottom" textRotation="0" wrapText="true" indent="0" shrinkToFit="false"/>
      <protection locked="true" hidden="false"/>
    </xf>
    <xf numFmtId="164" fontId="13" fillId="4" borderId="3" xfId="0" applyFont="true" applyBorder="true" applyAlignment="false" applyProtection="false">
      <alignment horizontal="general" vertical="bottom" textRotation="0" wrapText="false" indent="0" shrinkToFit="false"/>
      <protection locked="true" hidden="false"/>
    </xf>
    <xf numFmtId="164" fontId="16" fillId="0" borderId="4" xfId="20" applyFont="true" applyBorder="true" applyAlignment="true" applyProtection="true">
      <alignment horizontal="general" vertical="bottom" textRotation="0" wrapText="false" indent="0" shrinkToFit="false"/>
      <protection locked="false" hidden="false"/>
    </xf>
    <xf numFmtId="167" fontId="14" fillId="0" borderId="4" xfId="0" applyFont="true" applyBorder="true" applyAlignment="false" applyProtection="true">
      <alignment horizontal="general" vertical="bottom" textRotation="0" wrapText="false" indent="0" shrinkToFit="false"/>
      <protection locked="fals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4" borderId="5" xfId="0" applyFont="true" applyBorder="true" applyAlignment="true" applyProtection="false">
      <alignment horizontal="left" vertical="bottom" textRotation="0" wrapText="false" indent="0" shrinkToFit="false"/>
      <protection locked="true" hidden="false"/>
    </xf>
    <xf numFmtId="164" fontId="19" fillId="4" borderId="7" xfId="0" applyFont="true" applyBorder="true" applyAlignment="true" applyProtection="false">
      <alignment horizontal="left" vertical="bottom" textRotation="0" wrapText="false" indent="0" shrinkToFit="false"/>
      <protection locked="true" hidden="false"/>
    </xf>
    <xf numFmtId="164" fontId="19" fillId="4" borderId="8" xfId="0" applyFont="true" applyBorder="true" applyAlignment="true" applyProtection="false">
      <alignment horizontal="left" vertical="bottom" textRotation="0" wrapText="false" indent="0" shrinkToFit="false"/>
      <protection locked="true" hidden="false"/>
    </xf>
    <xf numFmtId="164" fontId="18" fillId="4" borderId="8" xfId="0" applyFont="true" applyBorder="true" applyAlignment="true" applyProtection="false">
      <alignment horizontal="left" vertical="bottom" textRotation="0" wrapText="false" indent="0" shrinkToFit="false"/>
      <protection locked="true" hidden="false"/>
    </xf>
    <xf numFmtId="164" fontId="18" fillId="4" borderId="9" xfId="0" applyFont="true" applyBorder="true" applyAlignment="true" applyProtection="false">
      <alignment horizontal="left" vertical="bottom" textRotation="0" wrapText="false" indent="0" shrinkToFit="false"/>
      <protection locked="true" hidden="false"/>
    </xf>
    <xf numFmtId="164" fontId="17" fillId="3" borderId="0" xfId="0" applyFont="true" applyBorder="false" applyAlignment="true" applyProtection="false">
      <alignment horizontal="left" vertical="bottom" textRotation="0" wrapText="false" indent="0" shrinkToFit="false"/>
      <protection locked="true" hidden="false"/>
    </xf>
    <xf numFmtId="164" fontId="18" fillId="3" borderId="0" xfId="0" applyFont="true" applyBorder="false" applyAlignment="true" applyProtection="false">
      <alignment horizontal="left" vertical="bottom" textRotation="0" wrapText="false" indent="0" shrinkToFit="false"/>
      <protection locked="true" hidden="false"/>
    </xf>
    <xf numFmtId="164" fontId="5" fillId="2" borderId="10" xfId="0" applyFont="true" applyBorder="true" applyAlignment="true" applyProtection="false">
      <alignment horizontal="center" vertical="bottom" textRotation="0" wrapText="false" indent="0" shrinkToFit="false"/>
      <protection locked="true" hidden="false"/>
    </xf>
    <xf numFmtId="164" fontId="5" fillId="2" borderId="11" xfId="0" applyFont="true" applyBorder="true" applyAlignment="true" applyProtection="false">
      <alignment horizontal="center" vertical="bottom" textRotation="0" wrapText="false" indent="0" shrinkToFit="false"/>
      <protection locked="true" hidden="false"/>
    </xf>
    <xf numFmtId="164" fontId="19" fillId="4" borderId="12" xfId="0" applyFont="true" applyBorder="true" applyAlignment="true" applyProtection="false">
      <alignment horizontal="left" vertical="bottom" textRotation="0" wrapText="false" indent="0" shrinkToFit="false"/>
      <protection locked="true" hidden="false"/>
    </xf>
    <xf numFmtId="164" fontId="19" fillId="0" borderId="13" xfId="0" applyFont="true" applyBorder="true" applyAlignment="true" applyProtection="true">
      <alignment horizontal="center" vertical="bottom" textRotation="0" wrapText="false" indent="0" shrinkToFit="false"/>
      <protection locked="false" hidden="false"/>
    </xf>
    <xf numFmtId="164" fontId="19" fillId="4" borderId="14" xfId="0" applyFont="true" applyBorder="true" applyAlignment="true" applyProtection="false">
      <alignment horizontal="left" vertical="bottom" textRotation="0" wrapText="false" indent="0" shrinkToFit="false"/>
      <protection locked="true" hidden="false"/>
    </xf>
    <xf numFmtId="164" fontId="19" fillId="0" borderId="15" xfId="0" applyFont="true" applyBorder="true" applyAlignment="true" applyProtection="true">
      <alignment horizontal="center" vertical="bottom" textRotation="0" wrapText="false" indent="0" shrinkToFit="false"/>
      <protection locked="false" hidden="false"/>
    </xf>
    <xf numFmtId="164" fontId="10" fillId="2" borderId="5" xfId="0" applyFont="true" applyBorder="true" applyAlignment="true" applyProtection="false">
      <alignment horizontal="left" vertical="bottom" textRotation="0" wrapText="false" indent="0" shrinkToFit="false"/>
      <protection locked="true" hidden="false"/>
    </xf>
    <xf numFmtId="164" fontId="20" fillId="2" borderId="6" xfId="0" applyFont="true" applyBorder="true" applyAlignment="true" applyProtection="false">
      <alignment horizontal="left" vertical="top" textRotation="0" wrapText="true" indent="0" shrinkToFit="false"/>
      <protection locked="true" hidden="false"/>
    </xf>
    <xf numFmtId="164" fontId="20" fillId="0" borderId="4" xfId="0" applyFont="true" applyBorder="true" applyAlignment="true" applyProtection="true">
      <alignment horizontal="left" vertical="top" textRotation="0" wrapText="true" indent="0" shrinkToFit="false"/>
      <protection locked="false" hidden="false"/>
    </xf>
    <xf numFmtId="164" fontId="21" fillId="0" borderId="0" xfId="0" applyFont="true" applyBorder="true" applyAlignment="true" applyProtection="false">
      <alignment horizontal="left" vertical="bottom" textRotation="0" wrapText="tru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0" fillId="2" borderId="3" xfId="0" applyFont="true" applyBorder="true" applyAlignment="true" applyProtection="false">
      <alignment horizontal="left" vertical="bottom" textRotation="0" wrapText="false" indent="0" shrinkToFit="false"/>
      <protection locked="true" hidden="false"/>
    </xf>
    <xf numFmtId="164" fontId="11" fillId="2" borderId="12" xfId="0" applyFont="true" applyBorder="true" applyAlignment="true" applyProtection="false">
      <alignment horizontal="center" vertical="bottom" textRotation="0" wrapText="false" indent="0" shrinkToFit="false"/>
      <protection locked="true" hidden="false"/>
    </xf>
    <xf numFmtId="164" fontId="11" fillId="2" borderId="16" xfId="0" applyFont="true" applyBorder="true" applyAlignment="true" applyProtection="false">
      <alignment horizontal="center" vertical="bottom" textRotation="0" wrapText="false" indent="0" shrinkToFit="false"/>
      <protection locked="true" hidden="false"/>
    </xf>
    <xf numFmtId="164" fontId="0" fillId="2" borderId="17" xfId="0" applyFont="true" applyBorder="true" applyAlignment="true" applyProtection="false">
      <alignment horizontal="center" vertical="center" textRotation="0" wrapText="true" indent="0" shrinkToFit="false"/>
      <protection locked="true" hidden="false"/>
    </xf>
    <xf numFmtId="164" fontId="20" fillId="0" borderId="18" xfId="0" applyFont="true" applyBorder="true" applyAlignment="true" applyProtection="false">
      <alignment horizontal="left" vertical="top" textRotation="0" wrapText="true" indent="0" shrinkToFit="false"/>
      <protection locked="true" hidden="false"/>
    </xf>
    <xf numFmtId="164" fontId="20" fillId="0" borderId="19" xfId="0" applyFont="true" applyBorder="true" applyAlignment="true" applyProtection="false">
      <alignment horizontal="general" vertical="top" textRotation="0" wrapText="tru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11" fillId="2" borderId="21" xfId="0" applyFont="true" applyBorder="true" applyAlignment="true" applyProtection="false">
      <alignment horizontal="general" vertical="top" textRotation="0" wrapText="false" indent="0" shrinkToFit="false"/>
      <protection locked="true" hidden="false"/>
    </xf>
    <xf numFmtId="164" fontId="11" fillId="2" borderId="22" xfId="0" applyFont="true" applyBorder="true" applyAlignment="true" applyProtection="false">
      <alignment horizontal="general" vertical="top" textRotation="0" wrapText="true" indent="0" shrinkToFit="false"/>
      <protection locked="true" hidden="false"/>
    </xf>
    <xf numFmtId="164" fontId="22" fillId="2" borderId="23" xfId="0" applyFont="true" applyBorder="true" applyAlignment="true" applyProtection="false">
      <alignment horizontal="general" vertical="top" textRotation="0" wrapText="true" indent="0" shrinkToFit="false"/>
      <protection locked="true" hidden="false"/>
    </xf>
    <xf numFmtId="168" fontId="0" fillId="2" borderId="12"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true" applyProtection="false">
      <alignment horizontal="general" vertical="top" textRotation="0" wrapText="false" indent="0" shrinkToFit="false"/>
      <protection locked="true" hidden="false"/>
    </xf>
    <xf numFmtId="164" fontId="0" fillId="0" borderId="25" xfId="0" applyFont="false" applyBorder="true" applyAlignment="true" applyProtection="false">
      <alignment horizontal="general" vertical="top"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24" xfId="0" applyFont="true" applyBorder="true" applyAlignment="true" applyProtection="true">
      <alignment horizontal="general" vertical="top" textRotation="0" wrapText="false" indent="0" shrinkToFit="false"/>
      <protection locked="false" hidden="false"/>
    </xf>
    <xf numFmtId="164" fontId="0" fillId="0" borderId="25" xfId="0" applyFont="true" applyBorder="true" applyAlignment="true" applyProtection="true">
      <alignment horizontal="general" vertical="top" textRotation="0" wrapText="false" indent="0" shrinkToFit="false"/>
      <protection locked="false" hidden="false"/>
    </xf>
    <xf numFmtId="164" fontId="0" fillId="0" borderId="16" xfId="0" applyFont="true" applyBorder="true" applyAlignment="false" applyProtection="true">
      <alignment horizontal="general" vertical="bottom" textRotation="0" wrapText="false" indent="0" shrinkToFit="false"/>
      <protection locked="false" hidden="false"/>
    </xf>
    <xf numFmtId="164" fontId="0" fillId="2"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true">
      <alignment horizontal="general" vertical="bottom" textRotation="0" wrapText="false" indent="0" shrinkToFit="false"/>
      <protection locked="false" hidden="false"/>
    </xf>
    <xf numFmtId="164" fontId="24" fillId="2" borderId="6"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2" borderId="2" xfId="0" applyFont="true" applyBorder="true" applyAlignment="true" applyProtection="false">
      <alignment horizontal="left" vertical="center" textRotation="0" wrapText="true" indent="0" shrinkToFit="false"/>
      <protection locked="true" hidden="false"/>
    </xf>
    <xf numFmtId="164" fontId="11" fillId="2" borderId="26" xfId="0" applyFont="true" applyBorder="true" applyAlignment="true" applyProtection="false">
      <alignment horizontal="left" vertical="center" textRotation="0" wrapText="false" indent="0" shrinkToFit="false"/>
      <protection locked="true" hidden="false"/>
    </xf>
    <xf numFmtId="164" fontId="22" fillId="2" borderId="27" xfId="0" applyFont="true" applyBorder="true" applyAlignment="true" applyProtection="false">
      <alignment horizontal="general" vertical="top" textRotation="0" wrapText="true" indent="0" shrinkToFit="false"/>
      <protection locked="true" hidden="false"/>
    </xf>
    <xf numFmtId="164" fontId="4" fillId="2" borderId="28" xfId="0" applyFont="true" applyBorder="true" applyAlignment="true" applyProtection="false">
      <alignment horizontal="left" vertical="center" textRotation="0" wrapText="false" indent="0" shrinkToFit="false"/>
      <protection locked="true" hidden="false"/>
    </xf>
    <xf numFmtId="164" fontId="6" fillId="2" borderId="29" xfId="0" applyFont="true" applyBorder="true" applyAlignment="true" applyProtection="false">
      <alignment horizontal="general" vertical="top" textRotation="0" wrapText="true" indent="0" shrinkToFit="false"/>
      <protection locked="true" hidden="false"/>
    </xf>
    <xf numFmtId="168" fontId="0" fillId="2" borderId="12" xfId="0" applyFont="false" applyBorder="true" applyAlignment="true" applyProtection="false">
      <alignment horizontal="left" vertical="bottom" textRotation="0" wrapText="false" indent="0" shrinkToFit="false"/>
      <protection locked="true" hidden="false"/>
    </xf>
    <xf numFmtId="164" fontId="0" fillId="0" borderId="16" xfId="0" applyFont="true" applyBorder="true" applyAlignment="true" applyProtection="true">
      <alignment horizontal="center" vertical="center" textRotation="0" wrapText="false" indent="0" shrinkToFit="false"/>
      <protection locked="false" hidden="false"/>
    </xf>
    <xf numFmtId="164" fontId="9" fillId="2" borderId="12" xfId="0" applyFont="true" applyBorder="true" applyAlignment="false" applyProtection="false">
      <alignment horizontal="general" vertical="bottom" textRotation="0" wrapText="false" indent="0" shrinkToFit="false"/>
      <protection locked="true" hidden="false"/>
    </xf>
    <xf numFmtId="164" fontId="9" fillId="2" borderId="1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24" fillId="0" borderId="30" xfId="0" applyFont="true" applyBorder="true" applyAlignment="true" applyProtection="false">
      <alignment horizontal="left" vertical="bottom" textRotation="0" wrapText="true" indent="0" shrinkToFit="false"/>
      <protection locked="true" hidden="false"/>
    </xf>
    <xf numFmtId="164" fontId="24" fillId="0" borderId="0" xfId="0" applyFont="true" applyBorder="false" applyAlignment="true" applyProtection="false">
      <alignment horizontal="left" vertical="bottom" textRotation="0" wrapText="false" indent="0" shrinkToFit="false"/>
      <protection locked="true" hidden="false"/>
    </xf>
    <xf numFmtId="164" fontId="25" fillId="0" borderId="31" xfId="0" applyFont="true" applyBorder="true" applyAlignment="true" applyProtection="false">
      <alignment horizontal="center" vertical="bottom" textRotation="0" wrapText="true" indent="0" shrinkToFit="false"/>
      <protection locked="true" hidden="false"/>
    </xf>
    <xf numFmtId="164" fontId="25" fillId="0" borderId="28" xfId="0" applyFont="true" applyBorder="true" applyAlignment="true" applyProtection="false">
      <alignment horizontal="center" vertical="bottom" textRotation="0" wrapText="true" indent="0" shrinkToFit="false"/>
      <protection locked="true" hidden="false"/>
    </xf>
    <xf numFmtId="164" fontId="25" fillId="0" borderId="16" xfId="0" applyFont="true" applyBorder="true" applyAlignment="true" applyProtection="false">
      <alignment horizontal="center" vertical="bottom" textRotation="0" wrapText="true" indent="0" shrinkToFit="false"/>
      <protection locked="true" hidden="false"/>
    </xf>
    <xf numFmtId="164" fontId="24" fillId="0" borderId="12" xfId="0" applyFont="true" applyBorder="true" applyAlignment="true" applyProtection="false">
      <alignment horizontal="center" vertical="center" textRotation="0" wrapText="true" indent="0" shrinkToFit="false"/>
      <protection locked="true" hidden="false"/>
    </xf>
    <xf numFmtId="164" fontId="24" fillId="0" borderId="16" xfId="0" applyFont="true" applyBorder="true" applyAlignment="true" applyProtection="false">
      <alignment horizontal="center" vertical="center" textRotation="0" wrapText="true" indent="0" shrinkToFit="false"/>
      <protection locked="true" hidden="false"/>
    </xf>
    <xf numFmtId="164" fontId="24" fillId="0" borderId="14" xfId="0" applyFont="true" applyBorder="true" applyAlignment="true" applyProtection="false">
      <alignment horizontal="center" vertical="center" textRotation="0" wrapText="true" indent="0" shrinkToFit="false"/>
      <protection locked="true" hidden="false"/>
    </xf>
    <xf numFmtId="164" fontId="24" fillId="0" borderId="15" xfId="0" applyFont="true" applyBorder="true" applyAlignment="true" applyProtection="false">
      <alignment horizontal="center" vertical="center"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2" borderId="32" xfId="0" applyFont="true" applyBorder="true" applyAlignment="true" applyProtection="false">
      <alignment horizontal="general" vertical="center" textRotation="0" wrapText="true" indent="0" shrinkToFit="false"/>
      <protection locked="true" hidden="false"/>
    </xf>
    <xf numFmtId="164" fontId="26" fillId="2" borderId="33" xfId="0" applyFont="true" applyBorder="true" applyAlignment="false" applyProtection="false">
      <alignment horizontal="general" vertical="bottom" textRotation="0" wrapText="false" indent="0" shrinkToFit="false"/>
      <protection locked="true" hidden="false"/>
    </xf>
    <xf numFmtId="164" fontId="26" fillId="2" borderId="34" xfId="0" applyFont="true" applyBorder="true" applyAlignment="false" applyProtection="false">
      <alignment horizontal="general" vertical="bottom" textRotation="0" wrapText="false" indent="0" shrinkToFit="false"/>
      <protection locked="true" hidden="false"/>
    </xf>
    <xf numFmtId="164" fontId="22" fillId="2" borderId="5" xfId="0" applyFont="true" applyBorder="true" applyAlignment="true" applyProtection="false">
      <alignment horizontal="center" vertical="center" textRotation="0" wrapText="true" indent="0" shrinkToFit="false"/>
      <protection locked="true" hidden="false"/>
    </xf>
    <xf numFmtId="164" fontId="22" fillId="2" borderId="32" xfId="0" applyFont="true" applyBorder="true" applyAlignment="true" applyProtection="false">
      <alignment horizontal="center" vertical="center" textRotation="0" wrapText="true" indent="0" shrinkToFit="false"/>
      <protection locked="true" hidden="false"/>
    </xf>
    <xf numFmtId="164" fontId="22" fillId="2" borderId="2" xfId="0" applyFont="true" applyBorder="true" applyAlignment="true" applyProtection="false">
      <alignment horizontal="center" vertical="center" textRotation="0" wrapText="true" indent="0" shrinkToFit="false"/>
      <protection locked="true" hidden="false"/>
    </xf>
    <xf numFmtId="164" fontId="28" fillId="2" borderId="34" xfId="0" applyFont="true" applyBorder="true" applyAlignment="true" applyProtection="false">
      <alignment horizontal="center" vertical="center" textRotation="0" wrapText="true" indent="0" shrinkToFit="false"/>
      <protection locked="true" hidden="false"/>
    </xf>
    <xf numFmtId="164" fontId="28" fillId="2" borderId="5" xfId="0" applyFont="true" applyBorder="true" applyAlignment="true" applyProtection="false">
      <alignment horizontal="center" vertical="center" textRotation="0" wrapText="true" indent="0" shrinkToFit="false"/>
      <protection locked="true" hidden="false"/>
    </xf>
    <xf numFmtId="164" fontId="28" fillId="2" borderId="35" xfId="0" applyFont="true" applyBorder="tru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false" indent="0" shrinkToFit="false"/>
      <protection locked="true" hidden="false"/>
    </xf>
    <xf numFmtId="164" fontId="28" fillId="0" borderId="0" xfId="0" applyFont="true" applyBorder="true" applyAlignment="true" applyProtection="false">
      <alignment horizontal="center" vertical="center" textRotation="0" wrapText="false" indent="0" shrinkToFit="false"/>
      <protection locked="true" hidden="false"/>
    </xf>
    <xf numFmtId="164" fontId="28" fillId="4" borderId="8" xfId="0" applyFont="true" applyBorder="true" applyAlignment="true" applyProtection="false">
      <alignment horizontal="center" vertical="bottom" textRotation="0" wrapText="true" indent="0" shrinkToFit="false"/>
      <protection locked="true" hidden="false"/>
    </xf>
    <xf numFmtId="164" fontId="28" fillId="2" borderId="4" xfId="0" applyFont="true" applyBorder="true" applyAlignment="true" applyProtection="false">
      <alignment horizontal="center" vertical="center" textRotation="0" wrapText="false" indent="0" shrinkToFit="false"/>
      <protection locked="true" hidden="false"/>
    </xf>
    <xf numFmtId="164" fontId="28" fillId="4" borderId="27" xfId="0" applyFont="true" applyBorder="true" applyAlignment="true" applyProtection="false">
      <alignment horizontal="center" vertical="bottom" textRotation="0" wrapText="true" indent="0" shrinkToFit="false"/>
      <protection locked="true" hidden="false"/>
    </xf>
    <xf numFmtId="164" fontId="28" fillId="4" borderId="34" xfId="0" applyFont="true" applyBorder="true" applyAlignment="true" applyProtection="false">
      <alignment horizontal="center" vertical="bottom" textRotation="0" wrapText="true" indent="0" shrinkToFit="false"/>
      <protection locked="true" hidden="false"/>
    </xf>
    <xf numFmtId="164" fontId="28" fillId="2" borderId="36" xfId="0" applyFont="true" applyBorder="true" applyAlignment="true" applyProtection="false">
      <alignment horizontal="center" vertical="center" textRotation="0" wrapText="false" indent="0" shrinkToFit="false"/>
      <protection locked="true" hidden="false"/>
    </xf>
    <xf numFmtId="164" fontId="28" fillId="4" borderId="2" xfId="0" applyFont="true" applyBorder="true" applyAlignment="true" applyProtection="false">
      <alignment horizontal="center" vertical="bottom" textRotation="0" wrapText="true" indent="0" shrinkToFit="false"/>
      <protection locked="true" hidden="false"/>
    </xf>
    <xf numFmtId="164" fontId="28" fillId="2" borderId="27" xfId="0" applyFont="true" applyBorder="true" applyAlignment="true" applyProtection="false">
      <alignment horizontal="center" vertical="center" textRotation="0" wrapText="false" indent="0" shrinkToFit="false"/>
      <protection locked="true" hidden="false"/>
    </xf>
    <xf numFmtId="164" fontId="28" fillId="2" borderId="35"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29" fillId="5" borderId="36" xfId="0" applyFont="true" applyBorder="true" applyAlignment="true" applyProtection="false">
      <alignment horizontal="center" vertical="center" textRotation="0" wrapText="false" indent="0" shrinkToFit="false"/>
      <protection locked="true" hidden="false"/>
    </xf>
    <xf numFmtId="164" fontId="29" fillId="5" borderId="2" xfId="0" applyFont="true" applyBorder="true" applyAlignment="true" applyProtection="false">
      <alignment horizontal="center" vertical="center" textRotation="0" wrapText="false" indent="0" shrinkToFit="false"/>
      <protection locked="true" hidden="false"/>
    </xf>
    <xf numFmtId="164" fontId="29" fillId="5" borderId="5" xfId="0" applyFont="true" applyBorder="true" applyAlignment="true" applyProtection="false">
      <alignment horizontal="center" vertical="center" textRotation="0" wrapText="false" indent="0" shrinkToFit="false"/>
      <protection locked="true" hidden="false"/>
    </xf>
    <xf numFmtId="164" fontId="29" fillId="5" borderId="37" xfId="0" applyFont="true" applyBorder="true" applyAlignment="true" applyProtection="false">
      <alignment horizontal="center" vertical="center"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0" fillId="6" borderId="3" xfId="0" applyFont="true" applyBorder="true" applyAlignment="true" applyProtection="true">
      <alignment horizontal="general" vertical="center" textRotation="0" wrapText="true" indent="0" shrinkToFit="false"/>
      <protection locked="false" hidden="false"/>
    </xf>
    <xf numFmtId="164" fontId="0" fillId="6" borderId="10" xfId="0" applyFont="true" applyBorder="true" applyAlignment="true" applyProtection="true">
      <alignment horizontal="general" vertical="center" textRotation="0" wrapText="true" indent="0" shrinkToFit="false"/>
      <protection locked="false" hidden="false"/>
    </xf>
    <xf numFmtId="168" fontId="0" fillId="7" borderId="6" xfId="0" applyFont="false" applyBorder="true" applyAlignment="true" applyProtection="false">
      <alignment horizontal="center" vertical="center" textRotation="0" wrapText="false" indent="0" shrinkToFit="false"/>
      <protection locked="true" hidden="false"/>
    </xf>
    <xf numFmtId="169" fontId="19" fillId="7" borderId="5" xfId="0" applyFont="true" applyBorder="true" applyAlignment="true" applyProtection="false">
      <alignment horizontal="center" vertical="bottom" textRotation="0" wrapText="false" indent="0" shrinkToFit="false"/>
      <protection locked="true" hidden="false"/>
    </xf>
    <xf numFmtId="164" fontId="0" fillId="0" borderId="38" xfId="0" applyFont="true" applyBorder="true" applyAlignment="true" applyProtection="true">
      <alignment horizontal="center" vertical="bottom" textRotation="0" wrapText="false" indent="0" shrinkToFit="false"/>
      <protection locked="false" hidden="false"/>
    </xf>
    <xf numFmtId="168" fontId="0" fillId="8" borderId="39" xfId="0" applyFont="true" applyBorder="true" applyAlignment="true" applyProtection="false">
      <alignment horizontal="center" vertical="bottom" textRotation="0" wrapText="false" indent="0" shrinkToFit="false"/>
      <protection locked="true" hidden="false"/>
    </xf>
    <xf numFmtId="164" fontId="0" fillId="0" borderId="40" xfId="0" applyFont="true" applyBorder="true" applyAlignment="true" applyProtection="true">
      <alignment horizontal="center" vertical="bottom" textRotation="0" wrapText="false" indent="0" shrinkToFit="false"/>
      <protection locked="false" hidden="false"/>
    </xf>
    <xf numFmtId="164" fontId="0" fillId="0" borderId="22" xfId="0" applyFont="true" applyBorder="true" applyAlignment="true" applyProtection="true">
      <alignment horizontal="center" vertical="bottom" textRotation="0" wrapText="false" indent="0" shrinkToFit="false"/>
      <protection locked="false" hidden="false"/>
    </xf>
    <xf numFmtId="168" fontId="0" fillId="8" borderId="22" xfId="0" applyFont="true" applyBorder="true" applyAlignment="true" applyProtection="false">
      <alignment horizontal="center" vertical="bottom" textRotation="0" wrapText="false" indent="0" shrinkToFit="false"/>
      <protection locked="true" hidden="false"/>
    </xf>
    <xf numFmtId="168" fontId="0" fillId="9" borderId="22" xfId="0" applyFont="true" applyBorder="true" applyAlignment="true" applyProtection="false">
      <alignment horizontal="center" vertical="bottom" textRotation="0" wrapText="false" indent="0" shrinkToFit="false"/>
      <protection locked="true" hidden="false"/>
    </xf>
    <xf numFmtId="170" fontId="0" fillId="9" borderId="27"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6" borderId="31" xfId="0" applyFont="true" applyBorder="true" applyAlignment="true" applyProtection="true">
      <alignment horizontal="general" vertical="center" textRotation="0" wrapText="true" indent="0" shrinkToFit="false"/>
      <protection locked="false" hidden="false"/>
    </xf>
    <xf numFmtId="164" fontId="0" fillId="6" borderId="41" xfId="0" applyFont="true" applyBorder="true" applyAlignment="true" applyProtection="true">
      <alignment horizontal="general" vertical="center" textRotation="0" wrapText="true" indent="0" shrinkToFit="false"/>
      <protection locked="false" hidden="false"/>
    </xf>
    <xf numFmtId="169" fontId="19" fillId="7" borderId="31" xfId="0" applyFont="true" applyBorder="true" applyAlignment="true" applyProtection="false">
      <alignment horizontal="center" vertical="bottom" textRotation="0" wrapText="false" indent="0" shrinkToFit="false"/>
      <protection locked="true" hidden="false"/>
    </xf>
    <xf numFmtId="168" fontId="0" fillId="8" borderId="24" xfId="0" applyFont="true" applyBorder="true" applyAlignment="true" applyProtection="false">
      <alignment horizontal="center" vertical="bottom" textRotation="0" wrapText="false" indent="0" shrinkToFit="false"/>
      <protection locked="true" hidden="false"/>
    </xf>
    <xf numFmtId="164" fontId="0" fillId="0" borderId="39" xfId="0" applyFont="true" applyBorder="true" applyAlignment="true" applyProtection="true">
      <alignment horizontal="center" vertical="bottom" textRotation="0" wrapText="false" indent="0" shrinkToFit="false"/>
      <protection locked="false" hidden="false"/>
    </xf>
    <xf numFmtId="168" fontId="0" fillId="9" borderId="24" xfId="0" applyFont="true" applyBorder="true" applyAlignment="true" applyProtection="false">
      <alignment horizontal="center" vertical="bottom" textRotation="0" wrapText="false" indent="0" shrinkToFit="false"/>
      <protection locked="true" hidden="false"/>
    </xf>
    <xf numFmtId="170" fontId="0" fillId="9" borderId="16" xfId="0" applyFont="true" applyBorder="true" applyAlignment="true" applyProtection="false">
      <alignment horizontal="center" vertical="bottom" textRotation="0" wrapText="false" indent="0" shrinkToFit="false"/>
      <protection locked="true" hidden="false"/>
    </xf>
    <xf numFmtId="169" fontId="19" fillId="7" borderId="30" xfId="0" applyFont="true" applyBorder="true" applyAlignment="true" applyProtection="false">
      <alignment horizontal="center" vertical="bottom" textRotation="0" wrapText="false" indent="0" shrinkToFit="false"/>
      <protection locked="true" hidden="false"/>
    </xf>
    <xf numFmtId="169" fontId="19" fillId="7" borderId="6" xfId="0" applyFont="true" applyBorder="true" applyAlignment="true" applyProtection="false">
      <alignment horizontal="center" vertical="bottom" textRotation="0" wrapText="false" indent="0" shrinkToFit="false"/>
      <protection locked="true" hidden="false"/>
    </xf>
    <xf numFmtId="169" fontId="19" fillId="7" borderId="42" xfId="0" applyFont="true" applyBorder="true" applyAlignment="true" applyProtection="false">
      <alignment horizontal="center" vertical="bottom" textRotation="0" wrapText="false" indent="0" shrinkToFit="false"/>
      <protection locked="true" hidden="false"/>
    </xf>
    <xf numFmtId="169" fontId="0" fillId="7" borderId="43" xfId="0" applyFont="false" applyBorder="true" applyAlignment="true" applyProtection="false">
      <alignment horizontal="center" vertical="bottom" textRotation="0" wrapText="false" indent="0" shrinkToFit="false"/>
      <protection locked="true" hidden="false"/>
    </xf>
    <xf numFmtId="164" fontId="0" fillId="0" borderId="44" xfId="0" applyFont="true" applyBorder="true" applyAlignment="true" applyProtection="true">
      <alignment horizontal="center" vertical="bottom" textRotation="0" wrapText="false" indent="0" shrinkToFit="false"/>
      <protection locked="false" hidden="false"/>
    </xf>
    <xf numFmtId="164" fontId="0" fillId="0" borderId="24" xfId="0" applyFont="true" applyBorder="true" applyAlignment="true" applyProtection="true">
      <alignment horizontal="center" vertical="bottom" textRotation="0" wrapText="false" indent="0" shrinkToFit="false"/>
      <protection locked="false" hidden="false"/>
    </xf>
    <xf numFmtId="164" fontId="0" fillId="6" borderId="17" xfId="0" applyFont="true" applyBorder="true" applyAlignment="true" applyProtection="true">
      <alignment horizontal="general" vertical="center" textRotation="0" wrapText="true" indent="0" shrinkToFit="false"/>
      <protection locked="false" hidden="false"/>
    </xf>
    <xf numFmtId="164" fontId="0" fillId="6" borderId="45" xfId="0" applyFont="false" applyBorder="true" applyAlignment="true" applyProtection="true">
      <alignment horizontal="general" vertical="center" textRotation="0" wrapText="false" indent="0" shrinkToFit="false"/>
      <protection locked="false" hidden="false"/>
    </xf>
    <xf numFmtId="164" fontId="0" fillId="7" borderId="17" xfId="0" applyFont="false" applyBorder="true" applyAlignment="true" applyProtection="false">
      <alignment horizontal="center" vertical="center" textRotation="0" wrapText="false" indent="0" shrinkToFit="false"/>
      <protection locked="true" hidden="false"/>
    </xf>
    <xf numFmtId="164" fontId="0" fillId="0" borderId="46" xfId="0" applyFont="true" applyBorder="true" applyAlignment="true" applyProtection="true">
      <alignment horizontal="center" vertical="bottom" textRotation="0" wrapText="false" indent="0" shrinkToFit="false"/>
      <protection locked="false" hidden="false"/>
    </xf>
    <xf numFmtId="168" fontId="0" fillId="8" borderId="47" xfId="0" applyFont="true" applyBorder="true" applyAlignment="true" applyProtection="false">
      <alignment horizontal="center" vertical="bottom" textRotation="0" wrapText="false" indent="0" shrinkToFit="false"/>
      <protection locked="true" hidden="false"/>
    </xf>
    <xf numFmtId="164" fontId="0" fillId="0" borderId="47" xfId="0" applyFont="true" applyBorder="true" applyAlignment="true" applyProtection="true">
      <alignment horizontal="center" vertical="bottom" textRotation="0" wrapText="false" indent="0" shrinkToFit="false"/>
      <protection locked="false" hidden="false"/>
    </xf>
    <xf numFmtId="168" fontId="0" fillId="9" borderId="47" xfId="0" applyFont="true" applyBorder="true" applyAlignment="true" applyProtection="false">
      <alignment horizontal="center" vertical="bottom" textRotation="0" wrapText="false" indent="0" shrinkToFit="false"/>
      <protection locked="true" hidden="false"/>
    </xf>
    <xf numFmtId="170" fontId="0" fillId="9" borderId="15"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44" xfId="0" applyFont="true" applyBorder="tru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0" borderId="44" xfId="0" applyFont="true" applyBorder="true" applyAlignment="false" applyProtection="false">
      <alignment horizontal="general" vertical="bottom" textRotation="0" wrapText="false" indent="0" shrinkToFit="false"/>
      <protection locked="true" hidden="false"/>
    </xf>
    <xf numFmtId="164" fontId="22" fillId="2" borderId="35" xfId="0" applyFont="true" applyBorder="true" applyAlignment="true" applyProtection="false">
      <alignment horizontal="center" vertical="center" textRotation="0" wrapText="true" indent="0" shrinkToFit="false"/>
      <protection locked="true" hidden="false"/>
    </xf>
    <xf numFmtId="164" fontId="28" fillId="4" borderId="5"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8" fontId="0" fillId="7" borderId="3" xfId="0" applyFont="false" applyBorder="true" applyAlignment="true" applyProtection="false">
      <alignment horizontal="center" vertical="center" textRotation="0" wrapText="false" indent="0" shrinkToFit="false"/>
      <protection locked="true" hidden="false"/>
    </xf>
    <xf numFmtId="164" fontId="0" fillId="0" borderId="40" xfId="0" applyFont="false" applyBorder="true" applyAlignment="true" applyProtection="true">
      <alignment horizontal="center" vertical="bottom" textRotation="0" wrapText="false" indent="0" shrinkToFit="false"/>
      <protection locked="false" hidden="false"/>
    </xf>
    <xf numFmtId="168" fontId="0" fillId="9" borderId="48" xfId="0" applyFont="true" applyBorder="true" applyAlignment="true" applyProtection="false">
      <alignment horizontal="center" vertical="bottom" textRotation="0" wrapText="false" indent="0" shrinkToFit="false"/>
      <protection locked="true" hidden="false"/>
    </xf>
    <xf numFmtId="170" fontId="0" fillId="9" borderId="49" xfId="0" applyFont="true" applyBorder="true" applyAlignment="true" applyProtection="false">
      <alignment horizontal="center" vertical="bottom" textRotation="0" wrapText="false" indent="0" shrinkToFit="false"/>
      <protection locked="true" hidden="false"/>
    </xf>
    <xf numFmtId="168" fontId="0" fillId="7" borderId="31" xfId="0" applyFont="false" applyBorder="true" applyAlignment="true" applyProtection="false">
      <alignment horizontal="center" vertical="center" textRotation="0" wrapText="false" indent="0" shrinkToFit="false"/>
      <protection locked="true" hidden="false"/>
    </xf>
    <xf numFmtId="164" fontId="0" fillId="0" borderId="44" xfId="0" applyFont="false" applyBorder="true" applyAlignment="true" applyProtection="true">
      <alignment horizontal="center" vertical="bottom" textRotation="0" wrapText="false" indent="0" shrinkToFit="false"/>
      <protection locked="false" hidden="false"/>
    </xf>
    <xf numFmtId="168" fontId="0" fillId="9" borderId="25" xfId="0" applyFont="true" applyBorder="true" applyAlignment="true" applyProtection="false">
      <alignment horizontal="center" vertical="bottom" textRotation="0" wrapText="false" indent="0" shrinkToFit="false"/>
      <protection locked="true" hidden="false"/>
    </xf>
    <xf numFmtId="169" fontId="0" fillId="7" borderId="31" xfId="0" applyFont="fals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6" borderId="45" xfId="0" applyFont="true" applyBorder="true" applyAlignment="true" applyProtection="true">
      <alignment horizontal="general" vertical="center" textRotation="0" wrapText="true" indent="0" shrinkToFit="false"/>
      <protection locked="false" hidden="false"/>
    </xf>
    <xf numFmtId="168" fontId="0" fillId="9" borderId="50" xfId="0" applyFont="true" applyBorder="true" applyAlignment="true" applyProtection="false">
      <alignment horizontal="center" vertical="bottom" textRotation="0" wrapText="false" indent="0" shrinkToFit="false"/>
      <protection locked="true" hidden="false"/>
    </xf>
    <xf numFmtId="164" fontId="31"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4" fillId="0" borderId="31" xfId="0" applyFont="true" applyBorder="true" applyAlignment="true" applyProtection="false">
      <alignment horizontal="left" vertical="bottom" textRotation="0" wrapText="true" indent="0" shrinkToFit="false"/>
      <protection locked="true" hidden="false"/>
    </xf>
    <xf numFmtId="164" fontId="27" fillId="2" borderId="32" xfId="0" applyFont="true" applyBorder="true" applyAlignment="false" applyProtection="false">
      <alignment horizontal="general" vertical="bottom" textRotation="0" wrapText="false" indent="0" shrinkToFit="false"/>
      <protection locked="true" hidden="false"/>
    </xf>
    <xf numFmtId="164" fontId="27" fillId="2" borderId="33" xfId="0" applyFont="true" applyBorder="true" applyAlignment="false" applyProtection="false">
      <alignment horizontal="general" vertical="bottom" textRotation="0" wrapText="false" indent="0" shrinkToFit="false"/>
      <protection locked="true" hidden="false"/>
    </xf>
    <xf numFmtId="164" fontId="28" fillId="2" borderId="2" xfId="0" applyFont="true" applyBorder="true" applyAlignment="true" applyProtection="false">
      <alignment horizontal="center" vertical="center" textRotation="0" wrapText="true" indent="0" shrinkToFit="false"/>
      <protection locked="true" hidden="false"/>
    </xf>
    <xf numFmtId="164" fontId="28" fillId="2" borderId="2" xfId="0" applyFont="true" applyBorder="true" applyAlignment="true" applyProtection="false">
      <alignment horizontal="center" vertical="center" textRotation="0" wrapText="false" indent="0" shrinkToFit="false"/>
      <protection locked="true" hidden="false"/>
    </xf>
    <xf numFmtId="164" fontId="28" fillId="2" borderId="32" xfId="0" applyFont="true" applyBorder="true" applyAlignment="true" applyProtection="false">
      <alignment horizontal="center" vertical="center" textRotation="0" wrapText="false" indent="0" shrinkToFit="false"/>
      <protection locked="true" hidden="false"/>
    </xf>
    <xf numFmtId="164" fontId="29" fillId="10" borderId="4"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28" fillId="2" borderId="5" xfId="0" applyFont="true" applyBorder="true" applyAlignment="true" applyProtection="false">
      <alignment horizontal="center" vertical="center" textRotation="0" wrapText="false" indent="0" shrinkToFit="false"/>
      <protection locked="true" hidden="false"/>
    </xf>
    <xf numFmtId="164" fontId="29" fillId="10" borderId="37"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2" borderId="4"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left" vertical="center" textRotation="0" wrapText="true" indent="0" shrinkToFit="false"/>
      <protection locked="true" hidden="false"/>
    </xf>
    <xf numFmtId="164" fontId="22" fillId="2" borderId="4" xfId="0" applyFont="true" applyBorder="true" applyAlignment="true" applyProtection="false">
      <alignment horizontal="left" vertical="center"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71" fontId="14" fillId="0" borderId="2" xfId="0" applyFont="true" applyBorder="true" applyAlignment="false" applyProtection="true">
      <alignment horizontal="general" vertical="bottom" textRotation="0" wrapText="false" indent="0" shrinkToFit="false"/>
      <protection locked="false" hidden="false"/>
    </xf>
    <xf numFmtId="171" fontId="14" fillId="0" borderId="0" xfId="0" applyFont="true" applyBorder="false" applyAlignment="false" applyProtection="false">
      <alignment horizontal="general" vertical="bottom" textRotation="0" wrapText="false" indent="0" shrinkToFit="false"/>
      <protection locked="true" hidden="false"/>
    </xf>
    <xf numFmtId="164" fontId="27" fillId="2" borderId="2" xfId="0" applyFont="true" applyBorder="true" applyAlignment="true" applyProtection="false">
      <alignment horizontal="left"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28" fillId="2" borderId="26" xfId="0" applyFont="true" applyBorder="true" applyAlignment="true" applyProtection="false">
      <alignment horizontal="center" vertical="center" textRotation="0" wrapText="true" indent="0" shrinkToFit="false"/>
      <protection locked="true" hidden="false"/>
    </xf>
    <xf numFmtId="164" fontId="28" fillId="2" borderId="27" xfId="0" applyFont="true" applyBorder="true" applyAlignment="true" applyProtection="false">
      <alignment horizontal="center" vertical="center" textRotation="0" wrapText="true" indent="0" shrinkToFit="false"/>
      <protection locked="true" hidden="false"/>
    </xf>
    <xf numFmtId="164" fontId="29" fillId="10" borderId="20" xfId="0" applyFont="true" applyBorder="true" applyAlignment="true" applyProtection="false">
      <alignment horizontal="center" vertical="center" textRotation="0" wrapText="false" indent="0" shrinkToFit="false"/>
      <protection locked="true" hidden="false"/>
    </xf>
    <xf numFmtId="164" fontId="0" fillId="0" borderId="21" xfId="0" applyFont="true" applyBorder="true" applyAlignment="true" applyProtection="false">
      <alignment horizontal="left" vertical="top" textRotation="0" wrapText="true" indent="0" shrinkToFit="false"/>
      <protection locked="true" hidden="false"/>
    </xf>
    <xf numFmtId="171" fontId="0" fillId="0" borderId="22" xfId="0" applyFont="true" applyBorder="true" applyAlignment="false" applyProtection="true">
      <alignment horizontal="general" vertical="bottom" textRotation="0" wrapText="false" indent="0" shrinkToFit="false"/>
      <protection locked="false" hidden="false"/>
    </xf>
    <xf numFmtId="171" fontId="0" fillId="8" borderId="22" xfId="0" applyFont="true" applyBorder="true" applyAlignment="false" applyProtection="false">
      <alignment horizontal="general" vertical="bottom" textRotation="0" wrapText="false" indent="0" shrinkToFit="false"/>
      <protection locked="true" hidden="false"/>
    </xf>
    <xf numFmtId="171" fontId="0" fillId="9" borderId="49" xfId="0" applyFont="true" applyBorder="true" applyAlignment="false" applyProtection="false">
      <alignment horizontal="general" vertical="bottom" textRotation="0" wrapText="false" indent="0" shrinkToFit="false"/>
      <protection locked="true" hidden="false"/>
    </xf>
    <xf numFmtId="164" fontId="0" fillId="0" borderId="28" xfId="0" applyFont="true" applyBorder="true" applyAlignment="true" applyProtection="false">
      <alignment horizontal="left" vertical="top" textRotation="0" wrapText="true" indent="0" shrinkToFit="false"/>
      <protection locked="true" hidden="false"/>
    </xf>
    <xf numFmtId="171" fontId="0" fillId="0" borderId="39" xfId="0" applyFont="true" applyBorder="true" applyAlignment="false" applyProtection="true">
      <alignment horizontal="general" vertical="bottom" textRotation="0" wrapText="false" indent="0" shrinkToFit="false"/>
      <protection locked="false" hidden="false"/>
    </xf>
    <xf numFmtId="171" fontId="0" fillId="8" borderId="39" xfId="0" applyFont="true" applyBorder="true" applyAlignment="false" applyProtection="false">
      <alignment horizontal="general" vertical="bottom" textRotation="0" wrapText="false" indent="0" shrinkToFit="false"/>
      <protection locked="true" hidden="false"/>
    </xf>
    <xf numFmtId="171" fontId="0" fillId="8" borderId="24" xfId="0" applyFont="fals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71" fontId="0" fillId="8" borderId="24" xfId="0" applyFont="true" applyBorder="true" applyAlignment="false" applyProtection="false">
      <alignment horizontal="general" vertical="bottom" textRotation="0" wrapText="false" indent="0" shrinkToFit="false"/>
      <protection locked="true" hidden="false"/>
    </xf>
    <xf numFmtId="171" fontId="0" fillId="0" borderId="24" xfId="0" applyFont="true" applyBorder="true" applyAlignment="false" applyProtection="true">
      <alignment horizontal="general" vertical="bottom" textRotation="0" wrapText="false" indent="0" shrinkToFit="false"/>
      <protection locked="false" hidden="false"/>
    </xf>
    <xf numFmtId="164" fontId="0" fillId="0" borderId="12" xfId="0" applyFont="true" applyBorder="true" applyAlignment="true" applyProtection="false">
      <alignment horizontal="general" vertical="bottom" textRotation="0" wrapText="true" indent="0" shrinkToFit="false"/>
      <protection locked="true" hidden="false"/>
    </xf>
    <xf numFmtId="164" fontId="0" fillId="0" borderId="51" xfId="0" applyFont="true" applyBorder="true" applyAlignment="false" applyProtection="false">
      <alignment horizontal="general" vertical="bottom" textRotation="0" wrapText="false" indent="0" shrinkToFit="false"/>
      <protection locked="true" hidden="false"/>
    </xf>
    <xf numFmtId="171" fontId="0" fillId="9" borderId="23" xfId="0" applyFont="true" applyBorder="true" applyAlignment="false" applyProtection="false">
      <alignment horizontal="general" vertical="bottom" textRotation="0" wrapText="false" indent="0" shrinkToFit="false"/>
      <protection locked="true" hidden="false"/>
    </xf>
    <xf numFmtId="164" fontId="4" fillId="0" borderId="18" xfId="0" applyFont="true" applyBorder="true" applyAlignment="false" applyProtection="false">
      <alignment horizontal="general" vertical="bottom" textRotation="0" wrapText="false" indent="0" shrinkToFit="false"/>
      <protection locked="true" hidden="false"/>
    </xf>
    <xf numFmtId="171" fontId="0" fillId="8" borderId="52" xfId="0" applyFont="true" applyBorder="true" applyAlignment="false" applyProtection="false">
      <alignment horizontal="general" vertical="bottom" textRotation="0" wrapText="false" indent="0" shrinkToFit="false"/>
      <protection locked="true" hidden="false"/>
    </xf>
    <xf numFmtId="171" fontId="0" fillId="9" borderId="53" xfId="0" applyFont="true" applyBorder="true" applyAlignment="false" applyProtection="false">
      <alignment horizontal="general" vertical="bottom" textRotation="0" wrapText="false" indent="0" shrinkToFit="false"/>
      <protection locked="true" hidden="false"/>
    </xf>
    <xf numFmtId="171" fontId="0" fillId="3" borderId="0" xfId="0" applyFont="true" applyBorder="false" applyAlignment="false" applyProtection="false">
      <alignment horizontal="general" vertical="bottom" textRotation="0" wrapText="false" indent="0" shrinkToFit="false"/>
      <protection locked="true" hidden="false"/>
    </xf>
    <xf numFmtId="171" fontId="17" fillId="3" borderId="0" xfId="0" applyFont="true" applyBorder="false" applyAlignment="false" applyProtection="false">
      <alignment horizontal="general" vertical="bottom" textRotation="0" wrapText="false" indent="0" shrinkToFit="false"/>
      <protection locked="true" hidden="false"/>
    </xf>
    <xf numFmtId="164" fontId="10" fillId="2" borderId="5" xfId="0" applyFont="true" applyBorder="true" applyAlignment="true" applyProtection="false">
      <alignment horizontal="left" vertical="center" textRotation="0" wrapText="true" indent="0" shrinkToFit="false"/>
      <protection locked="true" hidden="false"/>
    </xf>
    <xf numFmtId="164" fontId="11" fillId="2" borderId="37" xfId="0" applyFont="true" applyBorder="true" applyAlignment="true" applyProtection="false">
      <alignment horizontal="left" vertical="center" textRotation="0" wrapText="true" indent="0" shrinkToFit="false"/>
      <protection locked="true" hidden="false"/>
    </xf>
    <xf numFmtId="164" fontId="0" fillId="2" borderId="6" xfId="0" applyFont="true" applyBorder="true" applyAlignment="true" applyProtection="false">
      <alignment horizontal="left" vertical="top" textRotation="0" wrapText="true" indent="0" shrinkToFit="false"/>
      <protection locked="true" hidden="false"/>
    </xf>
    <xf numFmtId="164" fontId="10" fillId="2" borderId="5" xfId="0" applyFont="true" applyBorder="true" applyAlignment="true" applyProtection="false">
      <alignment horizontal="left" vertical="bottom" textRotation="0" wrapText="true" indent="0" shrinkToFit="false"/>
      <protection locked="true" hidden="false"/>
    </xf>
    <xf numFmtId="164" fontId="11" fillId="2" borderId="37" xfId="0" applyFont="true" applyBorder="true" applyAlignment="true" applyProtection="false">
      <alignment horizontal="left" vertical="bottom" textRotation="0" wrapText="true" indent="0" shrinkToFit="false"/>
      <protection locked="true" hidden="false"/>
    </xf>
    <xf numFmtId="164" fontId="24" fillId="2" borderId="6" xfId="0" applyFont="true" applyBorder="true" applyAlignment="true" applyProtection="false">
      <alignment horizontal="left"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7" fillId="2" borderId="35" xfId="0" applyFont="true" applyBorder="true" applyAlignment="true" applyProtection="false">
      <alignment horizontal="general" vertical="center" textRotation="0" wrapText="false" indent="0" shrinkToFit="false"/>
      <protection locked="true" hidden="false"/>
    </xf>
    <xf numFmtId="164" fontId="27" fillId="2" borderId="36" xfId="0" applyFont="true" applyBorder="true" applyAlignment="true" applyProtection="false">
      <alignment horizontal="general" vertical="center" textRotation="0" wrapText="false" indent="0" shrinkToFit="false"/>
      <protection locked="true" hidden="false"/>
    </xf>
    <xf numFmtId="164" fontId="27" fillId="2" borderId="27" xfId="0" applyFont="true" applyBorder="true" applyAlignment="true" applyProtection="false">
      <alignment horizontal="general" vertical="center" textRotation="0" wrapText="false" indent="0" shrinkToFit="false"/>
      <protection locked="true" hidden="false"/>
    </xf>
    <xf numFmtId="164" fontId="0" fillId="2" borderId="7" xfId="0" applyFont="tru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general"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5" fillId="2" borderId="35" xfId="0" applyFont="true" applyBorder="true" applyAlignment="true" applyProtection="false">
      <alignment horizontal="center" vertical="center" textRotation="0" wrapText="false" indent="0" shrinkToFit="false"/>
      <protection locked="true" hidden="false"/>
    </xf>
    <xf numFmtId="164" fontId="5" fillId="2" borderId="54" xfId="0" applyFont="true" applyBorder="true" applyAlignment="true" applyProtection="false">
      <alignment horizontal="center" vertical="center" textRotation="0" wrapText="false" indent="0" shrinkToFit="false"/>
      <protection locked="true" hidden="false"/>
    </xf>
    <xf numFmtId="164" fontId="4" fillId="2" borderId="54" xfId="0" applyFont="true" applyBorder="true" applyAlignment="true" applyProtection="false">
      <alignment horizontal="center" vertical="center" textRotation="0" wrapText="false" indent="0" shrinkToFit="false"/>
      <protection locked="true" hidden="false"/>
    </xf>
    <xf numFmtId="164" fontId="4" fillId="2" borderId="54" xfId="0" applyFont="true" applyBorder="true" applyAlignment="true" applyProtection="false">
      <alignment horizontal="center" vertical="center" textRotation="0" wrapText="true" indent="0" shrinkToFit="false"/>
      <protection locked="true" hidden="false"/>
    </xf>
    <xf numFmtId="164" fontId="4" fillId="2" borderId="23" xfId="0" applyFont="true" applyBorder="true" applyAlignment="true" applyProtection="false">
      <alignment horizontal="center" vertical="center" textRotation="0" wrapText="false" indent="0" shrinkToFit="false"/>
      <protection locked="true" hidden="false"/>
    </xf>
    <xf numFmtId="164" fontId="0" fillId="0" borderId="21" xfId="0" applyFont="true" applyBorder="true" applyAlignment="true" applyProtection="true">
      <alignment horizontal="center" vertical="center" textRotation="0" wrapText="false" indent="0" shrinkToFit="false"/>
      <protection locked="false" hidden="false"/>
    </xf>
    <xf numFmtId="164" fontId="0" fillId="0" borderId="22" xfId="0" applyFont="true" applyBorder="true" applyAlignment="true" applyProtection="true">
      <alignment horizontal="center" vertical="center" textRotation="0" wrapText="false" indent="0" shrinkToFit="false"/>
      <protection locked="false" hidden="false"/>
    </xf>
    <xf numFmtId="164" fontId="0" fillId="0" borderId="49" xfId="0" applyFont="true" applyBorder="true" applyAlignment="true" applyProtection="true">
      <alignment horizontal="center" vertical="bottom" textRotation="0" wrapText="false" indent="0" shrinkToFit="false"/>
      <protection locked="false" hidden="false"/>
    </xf>
    <xf numFmtId="164" fontId="0" fillId="0" borderId="12" xfId="0" applyFont="false" applyBorder="true" applyAlignment="true" applyProtection="true">
      <alignment horizontal="center" vertical="center" textRotation="0" wrapText="false" indent="0" shrinkToFit="false"/>
      <protection locked="false" hidden="false"/>
    </xf>
    <xf numFmtId="164" fontId="0" fillId="0" borderId="24" xfId="0" applyFont="true" applyBorder="true" applyAlignment="true" applyProtection="true">
      <alignment horizontal="center" vertical="center" textRotation="0" wrapText="false" indent="0" shrinkToFit="false"/>
      <protection locked="false" hidden="false"/>
    </xf>
    <xf numFmtId="171" fontId="0" fillId="0" borderId="24" xfId="0" applyFont="false" applyBorder="true" applyAlignment="false" applyProtection="true">
      <alignment horizontal="general" vertical="bottom" textRotation="0" wrapText="false" indent="0" shrinkToFit="false"/>
      <protection locked="false" hidden="false"/>
    </xf>
    <xf numFmtId="164" fontId="0" fillId="0" borderId="24" xfId="0" applyFont="false" applyBorder="true" applyAlignment="true" applyProtection="true">
      <alignment horizontal="center" vertical="center" textRotation="0" wrapText="false" indent="0" shrinkToFit="false"/>
      <protection locked="false" hidden="false"/>
    </xf>
    <xf numFmtId="164" fontId="0" fillId="0" borderId="24" xfId="0" applyFont="false" applyBorder="true" applyAlignment="true" applyProtection="true">
      <alignment horizontal="center" vertical="bottom" textRotation="0" wrapText="false" indent="0" shrinkToFit="false"/>
      <protection locked="false" hidden="false"/>
    </xf>
    <xf numFmtId="164" fontId="0" fillId="0" borderId="16" xfId="0" applyFont="true" applyBorder="true" applyAlignment="true" applyProtection="true">
      <alignment horizontal="center" vertical="bottom" textRotation="0" wrapText="false" indent="0" shrinkToFit="false"/>
      <protection locked="false" hidden="false"/>
    </xf>
    <xf numFmtId="164" fontId="0" fillId="0" borderId="14" xfId="0" applyFont="false" applyBorder="true" applyAlignment="true" applyProtection="true">
      <alignment horizontal="center" vertical="center" textRotation="0" wrapText="false" indent="0" shrinkToFit="false"/>
      <protection locked="false" hidden="false"/>
    </xf>
    <xf numFmtId="164" fontId="0" fillId="0" borderId="47" xfId="0" applyFont="true" applyBorder="true" applyAlignment="true" applyProtection="true">
      <alignment horizontal="center" vertical="center" textRotation="0" wrapText="false" indent="0" shrinkToFit="false"/>
      <protection locked="false" hidden="false"/>
    </xf>
    <xf numFmtId="171" fontId="0" fillId="0" borderId="47" xfId="0" applyFont="false" applyBorder="true" applyAlignment="false" applyProtection="true">
      <alignment horizontal="general" vertical="bottom" textRotation="0" wrapText="false" indent="0" shrinkToFit="false"/>
      <protection locked="false" hidden="false"/>
    </xf>
    <xf numFmtId="164" fontId="0" fillId="0" borderId="47" xfId="0" applyFont="false" applyBorder="true" applyAlignment="true" applyProtection="true">
      <alignment horizontal="center" vertical="center" textRotation="0" wrapText="false" indent="0" shrinkToFit="false"/>
      <protection locked="false" hidden="false"/>
    </xf>
    <xf numFmtId="164" fontId="0" fillId="0" borderId="47" xfId="0" applyFont="false" applyBorder="true" applyAlignment="true" applyProtection="true">
      <alignment horizontal="center" vertical="bottom" textRotation="0" wrapText="false" indent="0" shrinkToFit="false"/>
      <protection locked="false" hidden="false"/>
    </xf>
    <xf numFmtId="164" fontId="0" fillId="0" borderId="15" xfId="0" applyFont="true" applyBorder="true" applyAlignment="true" applyProtection="true">
      <alignment horizontal="center" vertical="bottom" textRotation="0" wrapText="false" indent="0" shrinkToFit="false"/>
      <protection locked="false" hidden="false"/>
    </xf>
    <xf numFmtId="164" fontId="24" fillId="2" borderId="4" xfId="0" applyFont="true" applyBorder="true" applyAlignment="true" applyProtection="false">
      <alignment horizontal="left" vertical="bottom"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5" fillId="2" borderId="21" xfId="0" applyFont="true" applyBorder="true" applyAlignment="true" applyProtection="false">
      <alignment horizontal="general" vertical="center" textRotation="0" wrapText="false" indent="0" shrinkToFit="false"/>
      <protection locked="true" hidden="false"/>
    </xf>
    <xf numFmtId="164" fontId="4" fillId="2" borderId="22" xfId="0" applyFont="true" applyBorder="true" applyAlignment="false" applyProtection="false">
      <alignment horizontal="general" vertical="bottom" textRotation="0" wrapText="false" indent="0" shrinkToFit="false"/>
      <protection locked="true" hidden="false"/>
    </xf>
    <xf numFmtId="164" fontId="4" fillId="2" borderId="49" xfId="0" applyFont="true" applyBorder="true" applyAlignment="false" applyProtection="false">
      <alignment horizontal="general" vertical="bottom" textRotation="0" wrapText="false" indent="0" shrinkToFit="false"/>
      <protection locked="true" hidden="false"/>
    </xf>
    <xf numFmtId="164" fontId="24" fillId="11" borderId="12" xfId="0" applyFont="true" applyBorder="true" applyAlignment="true" applyProtection="false">
      <alignment horizontal="general" vertical="top" textRotation="0" wrapText="false" indent="0" shrinkToFit="false"/>
      <protection locked="true" hidden="false"/>
    </xf>
    <xf numFmtId="164" fontId="24" fillId="11" borderId="24" xfId="0" applyFont="true" applyBorder="true" applyAlignment="true" applyProtection="false">
      <alignment horizontal="general" vertical="top" textRotation="0" wrapText="true" indent="0" shrinkToFit="false"/>
      <protection locked="true" hidden="false"/>
    </xf>
    <xf numFmtId="164" fontId="20" fillId="11" borderId="24" xfId="0" applyFont="true" applyBorder="true" applyAlignment="true" applyProtection="false">
      <alignment horizontal="general" vertical="top" textRotation="0" wrapText="true" indent="0" shrinkToFit="false"/>
      <protection locked="true" hidden="false"/>
    </xf>
    <xf numFmtId="164" fontId="20" fillId="11" borderId="16"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true">
      <alignment horizontal="general" vertical="center" textRotation="0" wrapText="false" indent="0" shrinkToFit="false"/>
      <protection locked="false" hidden="false"/>
    </xf>
    <xf numFmtId="164" fontId="0" fillId="0" borderId="24" xfId="0" applyFont="true" applyBorder="true" applyAlignment="false" applyProtection="true">
      <alignment horizontal="general" vertical="bottom" textRotation="0" wrapText="false" indent="0" shrinkToFit="false"/>
      <protection locked="false" hidden="false"/>
    </xf>
    <xf numFmtId="168" fontId="0" fillId="11" borderId="24" xfId="0" applyFont="false" applyBorder="true" applyAlignment="true" applyProtection="false">
      <alignment horizontal="center" vertical="bottom" textRotation="0" wrapText="false" indent="0" shrinkToFit="false"/>
      <protection locked="true" hidden="false"/>
    </xf>
    <xf numFmtId="168" fontId="0" fillId="11" borderId="16" xfId="0" applyFont="fals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true">
      <alignment horizontal="general" vertical="center" textRotation="0" wrapText="false" indent="0" shrinkToFit="false"/>
      <protection locked="false" hidden="false"/>
    </xf>
    <xf numFmtId="164" fontId="0" fillId="0" borderId="47" xfId="0" applyFont="true" applyBorder="true" applyAlignment="false" applyProtection="true">
      <alignment horizontal="general" vertical="bottom" textRotation="0" wrapText="false" indent="0" shrinkToFit="false"/>
      <protection locked="false" hidden="false"/>
    </xf>
    <xf numFmtId="168" fontId="0" fillId="11" borderId="47" xfId="0" applyFont="false" applyBorder="true" applyAlignment="true" applyProtection="false">
      <alignment horizontal="center" vertical="bottom" textRotation="0" wrapText="false" indent="0" shrinkToFit="false"/>
      <protection locked="true" hidden="false"/>
    </xf>
    <xf numFmtId="168" fontId="0" fillId="11" borderId="15"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false" indent="0" shrinkToFit="false"/>
      <protection locked="true" hidden="false"/>
    </xf>
    <xf numFmtId="164" fontId="13" fillId="2" borderId="5" xfId="0" applyFont="true" applyBorder="true" applyAlignment="true" applyProtection="false">
      <alignment horizontal="left" vertical="bottom" textRotation="0" wrapText="true" indent="0" shrinkToFit="false"/>
      <protection locked="true" hidden="false"/>
    </xf>
    <xf numFmtId="164" fontId="6" fillId="2" borderId="4"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4" fillId="0" borderId="4" xfId="0" applyFont="true" applyBorder="true" applyAlignment="false" applyProtection="true">
      <alignment horizontal="general" vertical="bottom" textRotation="0" wrapText="false" indent="0" shrinkToFit="false"/>
      <protection locked="false" hidden="false"/>
    </xf>
    <xf numFmtId="164" fontId="13" fillId="4" borderId="2"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4" fillId="0" borderId="5" xfId="0" applyFont="true" applyBorder="true" applyAlignment="false" applyProtection="false">
      <alignment horizontal="general" vertical="bottom" textRotation="0" wrapText="false" indent="0" shrinkToFit="false"/>
      <protection locked="true" hidden="false"/>
    </xf>
    <xf numFmtId="164" fontId="24" fillId="0" borderId="37" xfId="0" applyFont="true" applyBorder="true" applyAlignment="false" applyProtection="true">
      <alignment horizontal="general" vertical="bottom" textRotation="0" wrapText="false" indent="0" shrinkToFit="false"/>
      <protection locked="fals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6" fontId="14" fillId="0" borderId="2" xfId="0" applyFont="true" applyBorder="true" applyAlignment="false" applyProtection="true">
      <alignment horizontal="general" vertical="bottom" textRotation="0" wrapText="false" indent="0" shrinkToFit="false"/>
      <protection locked="false" hidden="false"/>
    </xf>
    <xf numFmtId="164" fontId="5" fillId="2" borderId="24" xfId="0" applyFont="true" applyBorder="true" applyAlignment="true" applyProtection="false">
      <alignment horizontal="center" vertical="bottom" textRotation="0" wrapText="false" indent="0" shrinkToFit="false"/>
      <protection locked="true" hidden="false"/>
    </xf>
    <xf numFmtId="164" fontId="0" fillId="2" borderId="39" xfId="0" applyFont="true" applyBorder="true" applyAlignment="false" applyProtection="false">
      <alignment horizontal="general" vertical="bottom" textRotation="0" wrapText="false" indent="0" shrinkToFit="false"/>
      <protection locked="true" hidden="false"/>
    </xf>
    <xf numFmtId="164" fontId="0" fillId="0" borderId="40" xfId="0" applyFont="false" applyBorder="true" applyAlignment="true" applyProtection="false">
      <alignment horizontal="center" vertical="bottom" textRotation="0" wrapText="false" indent="0" shrinkToFit="false"/>
      <protection locked="true" hidden="false"/>
    </xf>
    <xf numFmtId="164" fontId="0" fillId="2" borderId="24" xfId="0" applyFont="true" applyBorder="true" applyAlignment="false" applyProtection="false">
      <alignment horizontal="general" vertical="bottom" textRotation="0" wrapText="false" indent="0" shrinkToFit="false"/>
      <protection locked="true" hidden="false"/>
    </xf>
    <xf numFmtId="164" fontId="0" fillId="2" borderId="24" xfId="0" applyFont="true" applyBorder="true" applyAlignment="true" applyProtection="false">
      <alignment horizontal="left" vertical="top" textRotation="0" wrapText="false" indent="0" shrinkToFit="false"/>
      <protection locked="true" hidden="false"/>
    </xf>
    <xf numFmtId="164" fontId="0" fillId="0" borderId="55" xfId="0" applyFont="true" applyBorder="true" applyAlignment="true" applyProtection="false">
      <alignment horizontal="center" vertical="bottom" textRotation="0" wrapText="false" indent="0" shrinkToFit="false"/>
      <protection locked="true" hidden="false"/>
    </xf>
    <xf numFmtId="164" fontId="0" fillId="0" borderId="44" xfId="0" applyFont="fals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fill" vertical="bottom" textRotation="0" wrapText="false" indent="0" shrinkToFit="false"/>
      <protection locked="true" hidden="false"/>
    </xf>
    <xf numFmtId="164" fontId="34" fillId="0" borderId="1" xfId="21"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fill" vertical="bottom" textRotation="0" wrapText="false" indent="0" shrinkToFit="false"/>
      <protection locked="true" hidden="false"/>
    </xf>
    <xf numFmtId="164" fontId="35" fillId="12" borderId="56" xfId="0" applyFont="true" applyBorder="true" applyAlignment="false" applyProtection="false">
      <alignment horizontal="general" vertical="bottom" textRotation="0" wrapText="false" indent="0" shrinkToFit="false"/>
      <protection locked="true" hidden="false"/>
    </xf>
    <xf numFmtId="164" fontId="35" fillId="12"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Heading 2" xfId="21"/>
  </cellStyles>
  <dxfs count="58">
    <dxf>
      <font>
        <color rgb="FFED7D31"/>
      </font>
      <fill>
        <patternFill>
          <bgColor theme="5" tint="0.5999"/>
        </patternFill>
      </fill>
    </dxf>
    <dxf>
      <font>
        <color rgb="FF689C00"/>
      </font>
      <fill>
        <patternFill>
          <bgColor rgb="FFEFFFC7"/>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3B3838"/>
      </font>
    </dxf>
    <dxf>
      <font>
        <color rgb="FF000000"/>
      </font>
      <fill>
        <patternFill>
          <bgColor theme="1"/>
        </patternFill>
      </fill>
    </dxf>
    <dxf>
      <fill>
        <patternFill>
          <bgColor theme="1"/>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000000"/>
      </font>
      <fill>
        <patternFill>
          <bgColor theme="9" tint="0.3999"/>
        </patternFill>
      </fill>
    </dxf>
    <dxf>
      <font>
        <color rgb="00FFFFFF"/>
      </font>
      <fill>
        <patternFill>
          <bgColor theme="7" tint="0.5999"/>
        </patternFill>
      </fill>
    </dxf>
    <dxf>
      <font>
        <color rgb="FF404040"/>
      </font>
    </dxf>
    <dxf>
      <font>
        <color rgb="FF767171"/>
      </font>
    </dxf>
    <dxf>
      <font>
        <color rgb="FF404040"/>
      </font>
    </dxf>
    <dxf>
      <fill>
        <patternFill patternType="solid">
          <bgColor rgb="FF000000"/>
        </patternFill>
      </fill>
    </dxf>
    <dxf>
      <fill>
        <patternFill patternType="solid">
          <fgColor rgb="FF000000"/>
          <bgColor rgb="FF000000"/>
        </patternFill>
      </fill>
    </dxf>
    <dxf>
      <fill>
        <patternFill patternType="solid">
          <fgColor rgb="FFBFBFBF"/>
          <bgColor rgb="FF000000"/>
        </patternFill>
      </fill>
    </dxf>
  </dxfs>
  <colors>
    <indexedColors>
      <rgbColor rgb="FF000000"/>
      <rgbColor rgb="FFFFFFFF"/>
      <rgbColor rgb="FFFF0000"/>
      <rgbColor rgb="FF00FF00"/>
      <rgbColor rgb="FF0000FF"/>
      <rgbColor rgb="FFFFE699"/>
      <rgbColor rgb="FFFF00FF"/>
      <rgbColor rgb="FF00FFFF"/>
      <rgbColor rgb="FF9C0006"/>
      <rgbColor rgb="FF006100"/>
      <rgbColor rgb="FF000080"/>
      <rgbColor rgb="FF689C00"/>
      <rgbColor rgb="FF800080"/>
      <rgbColor rgb="FF0070C0"/>
      <rgbColor rgb="FFBFBFBF"/>
      <rgbColor rgb="FF767171"/>
      <rgbColor rgb="FF8FAADC"/>
      <rgbColor rgb="FF993366"/>
      <rgbColor rgb="FFEFFFC7"/>
      <rgbColor rgb="FFDDEBF7"/>
      <rgbColor rgb="FF660066"/>
      <rgbColor rgb="FFF2F2F2"/>
      <rgbColor rgb="FF0563C1"/>
      <rgbColor rgb="FFD9D9D9"/>
      <rgbColor rgb="FF000080"/>
      <rgbColor rgb="FFFF00FF"/>
      <rgbColor rgb="FFFFF2CC"/>
      <rgbColor rgb="FF00FFFF"/>
      <rgbColor rgb="FF800080"/>
      <rgbColor rgb="FF800000"/>
      <rgbColor rgb="FF008080"/>
      <rgbColor rgb="FF0000FF"/>
      <rgbColor rgb="FF00CCFF"/>
      <rgbColor rgb="FFDEEBF7"/>
      <rgbColor rgb="FFC6EFCE"/>
      <rgbColor rgb="FFFFEB9C"/>
      <rgbColor rgb="FFA1B8E1"/>
      <rgbColor rgb="FFFFC7CE"/>
      <rgbColor rgb="FFC5E0B4"/>
      <rgbColor rgb="FFF8CBAD"/>
      <rgbColor rgb="FF4472C4"/>
      <rgbColor rgb="FF33CCCC"/>
      <rgbColor rgb="FF99CC00"/>
      <rgbColor rgb="FFE7E6E6"/>
      <rgbColor rgb="FFFF9900"/>
      <rgbColor rgb="FFED7D31"/>
      <rgbColor rgb="FF44546A"/>
      <rgbColor rgb="FFA9D18E"/>
      <rgbColor rgb="FF003366"/>
      <rgbColor rgb="FF339966"/>
      <rgbColor rgb="FF0B0C0C"/>
      <rgbColor rgb="FF262626"/>
      <rgbColor rgb="FF9C5700"/>
      <rgbColor rgb="FF993366"/>
      <rgbColor rgb="FF404040"/>
      <rgbColor rgb="FF3B3838"/>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externalLink" Target="externalLinks/externalLink1.xml"/><Relationship Id="rId1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333360</xdr:colOff>
      <xdr:row>20</xdr:row>
      <xdr:rowOff>59760</xdr:rowOff>
    </xdr:from>
    <xdr:to>
      <xdr:col>1</xdr:col>
      <xdr:colOff>1952280</xdr:colOff>
      <xdr:row>20</xdr:row>
      <xdr:rowOff>122760</xdr:rowOff>
    </xdr:to>
    <xdr:sp>
      <xdr:nvSpPr>
        <xdr:cNvPr id="0" name="Picture 1"/>
        <xdr:cNvSpPr/>
      </xdr:nvSpPr>
      <xdr:spPr>
        <a:xfrm>
          <a:off x="955800" y="5133960"/>
          <a:ext cx="1618920" cy="63000"/>
        </a:xfrm>
        <a:prstGeom prst="ellipse">
          <a:avLst/>
        </a:prstGeom>
        <a:blipFill rotWithShape="0">
          <a:blip r:embed="rId1"/>
          <a:srcRect/>
          <a:stretch/>
        </a:blipFill>
        <a:ln cap="rnd" w="63500">
          <a:solidFill>
            <a:srgbClr val="333333"/>
          </a:solidFill>
          <a:round/>
        </a:ln>
        <a:effectLst>
          <a:outerShdw blurRad="380880" dir="5400000" dist="291960" rotWithShape="0" sx="-80000" sy="-18000">
            <a:srgbClr val="000000">
              <a:alpha val="22000"/>
            </a:srgbClr>
          </a:outerShdw>
        </a:effectLst>
        <a:scene3d>
          <a:camera prst="orthographicFront"/>
          <a:lightRig dir="t" rig="contrasting">
            <a:rot lat="0" lon="0" rev="3000000"/>
          </a:lightRig>
        </a:scene3d>
        <a:sp3d contourW="7620">
          <a:bevelT w="95250" h="31750"/>
          <a:contourClr>
            <a:srgbClr val="333333"/>
          </a:contourClr>
        </a:sp3d>
      </xdr:spPr>
      <xdr:style>
        <a:lnRef idx="0"/>
        <a:fillRef idx="0"/>
        <a:effectRef idx="0"/>
        <a:fontRef idx="minor"/>
      </xdr:style>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https://mhclg-my.sharepoint.com/personal/craig_bevington_communities_gov_uk/Documents/Desktop/Pathfinders%20Round%202%20Templates/Round%201%20Historical%20Returns/PF%20Round%201%20-%20Bolton.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Metadata"/>
      <sheetName val="Start"/>
      <sheetName val="Admin"/>
      <sheetName val="Progress"/>
      <sheetName val="Project location"/>
      <sheetName val="Outputs"/>
      <sheetName val="Outcomes"/>
      <sheetName val="Finances"/>
      <sheetName val="Risks"/>
      <sheetName val="Sign off"/>
      <sheetName val="Dropdown Values"/>
      <sheetName val="Project Details"/>
      <sheetName val="ITValues"/>
      <sheetName val="Bespoke Outputs"/>
      <sheetName val="Bespoke Outcom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ables/table1.xml><?xml version="1.0" encoding="utf-8"?>
<table xmlns="http://schemas.openxmlformats.org/spreadsheetml/2006/main" id="1" name="Ref_table" displayName="Ref_table" ref="A2:E854" headerRowCount="1" totalsRowCount="0" totalsRowShown="0">
  <autoFilter ref="A2:E854"/>
  <tableColumns count="5">
    <tableColumn id="1" name="Local Authority"/>
    <tableColumn id="2" name="Reference"/>
    <tableColumn id="3" name="Project name"/>
    <tableColumn id="4" name="Status"/>
    <tableColumn id="5" name="Full name"/>
  </tableColumns>
</table>
</file>

<file path=xl/tables/table2.xml><?xml version="1.0" encoding="utf-8"?>
<table xmlns="http://schemas.openxmlformats.org/spreadsheetml/2006/main" id="2" name="tbl_Bespoke_Outcomes" displayName="tbl_Bespoke_Outcomes" ref="D4:G14" headerRowCount="1" totalsRowCount="0" totalsRowShown="0">
  <autoFilter ref="D4:G14"/>
  <tableColumns count="4">
    <tableColumn id="1" name="Local Authority"/>
    <tableColumn id="2" name="Outcome"/>
    <tableColumn id="3" name="UoM"/>
    <tableColumn id="4" name="Intervention theme"/>
  </tableColumns>
</table>
</file>

<file path=xl/tables/table3.xml><?xml version="1.0" encoding="utf-8"?>
<table xmlns="http://schemas.openxmlformats.org/spreadsheetml/2006/main" id="3" name="tbl_Bespoke_Outputs" displayName="tbl_Bespoke_Outputs" ref="D4:G44" headerRowCount="1" totalsRowCount="0" totalsRowShown="0">
  <autoFilter ref="D4:G44"/>
  <tableColumns count="4">
    <tableColumn id="1" name="Local Authority"/>
    <tableColumn id="2" name="Output"/>
    <tableColumn id="3" name="UoM"/>
    <tableColumn id="4" name="Intervention theme"/>
  </tableColumns>
</table>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1.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2.vml"/>
</Relationships>
</file>

<file path=xl/worksheets/_rels/sheet10.xml.rels><?xml version="1.0" encoding="UTF-8"?>
<Relationships xmlns="http://schemas.openxmlformats.org/package/2006/relationships"><Relationship Id="rId1" Type="http://schemas.openxmlformats.org/officeDocument/2006/relationships/drawing" Target="../drawings/drawing1.xml"/>
</Relationships>
</file>

<file path=xl/worksheets/_rels/sheet12.xml.rels><?xml version="1.0" encoding="UTF-8"?>
<Relationships xmlns="http://schemas.openxmlformats.org/package/2006/relationships"><Relationship Id="rId1" Type="http://schemas.openxmlformats.org/officeDocument/2006/relationships/table" Target="../tables/table1.xml"/>
</Relationships>
</file>

<file path=xl/worksheets/_rels/sheet14.xml.rels><?xml version="1.0" encoding="UTF-8"?>
<Relationships xmlns="http://schemas.openxmlformats.org/package/2006/relationships"><Relationship Id="rId1" Type="http://schemas.openxmlformats.org/officeDocument/2006/relationships/table" Target="../tables/table3.xml"/>
</Relationships>
</file>

<file path=xl/worksheets/_rels/sheet15.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8.83203125" defaultRowHeight="15" zeroHeight="false" outlineLevelRow="0" outlineLevelCol="0"/>
  <cols>
    <col collapsed="false" customWidth="true" hidden="false" outlineLevel="0" max="1" min="1" style="0" width="14.83"/>
    <col collapsed="false" customWidth="true" hidden="false" outlineLevel="0" max="2" min="2" style="0" width="10.51"/>
  </cols>
  <sheetData>
    <row r="1" customFormat="false" ht="15" hidden="false" customHeight="false" outlineLevel="0" collapsed="false">
      <c r="A1" s="1" t="s">
        <v>0</v>
      </c>
      <c r="B1" s="2" t="s">
        <v>1</v>
      </c>
    </row>
    <row r="2" customFormat="false" ht="15" hidden="false" customHeight="false" outlineLevel="0" collapsed="false">
      <c r="A2" s="3" t="n">
        <v>2</v>
      </c>
      <c r="B2" s="3" t="s">
        <v>2</v>
      </c>
    </row>
    <row r="3" customFormat="false" ht="15" hidden="false" customHeight="false" outlineLevel="0" collapsed="false">
      <c r="A3" s="3"/>
    </row>
    <row r="4" customFormat="false" ht="15" hidden="false" customHeight="false" outlineLevel="0" collapsed="false">
      <c r="A4" s="4"/>
    </row>
  </sheetData>
  <printOptions headings="false" gridLines="false" gridLinesSet="true" horizontalCentered="false" verticalCentered="false"/>
  <pageMargins left="0.7" right="0.7" top="0.75" bottom="0.75" header="0.3" footer="0.3"/>
  <pageSetup paperSize="9" scale="100" fitToWidth="1" fitToHeight="1" pageOrder="downThenOver" orientation="landscape" blackAndWhite="false" draft="false" cellComments="none" horizontalDpi="300" verticalDpi="300" copies="1"/>
  <headerFooter differentFirst="false" differentOddEven="false">
    <oddHeader>&amp;C&amp;10 OFFICIAL&amp;1#_x005F_x000D_</oddHeader>
    <oddFooter>&amp;C_x005F_x000D_&amp;1#&amp;10 OFFICIAL</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2:I4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9.00390625" defaultRowHeight="15" zeroHeight="false" outlineLevelRow="0" outlineLevelCol="0"/>
  <cols>
    <col collapsed="false" customWidth="true" hidden="false" outlineLevel="0" max="2" min="2" style="0" width="20.51"/>
    <col collapsed="false" customWidth="true" hidden="false" outlineLevel="0" max="3" min="3" style="0" width="66.34"/>
    <col collapsed="false" customWidth="true" hidden="true" outlineLevel="0" max="5" min="5" style="0" width="27.67"/>
    <col collapsed="false" customWidth="true" hidden="false" outlineLevel="0" max="8" min="8" style="0" width="36.33"/>
    <col collapsed="false" customWidth="true" hidden="false" outlineLevel="0" max="9" min="9" style="0" width="23.67"/>
    <col collapsed="false" customWidth="true" hidden="false" outlineLevel="0" max="16384" min="16384" style="0" width="9.16"/>
  </cols>
  <sheetData>
    <row r="2" customFormat="false" ht="22.05" hidden="false" customHeight="true" outlineLevel="0" collapsed="false">
      <c r="B2" s="5" t="s">
        <v>3</v>
      </c>
      <c r="C2" s="5"/>
    </row>
    <row r="3" customFormat="false" ht="15" hidden="false" customHeight="false" outlineLevel="0" collapsed="false">
      <c r="B3" s="6" t="s">
        <v>4</v>
      </c>
      <c r="C3" s="7"/>
      <c r="H3" s="4"/>
    </row>
    <row r="4" customFormat="false" ht="17.35" hidden="false" customHeight="true" outlineLevel="0" collapsed="false">
      <c r="B4" s="8" t="s">
        <v>5</v>
      </c>
      <c r="C4" s="8"/>
    </row>
    <row r="5" customFormat="false" ht="15.75" hidden="false" customHeight="true" outlineLevel="0" collapsed="false">
      <c r="B5" s="9" t="s">
        <v>6</v>
      </c>
      <c r="C5" s="9"/>
      <c r="G5" s="10"/>
    </row>
    <row r="6" customFormat="false" ht="15" hidden="false" customHeight="false" outlineLevel="0" collapsed="false">
      <c r="B6" s="6" t="s">
        <v>7</v>
      </c>
      <c r="C6" s="7"/>
    </row>
    <row r="7" customFormat="false" ht="22.05" hidden="false" customHeight="true" outlineLevel="0" collapsed="false">
      <c r="B7" s="5" t="s">
        <v>8</v>
      </c>
      <c r="C7" s="5"/>
      <c r="I7" s="11"/>
    </row>
    <row r="8" customFormat="false" ht="15" hidden="false" customHeight="false" outlineLevel="0" collapsed="false">
      <c r="I8" s="11"/>
    </row>
    <row r="9" s="7" customFormat="true" ht="17.35" hidden="false" customHeight="true" outlineLevel="0" collapsed="false">
      <c r="B9" s="8" t="s">
        <v>9</v>
      </c>
      <c r="C9" s="8"/>
    </row>
    <row r="10" customFormat="false" ht="15.75" hidden="false" customHeight="true" outlineLevel="0" collapsed="false">
      <c r="B10" s="12" t="s">
        <v>10</v>
      </c>
      <c r="C10" s="12"/>
    </row>
    <row r="11" customFormat="false" ht="15.75" hidden="false" customHeight="true" outlineLevel="0" collapsed="false">
      <c r="B11" s="13"/>
      <c r="C11" s="14"/>
    </row>
    <row r="12" s="7" customFormat="true" ht="17.35" hidden="false" customHeight="true" outlineLevel="0" collapsed="false">
      <c r="B12" s="8" t="s">
        <v>11</v>
      </c>
      <c r="C12" s="8"/>
    </row>
    <row r="13" customFormat="false" ht="31.5" hidden="false" customHeight="true" outlineLevel="0" collapsed="false">
      <c r="B13" s="15" t="s">
        <v>12</v>
      </c>
      <c r="C13" s="15"/>
    </row>
    <row r="14" customFormat="false" ht="15" hidden="false" customHeight="false" outlineLevel="0" collapsed="false">
      <c r="B14" s="13"/>
      <c r="C14" s="14"/>
    </row>
    <row r="15" customFormat="false" ht="17.35" hidden="false" customHeight="true" outlineLevel="0" collapsed="false">
      <c r="B15" s="8" t="s">
        <v>13</v>
      </c>
      <c r="C15" s="8"/>
    </row>
    <row r="16" customFormat="false" ht="15" hidden="false" customHeight="true" outlineLevel="0" collapsed="false">
      <c r="B16" s="15" t="s">
        <v>14</v>
      </c>
      <c r="C16" s="15"/>
    </row>
    <row r="17" customFormat="false" ht="15" hidden="false" customHeight="false" outlineLevel="0" collapsed="false">
      <c r="B17" s="13"/>
      <c r="C17" s="14"/>
    </row>
    <row r="18" customFormat="false" ht="17.35" hidden="false" customHeight="true" outlineLevel="0" collapsed="false">
      <c r="B18" s="8" t="s">
        <v>15</v>
      </c>
      <c r="C18" s="8"/>
    </row>
    <row r="19" customFormat="false" ht="15" hidden="false" customHeight="true" outlineLevel="0" collapsed="false">
      <c r="B19" s="15" t="s">
        <v>16</v>
      </c>
      <c r="C19" s="15"/>
    </row>
    <row r="20" customFormat="false" ht="15" hidden="false" customHeight="false" outlineLevel="0" collapsed="false">
      <c r="B20" s="13"/>
      <c r="C20" s="14"/>
    </row>
    <row r="21" s="7" customFormat="true" ht="17.35" hidden="false" customHeight="true" outlineLevel="0" collapsed="false">
      <c r="B21" s="8" t="s">
        <v>17</v>
      </c>
      <c r="C21" s="8"/>
    </row>
    <row r="22" customFormat="false" ht="15" hidden="false" customHeight="true" outlineLevel="0" collapsed="false">
      <c r="B22" s="15" t="s">
        <v>18</v>
      </c>
      <c r="C22" s="15"/>
    </row>
    <row r="23" customFormat="false" ht="15" hidden="false" customHeight="false" outlineLevel="0" collapsed="false">
      <c r="B23" s="13"/>
      <c r="C23" s="14"/>
    </row>
    <row r="24" s="7" customFormat="true" ht="17.35" hidden="false" customHeight="true" outlineLevel="0" collapsed="false">
      <c r="B24" s="8" t="s">
        <v>19</v>
      </c>
      <c r="C24" s="8"/>
    </row>
    <row r="25" customFormat="false" ht="32.25" hidden="false" customHeight="true" outlineLevel="0" collapsed="false">
      <c r="B25" s="15" t="s">
        <v>20</v>
      </c>
      <c r="C25" s="15"/>
    </row>
    <row r="26" customFormat="false" ht="15" hidden="false" customHeight="false" outlineLevel="0" collapsed="false">
      <c r="B26" s="13"/>
      <c r="C26" s="14"/>
    </row>
    <row r="27" s="7" customFormat="true" ht="17.35" hidden="false" customHeight="true" outlineLevel="0" collapsed="false">
      <c r="B27" s="8" t="s">
        <v>21</v>
      </c>
      <c r="C27" s="8"/>
    </row>
    <row r="28" customFormat="false" ht="15" hidden="false" customHeight="true" outlineLevel="0" collapsed="false">
      <c r="B28" s="15" t="s">
        <v>22</v>
      </c>
      <c r="C28" s="15"/>
    </row>
    <row r="29" customFormat="false" ht="15" hidden="false" customHeight="false" outlineLevel="0" collapsed="false">
      <c r="B29" s="13"/>
      <c r="C29" s="14"/>
    </row>
    <row r="30" s="7" customFormat="true" ht="17.35" hidden="false" customHeight="true" outlineLevel="0" collapsed="false">
      <c r="B30" s="8" t="s">
        <v>23</v>
      </c>
      <c r="C30" s="8"/>
    </row>
    <row r="31" customFormat="false" ht="16.5" hidden="false" customHeight="true" outlineLevel="0" collapsed="false">
      <c r="B31" s="15" t="s">
        <v>24</v>
      </c>
      <c r="C31" s="15"/>
    </row>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c r="D37" s="16"/>
      <c r="E37" s="16" t="s">
        <v>25</v>
      </c>
    </row>
    <row r="38" customFormat="false" ht="14.25" hidden="false" customHeight="true" outlineLevel="0" collapsed="false">
      <c r="D38" s="3"/>
      <c r="E38" s="3" t="s">
        <v>26</v>
      </c>
    </row>
    <row r="39" customFormat="false" ht="15" hidden="false" customHeight="false" outlineLevel="0" collapsed="false">
      <c r="C39" s="3"/>
      <c r="D39" s="3"/>
      <c r="E39" s="3" t="s">
        <v>27</v>
      </c>
    </row>
    <row r="40" customFormat="false" ht="15" hidden="false" customHeight="false" outlineLevel="0" collapsed="false">
      <c r="C40" s="3"/>
      <c r="D40" s="3"/>
      <c r="E40" s="3" t="s">
        <v>28</v>
      </c>
    </row>
    <row r="41" customFormat="false" ht="15" hidden="false" customHeight="false" outlineLevel="0" collapsed="false">
      <c r="C41" s="3"/>
      <c r="D41" s="3"/>
      <c r="E41" s="3" t="s">
        <v>29</v>
      </c>
    </row>
    <row r="42" customFormat="false" ht="15" hidden="false" customHeight="false" outlineLevel="0" collapsed="false">
      <c r="C42" s="3"/>
      <c r="D42" s="3"/>
      <c r="E42" s="3" t="s">
        <v>30</v>
      </c>
    </row>
  </sheetData>
  <sheetProtection algorithmName="SHA-512" hashValue="k+ej+c/2NaZcovec+4PTCVT6URREaCrEuEll1YQYjMQdmEavwnNkE5uK36VpoDAnQtizMyMRM0ObJPbY7C/YTg==" saltValue="LgVvaBFkQEzKNs302B02NA==" spinCount="100000" sheet="true" objects="true" scenarios="true" selectLockedCells="true"/>
  <mergeCells count="20">
    <mergeCell ref="B2:C2"/>
    <mergeCell ref="B4:C4"/>
    <mergeCell ref="B5:C5"/>
    <mergeCell ref="B7:C7"/>
    <mergeCell ref="B9:C9"/>
    <mergeCell ref="B10:C10"/>
    <mergeCell ref="B12:C12"/>
    <mergeCell ref="B13:C13"/>
    <mergeCell ref="B15:C15"/>
    <mergeCell ref="B16:C16"/>
    <mergeCell ref="B18:C18"/>
    <mergeCell ref="B19:C19"/>
    <mergeCell ref="B21:C21"/>
    <mergeCell ref="B22:C22"/>
    <mergeCell ref="B24:C24"/>
    <mergeCell ref="B25:C25"/>
    <mergeCell ref="B27:C27"/>
    <mergeCell ref="B28:C28"/>
    <mergeCell ref="B30:C30"/>
    <mergeCell ref="B31:C31"/>
  </mergeCells>
  <dataValidations count="2">
    <dataValidation allowBlank="true" errorStyle="stop" operator="between" showDropDown="false" showErrorMessage="true" showInputMessage="true" sqref="C41" type="list">
      <formula1>$E$38:$E$42</formula1>
      <formula2>0</formula2>
    </dataValidation>
    <dataValidation allowBlank="true" errorStyle="stop" errorTitle="Report period is pre-selected" operator="between" showDropDown="false" showErrorMessage="true" showInputMessage="true" sqref="B5:C5" type="list">
      <formula1>'Dropdown Values'!$A$7:$A$16</formula1>
      <formula2>0</formula2>
    </dataValidation>
  </dataValidations>
  <printOptions headings="false" gridLines="false" gridLinesSet="true" horizontalCentered="false" verticalCentered="false"/>
  <pageMargins left="0.7" right="0.7" top="0.75" bottom="0.75" header="0.3" footer="0.3"/>
  <pageSetup paperSize="9" scale="100" fitToWidth="1" fitToHeight="1" pageOrder="downThenOver" orientation="landscape" blackAndWhite="false" draft="false" cellComments="none" horizontalDpi="300" verticalDpi="300" copies="1"/>
  <headerFooter differentFirst="false" differentOddEven="false">
    <oddHeader>&amp;C&amp;10 OFFICIAL&amp;1#_x005F_x000D_</oddHeader>
    <oddFooter>&amp;C_x005F_x000D_&amp;1#&amp;10 OFFICIAL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2:E6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ColWidth="9.1640625" defaultRowHeight="15" zeroHeight="false" outlineLevelRow="0" outlineLevelCol="0"/>
  <cols>
    <col collapsed="false" customWidth="false" hidden="false" outlineLevel="0" max="1" min="1" style="7" width="9.16"/>
    <col collapsed="false" customWidth="true" hidden="false" outlineLevel="0" max="2" min="2" style="7" width="78.51"/>
    <col collapsed="false" customWidth="true" hidden="false" outlineLevel="0" max="3" min="3" style="7" width="8.5"/>
    <col collapsed="false" customWidth="true" hidden="true" outlineLevel="0" max="5" min="4" style="7" width="8.5"/>
    <col collapsed="false" customWidth="true" hidden="false" outlineLevel="0" max="15" min="6" style="7" width="8.5"/>
    <col collapsed="false" customWidth="false" hidden="false" outlineLevel="0" max="16384" min="16" style="7" width="9.16"/>
  </cols>
  <sheetData>
    <row r="2" customFormat="false" ht="22.05" hidden="false" customHeight="false" outlineLevel="0" collapsed="false">
      <c r="B2" s="5" t="s">
        <v>9</v>
      </c>
    </row>
    <row r="3" customFormat="false" ht="15" hidden="false" customHeight="false" outlineLevel="0" collapsed="false">
      <c r="B3" s="17" t="s">
        <v>31</v>
      </c>
    </row>
    <row r="4" customFormat="false" ht="17.35" hidden="false" customHeight="false" outlineLevel="0" collapsed="false">
      <c r="B4" s="18" t="s">
        <v>32</v>
      </c>
    </row>
    <row r="5" customFormat="false" ht="15" hidden="false" customHeight="false" outlineLevel="0" collapsed="false">
      <c r="B5" s="19" t="s">
        <v>33</v>
      </c>
    </row>
    <row r="6" customFormat="false" ht="15" hidden="false" customHeight="false" outlineLevel="0" collapsed="false">
      <c r="B6" s="20" t="s">
        <v>34</v>
      </c>
    </row>
    <row r="7" customFormat="false" ht="8.25" hidden="false" customHeight="true" outlineLevel="0" collapsed="false">
      <c r="B7" s="17" t="s">
        <v>35</v>
      </c>
    </row>
    <row r="8" customFormat="false" ht="8.25" hidden="false" customHeight="true" outlineLevel="0" collapsed="false">
      <c r="B8" s="17" t="s">
        <v>36</v>
      </c>
    </row>
    <row r="9" customFormat="false" ht="17.35" hidden="false" customHeight="false" outlineLevel="0" collapsed="false">
      <c r="B9" s="18" t="s">
        <v>37</v>
      </c>
    </row>
    <row r="10" customFormat="false" ht="15" hidden="false" customHeight="false" outlineLevel="0" collapsed="false">
      <c r="B10" s="19" t="s">
        <v>38</v>
      </c>
    </row>
    <row r="11" customFormat="false" ht="15" hidden="false" customHeight="false" outlineLevel="0" collapsed="false">
      <c r="B11" s="20" t="s">
        <v>39</v>
      </c>
    </row>
    <row r="12" customFormat="false" ht="8.25" hidden="false" customHeight="true" outlineLevel="0" collapsed="false">
      <c r="B12" s="17" t="s">
        <v>40</v>
      </c>
    </row>
    <row r="13" customFormat="false" ht="8.25" hidden="false" customHeight="true" outlineLevel="0" collapsed="false">
      <c r="B13" s="17" t="s">
        <v>41</v>
      </c>
    </row>
    <row r="14" customFormat="false" ht="17.35" hidden="false" customHeight="false" outlineLevel="0" collapsed="false">
      <c r="B14" s="18" t="s">
        <v>42</v>
      </c>
    </row>
    <row r="15" customFormat="false" ht="23.65" hidden="false" customHeight="false" outlineLevel="0" collapsed="false">
      <c r="B15" s="19" t="s">
        <v>43</v>
      </c>
    </row>
    <row r="16" customFormat="false" ht="15" hidden="false" customHeight="false" outlineLevel="0" collapsed="false">
      <c r="B16" s="21" t="s">
        <v>44</v>
      </c>
    </row>
    <row r="17" customFormat="false" ht="8.25" hidden="false" customHeight="true" outlineLevel="0" collapsed="false">
      <c r="B17" s="17" t="s">
        <v>45</v>
      </c>
      <c r="D17" s="22"/>
      <c r="E17" s="22"/>
    </row>
    <row r="18" customFormat="false" ht="8.25" hidden="false" customHeight="true" outlineLevel="0" collapsed="false">
      <c r="B18" s="17" t="s">
        <v>46</v>
      </c>
      <c r="D18" s="22"/>
      <c r="E18" s="22"/>
    </row>
    <row r="19" customFormat="false" ht="18" hidden="false" customHeight="true" outlineLevel="0" collapsed="false">
      <c r="B19" s="23" t="s">
        <v>47</v>
      </c>
      <c r="D19" s="7" t="s">
        <v>48</v>
      </c>
      <c r="E19" s="22" t="s">
        <v>49</v>
      </c>
    </row>
    <row r="20" customFormat="false" ht="18" hidden="false" customHeight="true" outlineLevel="0" collapsed="false">
      <c r="B20" s="24" t="s">
        <v>50</v>
      </c>
      <c r="E20" s="22"/>
    </row>
    <row r="21" customFormat="false" ht="15" hidden="false" customHeight="false" outlineLevel="0" collapsed="false">
      <c r="B21" s="17" t="s">
        <v>51</v>
      </c>
      <c r="E21" s="22"/>
    </row>
    <row r="22" customFormat="false" ht="23.25" hidden="false" customHeight="true" outlineLevel="0" collapsed="false">
      <c r="B22" s="25" t="s">
        <v>52</v>
      </c>
      <c r="E22" s="22"/>
    </row>
    <row r="23" customFormat="false" ht="15" hidden="false" customHeight="false" outlineLevel="0" collapsed="false">
      <c r="B23" s="17" t="s">
        <v>53</v>
      </c>
      <c r="E23" s="22"/>
    </row>
    <row r="24" customFormat="false" ht="17.35" hidden="false" customHeight="false" outlineLevel="0" collapsed="false">
      <c r="B24" s="23" t="s">
        <v>54</v>
      </c>
      <c r="E24" s="22"/>
    </row>
    <row r="25" customFormat="false" ht="18" hidden="false" customHeight="true" outlineLevel="0" collapsed="false">
      <c r="B25" s="24" t="s">
        <v>55</v>
      </c>
      <c r="E25" s="22"/>
    </row>
    <row r="26" customFormat="false" ht="8.25" hidden="false" customHeight="true" outlineLevel="0" collapsed="false">
      <c r="B26" s="17" t="s">
        <v>56</v>
      </c>
      <c r="E26" s="22"/>
    </row>
    <row r="27" customFormat="false" ht="8.25" hidden="false" customHeight="true" outlineLevel="0" collapsed="false">
      <c r="B27" s="17" t="s">
        <v>57</v>
      </c>
      <c r="E27" s="22"/>
    </row>
    <row r="28" customFormat="false" ht="17.35" hidden="false" customHeight="false" outlineLevel="0" collapsed="false">
      <c r="B28" s="26" t="s">
        <v>58</v>
      </c>
      <c r="D28" s="7" t="s">
        <v>59</v>
      </c>
      <c r="E28" s="22" t="s">
        <v>60</v>
      </c>
    </row>
    <row r="29" customFormat="false" ht="18" hidden="false" customHeight="true" outlineLevel="0" collapsed="false">
      <c r="B29" s="27" t="s">
        <v>61</v>
      </c>
      <c r="E29" s="22"/>
    </row>
    <row r="30" customFormat="false" ht="8.25" hidden="false" customHeight="true" outlineLevel="0" collapsed="false">
      <c r="B30" s="17" t="s">
        <v>62</v>
      </c>
      <c r="E30" s="22"/>
    </row>
    <row r="31" customFormat="false" ht="8.25" hidden="false" customHeight="true" outlineLevel="0" collapsed="false">
      <c r="B31" s="17" t="s">
        <v>63</v>
      </c>
      <c r="E31" s="22"/>
    </row>
    <row r="32" customFormat="false" ht="17.35" hidden="false" customHeight="false" outlineLevel="0" collapsed="false">
      <c r="B32" s="18" t="s">
        <v>64</v>
      </c>
      <c r="D32" s="7" t="s">
        <v>65</v>
      </c>
      <c r="E32" s="22" t="s">
        <v>66</v>
      </c>
    </row>
    <row r="33" customFormat="false" ht="15" hidden="false" customHeight="false" outlineLevel="0" collapsed="false">
      <c r="B33" s="19" t="s">
        <v>67</v>
      </c>
      <c r="E33" s="22"/>
    </row>
    <row r="34" customFormat="false" ht="18" hidden="false" customHeight="true" outlineLevel="0" collapsed="false">
      <c r="B34" s="28" t="s">
        <v>68</v>
      </c>
      <c r="E34" s="22"/>
    </row>
    <row r="35" customFormat="false" ht="15" hidden="false" customHeight="false" outlineLevel="0" collapsed="false">
      <c r="B35" s="17" t="s">
        <v>69</v>
      </c>
      <c r="E35" s="22" t="s">
        <v>70</v>
      </c>
    </row>
    <row r="36" customFormat="false" ht="15" hidden="false" customHeight="true" outlineLevel="0" collapsed="false">
      <c r="E36" s="22" t="s">
        <v>71</v>
      </c>
    </row>
    <row r="37" customFormat="false" ht="15" hidden="false" customHeight="true" outlineLevel="0" collapsed="false">
      <c r="E37" s="22" t="s">
        <v>72</v>
      </c>
    </row>
    <row r="38" customFormat="false" ht="15" hidden="false" customHeight="true" outlineLevel="0" collapsed="false">
      <c r="E38" s="22" t="s">
        <v>73</v>
      </c>
    </row>
    <row r="39" customFormat="false" ht="15" hidden="false" customHeight="true" outlineLevel="0" collapsed="false">
      <c r="E39" s="22" t="s">
        <v>74</v>
      </c>
    </row>
    <row r="40" customFormat="false" ht="15" hidden="false" customHeight="true" outlineLevel="0" collapsed="false">
      <c r="E40" s="22" t="s">
        <v>75</v>
      </c>
    </row>
    <row r="41" customFormat="false" ht="15" hidden="false" customHeight="true" outlineLevel="0" collapsed="false">
      <c r="E41" s="22" t="s">
        <v>76</v>
      </c>
    </row>
    <row r="42" customFormat="false" ht="15.75" hidden="false" customHeight="false" outlineLevel="0" collapsed="false">
      <c r="E42" s="22" t="s">
        <v>77</v>
      </c>
    </row>
    <row r="43" customFormat="false" ht="15" hidden="false" customHeight="true" outlineLevel="0" collapsed="false">
      <c r="E43" s="22" t="s">
        <v>78</v>
      </c>
    </row>
    <row r="44" customFormat="false" ht="15" hidden="false" customHeight="true" outlineLevel="0" collapsed="false">
      <c r="E44" s="22" t="s">
        <v>79</v>
      </c>
    </row>
    <row r="45" customFormat="false" ht="15" hidden="false" customHeight="true" outlineLevel="0" collapsed="false">
      <c r="E45" s="22" t="s">
        <v>80</v>
      </c>
    </row>
    <row r="46" customFormat="false" ht="15" hidden="false" customHeight="true" outlineLevel="0" collapsed="false">
      <c r="E46" s="22" t="s">
        <v>81</v>
      </c>
    </row>
    <row r="47" customFormat="false" ht="15" hidden="false" customHeight="true" outlineLevel="0" collapsed="false">
      <c r="E47" s="22" t="s">
        <v>82</v>
      </c>
    </row>
    <row r="67" customFormat="false" ht="15.75" hidden="false" customHeight="false" outlineLevel="0" collapsed="false"/>
  </sheetData>
  <dataValidations count="2">
    <dataValidation allowBlank="true" errorStyle="stop" operator="between" showDropDown="false" showErrorMessage="true" showInputMessage="true" sqref="D17:D18" type="list">
      <formula1>$D$17:$D$32</formula1>
      <formula2>0</formula2>
    </dataValidation>
    <dataValidation allowBlank="true" errorStyle="stop" operator="between" showDropDown="false" showErrorMessage="true" showInputMessage="true" sqref="B20" type="list">
      <formula1>'Dropdown Values'!$A$20:$A$21</formula1>
      <formula2>0</formula2>
    </dataValidation>
  </dataValidations>
  <printOptions headings="false" gridLines="false" gridLinesSet="true" horizontalCentered="false" verticalCentered="false"/>
  <pageMargins left="0.7" right="0.7" top="0.75" bottom="0.75" header="0.3" footer="0.3"/>
  <pageSetup paperSize="9" scale="100" fitToWidth="1" fitToHeight="1" pageOrder="downThenOver" orientation="landscape" blackAndWhite="false" draft="false" cellComments="none" horizontalDpi="300" verticalDpi="300" copies="1"/>
  <headerFooter differentFirst="false" differentOddEven="false">
    <oddHeader>&amp;C&amp;10 OFFICIAL&amp;1#_x005F_x000D_</oddHeader>
    <oddFooter>&amp;C_x005F_x000D_&amp;1#&amp;10 OFFICIAL</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G8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9.1640625" defaultRowHeight="15" zeroHeight="false" outlineLevelRow="0" outlineLevelCol="0"/>
  <cols>
    <col collapsed="false" customWidth="true" hidden="false" outlineLevel="0" max="2" min="2" style="0" width="64.5"/>
    <col collapsed="false" customWidth="true" hidden="false" outlineLevel="0" max="4" min="3" style="0" width="24.83"/>
    <col collapsed="false" customWidth="true" hidden="false" outlineLevel="0" max="5" min="5" style="0" width="26.33"/>
    <col collapsed="false" customWidth="true" hidden="false" outlineLevel="0" max="6" min="6" style="0" width="81"/>
  </cols>
  <sheetData>
    <row r="2" s="7" customFormat="true" ht="23.25" hidden="false" customHeight="true" outlineLevel="0" collapsed="false">
      <c r="B2" s="5" t="s">
        <v>11</v>
      </c>
      <c r="C2" s="5"/>
      <c r="D2" s="5"/>
      <c r="E2" s="5"/>
      <c r="F2" s="5"/>
    </row>
    <row r="3" customFormat="false" ht="15" hidden="false" customHeight="true" outlineLevel="0" collapsed="false">
      <c r="B3" s="29"/>
    </row>
    <row r="4" customFormat="false" ht="18" hidden="false" customHeight="true" outlineLevel="0" collapsed="false">
      <c r="B4" s="30" t="s">
        <v>83</v>
      </c>
      <c r="C4" s="30"/>
      <c r="D4" s="30"/>
      <c r="E4" s="30"/>
      <c r="F4" s="30"/>
    </row>
    <row r="5" customFormat="false" ht="15" hidden="false" customHeight="true" outlineLevel="0" collapsed="false">
      <c r="B5" s="31" t="s">
        <v>84</v>
      </c>
      <c r="C5" s="32"/>
      <c r="D5" s="33"/>
      <c r="E5" s="33"/>
      <c r="F5" s="34"/>
    </row>
    <row r="6" customFormat="false" ht="14.25" hidden="false" customHeight="true" outlineLevel="0" collapsed="false">
      <c r="B6" s="35" t="s">
        <v>85</v>
      </c>
      <c r="C6" s="35" t="s">
        <v>86</v>
      </c>
      <c r="D6" s="35" t="s">
        <v>86</v>
      </c>
      <c r="E6" s="35" t="s">
        <v>86</v>
      </c>
      <c r="F6" s="36"/>
    </row>
    <row r="7" customFormat="false" ht="15" hidden="false" customHeight="false" outlineLevel="0" collapsed="false">
      <c r="B7" s="37" t="s">
        <v>87</v>
      </c>
      <c r="C7" s="37"/>
      <c r="D7" s="37"/>
      <c r="E7" s="38" t="s">
        <v>88</v>
      </c>
      <c r="F7" s="38"/>
    </row>
    <row r="8" customFormat="false" ht="15" hidden="false" customHeight="false" outlineLevel="0" collapsed="false">
      <c r="B8" s="39" t="s">
        <v>89</v>
      </c>
      <c r="C8" s="39"/>
      <c r="D8" s="39"/>
      <c r="E8" s="40" t="s">
        <v>90</v>
      </c>
      <c r="F8" s="40"/>
    </row>
    <row r="9" customFormat="false" ht="15" hidden="false" customHeight="false" outlineLevel="0" collapsed="false">
      <c r="B9" s="41" t="s">
        <v>91</v>
      </c>
      <c r="C9" s="41"/>
      <c r="D9" s="41"/>
      <c r="E9" s="42" t="s">
        <v>92</v>
      </c>
      <c r="F9" s="42"/>
    </row>
    <row r="10" customFormat="false" ht="15" hidden="false" customHeight="true" outlineLevel="0" collapsed="false">
      <c r="B10" s="29" t="s">
        <v>93</v>
      </c>
      <c r="F10" s="29" t="s">
        <v>94</v>
      </c>
    </row>
    <row r="11" customFormat="false" ht="17.35" hidden="false" customHeight="false" outlineLevel="0" collapsed="false">
      <c r="B11" s="43" t="s">
        <v>95</v>
      </c>
      <c r="C11" s="43"/>
      <c r="D11" s="43"/>
      <c r="E11" s="43"/>
      <c r="F11" s="43"/>
    </row>
    <row r="12" customFormat="false" ht="96.75" hidden="false" customHeight="true" outlineLevel="0" collapsed="false">
      <c r="B12" s="44" t="s">
        <v>96</v>
      </c>
      <c r="C12" s="44"/>
      <c r="D12" s="44"/>
      <c r="E12" s="44"/>
      <c r="F12" s="44"/>
    </row>
    <row r="13" customFormat="false" ht="363.75" hidden="false" customHeight="true" outlineLevel="0" collapsed="false">
      <c r="B13" s="45" t="s">
        <v>97</v>
      </c>
      <c r="C13" s="45"/>
      <c r="D13" s="45"/>
      <c r="E13" s="45"/>
      <c r="F13" s="45"/>
    </row>
    <row r="14" customFormat="false" ht="15" hidden="false" customHeight="true" outlineLevel="0" collapsed="false">
      <c r="B14" s="46" t="s">
        <v>98</v>
      </c>
      <c r="C14" s="46"/>
      <c r="D14" s="47"/>
      <c r="F14" s="29" t="s">
        <v>99</v>
      </c>
    </row>
    <row r="15" customFormat="false" ht="15" hidden="false" customHeight="true" outlineLevel="0" collapsed="false">
      <c r="B15" s="48"/>
      <c r="C15" s="48"/>
      <c r="D15" s="48"/>
    </row>
    <row r="16" customFormat="false" ht="17.35" hidden="false" customHeight="false" outlineLevel="0" collapsed="false">
      <c r="B16" s="49" t="s">
        <v>100</v>
      </c>
      <c r="C16" s="49"/>
      <c r="D16" s="49"/>
      <c r="E16" s="49"/>
      <c r="F16" s="49"/>
    </row>
    <row r="17" customFormat="false" ht="15" hidden="false" customHeight="false" outlineLevel="0" collapsed="false">
      <c r="B17" s="50" t="s">
        <v>101</v>
      </c>
      <c r="C17" s="50"/>
      <c r="D17" s="50"/>
      <c r="E17" s="50"/>
      <c r="F17" s="51" t="s">
        <v>102</v>
      </c>
    </row>
    <row r="18" customFormat="false" ht="48" hidden="false" customHeight="true" outlineLevel="0" collapsed="false">
      <c r="B18" s="52" t="s">
        <v>103</v>
      </c>
      <c r="C18" s="52"/>
      <c r="D18" s="52"/>
      <c r="E18" s="52"/>
      <c r="F18" s="52"/>
    </row>
    <row r="19" customFormat="false" ht="348.75" hidden="false" customHeight="true" outlineLevel="0" collapsed="false">
      <c r="B19" s="53" t="s">
        <v>104</v>
      </c>
      <c r="C19" s="53"/>
      <c r="D19" s="53"/>
      <c r="E19" s="53"/>
      <c r="F19" s="54" t="s">
        <v>105</v>
      </c>
      <c r="G19" s="55"/>
    </row>
    <row r="20" customFormat="false" ht="17.25" hidden="false" customHeight="true" outlineLevel="0" collapsed="false">
      <c r="B20" s="29" t="s">
        <v>106</v>
      </c>
    </row>
    <row r="21" customFormat="false" ht="15" hidden="false" customHeight="true" outlineLevel="0" collapsed="false">
      <c r="B21" s="56" t="s">
        <v>107</v>
      </c>
      <c r="C21" s="57" t="s">
        <v>108</v>
      </c>
      <c r="D21" s="57" t="s">
        <v>109</v>
      </c>
      <c r="E21" s="57" t="s">
        <v>110</v>
      </c>
      <c r="F21" s="58" t="s">
        <v>111</v>
      </c>
    </row>
    <row r="22" customFormat="false" ht="15" hidden="true" customHeight="true" outlineLevel="0" collapsed="false">
      <c r="B22" s="59" t="str">
        <f aca="false">'Dropdown Values'!A3</f>
        <v>Please select an option</v>
      </c>
      <c r="C22" s="60"/>
      <c r="D22" s="61"/>
      <c r="E22" s="61"/>
      <c r="F22" s="62"/>
    </row>
    <row r="23" customFormat="false" ht="15" hidden="false" customHeight="false" outlineLevel="0" collapsed="false">
      <c r="B23" s="59" t="str">
        <f aca="false" t="array" ref="B23:B31">Project_List</f>
        <v>PF-ANO-001: Anon Innovation Hub</v>
      </c>
      <c r="C23" s="63" t="s">
        <v>112</v>
      </c>
      <c r="D23" s="63" t="s">
        <v>113</v>
      </c>
      <c r="E23" s="64" t="s">
        <v>113</v>
      </c>
      <c r="F23" s="65" t="s">
        <v>114</v>
      </c>
    </row>
    <row r="24" customFormat="false" ht="15" hidden="false" customHeight="false" outlineLevel="0" collapsed="false">
      <c r="B24" s="59" t="str">
        <v>PF-ANO-002: Anon Market Upgrades</v>
      </c>
      <c r="C24" s="63" t="s">
        <v>115</v>
      </c>
      <c r="D24" s="63" t="s">
        <v>90</v>
      </c>
      <c r="E24" s="64" t="s">
        <v>90</v>
      </c>
      <c r="F24" s="65" t="s">
        <v>116</v>
      </c>
    </row>
    <row r="25" customFormat="false" ht="15" hidden="false" customHeight="false" outlineLevel="0" collapsed="false">
      <c r="B25" s="59" t="str">
        <v>PF-ANO-003: Anon Library &amp; Museum Upgrade</v>
      </c>
      <c r="C25" s="63" t="s">
        <v>115</v>
      </c>
      <c r="D25" s="63" t="s">
        <v>90</v>
      </c>
      <c r="E25" s="64" t="s">
        <v>90</v>
      </c>
      <c r="F25" s="65" t="s">
        <v>117</v>
      </c>
    </row>
    <row r="26" customFormat="false" ht="15" hidden="false" customHeight="false" outlineLevel="0" collapsed="false">
      <c r="B26" s="59" t="str">
        <v>PF-ANO-004: Public Realm Improvements</v>
      </c>
      <c r="C26" s="63" t="s">
        <v>112</v>
      </c>
      <c r="D26" s="63" t="s">
        <v>113</v>
      </c>
      <c r="E26" s="64" t="s">
        <v>113</v>
      </c>
      <c r="F26" s="65"/>
    </row>
    <row r="27" customFormat="false" ht="15" hidden="false" customHeight="false" outlineLevel="0" collapsed="false">
      <c r="B27" s="59" t="str">
        <v>PF-ANO-005: Accelerated Funding £1 million Public Realm Improvements</v>
      </c>
      <c r="C27" s="63" t="s">
        <v>115</v>
      </c>
      <c r="D27" s="63" t="s">
        <v>90</v>
      </c>
      <c r="E27" s="64" t="s">
        <v>90</v>
      </c>
      <c r="F27" s="65" t="s">
        <v>118</v>
      </c>
    </row>
    <row r="28" customFormat="false" ht="15" hidden="false" customHeight="false" outlineLevel="0" collapsed="false">
      <c r="B28" s="59" t="str">
        <v>PF-ANO-006: Anon Market Precinct</v>
      </c>
      <c r="C28" s="63" t="s">
        <v>112</v>
      </c>
      <c r="D28" s="63" t="s">
        <v>113</v>
      </c>
      <c r="E28" s="64" t="s">
        <v>113</v>
      </c>
      <c r="F28" s="65" t="s">
        <v>119</v>
      </c>
    </row>
    <row r="29" customFormat="false" ht="15" hidden="false" customHeight="false" outlineLevel="0" collapsed="false">
      <c r="B29" s="59" t="str">
        <v>PF-ANO-007: Anon Leisure Centre Expansion</v>
      </c>
      <c r="C29" s="63" t="s">
        <v>115</v>
      </c>
      <c r="D29" s="63" t="s">
        <v>90</v>
      </c>
      <c r="E29" s="64" t="s">
        <v>90</v>
      </c>
      <c r="F29" s="65" t="s">
        <v>120</v>
      </c>
    </row>
    <row r="30" customFormat="false" ht="15" hidden="false" customHeight="false" outlineLevel="0" collapsed="false">
      <c r="B30" s="59" t="str">
        <v>PF-ANO-008: Streets for All - Anon</v>
      </c>
      <c r="C30" s="63" t="s">
        <v>112</v>
      </c>
      <c r="D30" s="63" t="s">
        <v>113</v>
      </c>
      <c r="E30" s="64" t="s">
        <v>113</v>
      </c>
      <c r="F30" s="65" t="s">
        <v>121</v>
      </c>
    </row>
    <row r="31" customFormat="false" ht="15" hidden="false" customHeight="false" outlineLevel="0" collapsed="false">
      <c r="B31" s="59" t="str">
        <v>PF-ANO-009: Anon College of Medical Science</v>
      </c>
      <c r="C31" s="63" t="s">
        <v>115</v>
      </c>
      <c r="D31" s="63" t="s">
        <v>90</v>
      </c>
      <c r="E31" s="64" t="s">
        <v>90</v>
      </c>
      <c r="F31" s="65" t="s">
        <v>122</v>
      </c>
    </row>
    <row r="32" customFormat="false" ht="15" hidden="false" customHeight="false" outlineLevel="0" collapsed="false">
      <c r="B32" s="59"/>
      <c r="C32" s="63" t="s">
        <v>92</v>
      </c>
      <c r="D32" s="63" t="s">
        <v>92</v>
      </c>
      <c r="E32" s="64" t="s">
        <v>92</v>
      </c>
      <c r="F32" s="65"/>
    </row>
    <row r="33" customFormat="false" ht="15" hidden="false" customHeight="true" outlineLevel="0" collapsed="false">
      <c r="B33" s="59"/>
      <c r="C33" s="63" t="s">
        <v>92</v>
      </c>
      <c r="D33" s="63" t="s">
        <v>92</v>
      </c>
      <c r="E33" s="64" t="s">
        <v>92</v>
      </c>
      <c r="F33" s="65"/>
    </row>
    <row r="34" customFormat="false" ht="15" hidden="false" customHeight="true" outlineLevel="0" collapsed="false">
      <c r="B34" s="59"/>
      <c r="C34" s="63" t="s">
        <v>92</v>
      </c>
      <c r="D34" s="63" t="s">
        <v>92</v>
      </c>
      <c r="E34" s="64" t="s">
        <v>92</v>
      </c>
      <c r="F34" s="65"/>
    </row>
    <row r="35" customFormat="false" ht="15" hidden="false" customHeight="true" outlineLevel="0" collapsed="false">
      <c r="B35" s="59"/>
      <c r="C35" s="63" t="s">
        <v>92</v>
      </c>
      <c r="D35" s="63" t="s">
        <v>92</v>
      </c>
      <c r="E35" s="64" t="s">
        <v>92</v>
      </c>
      <c r="F35" s="65"/>
    </row>
    <row r="36" customFormat="false" ht="15" hidden="false" customHeight="true" outlineLevel="0" collapsed="false">
      <c r="B36" s="59"/>
      <c r="C36" s="63" t="s">
        <v>92</v>
      </c>
      <c r="D36" s="63" t="s">
        <v>92</v>
      </c>
      <c r="E36" s="64" t="s">
        <v>92</v>
      </c>
      <c r="F36" s="65"/>
    </row>
    <row r="37" customFormat="false" ht="15" hidden="false" customHeight="true" outlineLevel="0" collapsed="false">
      <c r="B37" s="59"/>
      <c r="C37" s="63" t="s">
        <v>92</v>
      </c>
      <c r="D37" s="63" t="s">
        <v>92</v>
      </c>
      <c r="E37" s="64" t="s">
        <v>92</v>
      </c>
      <c r="F37" s="65"/>
    </row>
    <row r="38" customFormat="false" ht="15" hidden="false" customHeight="true" outlineLevel="0" collapsed="false">
      <c r="B38" s="59"/>
      <c r="C38" s="63" t="s">
        <v>92</v>
      </c>
      <c r="D38" s="63" t="s">
        <v>92</v>
      </c>
      <c r="E38" s="64" t="s">
        <v>92</v>
      </c>
      <c r="F38" s="65"/>
    </row>
    <row r="39" customFormat="false" ht="15" hidden="false" customHeight="true" outlineLevel="0" collapsed="false">
      <c r="B39" s="59"/>
      <c r="C39" s="63" t="s">
        <v>92</v>
      </c>
      <c r="D39" s="63" t="s">
        <v>92</v>
      </c>
      <c r="E39" s="64" t="s">
        <v>92</v>
      </c>
      <c r="F39" s="65"/>
    </row>
    <row r="40" customFormat="false" ht="15" hidden="false" customHeight="true" outlineLevel="0" collapsed="false">
      <c r="B40" s="59"/>
      <c r="C40" s="63" t="s">
        <v>92</v>
      </c>
      <c r="D40" s="63" t="s">
        <v>92</v>
      </c>
      <c r="E40" s="64" t="s">
        <v>92</v>
      </c>
      <c r="F40" s="65"/>
    </row>
    <row r="41" customFormat="false" ht="15" hidden="false" customHeight="true" outlineLevel="0" collapsed="false">
      <c r="B41" s="59"/>
      <c r="C41" s="63" t="s">
        <v>92</v>
      </c>
      <c r="D41" s="63" t="s">
        <v>92</v>
      </c>
      <c r="E41" s="64" t="s">
        <v>92</v>
      </c>
      <c r="F41" s="65"/>
    </row>
    <row r="42" customFormat="false" ht="15" hidden="false" customHeight="true" outlineLevel="0" collapsed="false">
      <c r="B42" s="59"/>
      <c r="C42" s="63" t="s">
        <v>92</v>
      </c>
      <c r="D42" s="63" t="s">
        <v>92</v>
      </c>
      <c r="E42" s="64" t="s">
        <v>92</v>
      </c>
      <c r="F42" s="65"/>
    </row>
    <row r="43" customFormat="false" ht="15" hidden="false" customHeight="true" outlineLevel="0" collapsed="false">
      <c r="B43" s="59"/>
      <c r="C43" s="63" t="s">
        <v>92</v>
      </c>
      <c r="D43" s="63" t="s">
        <v>92</v>
      </c>
      <c r="E43" s="64" t="s">
        <v>92</v>
      </c>
      <c r="F43" s="65"/>
    </row>
    <row r="44" customFormat="false" ht="15" hidden="false" customHeight="true" outlineLevel="0" collapsed="false">
      <c r="B44" s="59"/>
      <c r="C44" s="63" t="s">
        <v>92</v>
      </c>
      <c r="D44" s="63" t="s">
        <v>92</v>
      </c>
      <c r="E44" s="64" t="s">
        <v>92</v>
      </c>
      <c r="F44" s="65"/>
    </row>
    <row r="45" customFormat="false" ht="15" hidden="false" customHeight="true" outlineLevel="0" collapsed="false">
      <c r="B45" s="59"/>
      <c r="C45" s="63" t="s">
        <v>92</v>
      </c>
      <c r="D45" s="63" t="s">
        <v>92</v>
      </c>
      <c r="E45" s="64" t="s">
        <v>92</v>
      </c>
      <c r="F45" s="65"/>
    </row>
    <row r="46" customFormat="false" ht="15" hidden="false" customHeight="true" outlineLevel="0" collapsed="false">
      <c r="B46" s="59"/>
      <c r="C46" s="63" t="s">
        <v>92</v>
      </c>
      <c r="D46" s="63" t="s">
        <v>92</v>
      </c>
      <c r="E46" s="64" t="s">
        <v>92</v>
      </c>
      <c r="F46" s="65"/>
    </row>
    <row r="47" customFormat="false" ht="15" hidden="false" customHeight="true" outlineLevel="0" collapsed="false">
      <c r="B47" s="59"/>
      <c r="C47" s="63" t="s">
        <v>92</v>
      </c>
      <c r="D47" s="63" t="s">
        <v>92</v>
      </c>
      <c r="E47" s="64" t="s">
        <v>92</v>
      </c>
      <c r="F47" s="65"/>
    </row>
    <row r="48" customFormat="false" ht="15" hidden="false" customHeight="true" outlineLevel="0" collapsed="false">
      <c r="B48" s="59"/>
      <c r="C48" s="63" t="s">
        <v>92</v>
      </c>
      <c r="D48" s="63" t="s">
        <v>92</v>
      </c>
      <c r="E48" s="64" t="s">
        <v>92</v>
      </c>
      <c r="F48" s="65"/>
    </row>
    <row r="49" customFormat="false" ht="15" hidden="false" customHeight="true" outlineLevel="0" collapsed="false">
      <c r="B49" s="59"/>
      <c r="C49" s="63" t="s">
        <v>92</v>
      </c>
      <c r="D49" s="63" t="s">
        <v>92</v>
      </c>
      <c r="E49" s="64" t="s">
        <v>92</v>
      </c>
      <c r="F49" s="65"/>
    </row>
    <row r="50" customFormat="false" ht="15" hidden="false" customHeight="true" outlineLevel="0" collapsed="false">
      <c r="B50" s="59"/>
      <c r="C50" s="63" t="s">
        <v>92</v>
      </c>
      <c r="D50" s="63" t="s">
        <v>92</v>
      </c>
      <c r="E50" s="64" t="s">
        <v>92</v>
      </c>
      <c r="F50" s="65"/>
    </row>
    <row r="51" customFormat="false" ht="15" hidden="false" customHeight="true" outlineLevel="0" collapsed="false">
      <c r="B51" s="59"/>
      <c r="C51" s="63" t="s">
        <v>92</v>
      </c>
      <c r="D51" s="63" t="s">
        <v>92</v>
      </c>
      <c r="E51" s="64" t="s">
        <v>92</v>
      </c>
      <c r="F51" s="65"/>
    </row>
    <row r="52" customFormat="false" ht="15" hidden="false" customHeight="true" outlineLevel="0" collapsed="false">
      <c r="B52" s="59"/>
      <c r="C52" s="63" t="s">
        <v>92</v>
      </c>
      <c r="D52" s="63" t="s">
        <v>92</v>
      </c>
      <c r="E52" s="64" t="s">
        <v>92</v>
      </c>
      <c r="F52" s="65"/>
    </row>
    <row r="53" customFormat="false" ht="15" hidden="false" customHeight="true" outlineLevel="0" collapsed="false">
      <c r="B53" s="59"/>
      <c r="C53" s="63" t="s">
        <v>92</v>
      </c>
      <c r="D53" s="63" t="s">
        <v>92</v>
      </c>
      <c r="E53" s="64" t="s">
        <v>92</v>
      </c>
      <c r="F53" s="65"/>
    </row>
    <row r="54" customFormat="false" ht="15" hidden="false" customHeight="true" outlineLevel="0" collapsed="false">
      <c r="B54" s="59"/>
      <c r="C54" s="63" t="s">
        <v>92</v>
      </c>
      <c r="D54" s="63" t="s">
        <v>92</v>
      </c>
      <c r="E54" s="64" t="s">
        <v>92</v>
      </c>
      <c r="F54" s="65"/>
    </row>
    <row r="55" customFormat="false" ht="15" hidden="false" customHeight="true" outlineLevel="0" collapsed="false">
      <c r="B55" s="59"/>
      <c r="C55" s="63" t="s">
        <v>92</v>
      </c>
      <c r="D55" s="63" t="s">
        <v>92</v>
      </c>
      <c r="E55" s="64" t="s">
        <v>92</v>
      </c>
      <c r="F55" s="65"/>
    </row>
    <row r="56" customFormat="false" ht="15" hidden="false" customHeight="true" outlineLevel="0" collapsed="false">
      <c r="B56" s="59"/>
      <c r="C56" s="63" t="s">
        <v>92</v>
      </c>
      <c r="D56" s="63" t="s">
        <v>92</v>
      </c>
      <c r="E56" s="64" t="s">
        <v>92</v>
      </c>
      <c r="F56" s="65"/>
    </row>
    <row r="57" customFormat="false" ht="15" hidden="false" customHeight="false" outlineLevel="0" collapsed="false">
      <c r="B57" s="66"/>
      <c r="C57" s="63" t="s">
        <v>92</v>
      </c>
      <c r="D57" s="63" t="s">
        <v>92</v>
      </c>
      <c r="E57" s="64" t="s">
        <v>92</v>
      </c>
      <c r="F57" s="67"/>
    </row>
    <row r="58" customFormat="false" ht="8.25" hidden="false" customHeight="true" outlineLevel="0" collapsed="false">
      <c r="F58" s="29" t="s">
        <v>123</v>
      </c>
    </row>
    <row r="59" customFormat="false" ht="8.25" hidden="false" customHeight="true" outlineLevel="0" collapsed="false">
      <c r="B59" s="29" t="s">
        <v>124</v>
      </c>
    </row>
    <row r="60" customFormat="false" ht="18" hidden="false" customHeight="true" outlineLevel="0" collapsed="false">
      <c r="B60" s="43" t="s">
        <v>125</v>
      </c>
      <c r="C60" s="43"/>
      <c r="D60" s="43"/>
      <c r="E60" s="43"/>
      <c r="F60" s="43"/>
    </row>
    <row r="61" customFormat="false" ht="97.5" hidden="false" customHeight="true" outlineLevel="0" collapsed="false">
      <c r="B61" s="44" t="s">
        <v>126</v>
      </c>
      <c r="C61" s="44"/>
      <c r="D61" s="44"/>
      <c r="E61" s="44"/>
      <c r="F61" s="44"/>
    </row>
    <row r="62" customFormat="false" ht="240" hidden="false" customHeight="true" outlineLevel="0" collapsed="false">
      <c r="B62" s="45" t="s">
        <v>127</v>
      </c>
      <c r="C62" s="45"/>
      <c r="D62" s="45"/>
      <c r="E62" s="45"/>
      <c r="F62" s="45"/>
    </row>
    <row r="63" customFormat="false" ht="15" hidden="false" customHeight="true" outlineLevel="0" collapsed="false">
      <c r="B63" s="46" t="s">
        <v>98</v>
      </c>
      <c r="C63" s="46"/>
      <c r="D63" s="47"/>
      <c r="F63" s="29" t="s">
        <v>128</v>
      </c>
    </row>
    <row r="64" customFormat="false" ht="8.25" hidden="false" customHeight="true" outlineLevel="0" collapsed="false"/>
    <row r="65" customFormat="false" ht="8.25" hidden="false" customHeight="true" outlineLevel="0" collapsed="false">
      <c r="B65" s="29" t="s">
        <v>129</v>
      </c>
    </row>
    <row r="66" customFormat="false" ht="18" hidden="false" customHeight="true" outlineLevel="0" collapsed="false">
      <c r="B66" s="43" t="s">
        <v>130</v>
      </c>
      <c r="C66" s="43"/>
      <c r="D66" s="43"/>
      <c r="E66" s="43"/>
      <c r="F66" s="43"/>
    </row>
    <row r="67" customFormat="false" ht="32.25" hidden="false" customHeight="true" outlineLevel="0" collapsed="false">
      <c r="B67" s="68" t="s">
        <v>131</v>
      </c>
      <c r="C67" s="68"/>
      <c r="D67" s="68"/>
      <c r="E67" s="68"/>
      <c r="F67" s="68"/>
    </row>
    <row r="68" customFormat="false" ht="240" hidden="false" customHeight="true" outlineLevel="0" collapsed="false">
      <c r="B68" s="45" t="s">
        <v>132</v>
      </c>
      <c r="C68" s="45"/>
      <c r="D68" s="45"/>
      <c r="E68" s="45"/>
      <c r="F68" s="45"/>
    </row>
    <row r="69" customFormat="false" ht="15" hidden="false" customHeight="true" outlineLevel="0" collapsed="false">
      <c r="B69" s="46" t="s">
        <v>98</v>
      </c>
      <c r="C69" s="46"/>
      <c r="D69" s="47"/>
      <c r="F69" s="29" t="s">
        <v>133</v>
      </c>
    </row>
    <row r="71" customFormat="false" ht="15" hidden="false" customHeight="false" outlineLevel="0" collapsed="false">
      <c r="B71" s="69"/>
      <c r="C71" s="69"/>
      <c r="D71" s="69"/>
      <c r="E71" s="69"/>
    </row>
    <row r="72" customFormat="false" ht="15" hidden="false" customHeight="false" outlineLevel="0" collapsed="false">
      <c r="B72" s="69"/>
      <c r="C72" s="69"/>
      <c r="D72" s="69"/>
      <c r="E72" s="69"/>
    </row>
    <row r="77"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sheetData>
  <sheetProtection algorithmName="SHA-512" hashValue="5/EDCoenwTlY/3dFhn/UbOVjb+IhKckW5DYs9DgveF3rJHPU5U1EDfOnX5p0xEBwGj9ZOwWsC3T350MkWuwakg==" saltValue="5NWR2lF0q0qpnHDbS4shIg==" spinCount="100000" sheet="true" selectLockedCells="true"/>
  <mergeCells count="24">
    <mergeCell ref="B2:F2"/>
    <mergeCell ref="B4:F4"/>
    <mergeCell ref="B7:D7"/>
    <mergeCell ref="E7:F7"/>
    <mergeCell ref="B8:D8"/>
    <mergeCell ref="E8:F8"/>
    <mergeCell ref="B9:D9"/>
    <mergeCell ref="E9:F9"/>
    <mergeCell ref="B11:F11"/>
    <mergeCell ref="B12:F12"/>
    <mergeCell ref="B13:F13"/>
    <mergeCell ref="B14:C14"/>
    <mergeCell ref="B16:F16"/>
    <mergeCell ref="B17:E17"/>
    <mergeCell ref="B18:F18"/>
    <mergeCell ref="B19:E19"/>
    <mergeCell ref="B60:F60"/>
    <mergeCell ref="B61:F61"/>
    <mergeCell ref="B62:F62"/>
    <mergeCell ref="B63:C63"/>
    <mergeCell ref="B66:F66"/>
    <mergeCell ref="B67:F67"/>
    <mergeCell ref="B68:F68"/>
    <mergeCell ref="B69:C69"/>
  </mergeCells>
  <conditionalFormatting sqref="C22:E57">
    <cfRule type="cellIs" priority="2" operator="equal" aboveAverage="0" equalAverage="0" bottom="0" percent="0" rank="0" text="" dxfId="0">
      <formula>"Amber/Red"</formula>
    </cfRule>
    <cfRule type="cellIs" priority="3" operator="equal" aboveAverage="0" equalAverage="0" bottom="0" percent="0" rank="0" text="" dxfId="1">
      <formula>"Amber/Green"</formula>
    </cfRule>
    <cfRule type="cellIs" priority="4" operator="equal" aboveAverage="0" equalAverage="0" bottom="0" percent="0" rank="0" text="" dxfId="2">
      <formula>"Green"</formula>
    </cfRule>
    <cfRule type="cellIs" priority="5" operator="equal" aboveAverage="0" equalAverage="0" bottom="0" percent="0" rank="0" text="" dxfId="3">
      <formula>"Amber"</formula>
    </cfRule>
    <cfRule type="cellIs" priority="6" operator="equal" aboveAverage="0" equalAverage="0" bottom="0" percent="0" rank="0" text="" dxfId="4">
      <formula>"Red"</formula>
    </cfRule>
    <cfRule type="cellIs" priority="7" operator="equal" aboveAverage="0" equalAverage="0" bottom="0" percent="0" rank="0" text="" dxfId="5">
      <formula>"Select a rating"</formula>
    </cfRule>
  </conditionalFormatting>
  <conditionalFormatting sqref="B22:F57">
    <cfRule type="expression" priority="8" aboveAverage="0" equalAverage="0" bottom="0" percent="0" rank="0" text="" dxfId="6">
      <formula>$B22=""</formula>
    </cfRule>
  </conditionalFormatting>
  <dataValidations count="2">
    <dataValidation allowBlank="true" errorStyle="stop" operator="between" showDropDown="false" showErrorMessage="true" showInputMessage="true" sqref="E8:F9 D23:E57" type="list">
      <formula1>'Dropdown Values'!$A$34:$A$39</formula1>
      <formula2>0</formula2>
    </dataValidation>
    <dataValidation allowBlank="true" errorStyle="stop" operator="between" showDropDown="false" showErrorMessage="true" showInputMessage="true" sqref="C23:C57" type="list">
      <formula1>'Dropdown Values'!$A$25:$A$30</formula1>
      <formula2>0</formula2>
    </dataValidation>
  </dataValidations>
  <printOptions headings="false" gridLines="false" gridLinesSet="true" horizontalCentered="false" verticalCentered="false"/>
  <pageMargins left="0.7" right="0.7" top="0.75" bottom="0.75" header="0.3" footer="0.3"/>
  <pageSetup paperSize="9" scale="100" fitToWidth="1" fitToHeight="1" pageOrder="downThenOver" orientation="landscape" blackAndWhite="false" draft="false" cellComments="none" horizontalDpi="300" verticalDpi="300" copies="1"/>
  <headerFooter differentFirst="false" differentOddEven="false">
    <oddHeader>&amp;C&amp;10 OFFICIAL&amp;1#_x005F_x000D_</oddHeader>
    <oddFooter>&amp;C_x005F_x000D_&amp;1#&amp;10 OFFICIAL</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C4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8.83203125" defaultRowHeight="15" zeroHeight="false" outlineLevelRow="0" outlineLevelCol="0"/>
  <cols>
    <col collapsed="false" customWidth="true" hidden="false" outlineLevel="0" max="2" min="2" style="0" width="93.5"/>
    <col collapsed="false" customWidth="true" hidden="false" outlineLevel="0" max="3" min="3" style="0" width="59.5"/>
  </cols>
  <sheetData>
    <row r="2" customFormat="false" ht="22.05" hidden="false" customHeight="true" outlineLevel="0" collapsed="false">
      <c r="B2" s="70" t="s">
        <v>13</v>
      </c>
      <c r="C2" s="70"/>
    </row>
    <row r="3" customFormat="false" ht="15" hidden="false" customHeight="false" outlineLevel="0" collapsed="false">
      <c r="B3" s="29" t="s">
        <v>134</v>
      </c>
    </row>
    <row r="4" customFormat="false" ht="15" hidden="false" customHeight="false" outlineLevel="0" collapsed="false">
      <c r="B4" s="71" t="s">
        <v>107</v>
      </c>
      <c r="C4" s="72" t="s">
        <v>135</v>
      </c>
    </row>
    <row r="5" customFormat="false" ht="23.65" hidden="false" customHeight="false" outlineLevel="0" collapsed="false">
      <c r="B5" s="73"/>
      <c r="C5" s="74" t="s">
        <v>136</v>
      </c>
    </row>
    <row r="6" customFormat="false" ht="15" hidden="false" customHeight="false" outlineLevel="0" collapsed="false">
      <c r="B6" s="59" t="str">
        <f aca="false" t="array" ref="B6:B14">Project_List</f>
        <v>PF-ANO-001: Anon Innovation Hub</v>
      </c>
      <c r="C6" s="65" t="s">
        <v>137</v>
      </c>
    </row>
    <row r="7" customFormat="false" ht="15" hidden="false" customHeight="false" outlineLevel="0" collapsed="false">
      <c r="B7" s="75" t="str">
        <v>PF-ANO-002: Anon Market Upgrades</v>
      </c>
      <c r="C7" s="65" t="s">
        <v>138</v>
      </c>
    </row>
    <row r="8" customFormat="false" ht="15" hidden="false" customHeight="false" outlineLevel="0" collapsed="false">
      <c r="B8" s="59" t="str">
        <v>PF-ANO-003: Anon Library &amp; Museum Upgrade</v>
      </c>
      <c r="C8" s="65" t="s">
        <v>139</v>
      </c>
    </row>
    <row r="9" customFormat="false" ht="15" hidden="false" customHeight="false" outlineLevel="0" collapsed="false">
      <c r="B9" s="59" t="str">
        <v>PF-ANO-004: Public Realm Improvements</v>
      </c>
      <c r="C9" s="65" t="s">
        <v>140</v>
      </c>
    </row>
    <row r="10" customFormat="false" ht="15" hidden="false" customHeight="false" outlineLevel="0" collapsed="false">
      <c r="B10" s="59" t="str">
        <v>PF-ANO-005: Accelerated Funding £1 million Public Realm Improvements</v>
      </c>
      <c r="C10" s="65" t="s">
        <v>141</v>
      </c>
    </row>
    <row r="11" customFormat="false" ht="15" hidden="false" customHeight="false" outlineLevel="0" collapsed="false">
      <c r="B11" s="59" t="str">
        <v>PF-ANO-006: Anon Market Precinct</v>
      </c>
      <c r="C11" s="65" t="s">
        <v>142</v>
      </c>
    </row>
    <row r="12" customFormat="false" ht="15" hidden="false" customHeight="false" outlineLevel="0" collapsed="false">
      <c r="B12" s="59" t="str">
        <v>PF-ANO-007: Anon Leisure Centre Expansion</v>
      </c>
      <c r="C12" s="65" t="s">
        <v>143</v>
      </c>
    </row>
    <row r="13" customFormat="false" ht="15" hidden="false" customHeight="false" outlineLevel="0" collapsed="false">
      <c r="B13" s="59" t="str">
        <v>PF-ANO-008: Streets for All - Anon</v>
      </c>
      <c r="C13" s="65" t="s">
        <v>144</v>
      </c>
    </row>
    <row r="14" customFormat="false" ht="15" hidden="false" customHeight="false" outlineLevel="0" collapsed="false">
      <c r="B14" s="59" t="str">
        <v>PF-ANO-009: Anon College of Medical Science</v>
      </c>
      <c r="C14" s="76" t="s">
        <v>145</v>
      </c>
    </row>
    <row r="15" customFormat="false" ht="15" hidden="false" customHeight="false" outlineLevel="0" collapsed="false">
      <c r="B15" s="59"/>
      <c r="C15" s="65"/>
    </row>
    <row r="16" customFormat="false" ht="15" hidden="false" customHeight="false" outlineLevel="0" collapsed="false">
      <c r="B16" s="59"/>
      <c r="C16" s="65"/>
    </row>
    <row r="17" customFormat="false" ht="15" hidden="false" customHeight="false" outlineLevel="0" collapsed="false">
      <c r="B17" s="59"/>
      <c r="C17" s="65"/>
    </row>
    <row r="18" customFormat="false" ht="15" hidden="false" customHeight="false" outlineLevel="0" collapsed="false">
      <c r="B18" s="59"/>
      <c r="C18" s="65"/>
    </row>
    <row r="19" customFormat="false" ht="15" hidden="false" customHeight="false" outlineLevel="0" collapsed="false">
      <c r="B19" s="59"/>
      <c r="C19" s="65"/>
    </row>
    <row r="20" customFormat="false" ht="15" hidden="false" customHeight="false" outlineLevel="0" collapsed="false">
      <c r="B20" s="59"/>
      <c r="C20" s="65"/>
    </row>
    <row r="21" customFormat="false" ht="15" hidden="false" customHeight="false" outlineLevel="0" collapsed="false">
      <c r="B21" s="59"/>
      <c r="C21" s="65"/>
    </row>
    <row r="22" customFormat="false" ht="15" hidden="false" customHeight="false" outlineLevel="0" collapsed="false">
      <c r="B22" s="59"/>
      <c r="C22" s="65"/>
    </row>
    <row r="23" customFormat="false" ht="15" hidden="false" customHeight="false" outlineLevel="0" collapsed="false">
      <c r="B23" s="59"/>
      <c r="C23" s="65"/>
    </row>
    <row r="24" customFormat="false" ht="15" hidden="false" customHeight="false" outlineLevel="0" collapsed="false">
      <c r="B24" s="59"/>
      <c r="C24" s="65"/>
    </row>
    <row r="25" customFormat="false" ht="15" hidden="false" customHeight="false" outlineLevel="0" collapsed="false">
      <c r="B25" s="59"/>
      <c r="C25" s="65"/>
    </row>
    <row r="26" customFormat="false" ht="15" hidden="false" customHeight="false" outlineLevel="0" collapsed="false">
      <c r="B26" s="59"/>
      <c r="C26" s="65"/>
    </row>
    <row r="27" customFormat="false" ht="15" hidden="false" customHeight="false" outlineLevel="0" collapsed="false">
      <c r="B27" s="59"/>
      <c r="C27" s="65"/>
    </row>
    <row r="28" customFormat="false" ht="15" hidden="false" customHeight="false" outlineLevel="0" collapsed="false">
      <c r="B28" s="59"/>
      <c r="C28" s="65"/>
    </row>
    <row r="29" customFormat="false" ht="15" hidden="false" customHeight="false" outlineLevel="0" collapsed="false">
      <c r="B29" s="59"/>
      <c r="C29" s="65"/>
    </row>
    <row r="30" customFormat="false" ht="15" hidden="false" customHeight="false" outlineLevel="0" collapsed="false">
      <c r="B30" s="59"/>
      <c r="C30" s="65"/>
    </row>
    <row r="31" customFormat="false" ht="15" hidden="false" customHeight="false" outlineLevel="0" collapsed="false">
      <c r="B31" s="59"/>
      <c r="C31" s="65"/>
    </row>
    <row r="32" customFormat="false" ht="15" hidden="false" customHeight="false" outlineLevel="0" collapsed="false">
      <c r="B32" s="59"/>
      <c r="C32" s="65"/>
    </row>
    <row r="33" customFormat="false" ht="15" hidden="false" customHeight="false" outlineLevel="0" collapsed="false">
      <c r="B33" s="59"/>
      <c r="C33" s="65"/>
    </row>
    <row r="34" customFormat="false" ht="15" hidden="false" customHeight="false" outlineLevel="0" collapsed="false">
      <c r="B34" s="59"/>
      <c r="C34" s="65"/>
    </row>
    <row r="35" customFormat="false" ht="15" hidden="false" customHeight="false" outlineLevel="0" collapsed="false">
      <c r="B35" s="77"/>
      <c r="C35" s="65"/>
    </row>
    <row r="36" customFormat="false" ht="15" hidden="false" customHeight="false" outlineLevel="0" collapsed="false">
      <c r="B36" s="77"/>
      <c r="C36" s="65"/>
    </row>
    <row r="37" customFormat="false" ht="15" hidden="false" customHeight="false" outlineLevel="0" collapsed="false">
      <c r="B37" s="77"/>
      <c r="C37" s="65"/>
    </row>
    <row r="38" customFormat="false" ht="15" hidden="false" customHeight="false" outlineLevel="0" collapsed="false">
      <c r="B38" s="77"/>
      <c r="C38" s="65"/>
    </row>
    <row r="39" customFormat="false" ht="15" hidden="false" customHeight="false" outlineLevel="0" collapsed="false">
      <c r="B39" s="77"/>
      <c r="C39" s="65"/>
    </row>
    <row r="40" customFormat="false" ht="15" hidden="false" customHeight="false" outlineLevel="0" collapsed="false">
      <c r="B40" s="78"/>
      <c r="C40" s="67"/>
    </row>
    <row r="41" customFormat="false" ht="15" hidden="false" customHeight="false" outlineLevel="0" collapsed="false">
      <c r="C41" s="29" t="s">
        <v>146</v>
      </c>
    </row>
  </sheetData>
  <sheetProtection algorithmName="SHA-512" hashValue="O8c7TP2TV+ytIq/rMcx0IvDZlWv7qSCukR43Amkym68Q9FUFQzmBpZcyzxUaqW1z4wnhxoS830Z4rm/rlIorvw==" saltValue="/raDpPkCyX3qD7GaTgHXLA==" spinCount="100000" sheet="true" objects="true" scenarios="true" selectLockedCells="true"/>
  <mergeCells count="1">
    <mergeCell ref="B2:C2"/>
  </mergeCells>
  <conditionalFormatting sqref="B6:C40">
    <cfRule type="expression" priority="2" aboveAverage="0" equalAverage="0" bottom="0" percent="0" rank="0" text="" dxfId="7">
      <formula>$B6=""</formula>
    </cfRule>
  </conditionalFormatting>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&amp;C&amp;10 OFFICIAL&amp;1#_x005F_x000D_</oddHeader>
    <oddFooter>&amp;C_x005F_x000D_&amp;1#&amp;10 OFFICIAL</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BF169"/>
  <sheetViews>
    <sheetView showFormulas="false" showGridLines="false" showRowColHeaders="true" showZeros="true" rightToLeft="false" tabSelected="false" showOutlineSymbols="true" defaultGridColor="true" view="normal" topLeftCell="A61" colorId="64" zoomScale="100" zoomScaleNormal="100" zoomScalePageLayoutView="100" workbookViewId="0">
      <selection pane="topLeft" activeCell="C76" activeCellId="0" sqref="C76"/>
    </sheetView>
  </sheetViews>
  <sheetFormatPr defaultColWidth="9.1640625" defaultRowHeight="15" zeroHeight="false" outlineLevelRow="0" outlineLevelCol="0"/>
  <cols>
    <col collapsed="false" customWidth="false" hidden="false" outlineLevel="0" max="1" min="1" style="11" width="9.16"/>
    <col collapsed="false" customWidth="true" hidden="false" outlineLevel="0" max="3" min="2" style="11" width="43.67"/>
    <col collapsed="false" customWidth="true" hidden="false" outlineLevel="0" max="5" min="4" style="11" width="31.5"/>
    <col collapsed="false" customWidth="true" hidden="false" outlineLevel="0" max="6" min="6" style="11" width="15.66"/>
    <col collapsed="false" customWidth="true" hidden="false" outlineLevel="0" max="7" min="7" style="11" width="13.34"/>
    <col collapsed="false" customWidth="true" hidden="false" outlineLevel="0" max="23" min="8" style="11" width="13.16"/>
    <col collapsed="false" customWidth="true" hidden="false" outlineLevel="0" max="24" min="24" style="11" width="12.5"/>
    <col collapsed="false" customWidth="true" hidden="false" outlineLevel="0" max="25" min="25" style="11" width="17.5"/>
    <col collapsed="false" customWidth="false" hidden="false" outlineLevel="0" max="26" min="26" style="11" width="9.16"/>
    <col collapsed="false" customWidth="true" hidden="false" outlineLevel="0" max="28" min="27" style="11" width="34.66"/>
    <col collapsed="false" customWidth="true" hidden="false" outlineLevel="0" max="29" min="29" style="11" width="26"/>
    <col collapsed="false" customWidth="true" hidden="false" outlineLevel="0" max="45" min="30" style="11" width="13.16"/>
    <col collapsed="false" customWidth="true" hidden="false" outlineLevel="0" max="46" min="46" style="11" width="16.33"/>
    <col collapsed="false" customWidth="false" hidden="false" outlineLevel="0" max="50" min="47" style="11" width="9.16"/>
    <col collapsed="false" customWidth="true" hidden="false" outlineLevel="0" max="51" min="51" style="11" width="20.16"/>
    <col collapsed="false" customWidth="true" hidden="false" outlineLevel="0" max="52" min="52" style="11" width="14.83"/>
    <col collapsed="false" customWidth="true" hidden="false" outlineLevel="0" max="53" min="53" style="11" width="37.16"/>
    <col collapsed="false" customWidth="true" hidden="false" outlineLevel="0" max="54" min="54" style="11" width="34"/>
    <col collapsed="false" customWidth="true" hidden="false" outlineLevel="0" max="55" min="55" style="11" width="54.51"/>
    <col collapsed="false" customWidth="true" hidden="false" outlineLevel="0" max="56" min="56" style="11" width="42.16"/>
    <col collapsed="false" customWidth="true" hidden="false" outlineLevel="0" max="57" min="57" style="11" width="26.5"/>
    <col collapsed="false" customWidth="true" hidden="false" outlineLevel="0" max="58" min="58" style="11" width="9.51"/>
    <col collapsed="false" customWidth="false" hidden="false" outlineLevel="0" max="16384" min="59" style="11" width="9.16"/>
  </cols>
  <sheetData>
    <row r="1" customFormat="false" ht="15" hidden="false" customHeight="false" outlineLevel="0" collapsed="false"/>
    <row r="2" s="7" customFormat="true" ht="22.05" hidden="false" customHeight="true" outlineLevel="0" collapsed="false">
      <c r="B2" s="5" t="s">
        <v>15</v>
      </c>
      <c r="C2" s="5"/>
      <c r="D2" s="5"/>
      <c r="E2" s="5"/>
      <c r="F2" s="5"/>
      <c r="G2" s="5"/>
      <c r="H2" s="5"/>
    </row>
    <row r="3" customFormat="false" ht="15" hidden="false" customHeight="false" outlineLevel="0" collapsed="false">
      <c r="B3" s="79"/>
      <c r="C3" s="79"/>
      <c r="D3" s="79"/>
      <c r="E3" s="79"/>
      <c r="F3" s="79"/>
      <c r="G3" s="79"/>
      <c r="H3" s="79"/>
    </row>
    <row r="4" customFormat="false" ht="17.35" hidden="false" customHeight="false" outlineLevel="0" collapsed="false">
      <c r="B4" s="43" t="s">
        <v>147</v>
      </c>
      <c r="C4" s="43"/>
      <c r="D4" s="43"/>
      <c r="E4" s="43"/>
      <c r="F4" s="43"/>
      <c r="G4" s="43"/>
      <c r="H4" s="43"/>
      <c r="I4" s="80"/>
      <c r="J4" s="80"/>
      <c r="K4" s="80"/>
    </row>
    <row r="5" customFormat="false" ht="138.75" hidden="false" customHeight="true" outlineLevel="0" collapsed="false">
      <c r="B5" s="81" t="s">
        <v>148</v>
      </c>
      <c r="C5" s="81"/>
      <c r="D5" s="81"/>
      <c r="E5" s="81"/>
      <c r="F5" s="81"/>
      <c r="G5" s="81"/>
      <c r="H5" s="81"/>
      <c r="I5" s="82"/>
      <c r="J5" s="82"/>
      <c r="K5" s="82"/>
    </row>
    <row r="6" customFormat="false" ht="15" hidden="false" customHeight="true" outlineLevel="0" collapsed="false">
      <c r="B6" s="83" t="s">
        <v>149</v>
      </c>
      <c r="C6" s="83"/>
      <c r="D6" s="83"/>
      <c r="E6" s="83"/>
      <c r="F6" s="83"/>
      <c r="G6" s="83"/>
      <c r="H6" s="83"/>
      <c r="I6" s="82"/>
      <c r="J6" s="82"/>
      <c r="K6" s="82"/>
    </row>
    <row r="7" customFormat="false" ht="15" hidden="false" customHeight="true" outlineLevel="0" collapsed="false">
      <c r="B7" s="84" t="s">
        <v>150</v>
      </c>
      <c r="C7" s="85" t="s">
        <v>151</v>
      </c>
      <c r="D7" s="85"/>
      <c r="E7" s="85"/>
      <c r="F7" s="85"/>
      <c r="G7" s="85"/>
      <c r="H7" s="85"/>
      <c r="I7" s="82"/>
      <c r="J7" s="82"/>
      <c r="K7" s="82"/>
    </row>
    <row r="8" customFormat="false" ht="83.25" hidden="false" customHeight="true" outlineLevel="0" collapsed="false">
      <c r="B8" s="86" t="s">
        <v>152</v>
      </c>
      <c r="C8" s="87" t="s">
        <v>153</v>
      </c>
      <c r="D8" s="87"/>
      <c r="E8" s="87"/>
      <c r="F8" s="87"/>
      <c r="G8" s="87"/>
      <c r="H8" s="87"/>
      <c r="I8" s="82"/>
      <c r="J8" s="82"/>
      <c r="K8" s="82"/>
    </row>
    <row r="9" customFormat="false" ht="84.75" hidden="false" customHeight="true" outlineLevel="0" collapsed="false">
      <c r="B9" s="86" t="s">
        <v>154</v>
      </c>
      <c r="C9" s="87" t="s">
        <v>155</v>
      </c>
      <c r="D9" s="87"/>
      <c r="E9" s="87"/>
      <c r="F9" s="87"/>
      <c r="G9" s="87"/>
      <c r="H9" s="87"/>
      <c r="I9" s="82"/>
      <c r="J9" s="82"/>
      <c r="K9" s="82"/>
    </row>
    <row r="10" customFormat="false" ht="79.5" hidden="false" customHeight="true" outlineLevel="0" collapsed="false">
      <c r="B10" s="86" t="s">
        <v>156</v>
      </c>
      <c r="C10" s="87" t="s">
        <v>157</v>
      </c>
      <c r="D10" s="87"/>
      <c r="E10" s="87"/>
      <c r="F10" s="87"/>
      <c r="G10" s="87"/>
      <c r="H10" s="87"/>
      <c r="I10" s="82"/>
      <c r="J10" s="82"/>
      <c r="K10" s="82"/>
    </row>
    <row r="11" customFormat="false" ht="77.25" hidden="false" customHeight="true" outlineLevel="0" collapsed="false">
      <c r="B11" s="86" t="s">
        <v>158</v>
      </c>
      <c r="C11" s="87" t="s">
        <v>159</v>
      </c>
      <c r="D11" s="87"/>
      <c r="E11" s="87"/>
      <c r="F11" s="87"/>
      <c r="G11" s="87"/>
      <c r="H11" s="87"/>
      <c r="I11" s="82"/>
      <c r="J11" s="82"/>
      <c r="K11" s="82"/>
    </row>
    <row r="12" customFormat="false" ht="53.25" hidden="false" customHeight="true" outlineLevel="0" collapsed="false">
      <c r="B12" s="88" t="s">
        <v>160</v>
      </c>
      <c r="C12" s="89" t="s">
        <v>161</v>
      </c>
      <c r="D12" s="89"/>
      <c r="E12" s="89"/>
      <c r="F12" s="89"/>
      <c r="G12" s="89"/>
      <c r="H12" s="89"/>
      <c r="I12" s="82"/>
      <c r="J12" s="82"/>
      <c r="K12" s="82"/>
    </row>
    <row r="13" customFormat="false" ht="15" hidden="false" customHeight="false" outlineLevel="0" collapsed="false"/>
    <row r="14" s="90" customFormat="true" ht="19.7" hidden="false" customHeight="false" outlineLevel="0" collapsed="false">
      <c r="B14" s="91" t="s">
        <v>162</v>
      </c>
      <c r="C14" s="92"/>
      <c r="D14" s="92"/>
      <c r="E14" s="92"/>
      <c r="F14" s="92"/>
      <c r="G14" s="92"/>
      <c r="H14" s="92"/>
      <c r="I14" s="92"/>
      <c r="J14" s="92"/>
      <c r="K14" s="92"/>
      <c r="L14" s="92"/>
      <c r="M14" s="92"/>
      <c r="N14" s="92"/>
      <c r="O14" s="92"/>
      <c r="P14" s="92"/>
      <c r="Q14" s="92"/>
      <c r="R14" s="92"/>
      <c r="S14" s="92"/>
      <c r="T14" s="93"/>
    </row>
    <row r="15" customFormat="false" ht="15" hidden="false" customHeight="false" outlineLevel="0" collapsed="false">
      <c r="B15" s="29" t="s">
        <v>163</v>
      </c>
    </row>
    <row r="16" customFormat="false" ht="35.25" hidden="false" customHeight="true" outlineLevel="0" collapsed="false">
      <c r="B16" s="94" t="s">
        <v>164</v>
      </c>
      <c r="C16" s="95" t="s">
        <v>165</v>
      </c>
      <c r="D16" s="95" t="s">
        <v>166</v>
      </c>
      <c r="E16" s="96" t="s">
        <v>167</v>
      </c>
      <c r="F16" s="97" t="s">
        <v>168</v>
      </c>
      <c r="G16" s="97"/>
      <c r="H16" s="97" t="s">
        <v>169</v>
      </c>
      <c r="I16" s="97"/>
      <c r="J16" s="97"/>
      <c r="K16" s="97"/>
      <c r="L16" s="97"/>
      <c r="M16" s="98" t="s">
        <v>170</v>
      </c>
      <c r="N16" s="98"/>
      <c r="O16" s="98"/>
      <c r="P16" s="98"/>
      <c r="Q16" s="98"/>
      <c r="R16" s="99" t="s">
        <v>171</v>
      </c>
      <c r="S16" s="98" t="s">
        <v>172</v>
      </c>
      <c r="T16" s="98" t="s">
        <v>173</v>
      </c>
      <c r="V16" s="100"/>
      <c r="W16" s="100"/>
      <c r="X16" s="100"/>
      <c r="Y16" s="101"/>
      <c r="Z16" s="101"/>
      <c r="AA16" s="101"/>
      <c r="AB16" s="101"/>
      <c r="AC16" s="101"/>
      <c r="AD16" s="101"/>
      <c r="AE16" s="101"/>
      <c r="AF16" s="101"/>
      <c r="AG16" s="101"/>
      <c r="AH16" s="101"/>
      <c r="AI16" s="101"/>
      <c r="AJ16" s="101"/>
      <c r="AK16" s="101"/>
      <c r="AL16" s="101"/>
      <c r="AM16" s="101"/>
      <c r="AN16" s="100"/>
      <c r="AO16" s="101"/>
    </row>
    <row r="17" customFormat="false" ht="38.8" hidden="false" customHeight="false" outlineLevel="0" collapsed="false">
      <c r="B17" s="94"/>
      <c r="C17" s="95"/>
      <c r="D17" s="95"/>
      <c r="E17" s="96"/>
      <c r="F17" s="102" t="s">
        <v>174</v>
      </c>
      <c r="G17" s="103" t="s">
        <v>175</v>
      </c>
      <c r="H17" s="104" t="s">
        <v>176</v>
      </c>
      <c r="I17" s="105" t="s">
        <v>177</v>
      </c>
      <c r="J17" s="105" t="s">
        <v>178</v>
      </c>
      <c r="K17" s="105" t="s">
        <v>179</v>
      </c>
      <c r="L17" s="106" t="s">
        <v>175</v>
      </c>
      <c r="M17" s="107" t="s">
        <v>176</v>
      </c>
      <c r="N17" s="105" t="s">
        <v>177</v>
      </c>
      <c r="O17" s="105" t="s">
        <v>178</v>
      </c>
      <c r="P17" s="105" t="s">
        <v>179</v>
      </c>
      <c r="Q17" s="108" t="s">
        <v>175</v>
      </c>
      <c r="R17" s="109" t="s">
        <v>175</v>
      </c>
      <c r="S17" s="98"/>
      <c r="T17" s="98"/>
      <c r="V17" s="110"/>
      <c r="W17" s="110"/>
      <c r="X17" s="110"/>
      <c r="Y17" s="100"/>
      <c r="Z17" s="100"/>
      <c r="AA17" s="100"/>
      <c r="AB17" s="100"/>
      <c r="AC17" s="101"/>
      <c r="AD17" s="100"/>
      <c r="AE17" s="100"/>
      <c r="AF17" s="100"/>
      <c r="AG17" s="100"/>
      <c r="AH17" s="101"/>
      <c r="AI17" s="100"/>
      <c r="AJ17" s="100"/>
      <c r="AK17" s="100"/>
      <c r="AL17" s="100"/>
      <c r="AM17" s="101"/>
      <c r="AN17" s="101"/>
      <c r="AO17" s="101"/>
    </row>
    <row r="18" customFormat="false" ht="15" hidden="false" customHeight="false" outlineLevel="0" collapsed="false">
      <c r="B18" s="94"/>
      <c r="C18" s="95"/>
      <c r="D18" s="95"/>
      <c r="E18" s="96"/>
      <c r="F18" s="111" t="s">
        <v>180</v>
      </c>
      <c r="G18" s="103"/>
      <c r="H18" s="112" t="s">
        <v>180</v>
      </c>
      <c r="I18" s="111" t="s">
        <v>180</v>
      </c>
      <c r="J18" s="113" t="s">
        <v>181</v>
      </c>
      <c r="K18" s="114" t="s">
        <v>181</v>
      </c>
      <c r="L18" s="106"/>
      <c r="M18" s="114" t="s">
        <v>181</v>
      </c>
      <c r="N18" s="114" t="s">
        <v>181</v>
      </c>
      <c r="O18" s="114" t="s">
        <v>181</v>
      </c>
      <c r="P18" s="114" t="s">
        <v>181</v>
      </c>
      <c r="Q18" s="108"/>
      <c r="R18" s="109"/>
      <c r="S18" s="98"/>
      <c r="T18" s="98"/>
      <c r="V18" s="115"/>
      <c r="W18" s="115"/>
      <c r="X18" s="115"/>
      <c r="Y18" s="116"/>
      <c r="Z18" s="116"/>
      <c r="AA18" s="116"/>
      <c r="AB18" s="116"/>
      <c r="AC18" s="101"/>
      <c r="AD18" s="116"/>
      <c r="AE18" s="116"/>
      <c r="AF18" s="116"/>
      <c r="AG18" s="116"/>
      <c r="AH18" s="101"/>
      <c r="AI18" s="116"/>
      <c r="AJ18" s="116"/>
      <c r="AK18" s="116"/>
      <c r="AL18" s="116"/>
      <c r="AM18" s="101"/>
      <c r="AN18" s="101"/>
      <c r="AO18" s="101"/>
    </row>
    <row r="19" customFormat="false" ht="15" hidden="false" customHeight="false" outlineLevel="0" collapsed="false">
      <c r="B19" s="117" t="s">
        <v>182</v>
      </c>
      <c r="C19" s="118" t="s">
        <v>183</v>
      </c>
      <c r="D19" s="119" t="str">
        <f aca="false">_xlfn.IFNA(VLOOKUP(C19, 'Dropdown Values'!$A$43:$B$77, 2, FALSE()), "")</f>
        <v>km  </v>
      </c>
      <c r="E19" s="120" t="n">
        <v>0</v>
      </c>
      <c r="F19" s="121" t="n">
        <v>0</v>
      </c>
      <c r="G19" s="122" t="n">
        <f aca="false">SUM(F19)</f>
        <v>0</v>
      </c>
      <c r="H19" s="123" t="n">
        <v>0</v>
      </c>
      <c r="I19" s="124" t="n">
        <v>0</v>
      </c>
      <c r="J19" s="124" t="n">
        <v>0</v>
      </c>
      <c r="K19" s="124" t="n">
        <v>0.6</v>
      </c>
      <c r="L19" s="125" t="n">
        <f aca="false">SUM(H19:K19)</f>
        <v>0.6</v>
      </c>
      <c r="M19" s="124" t="n">
        <v>0</v>
      </c>
      <c r="N19" s="124" t="n">
        <v>0</v>
      </c>
      <c r="O19" s="124" t="n">
        <v>0</v>
      </c>
      <c r="P19" s="124" t="n">
        <v>1.5</v>
      </c>
      <c r="Q19" s="125" t="n">
        <f aca="false">SUM(M19:P19)</f>
        <v>1.5</v>
      </c>
      <c r="R19" s="124" t="n">
        <v>0</v>
      </c>
      <c r="S19" s="126" t="n">
        <f aca="false">SUM(G19,L19,Q19,R19)</f>
        <v>2.1</v>
      </c>
      <c r="T19" s="127" t="n">
        <f aca="false">IFERROR((E19-S19)/E19*-1,0)</f>
        <v>0</v>
      </c>
      <c r="V19" s="128"/>
      <c r="W19" s="128"/>
      <c r="X19" s="129"/>
    </row>
    <row r="20" customFormat="false" ht="15" hidden="false" customHeight="false" outlineLevel="0" collapsed="false">
      <c r="B20" s="130" t="s">
        <v>182</v>
      </c>
      <c r="C20" s="131" t="s">
        <v>184</v>
      </c>
      <c r="D20" s="119" t="str">
        <f aca="false">_xlfn.IFNA(VLOOKUP(C20, 'Dropdown Values'!$A$43:$B$77, 2, FALSE()), "")</f>
        <v>km  </v>
      </c>
      <c r="E20" s="132" t="n">
        <v>4.39</v>
      </c>
      <c r="F20" s="123" t="n">
        <v>2.22</v>
      </c>
      <c r="G20" s="133" t="n">
        <f aca="false">SUM(F20)</f>
        <v>2.22</v>
      </c>
      <c r="H20" s="123" t="n">
        <v>0</v>
      </c>
      <c r="I20" s="134" t="n">
        <v>0</v>
      </c>
      <c r="J20" s="134" t="n">
        <v>2.17</v>
      </c>
      <c r="K20" s="134" t="n">
        <v>0</v>
      </c>
      <c r="L20" s="133" t="n">
        <f aca="false">SUM(H20:K20)</f>
        <v>2.17</v>
      </c>
      <c r="M20" s="134" t="n">
        <v>0</v>
      </c>
      <c r="N20" s="134" t="n">
        <v>0</v>
      </c>
      <c r="O20" s="134" t="n">
        <v>0</v>
      </c>
      <c r="P20" s="134" t="n">
        <v>0</v>
      </c>
      <c r="Q20" s="133" t="n">
        <f aca="false">SUM(M20:P20)</f>
        <v>0</v>
      </c>
      <c r="R20" s="134" t="n">
        <v>0</v>
      </c>
      <c r="S20" s="135" t="n">
        <f aca="false">SUM(G20,L20,Q20,R20)</f>
        <v>4.39</v>
      </c>
      <c r="T20" s="136" t="n">
        <f aca="false">IFERROR((E20-S20)/E20*-1,0)</f>
        <v>2.0231854662873E-016</v>
      </c>
      <c r="V20" s="128"/>
      <c r="W20" s="128"/>
      <c r="X20" s="129"/>
    </row>
    <row r="21" customFormat="false" ht="15" hidden="false" customHeight="false" outlineLevel="0" collapsed="false">
      <c r="B21" s="130" t="s">
        <v>182</v>
      </c>
      <c r="C21" s="131" t="s">
        <v>185</v>
      </c>
      <c r="D21" s="119" t="str">
        <f aca="false">_xlfn.IFNA(VLOOKUP(C21, 'Dropdown Values'!$A$43:$B$77, 2, FALSE()), "")</f>
        <v>km  </v>
      </c>
      <c r="E21" s="132" t="n">
        <v>4.39</v>
      </c>
      <c r="F21" s="123" t="n">
        <v>0</v>
      </c>
      <c r="G21" s="133" t="n">
        <f aca="false">SUM(F21)</f>
        <v>0</v>
      </c>
      <c r="H21" s="123" t="n">
        <v>0</v>
      </c>
      <c r="I21" s="134" t="n">
        <v>0</v>
      </c>
      <c r="J21" s="134" t="n">
        <v>0</v>
      </c>
      <c r="K21" s="134" t="n">
        <v>4.39</v>
      </c>
      <c r="L21" s="133" t="n">
        <f aca="false">SUM(H21:K21)</f>
        <v>4.39</v>
      </c>
      <c r="M21" s="134" t="n">
        <v>0</v>
      </c>
      <c r="N21" s="134" t="n">
        <v>0</v>
      </c>
      <c r="O21" s="134" t="n">
        <v>0</v>
      </c>
      <c r="P21" s="134" t="n">
        <v>0</v>
      </c>
      <c r="Q21" s="133" t="n">
        <f aca="false">SUM(M21:P21)</f>
        <v>0</v>
      </c>
      <c r="R21" s="134" t="n">
        <v>0</v>
      </c>
      <c r="S21" s="135" t="n">
        <f aca="false">SUM(G21,L21,Q21,R21)</f>
        <v>4.39</v>
      </c>
      <c r="T21" s="136" t="n">
        <f aca="false">IFERROR((E21-S21)/E21*-1,0)</f>
        <v>-0</v>
      </c>
      <c r="V21" s="128"/>
      <c r="W21" s="128"/>
      <c r="X21" s="129"/>
    </row>
    <row r="22" customFormat="false" ht="15" hidden="false" customHeight="false" outlineLevel="0" collapsed="false">
      <c r="B22" s="130" t="s">
        <v>182</v>
      </c>
      <c r="C22" s="131" t="s">
        <v>186</v>
      </c>
      <c r="D22" s="119" t="str">
        <f aca="false">_xlfn.IFNA(VLOOKUP(C22, 'Dropdown Values'!$A$43:$B$77, 2, FALSE()), "")</f>
        <v>km  </v>
      </c>
      <c r="E22" s="132" t="n">
        <v>5.05</v>
      </c>
      <c r="F22" s="123" t="n">
        <v>0</v>
      </c>
      <c r="G22" s="133" t="n">
        <f aca="false">SUM(F22)</f>
        <v>0</v>
      </c>
      <c r="H22" s="123" t="n">
        <v>0</v>
      </c>
      <c r="I22" s="134" t="n">
        <v>0</v>
      </c>
      <c r="J22" s="134" t="n">
        <v>0</v>
      </c>
      <c r="K22" s="134" t="n">
        <v>5.05</v>
      </c>
      <c r="L22" s="133" t="n">
        <f aca="false">SUM(H22:K22)</f>
        <v>5.05</v>
      </c>
      <c r="M22" s="134" t="n">
        <v>0</v>
      </c>
      <c r="N22" s="134" t="n">
        <v>0</v>
      </c>
      <c r="O22" s="134" t="n">
        <v>0</v>
      </c>
      <c r="P22" s="134" t="n">
        <v>0</v>
      </c>
      <c r="Q22" s="133" t="n">
        <f aca="false">SUM(M22:P22)</f>
        <v>0</v>
      </c>
      <c r="R22" s="134" t="n">
        <v>0</v>
      </c>
      <c r="S22" s="135" t="n">
        <f aca="false">SUM(G22,L22,Q22,R22)</f>
        <v>5.05</v>
      </c>
      <c r="T22" s="136" t="n">
        <f aca="false">IFERROR((E22-S22)/E22*-1,0)</f>
        <v>-0</v>
      </c>
      <c r="V22" s="128"/>
      <c r="W22" s="128"/>
      <c r="X22" s="129"/>
    </row>
    <row r="23" customFormat="false" ht="15" hidden="false" customHeight="false" outlineLevel="0" collapsed="false">
      <c r="B23" s="130" t="s">
        <v>182</v>
      </c>
      <c r="C23" s="131" t="s">
        <v>187</v>
      </c>
      <c r="D23" s="119" t="str">
        <f aca="false">_xlfn.IFNA(VLOOKUP(C23, 'Dropdown Values'!$A$43:$B$77, 2, FALSE()), "")</f>
        <v>km  </v>
      </c>
      <c r="E23" s="132" t="n">
        <v>2.38</v>
      </c>
      <c r="F23" s="123" t="n">
        <v>0</v>
      </c>
      <c r="G23" s="133" t="n">
        <f aca="false">SUM(F23)</f>
        <v>0</v>
      </c>
      <c r="H23" s="123" t="n">
        <v>0</v>
      </c>
      <c r="I23" s="134" t="n">
        <v>0</v>
      </c>
      <c r="J23" s="134" t="n">
        <v>0</v>
      </c>
      <c r="K23" s="134" t="n">
        <v>2.38</v>
      </c>
      <c r="L23" s="133" t="n">
        <f aca="false">SUM(H23:K23)</f>
        <v>2.38</v>
      </c>
      <c r="M23" s="134" t="n">
        <v>0</v>
      </c>
      <c r="N23" s="134" t="n">
        <v>0</v>
      </c>
      <c r="O23" s="134" t="n">
        <v>0</v>
      </c>
      <c r="P23" s="134" t="n">
        <v>2.38</v>
      </c>
      <c r="Q23" s="133" t="n">
        <f aca="false">SUM(M23:P23)</f>
        <v>2.38</v>
      </c>
      <c r="R23" s="134" t="n">
        <v>0</v>
      </c>
      <c r="S23" s="135" t="n">
        <f aca="false">SUM(G23,L23,Q23,R23)</f>
        <v>4.76</v>
      </c>
      <c r="T23" s="136" t="n">
        <f aca="false">IFERROR((E23-S23)/E23*-1,0)</f>
        <v>1</v>
      </c>
      <c r="V23" s="128"/>
      <c r="W23" s="128"/>
      <c r="X23" s="129"/>
    </row>
    <row r="24" customFormat="false" ht="15" hidden="false" customHeight="false" outlineLevel="0" collapsed="false">
      <c r="B24" s="130" t="s">
        <v>182</v>
      </c>
      <c r="C24" s="131" t="s">
        <v>188</v>
      </c>
      <c r="D24" s="119" t="str">
        <f aca="false">_xlfn.IFNA(VLOOKUP(C24, 'Dropdown Values'!$A$43:$B$77, 2, FALSE()), "")</f>
        <v>km  </v>
      </c>
      <c r="E24" s="132" t="n">
        <v>0.13</v>
      </c>
      <c r="F24" s="123" t="n">
        <v>0</v>
      </c>
      <c r="G24" s="133" t="n">
        <f aca="false">SUM(F24)</f>
        <v>0</v>
      </c>
      <c r="H24" s="123" t="n">
        <v>0</v>
      </c>
      <c r="I24" s="134" t="n">
        <v>0</v>
      </c>
      <c r="J24" s="134" t="n">
        <v>0</v>
      </c>
      <c r="K24" s="134" t="n">
        <v>0</v>
      </c>
      <c r="L24" s="133" t="n">
        <f aca="false">SUM(H24:K24)</f>
        <v>0</v>
      </c>
      <c r="M24" s="134" t="n">
        <v>0</v>
      </c>
      <c r="N24" s="134" t="n">
        <v>0</v>
      </c>
      <c r="O24" s="134" t="n">
        <v>0</v>
      </c>
      <c r="P24" s="134" t="n">
        <v>0</v>
      </c>
      <c r="Q24" s="133" t="n">
        <f aca="false">SUM(M24:P24)</f>
        <v>0</v>
      </c>
      <c r="R24" s="134" t="n">
        <v>0</v>
      </c>
      <c r="S24" s="135" t="n">
        <f aca="false">SUM(G24,L24,Q24,R24)</f>
        <v>0</v>
      </c>
      <c r="T24" s="136" t="n">
        <f aca="false">IFERROR((E24-S24)/E24*-1,0)</f>
        <v>-1</v>
      </c>
      <c r="V24" s="128"/>
      <c r="W24" s="128"/>
      <c r="X24" s="129"/>
    </row>
    <row r="25" customFormat="false" ht="23.65" hidden="false" customHeight="false" outlineLevel="0" collapsed="false">
      <c r="B25" s="130" t="s">
        <v>182</v>
      </c>
      <c r="C25" s="131" t="s">
        <v>189</v>
      </c>
      <c r="D25" s="119" t="str">
        <f aca="false">_xlfn.IFNA(VLOOKUP(C25, 'Dropdown Values'!$A$43:$B$77, 2, FALSE()), "")</f>
        <v>n of </v>
      </c>
      <c r="E25" s="132" t="n">
        <v>18</v>
      </c>
      <c r="F25" s="123" t="n">
        <v>0</v>
      </c>
      <c r="G25" s="133" t="n">
        <f aca="false">SUM(F25)</f>
        <v>0</v>
      </c>
      <c r="H25" s="123" t="n">
        <v>0</v>
      </c>
      <c r="I25" s="134" t="n">
        <v>0</v>
      </c>
      <c r="J25" s="134" t="n">
        <v>0</v>
      </c>
      <c r="K25" s="134" t="n">
        <v>18</v>
      </c>
      <c r="L25" s="133" t="n">
        <f aca="false">SUM(H25:K25)</f>
        <v>18</v>
      </c>
      <c r="M25" s="134" t="n">
        <v>0</v>
      </c>
      <c r="N25" s="134" t="n">
        <v>0</v>
      </c>
      <c r="O25" s="134" t="n">
        <v>0</v>
      </c>
      <c r="P25" s="134" t="n">
        <v>0</v>
      </c>
      <c r="Q25" s="133" t="n">
        <f aca="false">SUM(M25:P25)</f>
        <v>0</v>
      </c>
      <c r="R25" s="134" t="n">
        <v>0</v>
      </c>
      <c r="S25" s="135" t="n">
        <f aca="false">SUM(G25,L25,Q25,R25)</f>
        <v>18</v>
      </c>
      <c r="T25" s="136" t="n">
        <f aca="false">IFERROR((E25-S25)/E25*-1,0)</f>
        <v>-0</v>
      </c>
      <c r="V25" s="128"/>
      <c r="W25" s="128"/>
      <c r="X25" s="129"/>
    </row>
    <row r="26" customFormat="false" ht="23.65" hidden="false" customHeight="false" outlineLevel="0" collapsed="false">
      <c r="B26" s="130" t="s">
        <v>182</v>
      </c>
      <c r="C26" s="131" t="s">
        <v>190</v>
      </c>
      <c r="D26" s="119" t="str">
        <f aca="false">_xlfn.IFNA(VLOOKUP(C26, 'Dropdown Values'!$A$43:$B$77, 2, FALSE()), "")</f>
        <v>sqm </v>
      </c>
      <c r="E26" s="132" t="n">
        <v>0</v>
      </c>
      <c r="F26" s="123" t="n">
        <v>0</v>
      </c>
      <c r="G26" s="133" t="n">
        <f aca="false">SUM(F26)</f>
        <v>0</v>
      </c>
      <c r="H26" s="123" t="n">
        <v>0</v>
      </c>
      <c r="I26" s="134" t="n">
        <v>0</v>
      </c>
      <c r="J26" s="134" t="n">
        <v>0</v>
      </c>
      <c r="K26" s="134" t="n">
        <v>0</v>
      </c>
      <c r="L26" s="133" t="n">
        <f aca="false">SUM(H26:K26)</f>
        <v>0</v>
      </c>
      <c r="M26" s="134" t="n">
        <v>0</v>
      </c>
      <c r="N26" s="134" t="n">
        <v>0</v>
      </c>
      <c r="O26" s="134" t="n">
        <v>0</v>
      </c>
      <c r="P26" s="134" t="n">
        <v>0</v>
      </c>
      <c r="Q26" s="133" t="n">
        <f aca="false">SUM(M26:P26)</f>
        <v>0</v>
      </c>
      <c r="R26" s="134" t="n">
        <v>0</v>
      </c>
      <c r="S26" s="135" t="n">
        <f aca="false">SUM(G26,L26,Q26,R26)</f>
        <v>0</v>
      </c>
      <c r="T26" s="136" t="n">
        <f aca="false">IFERROR((E26-S26)/E26*-1,0)</f>
        <v>0</v>
      </c>
      <c r="V26" s="128"/>
      <c r="W26" s="128"/>
      <c r="X26" s="129"/>
    </row>
    <row r="27" customFormat="false" ht="23.65" hidden="false" customHeight="false" outlineLevel="0" collapsed="false">
      <c r="B27" s="130" t="s">
        <v>191</v>
      </c>
      <c r="C27" s="131" t="s">
        <v>192</v>
      </c>
      <c r="D27" s="119" t="str">
        <f aca="false">_xlfn.IFNA(VLOOKUP(C27, 'Dropdown Values'!$A$43:$B$77, 2, FALSE()), "")</f>
        <v>sqm </v>
      </c>
      <c r="E27" s="132" t="n">
        <v>32500</v>
      </c>
      <c r="F27" s="123" t="n">
        <v>8200</v>
      </c>
      <c r="G27" s="133" t="n">
        <f aca="false">SUM(F27)</f>
        <v>8200</v>
      </c>
      <c r="H27" s="123" t="n">
        <v>0</v>
      </c>
      <c r="I27" s="134" t="n">
        <v>0</v>
      </c>
      <c r="J27" s="134" t="n">
        <v>0</v>
      </c>
      <c r="K27" s="134" t="n">
        <v>10800</v>
      </c>
      <c r="L27" s="133" t="n">
        <f aca="false">SUM(H27:K27)</f>
        <v>10800</v>
      </c>
      <c r="M27" s="134" t="n">
        <v>0</v>
      </c>
      <c r="N27" s="134" t="n">
        <v>0</v>
      </c>
      <c r="O27" s="134" t="n">
        <v>0</v>
      </c>
      <c r="P27" s="134" t="n">
        <v>0</v>
      </c>
      <c r="Q27" s="133" t="n">
        <f aca="false">SUM(M27:P27)</f>
        <v>0</v>
      </c>
      <c r="R27" s="134" t="n">
        <v>0</v>
      </c>
      <c r="S27" s="135" t="n">
        <f aca="false">SUM(G27,L27,Q27,R27)</f>
        <v>19000</v>
      </c>
      <c r="T27" s="136" t="n">
        <f aca="false">IFERROR((E27-S27)/E27*-1,0)</f>
        <v>-0.415384615384615</v>
      </c>
      <c r="V27" s="128"/>
      <c r="W27" s="128"/>
      <c r="X27" s="129"/>
    </row>
    <row r="28" customFormat="false" ht="23.65" hidden="false" customHeight="false" outlineLevel="0" collapsed="false">
      <c r="B28" s="130" t="s">
        <v>191</v>
      </c>
      <c r="C28" s="131" t="s">
        <v>193</v>
      </c>
      <c r="D28" s="119" t="str">
        <f aca="false">_xlfn.IFNA(VLOOKUP(C28, 'Dropdown Values'!$A$43:$B$77, 2, FALSE()), "")</f>
        <v>n of </v>
      </c>
      <c r="E28" s="132" t="n">
        <v>1</v>
      </c>
      <c r="F28" s="123" t="n">
        <v>0</v>
      </c>
      <c r="G28" s="133" t="n">
        <f aca="false">SUM(F28)</f>
        <v>0</v>
      </c>
      <c r="H28" s="123" t="n">
        <v>0</v>
      </c>
      <c r="I28" s="134" t="n">
        <v>0</v>
      </c>
      <c r="J28" s="134" t="n">
        <v>0</v>
      </c>
      <c r="K28" s="134" t="n">
        <v>1</v>
      </c>
      <c r="L28" s="133" t="n">
        <f aca="false">SUM(H28:K28)</f>
        <v>1</v>
      </c>
      <c r="M28" s="134" t="n">
        <v>0</v>
      </c>
      <c r="N28" s="134" t="n">
        <v>0</v>
      </c>
      <c r="O28" s="134" t="n">
        <v>0</v>
      </c>
      <c r="P28" s="134" t="n">
        <v>0</v>
      </c>
      <c r="Q28" s="133" t="n">
        <f aca="false">SUM(M28:P28)</f>
        <v>0</v>
      </c>
      <c r="R28" s="134" t="n">
        <v>0</v>
      </c>
      <c r="S28" s="135" t="n">
        <f aca="false">SUM(G28,L28,Q28,R28)</f>
        <v>1</v>
      </c>
      <c r="T28" s="136" t="n">
        <f aca="false">IFERROR((E28-S28)/E28*-1,0)</f>
        <v>-0</v>
      </c>
      <c r="V28" s="128"/>
      <c r="W28" s="128"/>
      <c r="X28" s="129"/>
    </row>
    <row r="29" customFormat="false" ht="23.65" hidden="false" customHeight="false" outlineLevel="0" collapsed="false">
      <c r="B29" s="130" t="s">
        <v>191</v>
      </c>
      <c r="C29" s="131" t="s">
        <v>194</v>
      </c>
      <c r="D29" s="119" t="str">
        <f aca="false">_xlfn.IFNA(VLOOKUP(C29, 'Dropdown Values'!$A$43:$B$77, 2, FALSE()), "")</f>
        <v>sqm </v>
      </c>
      <c r="E29" s="132" t="n">
        <v>2900</v>
      </c>
      <c r="F29" s="123" t="n">
        <v>2900</v>
      </c>
      <c r="G29" s="133" t="n">
        <f aca="false">SUM(F29)</f>
        <v>2900</v>
      </c>
      <c r="H29" s="123" t="n">
        <v>0</v>
      </c>
      <c r="I29" s="134" t="n">
        <v>0</v>
      </c>
      <c r="J29" s="134" t="n">
        <v>0</v>
      </c>
      <c r="K29" s="134" t="n">
        <v>0</v>
      </c>
      <c r="L29" s="133" t="n">
        <f aca="false">SUM(H29:K29)</f>
        <v>0</v>
      </c>
      <c r="M29" s="134" t="n">
        <v>0</v>
      </c>
      <c r="N29" s="134" t="n">
        <v>0</v>
      </c>
      <c r="O29" s="134" t="n">
        <v>0</v>
      </c>
      <c r="P29" s="134" t="n">
        <v>0</v>
      </c>
      <c r="Q29" s="133" t="n">
        <f aca="false">SUM(M29:P29)</f>
        <v>0</v>
      </c>
      <c r="R29" s="134" t="n">
        <v>0</v>
      </c>
      <c r="S29" s="135" t="n">
        <f aca="false">SUM(G29,L29,Q29,R29)</f>
        <v>2900</v>
      </c>
      <c r="T29" s="136" t="n">
        <f aca="false">IFERROR((E29-S29)/E29*-1,0)</f>
        <v>-0</v>
      </c>
      <c r="V29" s="128"/>
      <c r="W29" s="128"/>
      <c r="X29" s="129"/>
    </row>
    <row r="30" customFormat="false" ht="23.65" hidden="false" customHeight="false" outlineLevel="0" collapsed="false">
      <c r="B30" s="130" t="s">
        <v>195</v>
      </c>
      <c r="C30" s="131" t="s">
        <v>196</v>
      </c>
      <c r="D30" s="119" t="str">
        <f aca="false">_xlfn.IFNA(VLOOKUP(C30, 'Dropdown Values'!$A$43:$B$77, 2, FALSE()), "")</f>
        <v>sqm </v>
      </c>
      <c r="E30" s="132" t="n">
        <v>3504</v>
      </c>
      <c r="F30" s="123" t="n">
        <v>0</v>
      </c>
      <c r="G30" s="133" t="n">
        <f aca="false">SUM(F30)</f>
        <v>0</v>
      </c>
      <c r="H30" s="123" t="n">
        <v>0</v>
      </c>
      <c r="I30" s="134" t="n">
        <v>0</v>
      </c>
      <c r="J30" s="134" t="n">
        <v>0</v>
      </c>
      <c r="K30" s="134" t="n">
        <v>3504</v>
      </c>
      <c r="L30" s="133" t="n">
        <f aca="false">SUM(H30:K30)</f>
        <v>3504</v>
      </c>
      <c r="M30" s="134" t="n">
        <v>0</v>
      </c>
      <c r="N30" s="134" t="n">
        <v>0</v>
      </c>
      <c r="O30" s="134" t="n">
        <v>0</v>
      </c>
      <c r="P30" s="134" t="n">
        <v>0</v>
      </c>
      <c r="Q30" s="133" t="n">
        <f aca="false">SUM(M30:P30)</f>
        <v>0</v>
      </c>
      <c r="R30" s="134" t="n">
        <v>0</v>
      </c>
      <c r="S30" s="135" t="n">
        <f aca="false">SUM(G30,L30,Q30,R30)</f>
        <v>3504</v>
      </c>
      <c r="T30" s="136" t="n">
        <f aca="false">IFERROR((E30-S30)/E30*-1,0)</f>
        <v>-0</v>
      </c>
      <c r="V30" s="128"/>
      <c r="W30" s="128"/>
      <c r="X30" s="129"/>
    </row>
    <row r="31" customFormat="false" ht="23.65" hidden="false" customHeight="false" outlineLevel="0" collapsed="false">
      <c r="B31" s="130" t="s">
        <v>195</v>
      </c>
      <c r="C31" s="131" t="s">
        <v>197</v>
      </c>
      <c r="D31" s="119" t="str">
        <f aca="false">_xlfn.IFNA(VLOOKUP(C31, 'Dropdown Values'!$A$43:$B$77, 2, FALSE()), "")</f>
        <v>n of </v>
      </c>
      <c r="E31" s="132" t="n">
        <v>2</v>
      </c>
      <c r="F31" s="123" t="n">
        <v>1</v>
      </c>
      <c r="G31" s="133" t="n">
        <f aca="false">SUM(F31)</f>
        <v>1</v>
      </c>
      <c r="H31" s="123" t="n">
        <v>0</v>
      </c>
      <c r="I31" s="134" t="n">
        <v>0</v>
      </c>
      <c r="J31" s="134" t="n">
        <v>0</v>
      </c>
      <c r="K31" s="134" t="n">
        <v>1</v>
      </c>
      <c r="L31" s="133" t="n">
        <f aca="false">SUM(H31:K31)</f>
        <v>1</v>
      </c>
      <c r="M31" s="134" t="n">
        <v>0</v>
      </c>
      <c r="N31" s="134" t="n">
        <v>0</v>
      </c>
      <c r="O31" s="134" t="n">
        <v>0</v>
      </c>
      <c r="P31" s="134" t="n">
        <v>0</v>
      </c>
      <c r="Q31" s="133" t="n">
        <f aca="false">SUM(M31:P31)</f>
        <v>0</v>
      </c>
      <c r="R31" s="134" t="n">
        <v>0</v>
      </c>
      <c r="S31" s="135" t="n">
        <f aca="false">SUM(G31,L31,Q31,R31)</f>
        <v>2</v>
      </c>
      <c r="T31" s="136" t="n">
        <f aca="false">IFERROR((E31-S31)/E31*-1,0)</f>
        <v>-0</v>
      </c>
      <c r="V31" s="128"/>
      <c r="W31" s="128"/>
      <c r="X31" s="129"/>
    </row>
    <row r="32" customFormat="false" ht="23.65" hidden="false" customHeight="false" outlineLevel="0" collapsed="false">
      <c r="B32" s="130" t="s">
        <v>195</v>
      </c>
      <c r="C32" s="131" t="s">
        <v>198</v>
      </c>
      <c r="D32" s="119" t="str">
        <f aca="false">_xlfn.IFNA(VLOOKUP(C32, 'Dropdown Values'!$A$43:$B$77, 2, FALSE()), "")</f>
        <v>n of </v>
      </c>
      <c r="E32" s="132" t="n">
        <v>1</v>
      </c>
      <c r="F32" s="123" t="n">
        <v>0</v>
      </c>
      <c r="G32" s="133" t="n">
        <f aca="false">SUM(F32)</f>
        <v>0</v>
      </c>
      <c r="H32" s="123" t="n">
        <v>0</v>
      </c>
      <c r="I32" s="134" t="n">
        <v>0</v>
      </c>
      <c r="J32" s="134" t="n">
        <v>0</v>
      </c>
      <c r="K32" s="134" t="n">
        <v>1</v>
      </c>
      <c r="L32" s="133" t="n">
        <f aca="false">SUM(H32:K32)</f>
        <v>1</v>
      </c>
      <c r="M32" s="134" t="n">
        <v>0</v>
      </c>
      <c r="N32" s="134" t="n">
        <v>0</v>
      </c>
      <c r="O32" s="134" t="n">
        <v>0</v>
      </c>
      <c r="P32" s="134" t="n">
        <v>0</v>
      </c>
      <c r="Q32" s="133" t="n">
        <f aca="false">SUM(M32:P32)</f>
        <v>0</v>
      </c>
      <c r="R32" s="134" t="n">
        <v>0</v>
      </c>
      <c r="S32" s="135" t="n">
        <f aca="false">SUM(G32,L32,Q32,R32)</f>
        <v>1</v>
      </c>
      <c r="T32" s="136" t="n">
        <f aca="false">IFERROR((E32-S32)/E32*-1,0)</f>
        <v>-0</v>
      </c>
      <c r="V32" s="128"/>
      <c r="W32" s="128"/>
      <c r="X32" s="129"/>
    </row>
    <row r="33" customFormat="false" ht="23.65" hidden="false" customHeight="false" outlineLevel="0" collapsed="false">
      <c r="B33" s="130" t="s">
        <v>195</v>
      </c>
      <c r="C33" s="131" t="s">
        <v>199</v>
      </c>
      <c r="D33" s="119" t="str">
        <f aca="false">_xlfn.IFNA(VLOOKUP(C33, 'Dropdown Values'!$A$43:$B$77, 2, FALSE()), "")</f>
        <v>sqm </v>
      </c>
      <c r="E33" s="137" t="n">
        <v>0</v>
      </c>
      <c r="F33" s="123" t="n">
        <v>0</v>
      </c>
      <c r="G33" s="133" t="n">
        <f aca="false">SUM(F33)</f>
        <v>0</v>
      </c>
      <c r="H33" s="123" t="n">
        <v>0</v>
      </c>
      <c r="I33" s="134" t="n">
        <v>0</v>
      </c>
      <c r="J33" s="134" t="n">
        <v>0</v>
      </c>
      <c r="K33" s="134" t="n">
        <v>0</v>
      </c>
      <c r="L33" s="133" t="n">
        <f aca="false">SUM(H33:K33)</f>
        <v>0</v>
      </c>
      <c r="M33" s="134" t="n">
        <v>0</v>
      </c>
      <c r="N33" s="134" t="n">
        <v>0</v>
      </c>
      <c r="O33" s="134" t="n">
        <v>0</v>
      </c>
      <c r="P33" s="134" t="n">
        <v>0</v>
      </c>
      <c r="Q33" s="133" t="n">
        <f aca="false">SUM(M33:P33)</f>
        <v>0</v>
      </c>
      <c r="R33" s="134" t="n">
        <v>0</v>
      </c>
      <c r="S33" s="135" t="n">
        <f aca="false">SUM(G33,L33,Q33,R33)</f>
        <v>0</v>
      </c>
      <c r="T33" s="136" t="n">
        <f aca="false">IFERROR((E33-S33)/E33*-1,0)</f>
        <v>0</v>
      </c>
      <c r="V33" s="128"/>
      <c r="W33" s="128"/>
      <c r="X33" s="129"/>
    </row>
    <row r="34" customFormat="false" ht="23.65" hidden="false" customHeight="false" outlineLevel="0" collapsed="false">
      <c r="B34" s="130" t="s">
        <v>195</v>
      </c>
      <c r="C34" s="131" t="s">
        <v>200</v>
      </c>
      <c r="D34" s="119" t="str">
        <f aca="false">_xlfn.IFNA(VLOOKUP(C34, 'Dropdown Values'!$A$43:$B$77, 2, FALSE()), "")</f>
        <v>sqm </v>
      </c>
      <c r="E34" s="132" t="n">
        <v>0</v>
      </c>
      <c r="F34" s="123" t="n">
        <v>0</v>
      </c>
      <c r="G34" s="133" t="n">
        <f aca="false">SUM(F34)</f>
        <v>0</v>
      </c>
      <c r="H34" s="123" t="n">
        <v>0</v>
      </c>
      <c r="I34" s="134" t="n">
        <v>0</v>
      </c>
      <c r="J34" s="134" t="n">
        <v>0</v>
      </c>
      <c r="K34" s="134" t="n">
        <v>0</v>
      </c>
      <c r="L34" s="133" t="n">
        <f aca="false">SUM(H34:K34)</f>
        <v>0</v>
      </c>
      <c r="M34" s="134" t="n">
        <v>0</v>
      </c>
      <c r="N34" s="134" t="n">
        <v>0</v>
      </c>
      <c r="O34" s="134" t="n">
        <v>0</v>
      </c>
      <c r="P34" s="134" t="n">
        <v>0</v>
      </c>
      <c r="Q34" s="133" t="n">
        <f aca="false">SUM(M34:P34)</f>
        <v>0</v>
      </c>
      <c r="R34" s="134" t="n">
        <v>0</v>
      </c>
      <c r="S34" s="135" t="n">
        <f aca="false">SUM(G34,L34,Q34,R34)</f>
        <v>0</v>
      </c>
      <c r="T34" s="136" t="n">
        <f aca="false">IFERROR((E34-S34)/E34*-1,0)</f>
        <v>0</v>
      </c>
      <c r="V34" s="128"/>
      <c r="W34" s="128"/>
      <c r="X34" s="129"/>
    </row>
    <row r="35" customFormat="false" ht="23.65" hidden="false" customHeight="false" outlineLevel="0" collapsed="false">
      <c r="B35" s="130" t="s">
        <v>195</v>
      </c>
      <c r="C35" s="131" t="s">
        <v>201</v>
      </c>
      <c r="D35" s="119" t="str">
        <f aca="false">_xlfn.IFNA(VLOOKUP(C35, 'Dropdown Values'!$A$43:$B$77, 2, FALSE()), "")</f>
        <v>sqm </v>
      </c>
      <c r="E35" s="138" t="n">
        <v>0</v>
      </c>
      <c r="F35" s="123" t="n">
        <v>0</v>
      </c>
      <c r="G35" s="133" t="n">
        <f aca="false">SUM(F35)</f>
        <v>0</v>
      </c>
      <c r="H35" s="123" t="n">
        <v>0</v>
      </c>
      <c r="I35" s="134" t="n">
        <v>0</v>
      </c>
      <c r="J35" s="134" t="n">
        <v>0</v>
      </c>
      <c r="K35" s="134" t="n">
        <v>0</v>
      </c>
      <c r="L35" s="133" t="n">
        <f aca="false">SUM(H35:K35)</f>
        <v>0</v>
      </c>
      <c r="M35" s="134" t="n">
        <v>0</v>
      </c>
      <c r="N35" s="134" t="n">
        <v>0</v>
      </c>
      <c r="O35" s="134" t="n">
        <v>0</v>
      </c>
      <c r="P35" s="134" t="n">
        <v>0</v>
      </c>
      <c r="Q35" s="133" t="n">
        <f aca="false">SUM(M35:P35)</f>
        <v>0</v>
      </c>
      <c r="R35" s="134" t="n">
        <v>0</v>
      </c>
      <c r="S35" s="135" t="n">
        <f aca="false">SUM(G35,L35,Q35,R35)</f>
        <v>0</v>
      </c>
      <c r="T35" s="136" t="n">
        <f aca="false">IFERROR((E35-S35)/E35*-1,0)</f>
        <v>0</v>
      </c>
      <c r="V35" s="128"/>
      <c r="W35" s="128"/>
      <c r="X35" s="129"/>
    </row>
    <row r="36" customFormat="false" ht="23.65" hidden="false" customHeight="false" outlineLevel="0" collapsed="false">
      <c r="B36" s="130" t="s">
        <v>195</v>
      </c>
      <c r="C36" s="131" t="s">
        <v>202</v>
      </c>
      <c r="D36" s="119" t="str">
        <f aca="false">_xlfn.IFNA(VLOOKUP(C36, 'Dropdown Values'!$A$43:$B$77, 2, FALSE()), "")</f>
        <v>sqm </v>
      </c>
      <c r="E36" s="139" t="n">
        <v>0</v>
      </c>
      <c r="F36" s="123" t="n">
        <v>0</v>
      </c>
      <c r="G36" s="133" t="n">
        <f aca="false">SUM(F36)</f>
        <v>0</v>
      </c>
      <c r="H36" s="123" t="n">
        <v>0</v>
      </c>
      <c r="I36" s="134" t="n">
        <v>0</v>
      </c>
      <c r="J36" s="134" t="n">
        <v>0</v>
      </c>
      <c r="K36" s="134" t="n">
        <v>0</v>
      </c>
      <c r="L36" s="133" t="n">
        <f aca="false">SUM(H36:K36)</f>
        <v>0</v>
      </c>
      <c r="M36" s="134" t="n">
        <v>0</v>
      </c>
      <c r="N36" s="134" t="n">
        <v>0</v>
      </c>
      <c r="O36" s="134" t="n">
        <v>0</v>
      </c>
      <c r="P36" s="134" t="n">
        <v>0</v>
      </c>
      <c r="Q36" s="133" t="n">
        <f aca="false">SUM(M36:P36)</f>
        <v>0</v>
      </c>
      <c r="R36" s="134" t="n">
        <v>0</v>
      </c>
      <c r="S36" s="135" t="n">
        <f aca="false">SUM(G36,L36,Q36,R36)</f>
        <v>0</v>
      </c>
      <c r="T36" s="136" t="n">
        <f aca="false">IFERROR((E36-S36)/E36*-1,0)</f>
        <v>0</v>
      </c>
      <c r="V36" s="128"/>
      <c r="W36" s="128"/>
      <c r="X36" s="129"/>
    </row>
    <row r="37" customFormat="false" ht="23.65" hidden="false" customHeight="false" outlineLevel="0" collapsed="false">
      <c r="B37" s="130" t="s">
        <v>195</v>
      </c>
      <c r="C37" s="131" t="s">
        <v>203</v>
      </c>
      <c r="D37" s="119" t="str">
        <f aca="false">_xlfn.IFNA(VLOOKUP(C37, 'Dropdown Values'!$A$43:$B$77, 2, FALSE()), "")</f>
        <v>n of </v>
      </c>
      <c r="E37" s="140" t="n">
        <v>0</v>
      </c>
      <c r="F37" s="123" t="n">
        <v>0</v>
      </c>
      <c r="G37" s="133" t="n">
        <f aca="false">SUM(F37)</f>
        <v>0</v>
      </c>
      <c r="H37" s="123" t="n">
        <v>0</v>
      </c>
      <c r="I37" s="134" t="n">
        <v>0</v>
      </c>
      <c r="J37" s="134" t="n">
        <v>0</v>
      </c>
      <c r="K37" s="134" t="n">
        <v>0</v>
      </c>
      <c r="L37" s="133" t="n">
        <f aca="false">SUM(H37:K37)</f>
        <v>0</v>
      </c>
      <c r="M37" s="134" t="n">
        <v>0</v>
      </c>
      <c r="N37" s="134" t="n">
        <v>0</v>
      </c>
      <c r="O37" s="134" t="n">
        <v>0</v>
      </c>
      <c r="P37" s="134" t="n">
        <v>0</v>
      </c>
      <c r="Q37" s="133" t="n">
        <f aca="false">SUM(M37:P37)</f>
        <v>0</v>
      </c>
      <c r="R37" s="134" t="n">
        <v>0</v>
      </c>
      <c r="S37" s="135" t="n">
        <f aca="false">SUM(G37,L37,Q37,R37)</f>
        <v>0</v>
      </c>
      <c r="T37" s="136" t="n">
        <f aca="false">IFERROR((E37-S37)/E37*-1,0)</f>
        <v>0</v>
      </c>
      <c r="V37" s="128"/>
      <c r="W37" s="128"/>
      <c r="X37" s="129"/>
    </row>
    <row r="38" customFormat="false" ht="23.65" hidden="false" customHeight="false" outlineLevel="0" collapsed="false">
      <c r="B38" s="130" t="s">
        <v>195</v>
      </c>
      <c r="C38" s="131" t="s">
        <v>204</v>
      </c>
      <c r="D38" s="119" t="str">
        <f aca="false">_xlfn.IFNA(VLOOKUP(C38, 'Dropdown Values'!$A$43:$B$77, 2, FALSE()), "")</f>
        <v>n of </v>
      </c>
      <c r="E38" s="140" t="n">
        <v>1</v>
      </c>
      <c r="F38" s="141" t="n">
        <v>0</v>
      </c>
      <c r="G38" s="133" t="n">
        <f aca="false">SUM(F38)</f>
        <v>0</v>
      </c>
      <c r="H38" s="141" t="n">
        <v>0</v>
      </c>
      <c r="I38" s="142" t="n">
        <v>0</v>
      </c>
      <c r="J38" s="142" t="n">
        <v>0</v>
      </c>
      <c r="K38" s="142" t="n">
        <v>0</v>
      </c>
      <c r="L38" s="133" t="n">
        <f aca="false">SUM(H38:K38)</f>
        <v>0</v>
      </c>
      <c r="M38" s="142" t="n">
        <v>0</v>
      </c>
      <c r="N38" s="142" t="n">
        <v>0</v>
      </c>
      <c r="O38" s="142" t="n">
        <v>0</v>
      </c>
      <c r="P38" s="142" t="n">
        <v>0</v>
      </c>
      <c r="Q38" s="133" t="n">
        <f aca="false">SUM(M38:P38)</f>
        <v>0</v>
      </c>
      <c r="R38" s="142" t="n">
        <v>0</v>
      </c>
      <c r="S38" s="135" t="n">
        <f aca="false">SUM(G38,L38,Q38,R38)</f>
        <v>0</v>
      </c>
      <c r="T38" s="136" t="n">
        <f aca="false">IFERROR((E38-S38)/E38*-1,0)</f>
        <v>-1</v>
      </c>
      <c r="V38" s="128"/>
      <c r="W38" s="128"/>
      <c r="X38" s="129"/>
    </row>
    <row r="39" customFormat="false" ht="23.65" hidden="false" customHeight="false" outlineLevel="0" collapsed="false">
      <c r="B39" s="130" t="s">
        <v>195</v>
      </c>
      <c r="C39" s="131" t="s">
        <v>205</v>
      </c>
      <c r="D39" s="119" t="str">
        <f aca="false">_xlfn.IFNA(VLOOKUP(C39, 'Dropdown Values'!$A$43:$B$77, 2, FALSE()), "")</f>
        <v>n of </v>
      </c>
      <c r="E39" s="140" t="n">
        <v>0</v>
      </c>
      <c r="F39" s="141" t="n">
        <v>0</v>
      </c>
      <c r="G39" s="133" t="n">
        <f aca="false">SUM(F39)</f>
        <v>0</v>
      </c>
      <c r="H39" s="141" t="n">
        <v>0</v>
      </c>
      <c r="I39" s="142" t="n">
        <v>0</v>
      </c>
      <c r="J39" s="142" t="n">
        <v>0</v>
      </c>
      <c r="K39" s="142" t="n">
        <v>0</v>
      </c>
      <c r="L39" s="133" t="n">
        <f aca="false">SUM(H39:K39)</f>
        <v>0</v>
      </c>
      <c r="M39" s="142" t="n">
        <v>0</v>
      </c>
      <c r="N39" s="142" t="n">
        <v>0</v>
      </c>
      <c r="O39" s="142" t="n">
        <v>0</v>
      </c>
      <c r="P39" s="142" t="n">
        <v>0</v>
      </c>
      <c r="Q39" s="133" t="n">
        <f aca="false">SUM(M39:P39)</f>
        <v>0</v>
      </c>
      <c r="R39" s="142" t="n">
        <v>0</v>
      </c>
      <c r="S39" s="135" t="n">
        <f aca="false">SUM(G39,L39,Q39,R39)</f>
        <v>0</v>
      </c>
      <c r="T39" s="136" t="n">
        <f aca="false">IFERROR((E39-S39)/E39*-1,0)</f>
        <v>0</v>
      </c>
      <c r="V39" s="128"/>
      <c r="W39" s="128"/>
      <c r="X39" s="129"/>
    </row>
    <row r="40" customFormat="false" ht="23.65" hidden="false" customHeight="false" outlineLevel="0" collapsed="false">
      <c r="B40" s="130" t="s">
        <v>195</v>
      </c>
      <c r="C40" s="131" t="s">
        <v>206</v>
      </c>
      <c r="D40" s="119" t="str">
        <f aca="false">_xlfn.IFNA(VLOOKUP(C40, 'Dropdown Values'!$A$43:$B$77, 2, FALSE()), "")</f>
        <v>n of </v>
      </c>
      <c r="E40" s="140" t="n">
        <v>1</v>
      </c>
      <c r="F40" s="141" t="n">
        <v>1</v>
      </c>
      <c r="G40" s="133" t="n">
        <f aca="false">SUM(F40)</f>
        <v>1</v>
      </c>
      <c r="H40" s="141" t="n">
        <v>0</v>
      </c>
      <c r="I40" s="142" t="n">
        <v>0</v>
      </c>
      <c r="J40" s="142" t="n">
        <v>0</v>
      </c>
      <c r="K40" s="142" t="n">
        <v>0</v>
      </c>
      <c r="L40" s="133" t="n">
        <f aca="false">SUM(H40:K40)</f>
        <v>0</v>
      </c>
      <c r="M40" s="142" t="n">
        <v>0</v>
      </c>
      <c r="N40" s="142" t="n">
        <v>0</v>
      </c>
      <c r="O40" s="142" t="n">
        <v>0</v>
      </c>
      <c r="P40" s="142" t="n">
        <v>0</v>
      </c>
      <c r="Q40" s="133" t="n">
        <f aca="false">SUM(M40:P40)</f>
        <v>0</v>
      </c>
      <c r="R40" s="142" t="n">
        <v>0</v>
      </c>
      <c r="S40" s="135" t="n">
        <f aca="false">SUM(G40,L40,Q40,R40)</f>
        <v>1</v>
      </c>
      <c r="T40" s="136" t="n">
        <f aca="false">IFERROR((E40-S40)/E40*-1,0)</f>
        <v>-0</v>
      </c>
      <c r="V40" s="128"/>
      <c r="W40" s="128"/>
      <c r="X40" s="129"/>
    </row>
    <row r="41" customFormat="false" ht="23.65" hidden="false" customHeight="false" outlineLevel="0" collapsed="false">
      <c r="B41" s="130" t="s">
        <v>195</v>
      </c>
      <c r="C41" s="131" t="s">
        <v>207</v>
      </c>
      <c r="D41" s="119" t="str">
        <f aca="false">_xlfn.IFNA(VLOOKUP(C41, 'Dropdown Values'!$A$43:$B$77, 2, FALSE()), "")</f>
        <v>n of </v>
      </c>
      <c r="E41" s="140" t="n">
        <v>2</v>
      </c>
      <c r="F41" s="141" t="n">
        <v>2</v>
      </c>
      <c r="G41" s="133" t="n">
        <f aca="false">SUM(F41)</f>
        <v>2</v>
      </c>
      <c r="H41" s="141" t="n">
        <v>0</v>
      </c>
      <c r="I41" s="142" t="n">
        <v>0</v>
      </c>
      <c r="J41" s="142" t="n">
        <v>0</v>
      </c>
      <c r="K41" s="142" t="n">
        <v>0</v>
      </c>
      <c r="L41" s="133" t="n">
        <f aca="false">SUM(H41:K41)</f>
        <v>0</v>
      </c>
      <c r="M41" s="142" t="n">
        <v>0</v>
      </c>
      <c r="N41" s="142" t="n">
        <v>0</v>
      </c>
      <c r="O41" s="142" t="n">
        <v>0</v>
      </c>
      <c r="P41" s="142" t="n">
        <v>0</v>
      </c>
      <c r="Q41" s="133" t="n">
        <f aca="false">SUM(M41:P41)</f>
        <v>0</v>
      </c>
      <c r="R41" s="142" t="n">
        <v>0</v>
      </c>
      <c r="S41" s="135" t="n">
        <f aca="false">SUM(G41,L41,Q41,R41)</f>
        <v>2</v>
      </c>
      <c r="T41" s="136" t="n">
        <f aca="false">IFERROR((E41-S41)/E41*-1,0)</f>
        <v>-0</v>
      </c>
      <c r="V41" s="128"/>
      <c r="W41" s="128"/>
      <c r="X41" s="129"/>
    </row>
    <row r="42" customFormat="false" ht="23.65" hidden="false" customHeight="false" outlineLevel="0" collapsed="false">
      <c r="B42" s="130" t="s">
        <v>195</v>
      </c>
      <c r="C42" s="131" t="s">
        <v>208</v>
      </c>
      <c r="D42" s="119" t="str">
        <f aca="false">_xlfn.IFNA(VLOOKUP(C42, 'Dropdown Values'!$A$43:$B$77, 2, FALSE()), "")</f>
        <v>n of </v>
      </c>
      <c r="E42" s="140" t="n">
        <v>1</v>
      </c>
      <c r="F42" s="141" t="n">
        <v>1</v>
      </c>
      <c r="G42" s="133" t="n">
        <f aca="false">SUM(F42)</f>
        <v>1</v>
      </c>
      <c r="H42" s="141" t="n">
        <v>0</v>
      </c>
      <c r="I42" s="142" t="n">
        <v>0</v>
      </c>
      <c r="J42" s="142" t="n">
        <v>0</v>
      </c>
      <c r="K42" s="142" t="n">
        <v>0</v>
      </c>
      <c r="L42" s="133" t="n">
        <f aca="false">SUM(H42:K42)</f>
        <v>0</v>
      </c>
      <c r="M42" s="142" t="n">
        <v>0</v>
      </c>
      <c r="N42" s="142" t="n">
        <v>0</v>
      </c>
      <c r="O42" s="142" t="n">
        <v>0</v>
      </c>
      <c r="P42" s="142" t="n">
        <v>0</v>
      </c>
      <c r="Q42" s="133" t="n">
        <f aca="false">SUM(M42:P42)</f>
        <v>0</v>
      </c>
      <c r="R42" s="142" t="n">
        <v>0</v>
      </c>
      <c r="S42" s="135" t="n">
        <f aca="false">SUM(G42,L42,Q42,R42)</f>
        <v>1</v>
      </c>
      <c r="T42" s="136" t="n">
        <f aca="false">IFERROR((E42-S42)/E42*-1,0)</f>
        <v>-0</v>
      </c>
      <c r="V42" s="128"/>
      <c r="W42" s="128"/>
      <c r="X42" s="129"/>
    </row>
    <row r="43" customFormat="false" ht="23.65" hidden="false" customHeight="false" outlineLevel="0" collapsed="false">
      <c r="B43" s="130" t="s">
        <v>195</v>
      </c>
      <c r="C43" s="131" t="s">
        <v>209</v>
      </c>
      <c r="D43" s="119" t="str">
        <f aca="false">_xlfn.IFNA(VLOOKUP(C43, 'Dropdown Values'!$A$43:$B$77, 2, FALSE()), "")</f>
        <v>n of </v>
      </c>
      <c r="E43" s="140" t="n">
        <v>0</v>
      </c>
      <c r="F43" s="141" t="n">
        <v>0</v>
      </c>
      <c r="G43" s="133" t="n">
        <f aca="false">SUM(F43)</f>
        <v>0</v>
      </c>
      <c r="H43" s="141" t="n">
        <v>0</v>
      </c>
      <c r="I43" s="142" t="n">
        <v>0</v>
      </c>
      <c r="J43" s="142" t="n">
        <v>0</v>
      </c>
      <c r="K43" s="142" t="n">
        <v>0</v>
      </c>
      <c r="L43" s="133" t="n">
        <f aca="false">SUM(H43:K43)</f>
        <v>0</v>
      </c>
      <c r="M43" s="142" t="n">
        <v>0</v>
      </c>
      <c r="N43" s="142" t="n">
        <v>0</v>
      </c>
      <c r="O43" s="142" t="n">
        <v>0</v>
      </c>
      <c r="P43" s="142" t="n">
        <v>0</v>
      </c>
      <c r="Q43" s="133" t="n">
        <f aca="false">SUM(M43:P43)</f>
        <v>0</v>
      </c>
      <c r="R43" s="142" t="n">
        <v>0</v>
      </c>
      <c r="S43" s="135" t="n">
        <f aca="false">SUM(G43,L43,Q43,R43)</f>
        <v>0</v>
      </c>
      <c r="T43" s="136" t="n">
        <f aca="false">IFERROR((E43-S43)/E43*-1,0)</f>
        <v>0</v>
      </c>
      <c r="V43" s="128"/>
      <c r="W43" s="128"/>
      <c r="X43" s="129"/>
    </row>
    <row r="44" customFormat="false" ht="23.65" hidden="false" customHeight="false" outlineLevel="0" collapsed="false">
      <c r="B44" s="130" t="s">
        <v>210</v>
      </c>
      <c r="C44" s="131" t="s">
        <v>211</v>
      </c>
      <c r="D44" s="119" t="str">
        <f aca="false">_xlfn.IFNA(VLOOKUP(C44, 'Dropdown Values'!$A$43:$B$77, 2, FALSE()), "")</f>
        <v>n of </v>
      </c>
      <c r="E44" s="140" t="n">
        <v>103</v>
      </c>
      <c r="F44" s="141" t="n">
        <v>45</v>
      </c>
      <c r="G44" s="133" t="n">
        <f aca="false">SUM(F44)</f>
        <v>45</v>
      </c>
      <c r="H44" s="141" t="n">
        <v>0</v>
      </c>
      <c r="I44" s="142" t="n">
        <v>0</v>
      </c>
      <c r="J44" s="142" t="n">
        <v>0</v>
      </c>
      <c r="K44" s="142" t="n">
        <v>49</v>
      </c>
      <c r="L44" s="133" t="n">
        <f aca="false">SUM(H44:K44)</f>
        <v>49</v>
      </c>
      <c r="M44" s="142" t="n">
        <v>0</v>
      </c>
      <c r="N44" s="142" t="n">
        <v>0</v>
      </c>
      <c r="O44" s="142" t="n">
        <v>0</v>
      </c>
      <c r="P44" s="142" t="n">
        <v>0</v>
      </c>
      <c r="Q44" s="133" t="n">
        <f aca="false">SUM(M44:P44)</f>
        <v>0</v>
      </c>
      <c r="R44" s="142" t="n">
        <v>0</v>
      </c>
      <c r="S44" s="135" t="n">
        <f aca="false">SUM(G44,L44,Q44,R44)</f>
        <v>94</v>
      </c>
      <c r="T44" s="136" t="n">
        <f aca="false">IFERROR((E44-S44)/E44*-1,0)</f>
        <v>-0.087378640776699</v>
      </c>
      <c r="V44" s="128"/>
      <c r="W44" s="128"/>
      <c r="X44" s="129"/>
    </row>
    <row r="45" customFormat="false" ht="23.65" hidden="false" customHeight="false" outlineLevel="0" collapsed="false">
      <c r="B45" s="130" t="s">
        <v>210</v>
      </c>
      <c r="C45" s="131" t="s">
        <v>212</v>
      </c>
      <c r="D45" s="119" t="str">
        <f aca="false">_xlfn.IFNA(VLOOKUP(C45, 'Dropdown Values'!$A$43:$B$77, 2, FALSE()), "")</f>
        <v>sqm </v>
      </c>
      <c r="E45" s="140" t="n">
        <v>0</v>
      </c>
      <c r="F45" s="141" t="n">
        <v>0</v>
      </c>
      <c r="G45" s="133" t="n">
        <f aca="false">SUM(F45)</f>
        <v>0</v>
      </c>
      <c r="H45" s="141" t="n">
        <v>0</v>
      </c>
      <c r="I45" s="142" t="n">
        <v>0</v>
      </c>
      <c r="J45" s="142" t="n">
        <v>0</v>
      </c>
      <c r="K45" s="142" t="n">
        <v>0</v>
      </c>
      <c r="L45" s="133" t="n">
        <f aca="false">SUM(H45:K45)</f>
        <v>0</v>
      </c>
      <c r="M45" s="142" t="n">
        <v>0</v>
      </c>
      <c r="N45" s="142" t="n">
        <v>0</v>
      </c>
      <c r="O45" s="142" t="n">
        <v>0</v>
      </c>
      <c r="P45" s="142" t="n">
        <v>0</v>
      </c>
      <c r="Q45" s="133" t="n">
        <f aca="false">SUM(M45:P45)</f>
        <v>0</v>
      </c>
      <c r="R45" s="142" t="n">
        <v>0</v>
      </c>
      <c r="S45" s="135" t="n">
        <f aca="false">SUM(G45,L45,Q45,R45)</f>
        <v>0</v>
      </c>
      <c r="T45" s="136" t="n">
        <f aca="false">IFERROR((E45-S45)/E45*-1,0)</f>
        <v>0</v>
      </c>
      <c r="V45" s="128"/>
      <c r="W45" s="128"/>
      <c r="X45" s="129"/>
    </row>
    <row r="46" customFormat="false" ht="15" hidden="false" customHeight="false" outlineLevel="0" collapsed="false">
      <c r="B46" s="130" t="s">
        <v>210</v>
      </c>
      <c r="C46" s="131" t="s">
        <v>213</v>
      </c>
      <c r="D46" s="119" t="str">
        <f aca="false">_xlfn.IFNA(VLOOKUP(C46, 'Dropdown Values'!$A$43:$B$77, 2, FALSE()), "")</f>
        <v>sqm </v>
      </c>
      <c r="E46" s="140" t="n">
        <v>3048</v>
      </c>
      <c r="F46" s="141" t="n">
        <v>3400</v>
      </c>
      <c r="G46" s="133" t="n">
        <f aca="false">SUM(F46)</f>
        <v>3400</v>
      </c>
      <c r="H46" s="141" t="n">
        <v>0</v>
      </c>
      <c r="I46" s="142" t="n">
        <v>0</v>
      </c>
      <c r="J46" s="142" t="n">
        <v>0</v>
      </c>
      <c r="K46" s="142" t="n">
        <v>3048</v>
      </c>
      <c r="L46" s="133" t="n">
        <f aca="false">SUM(H46:K46)</f>
        <v>3048</v>
      </c>
      <c r="M46" s="142" t="n">
        <v>0</v>
      </c>
      <c r="N46" s="142" t="n">
        <v>0</v>
      </c>
      <c r="O46" s="142" t="n">
        <v>0</v>
      </c>
      <c r="P46" s="142" t="n">
        <v>0</v>
      </c>
      <c r="Q46" s="133" t="n">
        <f aca="false">SUM(M46:P46)</f>
        <v>0</v>
      </c>
      <c r="R46" s="142" t="n">
        <v>0</v>
      </c>
      <c r="S46" s="135" t="n">
        <f aca="false">SUM(G46,L46,Q46,R46)</f>
        <v>6448</v>
      </c>
      <c r="T46" s="136" t="n">
        <f aca="false">IFERROR((E46-S46)/E46*-1,0)</f>
        <v>1.11548556430446</v>
      </c>
      <c r="V46" s="128"/>
      <c r="W46" s="128"/>
      <c r="X46" s="129"/>
    </row>
    <row r="47" customFormat="false" ht="23.65" hidden="false" customHeight="false" outlineLevel="0" collapsed="false">
      <c r="B47" s="130" t="s">
        <v>210</v>
      </c>
      <c r="C47" s="131" t="s">
        <v>214</v>
      </c>
      <c r="D47" s="119" t="str">
        <f aca="false">_xlfn.IFNA(VLOOKUP(C47, 'Dropdown Values'!$A$43:$B$77, 2, FALSE()), "")</f>
        <v>n of </v>
      </c>
      <c r="E47" s="140" t="n">
        <v>0</v>
      </c>
      <c r="F47" s="141" t="n">
        <v>0</v>
      </c>
      <c r="G47" s="133" t="n">
        <f aca="false">SUM(F47)</f>
        <v>0</v>
      </c>
      <c r="H47" s="141" t="n">
        <v>0</v>
      </c>
      <c r="I47" s="142" t="n">
        <v>0</v>
      </c>
      <c r="J47" s="142" t="n">
        <v>0</v>
      </c>
      <c r="K47" s="142" t="n">
        <v>0</v>
      </c>
      <c r="L47" s="133" t="n">
        <f aca="false">SUM(H47:K47)</f>
        <v>0</v>
      </c>
      <c r="M47" s="142" t="n">
        <v>0</v>
      </c>
      <c r="N47" s="142" t="n">
        <v>0</v>
      </c>
      <c r="O47" s="142" t="n">
        <v>0</v>
      </c>
      <c r="P47" s="142" t="n">
        <v>0</v>
      </c>
      <c r="Q47" s="133" t="n">
        <f aca="false">SUM(M47:P47)</f>
        <v>0</v>
      </c>
      <c r="R47" s="142" t="n">
        <v>0</v>
      </c>
      <c r="S47" s="135" t="n">
        <f aca="false">SUM(G47,L47,Q47,R47)</f>
        <v>0</v>
      </c>
      <c r="T47" s="136" t="n">
        <f aca="false">IFERROR((E47-S47)/E47*-1,0)</f>
        <v>0</v>
      </c>
      <c r="V47" s="128"/>
      <c r="W47" s="128"/>
      <c r="X47" s="129"/>
    </row>
    <row r="48" customFormat="false" ht="23.65" hidden="false" customHeight="false" outlineLevel="0" collapsed="false">
      <c r="B48" s="130" t="s">
        <v>160</v>
      </c>
      <c r="C48" s="131" t="s">
        <v>215</v>
      </c>
      <c r="D48" s="119" t="str">
        <f aca="false">_xlfn.IFNA(VLOOKUP(C48, 'Dropdown Values'!$A$43:$B$77, 2, FALSE()), "")</f>
        <v>n of </v>
      </c>
      <c r="E48" s="140" t="n">
        <v>835</v>
      </c>
      <c r="F48" s="141" t="n">
        <v>326</v>
      </c>
      <c r="G48" s="133" t="n">
        <f aca="false">SUM(F48)</f>
        <v>326</v>
      </c>
      <c r="H48" s="141" t="n">
        <v>10</v>
      </c>
      <c r="I48" s="142" t="n">
        <v>10</v>
      </c>
      <c r="J48" s="142" t="n">
        <v>10</v>
      </c>
      <c r="K48" s="142" t="n">
        <v>59</v>
      </c>
      <c r="L48" s="133" t="n">
        <f aca="false">SUM(H48:K48)</f>
        <v>89</v>
      </c>
      <c r="M48" s="142" t="n">
        <v>2</v>
      </c>
      <c r="N48" s="142" t="n">
        <v>2</v>
      </c>
      <c r="O48" s="142" t="n">
        <v>2</v>
      </c>
      <c r="P48" s="142" t="n">
        <v>60</v>
      </c>
      <c r="Q48" s="133" t="n">
        <f aca="false">SUM(M48:P48)</f>
        <v>66</v>
      </c>
      <c r="R48" s="142" t="n">
        <v>354</v>
      </c>
      <c r="S48" s="135" t="n">
        <f aca="false">SUM(G48,L48,Q48,R48)</f>
        <v>835</v>
      </c>
      <c r="T48" s="136" t="n">
        <f aca="false">IFERROR((E48-S48)/E48*-1,0)</f>
        <v>-0</v>
      </c>
      <c r="V48" s="128"/>
      <c r="W48" s="128"/>
      <c r="X48" s="129"/>
    </row>
    <row r="49" customFormat="false" ht="23.65" hidden="false" customHeight="false" outlineLevel="0" collapsed="false">
      <c r="B49" s="130" t="s">
        <v>160</v>
      </c>
      <c r="C49" s="131" t="s">
        <v>216</v>
      </c>
      <c r="D49" s="119" t="str">
        <f aca="false">_xlfn.IFNA(VLOOKUP(C49, 'Dropdown Values'!$A$43:$B$77, 2, FALSE()), "")</f>
        <v>n of </v>
      </c>
      <c r="E49" s="140" t="n">
        <v>10003</v>
      </c>
      <c r="F49" s="141" t="n">
        <v>0</v>
      </c>
      <c r="G49" s="133" t="n">
        <f aca="false">SUM(F49)</f>
        <v>0</v>
      </c>
      <c r="H49" s="141" t="n">
        <v>375</v>
      </c>
      <c r="I49" s="142" t="n">
        <v>375</v>
      </c>
      <c r="J49" s="142" t="n">
        <v>375</v>
      </c>
      <c r="K49" s="142" t="n">
        <v>2375</v>
      </c>
      <c r="L49" s="133" t="n">
        <f aca="false">SUM(H49:K49)</f>
        <v>3500</v>
      </c>
      <c r="M49" s="142" t="n">
        <v>500</v>
      </c>
      <c r="N49" s="142" t="n">
        <v>500</v>
      </c>
      <c r="O49" s="142" t="n">
        <v>500</v>
      </c>
      <c r="P49" s="142" t="n">
        <v>2000</v>
      </c>
      <c r="Q49" s="133" t="n">
        <f aca="false">SUM(M49:P49)</f>
        <v>3500</v>
      </c>
      <c r="R49" s="142" t="n">
        <v>3003</v>
      </c>
      <c r="S49" s="135" t="n">
        <f aca="false">SUM(G49,L49,Q49,R49)</f>
        <v>10003</v>
      </c>
      <c r="T49" s="136" t="n">
        <f aca="false">IFERROR((E49-S49)/E49*-1,0)</f>
        <v>-0</v>
      </c>
      <c r="V49" s="128"/>
      <c r="W49" s="128"/>
      <c r="X49" s="129"/>
    </row>
    <row r="50" customFormat="false" ht="23.65" hidden="false" customHeight="false" outlineLevel="0" collapsed="false">
      <c r="B50" s="130" t="s">
        <v>160</v>
      </c>
      <c r="C50" s="131" t="s">
        <v>217</v>
      </c>
      <c r="D50" s="119" t="str">
        <f aca="false">_xlfn.IFNA(VLOOKUP(C50, 'Dropdown Values'!$A$43:$B$77, 2, FALSE()), "")</f>
        <v>n of </v>
      </c>
      <c r="E50" s="140" t="n">
        <v>1304</v>
      </c>
      <c r="F50" s="141" t="n">
        <v>0</v>
      </c>
      <c r="G50" s="133" t="n">
        <f aca="false">SUM(F50)</f>
        <v>0</v>
      </c>
      <c r="H50" s="141" t="n">
        <v>50</v>
      </c>
      <c r="I50" s="142" t="n">
        <v>50</v>
      </c>
      <c r="J50" s="142" t="n">
        <v>50</v>
      </c>
      <c r="K50" s="142" t="n">
        <v>359</v>
      </c>
      <c r="L50" s="133" t="n">
        <f aca="false">SUM(H50:K50)</f>
        <v>509</v>
      </c>
      <c r="M50" s="142" t="n">
        <v>30</v>
      </c>
      <c r="N50" s="142" t="n">
        <v>30</v>
      </c>
      <c r="O50" s="142" t="n">
        <v>30</v>
      </c>
      <c r="P50" s="142" t="n">
        <v>30</v>
      </c>
      <c r="Q50" s="133" t="n">
        <f aca="false">SUM(M50:P50)</f>
        <v>120</v>
      </c>
      <c r="R50" s="142" t="n">
        <v>675</v>
      </c>
      <c r="S50" s="135" t="n">
        <f aca="false">SUM(G50,L50,Q50,R50)</f>
        <v>1304</v>
      </c>
      <c r="T50" s="136" t="n">
        <f aca="false">IFERROR((E50-S50)/E50*-1,0)</f>
        <v>-0</v>
      </c>
      <c r="V50" s="128"/>
      <c r="W50" s="128"/>
      <c r="X50" s="129"/>
    </row>
    <row r="51" customFormat="false" ht="23.65" hidden="false" customHeight="false" outlineLevel="0" collapsed="false">
      <c r="B51" s="130" t="s">
        <v>160</v>
      </c>
      <c r="C51" s="131" t="s">
        <v>218</v>
      </c>
      <c r="D51" s="119" t="str">
        <f aca="false">_xlfn.IFNA(VLOOKUP(C51, 'Dropdown Values'!$A$43:$B$77, 2, FALSE()), "")</f>
        <v>n of </v>
      </c>
      <c r="E51" s="140" t="n">
        <v>381</v>
      </c>
      <c r="F51" s="141" t="n">
        <v>236</v>
      </c>
      <c r="G51" s="133" t="n">
        <f aca="false">SUM(F51)</f>
        <v>236</v>
      </c>
      <c r="H51" s="141" t="n">
        <v>0</v>
      </c>
      <c r="I51" s="142" t="n">
        <v>0</v>
      </c>
      <c r="J51" s="142" t="n">
        <v>0</v>
      </c>
      <c r="K51" s="142" t="n">
        <v>0</v>
      </c>
      <c r="L51" s="133" t="n">
        <f aca="false">SUM(H51:K51)</f>
        <v>0</v>
      </c>
      <c r="M51" s="142" t="n">
        <v>0</v>
      </c>
      <c r="N51" s="142" t="n">
        <v>0</v>
      </c>
      <c r="O51" s="142" t="n">
        <v>0</v>
      </c>
      <c r="P51" s="142" t="n">
        <v>0</v>
      </c>
      <c r="Q51" s="133" t="n">
        <f aca="false">SUM(M51:P51)</f>
        <v>0</v>
      </c>
      <c r="R51" s="142" t="n">
        <v>0</v>
      </c>
      <c r="S51" s="135" t="n">
        <f aca="false">SUM(G51,L51,Q51,R51)</f>
        <v>236</v>
      </c>
      <c r="T51" s="136" t="n">
        <f aca="false">IFERROR((E51-S51)/E51*-1,0)</f>
        <v>-0.380577427821522</v>
      </c>
      <c r="V51" s="128"/>
      <c r="W51" s="128"/>
      <c r="X51" s="129"/>
    </row>
    <row r="52" customFormat="false" ht="15" hidden="false" customHeight="false" outlineLevel="0" collapsed="false">
      <c r="B52" s="130" t="s">
        <v>160</v>
      </c>
      <c r="C52" s="131" t="s">
        <v>219</v>
      </c>
      <c r="D52" s="119" t="str">
        <f aca="false">_xlfn.IFNA(VLOOKUP(C52, 'Dropdown Values'!$A$43:$B$77, 2, FALSE()), "")</f>
        <v>sqm </v>
      </c>
      <c r="E52" s="140" t="n">
        <v>6800</v>
      </c>
      <c r="F52" s="141" t="n">
        <v>6800</v>
      </c>
      <c r="G52" s="133" t="n">
        <f aca="false">SUM(F52)</f>
        <v>6800</v>
      </c>
      <c r="H52" s="141" t="n">
        <v>0</v>
      </c>
      <c r="I52" s="142" t="n">
        <v>0</v>
      </c>
      <c r="J52" s="142" t="n">
        <v>0</v>
      </c>
      <c r="K52" s="142" t="n">
        <v>0</v>
      </c>
      <c r="L52" s="133" t="n">
        <f aca="false">SUM(H52:K52)</f>
        <v>0</v>
      </c>
      <c r="M52" s="142" t="n">
        <v>0</v>
      </c>
      <c r="N52" s="142" t="n">
        <v>0</v>
      </c>
      <c r="O52" s="142" t="n">
        <v>0</v>
      </c>
      <c r="P52" s="142" t="n">
        <v>0</v>
      </c>
      <c r="Q52" s="133" t="n">
        <f aca="false">SUM(M52:P52)</f>
        <v>0</v>
      </c>
      <c r="R52" s="142" t="n">
        <v>0</v>
      </c>
      <c r="S52" s="135" t="n">
        <f aca="false">SUM(G52,L52,Q52,R52)</f>
        <v>6800</v>
      </c>
      <c r="T52" s="136" t="n">
        <f aca="false">IFERROR((E52-S52)/E52*-1,0)</f>
        <v>-0</v>
      </c>
      <c r="V52" s="128"/>
      <c r="W52" s="128"/>
      <c r="X52" s="129"/>
    </row>
    <row r="53" customFormat="false" ht="15" hidden="false" customHeight="false" outlineLevel="0" collapsed="false">
      <c r="B53" s="130" t="s">
        <v>92</v>
      </c>
      <c r="C53" s="131"/>
      <c r="D53" s="119" t="str">
        <f aca="false">_xlfn.IFNA(VLOOKUP(C53, 'Dropdown Values'!$A$43:$B$77, 2, FALSE()), "")</f>
        <v/>
      </c>
      <c r="E53" s="119"/>
      <c r="F53" s="141"/>
      <c r="G53" s="133" t="n">
        <f aca="false">SUM(F53)</f>
        <v>0</v>
      </c>
      <c r="H53" s="141"/>
      <c r="I53" s="142"/>
      <c r="J53" s="142"/>
      <c r="K53" s="142"/>
      <c r="L53" s="133" t="n">
        <f aca="false">SUM(H53:K53)</f>
        <v>0</v>
      </c>
      <c r="M53" s="142"/>
      <c r="N53" s="142"/>
      <c r="O53" s="142"/>
      <c r="P53" s="142"/>
      <c r="Q53" s="133" t="n">
        <f aca="false">SUM(M53:P53)</f>
        <v>0</v>
      </c>
      <c r="R53" s="142"/>
      <c r="S53" s="135" t="n">
        <f aca="false">SUM(G53,L53,Q53,R53)</f>
        <v>0</v>
      </c>
      <c r="T53" s="136" t="n">
        <f aca="false">IFERROR((E53-S53)/E53*-1,0)</f>
        <v>0</v>
      </c>
      <c r="V53" s="128"/>
      <c r="W53" s="128"/>
      <c r="X53" s="129"/>
    </row>
    <row r="54" customFormat="false" ht="15" hidden="false" customHeight="false" outlineLevel="0" collapsed="false">
      <c r="B54" s="130" t="s">
        <v>92</v>
      </c>
      <c r="C54" s="131"/>
      <c r="D54" s="119" t="str">
        <f aca="false">_xlfn.IFNA(VLOOKUP(C54, 'Dropdown Values'!$A$43:$B$77, 2, FALSE()), "")</f>
        <v/>
      </c>
      <c r="E54" s="119"/>
      <c r="F54" s="141"/>
      <c r="G54" s="133" t="n">
        <f aca="false">SUM(F54)</f>
        <v>0</v>
      </c>
      <c r="H54" s="141"/>
      <c r="I54" s="142"/>
      <c r="J54" s="142"/>
      <c r="K54" s="142"/>
      <c r="L54" s="133" t="n">
        <f aca="false">SUM(H54:K54)</f>
        <v>0</v>
      </c>
      <c r="M54" s="142"/>
      <c r="N54" s="142"/>
      <c r="O54" s="142"/>
      <c r="P54" s="142"/>
      <c r="Q54" s="133" t="n">
        <f aca="false">SUM(M54:P54)</f>
        <v>0</v>
      </c>
      <c r="R54" s="142"/>
      <c r="S54" s="135" t="n">
        <f aca="false">SUM(G54,L54,Q54,R54)</f>
        <v>0</v>
      </c>
      <c r="T54" s="136" t="n">
        <f aca="false">IFERROR((E54-S54)/E54*-1,0)</f>
        <v>0</v>
      </c>
      <c r="V54" s="128"/>
      <c r="W54" s="128"/>
      <c r="X54" s="129"/>
    </row>
    <row r="55" customFormat="false" ht="15" hidden="false" customHeight="false" outlineLevel="0" collapsed="false">
      <c r="B55" s="130" t="s">
        <v>92</v>
      </c>
      <c r="C55" s="131"/>
      <c r="D55" s="119" t="str">
        <f aca="false">_xlfn.IFNA(VLOOKUP(C55, 'Dropdown Values'!$A$43:$B$77, 2, FALSE()), "")</f>
        <v/>
      </c>
      <c r="E55" s="119"/>
      <c r="F55" s="141"/>
      <c r="G55" s="133" t="n">
        <f aca="false">SUM(F55)</f>
        <v>0</v>
      </c>
      <c r="H55" s="141"/>
      <c r="I55" s="142"/>
      <c r="J55" s="142"/>
      <c r="K55" s="142"/>
      <c r="L55" s="133" t="n">
        <f aca="false">SUM(H55:K55)</f>
        <v>0</v>
      </c>
      <c r="M55" s="142"/>
      <c r="N55" s="142"/>
      <c r="O55" s="142"/>
      <c r="P55" s="142"/>
      <c r="Q55" s="133" t="n">
        <f aca="false">SUM(M55:P55)</f>
        <v>0</v>
      </c>
      <c r="R55" s="142"/>
      <c r="S55" s="135" t="n">
        <f aca="false">SUM(G55,L55,Q55,R55)</f>
        <v>0</v>
      </c>
      <c r="T55" s="136" t="n">
        <f aca="false">IFERROR((E55-S55)/E55*-1,0)</f>
        <v>0</v>
      </c>
      <c r="V55" s="128"/>
      <c r="W55" s="128"/>
      <c r="X55" s="129"/>
    </row>
    <row r="56" customFormat="false" ht="15" hidden="false" customHeight="false" outlineLevel="0" collapsed="false">
      <c r="B56" s="130" t="s">
        <v>92</v>
      </c>
      <c r="C56" s="131"/>
      <c r="D56" s="119" t="str">
        <f aca="false">_xlfn.IFNA(VLOOKUP(C56, 'Dropdown Values'!$A$43:$B$77, 2, FALSE()), "")</f>
        <v/>
      </c>
      <c r="E56" s="119"/>
      <c r="F56" s="141"/>
      <c r="G56" s="133" t="n">
        <f aca="false">SUM(F56)</f>
        <v>0</v>
      </c>
      <c r="H56" s="141"/>
      <c r="I56" s="142"/>
      <c r="J56" s="142"/>
      <c r="K56" s="142"/>
      <c r="L56" s="133" t="n">
        <f aca="false">SUM(H56:K56)</f>
        <v>0</v>
      </c>
      <c r="M56" s="142"/>
      <c r="N56" s="142"/>
      <c r="O56" s="142"/>
      <c r="P56" s="142"/>
      <c r="Q56" s="133" t="n">
        <f aca="false">SUM(M56:P56)</f>
        <v>0</v>
      </c>
      <c r="R56" s="142"/>
      <c r="S56" s="135" t="n">
        <f aca="false">SUM(G56,L56,Q56,R56)</f>
        <v>0</v>
      </c>
      <c r="T56" s="136" t="n">
        <f aca="false">IFERROR((E56-S56)/E56*-1,0)</f>
        <v>0</v>
      </c>
      <c r="V56" s="128"/>
      <c r="W56" s="128"/>
      <c r="X56" s="129"/>
    </row>
    <row r="57" customFormat="false" ht="15" hidden="false" customHeight="false" outlineLevel="0" collapsed="false">
      <c r="B57" s="130" t="s">
        <v>92</v>
      </c>
      <c r="C57" s="131"/>
      <c r="D57" s="119" t="str">
        <f aca="false">_xlfn.IFNA(VLOOKUP(C57, 'Dropdown Values'!$A$43:$B$77, 2, FALSE()), "")</f>
        <v/>
      </c>
      <c r="E57" s="119"/>
      <c r="F57" s="141"/>
      <c r="G57" s="133" t="n">
        <f aca="false">SUM(F57)</f>
        <v>0</v>
      </c>
      <c r="H57" s="141"/>
      <c r="I57" s="142"/>
      <c r="J57" s="142"/>
      <c r="K57" s="142"/>
      <c r="L57" s="133" t="n">
        <f aca="false">SUM(H57:K57)</f>
        <v>0</v>
      </c>
      <c r="M57" s="142"/>
      <c r="N57" s="142"/>
      <c r="O57" s="142"/>
      <c r="P57" s="142"/>
      <c r="Q57" s="133" t="n">
        <f aca="false">SUM(M57:P57)</f>
        <v>0</v>
      </c>
      <c r="R57" s="142"/>
      <c r="S57" s="135" t="n">
        <f aca="false">SUM(G57,L57,Q57,R57)</f>
        <v>0</v>
      </c>
      <c r="T57" s="136" t="n">
        <f aca="false">IFERROR((E57-S57)/E57*-1,0)</f>
        <v>0</v>
      </c>
      <c r="V57" s="128"/>
      <c r="W57" s="128"/>
      <c r="X57" s="129"/>
    </row>
    <row r="58" customFormat="false" ht="15" hidden="false" customHeight="false" outlineLevel="0" collapsed="false">
      <c r="B58" s="143" t="s">
        <v>92</v>
      </c>
      <c r="C58" s="144"/>
      <c r="D58" s="145" t="str">
        <f aca="false">_xlfn.IFNA(VLOOKUP(C58, 'Dropdown Values'!$A$43:$B$77, 2, FALSE()), "")</f>
        <v/>
      </c>
      <c r="E58" s="145"/>
      <c r="F58" s="146"/>
      <c r="G58" s="147" t="n">
        <f aca="false">SUM(F58)</f>
        <v>0</v>
      </c>
      <c r="H58" s="146"/>
      <c r="I58" s="148"/>
      <c r="J58" s="148"/>
      <c r="K58" s="148"/>
      <c r="L58" s="147" t="n">
        <f aca="false">SUM(H58:K58)</f>
        <v>0</v>
      </c>
      <c r="M58" s="148"/>
      <c r="N58" s="148"/>
      <c r="O58" s="148"/>
      <c r="P58" s="148"/>
      <c r="Q58" s="147" t="n">
        <f aca="false">SUM(M58:P58)</f>
        <v>0</v>
      </c>
      <c r="R58" s="148"/>
      <c r="S58" s="149" t="n">
        <f aca="false">SUM(G58,L58,Q58,R58)</f>
        <v>0</v>
      </c>
      <c r="T58" s="150" t="n">
        <f aca="false">IFERROR((E58-S58)/E58*-1,0)</f>
        <v>0</v>
      </c>
      <c r="V58" s="128"/>
      <c r="W58" s="128"/>
      <c r="X58" s="129"/>
    </row>
    <row r="59" customFormat="false" ht="43.5" hidden="false" customHeight="true" outlineLevel="0" collapsed="false">
      <c r="S59" s="29"/>
      <c r="T59" s="29" t="s">
        <v>220</v>
      </c>
      <c r="BC59" s="151"/>
      <c r="BD59" s="151"/>
      <c r="BE59" s="151"/>
      <c r="BF59" s="152" t="s">
        <v>221</v>
      </c>
    </row>
    <row r="60" s="90" customFormat="true" ht="19.7" hidden="false" customHeight="false" outlineLevel="0" collapsed="false">
      <c r="B60" s="91" t="s">
        <v>222</v>
      </c>
      <c r="C60" s="92"/>
      <c r="D60" s="92"/>
      <c r="E60" s="92"/>
      <c r="F60" s="92"/>
      <c r="G60" s="92"/>
      <c r="H60" s="92"/>
      <c r="I60" s="92"/>
      <c r="J60" s="92"/>
      <c r="K60" s="92"/>
      <c r="L60" s="92"/>
      <c r="M60" s="92"/>
      <c r="N60" s="92"/>
      <c r="O60" s="92"/>
      <c r="P60" s="92"/>
      <c r="Q60" s="92"/>
      <c r="R60" s="92"/>
      <c r="S60" s="92"/>
      <c r="T60" s="93"/>
      <c r="AD60" s="153"/>
      <c r="AE60" s="153"/>
      <c r="AF60" s="153"/>
      <c r="AG60" s="153"/>
      <c r="AH60" s="153"/>
      <c r="AI60" s="153"/>
      <c r="AJ60" s="153"/>
      <c r="AK60" s="153"/>
      <c r="AL60" s="153"/>
      <c r="AM60" s="153"/>
      <c r="AN60" s="153"/>
      <c r="AO60" s="153"/>
      <c r="AP60" s="153"/>
      <c r="AQ60" s="153"/>
      <c r="AR60" s="153"/>
      <c r="AS60" s="153"/>
      <c r="AT60" s="153"/>
      <c r="BC60" s="154"/>
      <c r="BD60" s="154"/>
      <c r="BE60" s="154"/>
      <c r="BF60" s="155"/>
    </row>
    <row r="61" customFormat="false" ht="15" hidden="false" customHeight="true" outlineLevel="0" collapsed="false">
      <c r="B61" s="29" t="s">
        <v>223</v>
      </c>
      <c r="BC61" s="151"/>
      <c r="BD61" s="151"/>
      <c r="BE61" s="151"/>
      <c r="BF61" s="152"/>
    </row>
    <row r="62" customFormat="false" ht="34.5" hidden="false" customHeight="true" outlineLevel="0" collapsed="false">
      <c r="B62" s="94" t="s">
        <v>164</v>
      </c>
      <c r="C62" s="94" t="s">
        <v>165</v>
      </c>
      <c r="D62" s="156" t="s">
        <v>166</v>
      </c>
      <c r="E62" s="96" t="s">
        <v>167</v>
      </c>
      <c r="F62" s="99" t="s">
        <v>168</v>
      </c>
      <c r="G62" s="99"/>
      <c r="H62" s="98" t="s">
        <v>169</v>
      </c>
      <c r="I62" s="98"/>
      <c r="J62" s="98"/>
      <c r="K62" s="98"/>
      <c r="L62" s="98"/>
      <c r="M62" s="98" t="s">
        <v>170</v>
      </c>
      <c r="N62" s="98"/>
      <c r="O62" s="98"/>
      <c r="P62" s="98"/>
      <c r="Q62" s="98"/>
      <c r="R62" s="99" t="s">
        <v>171</v>
      </c>
      <c r="S62" s="98" t="s">
        <v>172</v>
      </c>
      <c r="T62" s="98" t="s">
        <v>173</v>
      </c>
      <c r="AD62" s="101"/>
      <c r="AE62" s="101"/>
      <c r="AF62" s="101"/>
      <c r="AG62" s="101"/>
      <c r="AH62" s="101"/>
      <c r="AI62" s="101"/>
      <c r="AJ62" s="101"/>
      <c r="AK62" s="101"/>
      <c r="AL62" s="101"/>
      <c r="AM62" s="101"/>
      <c r="AN62" s="100"/>
      <c r="AO62" s="101"/>
    </row>
    <row r="63" customFormat="false" ht="38.8" hidden="false" customHeight="false" outlineLevel="0" collapsed="false">
      <c r="B63" s="94"/>
      <c r="C63" s="94"/>
      <c r="D63" s="156"/>
      <c r="E63" s="96"/>
      <c r="F63" s="107" t="s">
        <v>174</v>
      </c>
      <c r="G63" s="106" t="s">
        <v>175</v>
      </c>
      <c r="H63" s="157" t="s">
        <v>176</v>
      </c>
      <c r="I63" s="105" t="s">
        <v>177</v>
      </c>
      <c r="J63" s="105" t="s">
        <v>178</v>
      </c>
      <c r="K63" s="105" t="s">
        <v>179</v>
      </c>
      <c r="L63" s="106" t="s">
        <v>175</v>
      </c>
      <c r="M63" s="107" t="s">
        <v>176</v>
      </c>
      <c r="N63" s="105" t="s">
        <v>177</v>
      </c>
      <c r="O63" s="105" t="s">
        <v>178</v>
      </c>
      <c r="P63" s="105" t="s">
        <v>179</v>
      </c>
      <c r="Q63" s="108" t="s">
        <v>175</v>
      </c>
      <c r="R63" s="109" t="s">
        <v>175</v>
      </c>
      <c r="S63" s="98"/>
      <c r="T63" s="98"/>
      <c r="V63" s="110"/>
      <c r="W63" s="110"/>
      <c r="X63" s="110"/>
      <c r="Y63" s="100"/>
      <c r="Z63" s="100"/>
      <c r="AA63" s="100"/>
      <c r="AB63" s="100"/>
      <c r="AC63" s="101"/>
      <c r="AD63" s="100"/>
      <c r="AE63" s="100"/>
      <c r="AF63" s="100"/>
      <c r="AG63" s="100"/>
      <c r="AH63" s="101"/>
      <c r="AI63" s="100"/>
      <c r="AJ63" s="100"/>
      <c r="AK63" s="100"/>
      <c r="AL63" s="100"/>
      <c r="AM63" s="101"/>
      <c r="AN63" s="101"/>
      <c r="AO63" s="101"/>
      <c r="AV63" s="158"/>
    </row>
    <row r="64" customFormat="false" ht="15.75" hidden="false" customHeight="true" outlineLevel="0" collapsed="false">
      <c r="B64" s="94"/>
      <c r="C64" s="94"/>
      <c r="D64" s="94"/>
      <c r="E64" s="96"/>
      <c r="F64" s="113" t="s">
        <v>180</v>
      </c>
      <c r="G64" s="106"/>
      <c r="H64" s="112" t="s">
        <v>180</v>
      </c>
      <c r="I64" s="111" t="s">
        <v>180</v>
      </c>
      <c r="J64" s="113" t="s">
        <v>181</v>
      </c>
      <c r="K64" s="114" t="s">
        <v>181</v>
      </c>
      <c r="L64" s="106"/>
      <c r="M64" s="114" t="s">
        <v>181</v>
      </c>
      <c r="N64" s="114" t="s">
        <v>181</v>
      </c>
      <c r="O64" s="114" t="s">
        <v>181</v>
      </c>
      <c r="P64" s="114" t="s">
        <v>181</v>
      </c>
      <c r="Q64" s="108"/>
      <c r="R64" s="109"/>
      <c r="S64" s="98"/>
      <c r="T64" s="98"/>
      <c r="V64" s="115"/>
      <c r="W64" s="115"/>
      <c r="X64" s="115"/>
      <c r="Y64" s="116"/>
      <c r="Z64" s="116"/>
      <c r="AA64" s="116"/>
      <c r="AB64" s="116"/>
      <c r="AC64" s="101"/>
      <c r="AD64" s="116"/>
      <c r="AE64" s="116"/>
      <c r="AF64" s="116"/>
      <c r="AG64" s="116"/>
      <c r="AH64" s="101"/>
      <c r="AI64" s="116"/>
      <c r="AJ64" s="116"/>
      <c r="AK64" s="116"/>
      <c r="AL64" s="116"/>
      <c r="AM64" s="101"/>
      <c r="AN64" s="101"/>
      <c r="AO64" s="101"/>
      <c r="AV64" s="158"/>
    </row>
    <row r="65" customFormat="false" ht="15" hidden="false" customHeight="false" outlineLevel="0" collapsed="false">
      <c r="B65" s="118" t="s">
        <v>224</v>
      </c>
      <c r="C65" s="118" t="s">
        <v>225</v>
      </c>
      <c r="D65" s="159" t="str">
        <f aca="false">_xlfn.IFNA(VLOOKUP(C65, Filtered_Bespoke_Outputs, 2, FALSE()), "")</f>
        <v>sqm </v>
      </c>
      <c r="E65" s="140" t="n">
        <v>370</v>
      </c>
      <c r="F65" s="121" t="n">
        <v>0</v>
      </c>
      <c r="G65" s="125" t="n">
        <f aca="false">SUM(F65)</f>
        <v>0</v>
      </c>
      <c r="H65" s="160" t="n">
        <v>0</v>
      </c>
      <c r="I65" s="124" t="n">
        <v>0</v>
      </c>
      <c r="J65" s="124" t="n">
        <v>0</v>
      </c>
      <c r="K65" s="124" t="n">
        <v>370</v>
      </c>
      <c r="L65" s="125" t="n">
        <f aca="false">SUM(H65:K65)</f>
        <v>370</v>
      </c>
      <c r="M65" s="124" t="n">
        <v>0</v>
      </c>
      <c r="N65" s="124" t="n">
        <v>0</v>
      </c>
      <c r="O65" s="124" t="n">
        <v>0</v>
      </c>
      <c r="P65" s="124" t="n">
        <v>0</v>
      </c>
      <c r="Q65" s="125" t="n">
        <f aca="false">SUM(M65:P65)</f>
        <v>0</v>
      </c>
      <c r="R65" s="124" t="n">
        <v>0</v>
      </c>
      <c r="S65" s="161" t="n">
        <f aca="false">SUM(G65,L65,Q65,R65)</f>
        <v>370</v>
      </c>
      <c r="T65" s="162" t="n">
        <f aca="false">IFERROR((E65-S65)/E65*-1,0)</f>
        <v>0</v>
      </c>
      <c r="V65" s="128"/>
      <c r="W65" s="128"/>
      <c r="X65" s="129"/>
      <c r="AV65" s="158"/>
    </row>
    <row r="66" customFormat="false" ht="23.65" hidden="false" customHeight="false" outlineLevel="0" collapsed="false">
      <c r="B66" s="131" t="s">
        <v>224</v>
      </c>
      <c r="C66" s="131" t="s">
        <v>226</v>
      </c>
      <c r="D66" s="163" t="str">
        <f aca="false">_xlfn.IFNA(VLOOKUP(C66, Filtered_Bespoke_Outputs, 2, FALSE()), "")</f>
        <v>n of </v>
      </c>
      <c r="E66" s="140" t="n">
        <v>557</v>
      </c>
      <c r="F66" s="141" t="n">
        <v>557</v>
      </c>
      <c r="G66" s="133" t="n">
        <f aca="false">SUM(F66)</f>
        <v>557</v>
      </c>
      <c r="H66" s="164" t="n">
        <v>0</v>
      </c>
      <c r="I66" s="142" t="n">
        <v>0</v>
      </c>
      <c r="J66" s="142" t="n">
        <v>0</v>
      </c>
      <c r="K66" s="142" t="n">
        <v>0</v>
      </c>
      <c r="L66" s="133" t="n">
        <f aca="false">SUM(H66:K66)</f>
        <v>0</v>
      </c>
      <c r="M66" s="142" t="n">
        <v>0</v>
      </c>
      <c r="N66" s="142" t="n">
        <v>0</v>
      </c>
      <c r="O66" s="142" t="n">
        <v>0</v>
      </c>
      <c r="P66" s="142" t="n">
        <v>0</v>
      </c>
      <c r="Q66" s="133" t="n">
        <f aca="false">SUM(M66:P66)</f>
        <v>0</v>
      </c>
      <c r="R66" s="142" t="n">
        <v>6800</v>
      </c>
      <c r="S66" s="165" t="n">
        <f aca="false">SUM(G66,L66,Q66,R66)</f>
        <v>7357</v>
      </c>
      <c r="T66" s="136" t="n">
        <f aca="false">IFERROR((E66-S66)/E66*-1,0)</f>
        <v>12.2082585278276</v>
      </c>
      <c r="V66" s="128"/>
      <c r="W66" s="128"/>
      <c r="X66" s="129"/>
    </row>
    <row r="67" customFormat="false" ht="15" hidden="false" customHeight="false" outlineLevel="0" collapsed="false">
      <c r="B67" s="131" t="s">
        <v>224</v>
      </c>
      <c r="C67" s="131" t="s">
        <v>227</v>
      </c>
      <c r="D67" s="163" t="str">
        <f aca="false">_xlfn.IFNA(VLOOKUP(C67, Filtered_Bespoke_Outputs, 2, FALSE()), "")</f>
        <v>sqm </v>
      </c>
      <c r="E67" s="140" t="n">
        <v>7279</v>
      </c>
      <c r="F67" s="141" t="n">
        <v>450</v>
      </c>
      <c r="G67" s="133" t="n">
        <f aca="false">SUM(F67)</f>
        <v>450</v>
      </c>
      <c r="H67" s="141" t="n">
        <v>200</v>
      </c>
      <c r="I67" s="142" t="n">
        <v>0</v>
      </c>
      <c r="J67" s="142" t="n">
        <v>0</v>
      </c>
      <c r="K67" s="142" t="n">
        <v>1516</v>
      </c>
      <c r="L67" s="133" t="n">
        <f aca="false">SUM(H67:K67)</f>
        <v>1716</v>
      </c>
      <c r="M67" s="142" t="n">
        <v>0</v>
      </c>
      <c r="N67" s="142" t="n">
        <v>0</v>
      </c>
      <c r="O67" s="142" t="n">
        <v>0</v>
      </c>
      <c r="P67" s="142" t="n">
        <v>3704</v>
      </c>
      <c r="Q67" s="133" t="n">
        <f aca="false">SUM(M67:P67)</f>
        <v>3704</v>
      </c>
      <c r="R67" s="142" t="n">
        <v>0</v>
      </c>
      <c r="S67" s="165" t="n">
        <f aca="false">SUM(G67,L67,Q67,R67)</f>
        <v>5870</v>
      </c>
      <c r="T67" s="136" t="n">
        <f aca="false">IFERROR((E67-S67)/E67*-1,0)</f>
        <v>-0.193570545404589</v>
      </c>
      <c r="V67" s="128"/>
      <c r="W67" s="128"/>
      <c r="X67" s="129"/>
    </row>
    <row r="68" customFormat="false" ht="15" hidden="false" customHeight="false" outlineLevel="0" collapsed="false">
      <c r="B68" s="131" t="s">
        <v>224</v>
      </c>
      <c r="C68" s="131" t="s">
        <v>228</v>
      </c>
      <c r="D68" s="163" t="str">
        <f aca="false">_xlfn.IFNA(VLOOKUP(C68, Filtered_Bespoke_Outputs, 2, FALSE()), "")</f>
        <v>%</v>
      </c>
      <c r="E68" s="140" t="n">
        <v>10</v>
      </c>
      <c r="F68" s="141" t="n">
        <v>0</v>
      </c>
      <c r="G68" s="133" t="n">
        <f aca="false">SUM(F68)</f>
        <v>0</v>
      </c>
      <c r="H68" s="141" t="n">
        <v>0</v>
      </c>
      <c r="I68" s="142" t="n">
        <v>0</v>
      </c>
      <c r="J68" s="142" t="n">
        <v>0</v>
      </c>
      <c r="K68" s="142" t="n">
        <v>10</v>
      </c>
      <c r="L68" s="133" t="n">
        <f aca="false">SUM(H68:K68)</f>
        <v>10</v>
      </c>
      <c r="M68" s="142" t="n">
        <v>0</v>
      </c>
      <c r="N68" s="142" t="n">
        <v>0</v>
      </c>
      <c r="O68" s="142" t="n">
        <v>0</v>
      </c>
      <c r="P68" s="142" t="n">
        <v>0</v>
      </c>
      <c r="Q68" s="133" t="n">
        <f aca="false">SUM(M68:P68)</f>
        <v>0</v>
      </c>
      <c r="R68" s="142" t="n">
        <v>0</v>
      </c>
      <c r="S68" s="165" t="n">
        <f aca="false">SUM(G68,L68,Q68,R68)</f>
        <v>10</v>
      </c>
      <c r="T68" s="136" t="n">
        <f aca="false">IFERROR((E68-S68)/E68*-1,0)</f>
        <v>-0</v>
      </c>
      <c r="V68" s="128"/>
      <c r="W68" s="128"/>
      <c r="X68" s="129"/>
    </row>
    <row r="69" customFormat="false" ht="15" hidden="false" customHeight="false" outlineLevel="0" collapsed="false">
      <c r="B69" s="131" t="s">
        <v>224</v>
      </c>
      <c r="C69" s="131" t="s">
        <v>229</v>
      </c>
      <c r="D69" s="163" t="str">
        <f aca="false">_xlfn.IFNA(VLOOKUP(C69, Filtered_Bespoke_Outputs, 2, FALSE()), "")</f>
        <v>%</v>
      </c>
      <c r="E69" s="140" t="n">
        <v>10</v>
      </c>
      <c r="F69" s="141" t="n">
        <v>0</v>
      </c>
      <c r="G69" s="133" t="n">
        <f aca="false">SUM(F69)</f>
        <v>0</v>
      </c>
      <c r="H69" s="141" t="n">
        <v>0</v>
      </c>
      <c r="I69" s="142" t="n">
        <v>0</v>
      </c>
      <c r="J69" s="142" t="n">
        <v>0</v>
      </c>
      <c r="K69" s="142" t="n">
        <v>10</v>
      </c>
      <c r="L69" s="133" t="n">
        <f aca="false">SUM(H69:K69)</f>
        <v>10</v>
      </c>
      <c r="M69" s="142" t="n">
        <v>0</v>
      </c>
      <c r="N69" s="142" t="n">
        <v>0</v>
      </c>
      <c r="O69" s="142" t="n">
        <v>0</v>
      </c>
      <c r="P69" s="142" t="n">
        <v>0</v>
      </c>
      <c r="Q69" s="133" t="n">
        <f aca="false">SUM(M69:P69)</f>
        <v>0</v>
      </c>
      <c r="R69" s="142" t="n">
        <v>0</v>
      </c>
      <c r="S69" s="165" t="n">
        <f aca="false">SUM(G69,L69,Q69,R69)</f>
        <v>10</v>
      </c>
      <c r="T69" s="136" t="n">
        <f aca="false">IFERROR((E69-S69)/E69*-1,0)</f>
        <v>-0</v>
      </c>
      <c r="V69" s="128"/>
      <c r="W69" s="128"/>
      <c r="X69" s="129"/>
    </row>
    <row r="70" customFormat="false" ht="15" hidden="false" customHeight="false" outlineLevel="0" collapsed="false">
      <c r="B70" s="131" t="s">
        <v>224</v>
      </c>
      <c r="C70" s="131" t="s">
        <v>230</v>
      </c>
      <c r="D70" s="163" t="str">
        <f aca="false">_xlfn.IFNA(VLOOKUP(C70, Filtered_Bespoke_Outputs, 2, FALSE()), "")</f>
        <v>%</v>
      </c>
      <c r="E70" s="140" t="n">
        <v>40</v>
      </c>
      <c r="F70" s="141" t="n">
        <v>0</v>
      </c>
      <c r="G70" s="133" t="n">
        <f aca="false">SUM(F70)</f>
        <v>0</v>
      </c>
      <c r="H70" s="141" t="n">
        <v>0</v>
      </c>
      <c r="I70" s="142" t="n">
        <v>0</v>
      </c>
      <c r="J70" s="142" t="n">
        <v>0</v>
      </c>
      <c r="K70" s="142" t="n">
        <v>40</v>
      </c>
      <c r="L70" s="133" t="n">
        <f aca="false">SUM(H70:K70)</f>
        <v>40</v>
      </c>
      <c r="M70" s="142" t="n">
        <v>0</v>
      </c>
      <c r="N70" s="142" t="n">
        <v>0</v>
      </c>
      <c r="O70" s="142" t="n">
        <v>0</v>
      </c>
      <c r="P70" s="142" t="n">
        <v>0</v>
      </c>
      <c r="Q70" s="133" t="n">
        <f aca="false">SUM(M70:P70)</f>
        <v>0</v>
      </c>
      <c r="R70" s="142" t="n">
        <v>0</v>
      </c>
      <c r="S70" s="165" t="n">
        <f aca="false">SUM(G70,L70,Q70,R70)</f>
        <v>40</v>
      </c>
      <c r="T70" s="136" t="n">
        <f aca="false">IFERROR((E70-S70)/E70*-1,0)</f>
        <v>-0</v>
      </c>
      <c r="V70" s="128"/>
      <c r="W70" s="128"/>
      <c r="X70" s="129"/>
    </row>
    <row r="71" customFormat="false" ht="15" hidden="false" customHeight="false" outlineLevel="0" collapsed="false">
      <c r="B71" s="131" t="s">
        <v>224</v>
      </c>
      <c r="C71" s="131" t="s">
        <v>231</v>
      </c>
      <c r="D71" s="163" t="str">
        <f aca="false">_xlfn.IFNA(VLOOKUP(C71, Filtered_Bespoke_Outputs, 2, FALSE()), "")</f>
        <v>n of </v>
      </c>
      <c r="E71" s="140" t="n">
        <v>98</v>
      </c>
      <c r="F71" s="141" t="n">
        <v>0</v>
      </c>
      <c r="G71" s="133" t="n">
        <f aca="false">SUM(F71)</f>
        <v>0</v>
      </c>
      <c r="H71" s="141" t="n">
        <v>0</v>
      </c>
      <c r="I71" s="142" t="n">
        <v>0</v>
      </c>
      <c r="J71" s="142" t="n">
        <v>0</v>
      </c>
      <c r="K71" s="142" t="n">
        <v>98</v>
      </c>
      <c r="L71" s="133" t="n">
        <f aca="false">SUM(H71:K71)</f>
        <v>98</v>
      </c>
      <c r="M71" s="142" t="n">
        <v>0</v>
      </c>
      <c r="N71" s="142" t="n">
        <v>0</v>
      </c>
      <c r="O71" s="142" t="n">
        <v>0</v>
      </c>
      <c r="P71" s="142" t="n">
        <v>0</v>
      </c>
      <c r="Q71" s="133" t="n">
        <f aca="false">SUM(M71:P71)</f>
        <v>0</v>
      </c>
      <c r="R71" s="142" t="n">
        <v>0</v>
      </c>
      <c r="S71" s="165" t="n">
        <f aca="false">SUM(G71,L71,Q71,R71)</f>
        <v>98</v>
      </c>
      <c r="T71" s="136" t="n">
        <f aca="false">IFERROR((E71-S71)/E71*-1,0)</f>
        <v>-0</v>
      </c>
      <c r="V71" s="128"/>
      <c r="W71" s="128"/>
      <c r="X71" s="129"/>
    </row>
    <row r="72" customFormat="false" ht="15" hidden="false" customHeight="false" outlineLevel="0" collapsed="false">
      <c r="B72" s="131" t="s">
        <v>224</v>
      </c>
      <c r="C72" s="131" t="s">
        <v>232</v>
      </c>
      <c r="D72" s="163" t="str">
        <f aca="false">_xlfn.IFNA(VLOOKUP(C72, Filtered_Bespoke_Outputs, 2, FALSE()), "")</f>
        <v>sqm </v>
      </c>
      <c r="E72" s="140" t="n">
        <v>6800</v>
      </c>
      <c r="F72" s="141" t="n">
        <v>0</v>
      </c>
      <c r="G72" s="133" t="n">
        <f aca="false">SUM(F72)</f>
        <v>0</v>
      </c>
      <c r="H72" s="141" t="n">
        <v>6800</v>
      </c>
      <c r="I72" s="142" t="n">
        <v>0</v>
      </c>
      <c r="J72" s="142" t="n">
        <v>0</v>
      </c>
      <c r="K72" s="142" t="n">
        <v>0</v>
      </c>
      <c r="L72" s="133" t="n">
        <f aca="false">SUM(H72:K72)</f>
        <v>6800</v>
      </c>
      <c r="M72" s="142" t="n">
        <v>0</v>
      </c>
      <c r="N72" s="142" t="n">
        <v>0</v>
      </c>
      <c r="O72" s="142" t="n">
        <v>0</v>
      </c>
      <c r="P72" s="142" t="n">
        <v>0</v>
      </c>
      <c r="Q72" s="133" t="n">
        <f aca="false">SUM(M72:P72)</f>
        <v>0</v>
      </c>
      <c r="R72" s="142" t="n">
        <v>0</v>
      </c>
      <c r="S72" s="165" t="n">
        <f aca="false">SUM(G72,L72,Q72,R72)</f>
        <v>6800</v>
      </c>
      <c r="T72" s="136" t="n">
        <f aca="false">IFERROR((E72-S72)/E72*-1,0)</f>
        <v>-0</v>
      </c>
      <c r="V72" s="128"/>
      <c r="W72" s="128"/>
      <c r="X72" s="129"/>
    </row>
    <row r="73" customFormat="false" ht="15" hidden="false" customHeight="false" outlineLevel="0" collapsed="false">
      <c r="B73" s="131" t="s">
        <v>224</v>
      </c>
      <c r="C73" s="131" t="s">
        <v>233</v>
      </c>
      <c r="D73" s="163" t="str">
        <f aca="false">_xlfn.IFNA(VLOOKUP(C73, Filtered_Bespoke_Outputs, 2, FALSE()), "")</f>
        <v>n of </v>
      </c>
      <c r="E73" s="140" t="n">
        <v>319</v>
      </c>
      <c r="F73" s="141" t="n">
        <v>319</v>
      </c>
      <c r="G73" s="133" t="n">
        <f aca="false">SUM(F73)</f>
        <v>319</v>
      </c>
      <c r="H73" s="141" t="n">
        <v>0</v>
      </c>
      <c r="I73" s="142" t="n">
        <v>0</v>
      </c>
      <c r="J73" s="142" t="n">
        <v>0</v>
      </c>
      <c r="K73" s="142" t="n">
        <v>0</v>
      </c>
      <c r="L73" s="133" t="n">
        <f aca="false">SUM(H73:K73)</f>
        <v>0</v>
      </c>
      <c r="M73" s="142" t="n">
        <v>0</v>
      </c>
      <c r="N73" s="142" t="n">
        <v>0</v>
      </c>
      <c r="O73" s="142" t="n">
        <v>0</v>
      </c>
      <c r="P73" s="142" t="n">
        <v>0</v>
      </c>
      <c r="Q73" s="133" t="n">
        <f aca="false">SUM(M73:P73)</f>
        <v>0</v>
      </c>
      <c r="R73" s="142" t="n">
        <v>0</v>
      </c>
      <c r="S73" s="165" t="n">
        <f aca="false">SUM(G73,L73,Q73,R73)</f>
        <v>319</v>
      </c>
      <c r="T73" s="136" t="n">
        <f aca="false">IFERROR((E73-S73)/E73*-1,0)</f>
        <v>-0</v>
      </c>
      <c r="V73" s="128"/>
      <c r="W73" s="128"/>
      <c r="X73" s="129"/>
    </row>
    <row r="74" customFormat="false" ht="15" hidden="false" customHeight="false" outlineLevel="0" collapsed="false">
      <c r="B74" s="131" t="s">
        <v>224</v>
      </c>
      <c r="C74" s="131" t="s">
        <v>234</v>
      </c>
      <c r="D74" s="163" t="str">
        <f aca="false">_xlfn.IFNA(VLOOKUP(C74, Filtered_Bespoke_Outputs, 2, FALSE()), "")</f>
        <v>n of </v>
      </c>
      <c r="E74" s="140" t="n">
        <v>1000</v>
      </c>
      <c r="F74" s="141" t="n">
        <v>0</v>
      </c>
      <c r="G74" s="133" t="n">
        <f aca="false">SUM(F74)</f>
        <v>0</v>
      </c>
      <c r="H74" s="141" t="n">
        <v>0</v>
      </c>
      <c r="I74" s="142" t="n">
        <v>0</v>
      </c>
      <c r="J74" s="142" t="n">
        <v>50</v>
      </c>
      <c r="K74" s="142" t="n">
        <v>50</v>
      </c>
      <c r="L74" s="133" t="n">
        <f aca="false">SUM(H74:K74)</f>
        <v>100</v>
      </c>
      <c r="M74" s="142" t="n">
        <v>0</v>
      </c>
      <c r="N74" s="142" t="n">
        <v>0</v>
      </c>
      <c r="O74" s="142" t="n">
        <v>50</v>
      </c>
      <c r="P74" s="142" t="n">
        <v>50</v>
      </c>
      <c r="Q74" s="133" t="n">
        <f aca="false">SUM(M74:P74)</f>
        <v>100</v>
      </c>
      <c r="R74" s="142" t="n">
        <v>800</v>
      </c>
      <c r="S74" s="165" t="n">
        <f aca="false">SUM(G74,L74,Q74,R74)</f>
        <v>1000</v>
      </c>
      <c r="T74" s="136" t="n">
        <f aca="false">IFERROR((E74-S74)/E74*-1,0)</f>
        <v>-0</v>
      </c>
      <c r="V74" s="128"/>
      <c r="W74" s="128"/>
      <c r="X74" s="129"/>
    </row>
    <row r="75" customFormat="false" ht="15" hidden="false" customHeight="false" outlineLevel="0" collapsed="false">
      <c r="B75" s="131" t="s">
        <v>224</v>
      </c>
      <c r="C75" s="131" t="s">
        <v>235</v>
      </c>
      <c r="D75" s="163" t="str">
        <f aca="false">_xlfn.IFNA(VLOOKUP(C75, Filtered_Bespoke_Outputs, 2, FALSE()), "")</f>
        <v>n of </v>
      </c>
      <c r="E75" s="140" t="n">
        <v>1000</v>
      </c>
      <c r="F75" s="141" t="n">
        <v>0</v>
      </c>
      <c r="G75" s="133" t="n">
        <f aca="false">SUM(F75)</f>
        <v>0</v>
      </c>
      <c r="H75" s="141" t="n">
        <v>0</v>
      </c>
      <c r="I75" s="142" t="n">
        <v>0</v>
      </c>
      <c r="J75" s="142" t="n">
        <v>50</v>
      </c>
      <c r="K75" s="142" t="n">
        <v>50</v>
      </c>
      <c r="L75" s="133" t="n">
        <f aca="false">SUM(H75:K75)</f>
        <v>100</v>
      </c>
      <c r="M75" s="142" t="n">
        <v>0</v>
      </c>
      <c r="N75" s="142" t="n">
        <v>0</v>
      </c>
      <c r="O75" s="142" t="n">
        <v>50</v>
      </c>
      <c r="P75" s="142" t="n">
        <v>50</v>
      </c>
      <c r="Q75" s="133" t="n">
        <f aca="false">SUM(M75:P75)</f>
        <v>100</v>
      </c>
      <c r="R75" s="142" t="n">
        <v>800</v>
      </c>
      <c r="S75" s="165" t="n">
        <f aca="false">SUM(G75,L75,Q75,R75)</f>
        <v>1000</v>
      </c>
      <c r="T75" s="136" t="n">
        <f aca="false">IFERROR((E75-S75)/E75*-1,0)</f>
        <v>-0</v>
      </c>
      <c r="V75" s="128"/>
      <c r="W75" s="128"/>
      <c r="X75" s="129"/>
    </row>
    <row r="76" customFormat="false" ht="15" hidden="false" customHeight="false" outlineLevel="0" collapsed="false">
      <c r="B76" s="131" t="s">
        <v>224</v>
      </c>
      <c r="C76" s="131" t="s">
        <v>236</v>
      </c>
      <c r="D76" s="163" t="str">
        <f aca="false">_xlfn.IFNA(VLOOKUP(C76, Filtered_Bespoke_Outputs, 2, FALSE()), "")</f>
        <v>n of </v>
      </c>
      <c r="E76" s="140" t="n">
        <v>1000</v>
      </c>
      <c r="F76" s="141" t="n">
        <v>0</v>
      </c>
      <c r="G76" s="133" t="n">
        <f aca="false">SUM(F76)</f>
        <v>0</v>
      </c>
      <c r="H76" s="141" t="n">
        <v>0</v>
      </c>
      <c r="I76" s="142" t="n">
        <v>0</v>
      </c>
      <c r="J76" s="142" t="n">
        <v>50</v>
      </c>
      <c r="K76" s="142" t="n">
        <v>50</v>
      </c>
      <c r="L76" s="133" t="n">
        <f aca="false">SUM(H76:K76)</f>
        <v>100</v>
      </c>
      <c r="M76" s="142" t="n">
        <v>0</v>
      </c>
      <c r="N76" s="142" t="n">
        <v>0</v>
      </c>
      <c r="O76" s="142" t="n">
        <v>50</v>
      </c>
      <c r="P76" s="142" t="n">
        <v>50</v>
      </c>
      <c r="Q76" s="133" t="n">
        <f aca="false">SUM(M76:P76)</f>
        <v>100</v>
      </c>
      <c r="R76" s="142" t="n">
        <v>800</v>
      </c>
      <c r="S76" s="165" t="n">
        <f aca="false">SUM(G76,L76,Q76,R76)</f>
        <v>1000</v>
      </c>
      <c r="T76" s="136" t="n">
        <f aca="false">IFERROR((E76-S76)/E76*-1,0)</f>
        <v>-0</v>
      </c>
      <c r="V76" s="128"/>
      <c r="W76" s="128"/>
      <c r="X76" s="129"/>
    </row>
    <row r="77" customFormat="false" ht="23.65" hidden="false" customHeight="false" outlineLevel="0" collapsed="false">
      <c r="B77" s="131" t="s">
        <v>224</v>
      </c>
      <c r="C77" s="131" t="s">
        <v>237</v>
      </c>
      <c r="D77" s="163" t="str">
        <f aca="false">_xlfn.IFNA(VLOOKUP(C77, Filtered_Bespoke_Outputs, 2, FALSE()), "")</f>
        <v>n of </v>
      </c>
      <c r="E77" s="140" t="n">
        <v>950</v>
      </c>
      <c r="F77" s="141" t="n">
        <v>0</v>
      </c>
      <c r="G77" s="133" t="n">
        <f aca="false">SUM(F77)</f>
        <v>0</v>
      </c>
      <c r="H77" s="141" t="n">
        <v>0</v>
      </c>
      <c r="I77" s="142" t="n">
        <v>0</v>
      </c>
      <c r="J77" s="142" t="n">
        <v>25</v>
      </c>
      <c r="K77" s="142" t="n">
        <v>25</v>
      </c>
      <c r="L77" s="133" t="n">
        <f aca="false">SUM(H77:K77)</f>
        <v>50</v>
      </c>
      <c r="M77" s="142" t="n">
        <v>0</v>
      </c>
      <c r="N77" s="142" t="n">
        <v>0</v>
      </c>
      <c r="O77" s="142" t="n">
        <v>25</v>
      </c>
      <c r="P77" s="142" t="n">
        <v>25</v>
      </c>
      <c r="Q77" s="133" t="n">
        <f aca="false">SUM(M77:P77)</f>
        <v>50</v>
      </c>
      <c r="R77" s="142" t="n">
        <v>850</v>
      </c>
      <c r="S77" s="165" t="n">
        <f aca="false">SUM(G77,L77,Q77,R77)</f>
        <v>950</v>
      </c>
      <c r="T77" s="136" t="n">
        <f aca="false">IFERROR((E77-S77)/E77*-1,0)</f>
        <v>-0</v>
      </c>
      <c r="V77" s="128"/>
      <c r="W77" s="128"/>
      <c r="X77" s="129"/>
    </row>
    <row r="78" customFormat="false" ht="23.65" hidden="false" customHeight="false" outlineLevel="0" collapsed="false">
      <c r="B78" s="131" t="s">
        <v>224</v>
      </c>
      <c r="C78" s="131" t="s">
        <v>238</v>
      </c>
      <c r="D78" s="163" t="str">
        <f aca="false">_xlfn.IFNA(VLOOKUP(C78, Filtered_Bespoke_Outputs, 2, FALSE()), "")</f>
        <v>n of </v>
      </c>
      <c r="E78" s="140" t="n">
        <v>500</v>
      </c>
      <c r="F78" s="141" t="n">
        <v>0</v>
      </c>
      <c r="G78" s="133" t="n">
        <f aca="false">SUM(F78)</f>
        <v>0</v>
      </c>
      <c r="H78" s="141" t="n">
        <v>0</v>
      </c>
      <c r="I78" s="142" t="n">
        <v>0</v>
      </c>
      <c r="J78" s="142" t="n">
        <v>50</v>
      </c>
      <c r="K78" s="142" t="n">
        <v>50</v>
      </c>
      <c r="L78" s="133" t="n">
        <f aca="false">SUM(H78:K78)</f>
        <v>100</v>
      </c>
      <c r="M78" s="142" t="n">
        <v>0</v>
      </c>
      <c r="N78" s="142" t="n">
        <v>0</v>
      </c>
      <c r="O78" s="142" t="n">
        <v>50</v>
      </c>
      <c r="P78" s="142" t="n">
        <v>50</v>
      </c>
      <c r="Q78" s="133" t="n">
        <f aca="false">SUM(M78:P78)</f>
        <v>100</v>
      </c>
      <c r="R78" s="142" t="n">
        <v>300</v>
      </c>
      <c r="S78" s="165" t="n">
        <f aca="false">SUM(G78,L78,Q78,R78)</f>
        <v>500</v>
      </c>
      <c r="T78" s="136" t="n">
        <f aca="false">IFERROR((E78-S78)/E78*-1,0)</f>
        <v>-0</v>
      </c>
    </row>
    <row r="79" customFormat="false" ht="15" hidden="false" customHeight="false" outlineLevel="0" collapsed="false">
      <c r="B79" s="131"/>
      <c r="C79" s="131"/>
      <c r="D79" s="163"/>
      <c r="E79" s="140"/>
      <c r="F79" s="141"/>
      <c r="G79" s="133"/>
      <c r="H79" s="141"/>
      <c r="I79" s="142"/>
      <c r="J79" s="142"/>
      <c r="K79" s="142"/>
      <c r="L79" s="133"/>
      <c r="M79" s="142"/>
      <c r="N79" s="142"/>
      <c r="O79" s="142"/>
      <c r="P79" s="142"/>
      <c r="Q79" s="133"/>
      <c r="R79" s="142"/>
      <c r="S79" s="165"/>
      <c r="T79" s="136"/>
    </row>
    <row r="80" customFormat="false" ht="23.65" hidden="false" customHeight="false" outlineLevel="0" collapsed="false">
      <c r="B80" s="131" t="s">
        <v>224</v>
      </c>
      <c r="C80" s="131" t="s">
        <v>239</v>
      </c>
      <c r="D80" s="163" t="str">
        <f aca="false">_xlfn.IFNA(VLOOKUP(C80, Filtered_Bespoke_Outputs, 2, FALSE()), "")</f>
        <v>sqm </v>
      </c>
      <c r="E80" s="140" t="n">
        <v>750</v>
      </c>
      <c r="F80" s="141" t="n">
        <v>750</v>
      </c>
      <c r="G80" s="133" t="n">
        <f aca="false">SUM(F80)</f>
        <v>750</v>
      </c>
      <c r="H80" s="141" t="n">
        <v>0</v>
      </c>
      <c r="I80" s="142" t="n">
        <v>0</v>
      </c>
      <c r="J80" s="142" t="n">
        <v>0</v>
      </c>
      <c r="K80" s="142" t="n">
        <v>0</v>
      </c>
      <c r="L80" s="133" t="n">
        <f aca="false">SUM(H80:K80)</f>
        <v>0</v>
      </c>
      <c r="M80" s="142" t="n">
        <v>0</v>
      </c>
      <c r="N80" s="142" t="n">
        <v>0</v>
      </c>
      <c r="O80" s="142" t="n">
        <v>0</v>
      </c>
      <c r="P80" s="142" t="n">
        <v>0</v>
      </c>
      <c r="Q80" s="133" t="n">
        <f aca="false">SUM(M80:P80)</f>
        <v>0</v>
      </c>
      <c r="R80" s="142" t="n">
        <v>0</v>
      </c>
      <c r="S80" s="165" t="n">
        <f aca="false">SUM(G80,L80,Q80,R80)</f>
        <v>750</v>
      </c>
      <c r="T80" s="136" t="n">
        <f aca="false">IFERROR((E80-S80)/E80*-1,0)</f>
        <v>-0</v>
      </c>
    </row>
    <row r="81" customFormat="false" ht="15" hidden="false" customHeight="false" outlineLevel="0" collapsed="false">
      <c r="B81" s="131" t="s">
        <v>224</v>
      </c>
      <c r="C81" s="131" t="s">
        <v>240</v>
      </c>
      <c r="D81" s="163" t="str">
        <f aca="false">_xlfn.IFNA(VLOOKUP(C81, Filtered_Bespoke_Outputs, 2, FALSE()), "")</f>
        <v>%</v>
      </c>
      <c r="E81" s="140" t="n">
        <v>20</v>
      </c>
      <c r="F81" s="141" t="n">
        <v>0</v>
      </c>
      <c r="G81" s="133" t="n">
        <f aca="false">SUM(F81)</f>
        <v>0</v>
      </c>
      <c r="H81" s="141" t="n">
        <v>0</v>
      </c>
      <c r="I81" s="142" t="n">
        <v>0</v>
      </c>
      <c r="J81" s="142" t="n">
        <v>0</v>
      </c>
      <c r="K81" s="142" t="n">
        <v>4</v>
      </c>
      <c r="L81" s="133" t="n">
        <f aca="false">SUM(H81:K81)</f>
        <v>4</v>
      </c>
      <c r="M81" s="142" t="n">
        <v>0</v>
      </c>
      <c r="N81" s="142" t="n">
        <v>0</v>
      </c>
      <c r="O81" s="142" t="n">
        <v>0</v>
      </c>
      <c r="P81" s="142" t="n">
        <v>3</v>
      </c>
      <c r="Q81" s="133" t="n">
        <f aca="false">SUM(M81:P81)</f>
        <v>3</v>
      </c>
      <c r="R81" s="142" t="n">
        <v>13</v>
      </c>
      <c r="S81" s="165" t="n">
        <f aca="false">SUM(G81,L81,Q81,R81)</f>
        <v>20</v>
      </c>
      <c r="T81" s="136" t="n">
        <f aca="false">IFERROR((E81-S81)/E81*-1,0)</f>
        <v>-0</v>
      </c>
    </row>
    <row r="82" customFormat="false" ht="15" hidden="false" customHeight="false" outlineLevel="0" collapsed="false">
      <c r="B82" s="131" t="s">
        <v>224</v>
      </c>
      <c r="C82" s="131" t="s">
        <v>241</v>
      </c>
      <c r="D82" s="163" t="str">
        <f aca="false">_xlfn.IFNA(VLOOKUP(C82, Filtered_Bespoke_Outputs, 2, FALSE()), "")</f>
        <v>%</v>
      </c>
      <c r="E82" s="140" t="n">
        <v>7</v>
      </c>
      <c r="F82" s="141" t="n">
        <v>0</v>
      </c>
      <c r="G82" s="133" t="n">
        <f aca="false">SUM(F82)</f>
        <v>0</v>
      </c>
      <c r="H82" s="141" t="n">
        <v>0</v>
      </c>
      <c r="I82" s="142" t="n">
        <v>0</v>
      </c>
      <c r="J82" s="142" t="n">
        <v>0</v>
      </c>
      <c r="K82" s="142" t="n">
        <v>3</v>
      </c>
      <c r="L82" s="133" t="n">
        <f aca="false">SUM(H82:K82)</f>
        <v>3</v>
      </c>
      <c r="M82" s="142" t="n">
        <v>0</v>
      </c>
      <c r="N82" s="142" t="n">
        <v>0</v>
      </c>
      <c r="O82" s="142" t="n">
        <v>0</v>
      </c>
      <c r="P82" s="142" t="n">
        <v>0</v>
      </c>
      <c r="Q82" s="133" t="n">
        <f aca="false">SUM(M82:P82)</f>
        <v>0</v>
      </c>
      <c r="R82" s="142" t="n">
        <v>4</v>
      </c>
      <c r="S82" s="165" t="n">
        <f aca="false">SUM(G82,L82,Q82,R82)</f>
        <v>7</v>
      </c>
      <c r="T82" s="136" t="n">
        <f aca="false">IFERROR((E82-S82)/E82*-1,0)</f>
        <v>-0</v>
      </c>
    </row>
    <row r="83" customFormat="false" ht="15" hidden="false" customHeight="false" outlineLevel="0" collapsed="false">
      <c r="B83" s="131" t="s">
        <v>224</v>
      </c>
      <c r="C83" s="131" t="s">
        <v>242</v>
      </c>
      <c r="D83" s="163" t="str">
        <f aca="false">_xlfn.IFNA(VLOOKUP(C83, Filtered_Bespoke_Outputs, 2, FALSE()), "")</f>
        <v>n of </v>
      </c>
      <c r="E83" s="140" t="n">
        <v>20</v>
      </c>
      <c r="F83" s="141" t="n">
        <v>20</v>
      </c>
      <c r="G83" s="133" t="n">
        <f aca="false">SUM(F83)</f>
        <v>20</v>
      </c>
      <c r="H83" s="141" t="n">
        <v>0</v>
      </c>
      <c r="I83" s="142" t="n">
        <v>0</v>
      </c>
      <c r="J83" s="142" t="n">
        <v>0</v>
      </c>
      <c r="K83" s="142" t="n">
        <v>0</v>
      </c>
      <c r="L83" s="133" t="n">
        <f aca="false">SUM(H83:K83)</f>
        <v>0</v>
      </c>
      <c r="M83" s="142" t="n">
        <v>0</v>
      </c>
      <c r="N83" s="142" t="n">
        <v>0</v>
      </c>
      <c r="O83" s="142" t="n">
        <v>0</v>
      </c>
      <c r="P83" s="142" t="n">
        <v>0</v>
      </c>
      <c r="Q83" s="133" t="n">
        <f aca="false">SUM(M83:P83)</f>
        <v>0</v>
      </c>
      <c r="R83" s="142" t="n">
        <v>0</v>
      </c>
      <c r="S83" s="165" t="n">
        <f aca="false">SUM(G83,L83,Q83,R83)</f>
        <v>20</v>
      </c>
      <c r="T83" s="136" t="n">
        <f aca="false">IFERROR((E83-S83)/E83*-1,0)</f>
        <v>-0</v>
      </c>
    </row>
    <row r="84" customFormat="false" ht="15" hidden="false" customHeight="false" outlineLevel="0" collapsed="false">
      <c r="B84" s="131" t="s">
        <v>224</v>
      </c>
      <c r="C84" s="131" t="s">
        <v>243</v>
      </c>
      <c r="D84" s="163" t="str">
        <f aca="false">_xlfn.IFNA(VLOOKUP(C84, Filtered_Bespoke_Outputs, 2, FALSE()), "")</f>
        <v>n of </v>
      </c>
      <c r="E84" s="140" t="n">
        <v>1</v>
      </c>
      <c r="F84" s="141" t="n">
        <v>7</v>
      </c>
      <c r="G84" s="133" t="n">
        <f aca="false">SUM(F84)</f>
        <v>7</v>
      </c>
      <c r="H84" s="141" t="n">
        <v>0</v>
      </c>
      <c r="I84" s="142" t="n">
        <v>0</v>
      </c>
      <c r="J84" s="142" t="n">
        <v>0</v>
      </c>
      <c r="K84" s="142" t="n">
        <v>0</v>
      </c>
      <c r="L84" s="133" t="n">
        <f aca="false">SUM(H84:K84)</f>
        <v>0</v>
      </c>
      <c r="M84" s="142" t="n">
        <v>0</v>
      </c>
      <c r="N84" s="142" t="n">
        <v>0</v>
      </c>
      <c r="O84" s="142" t="n">
        <v>0</v>
      </c>
      <c r="P84" s="142" t="n">
        <v>0</v>
      </c>
      <c r="Q84" s="133" t="n">
        <f aca="false">SUM(M84:P84)</f>
        <v>0</v>
      </c>
      <c r="R84" s="142" t="n">
        <v>0</v>
      </c>
      <c r="S84" s="165" t="n">
        <f aca="false">SUM(G84,L84,Q84,R84)</f>
        <v>7</v>
      </c>
      <c r="T84" s="136" t="n">
        <f aca="false">IFERROR((E84-S84)/E84*-1,0)</f>
        <v>6</v>
      </c>
    </row>
    <row r="85" customFormat="false" ht="23.65" hidden="false" customHeight="false" outlineLevel="0" collapsed="false">
      <c r="B85" s="131" t="s">
        <v>224</v>
      </c>
      <c r="C85" s="131" t="s">
        <v>244</v>
      </c>
      <c r="D85" s="163" t="str">
        <f aca="false">_xlfn.IFNA(VLOOKUP(C85, Filtered_Bespoke_Outputs, 2, FALSE()), "")</f>
        <v>%</v>
      </c>
      <c r="E85" s="140" t="n">
        <v>15</v>
      </c>
      <c r="F85" s="141" t="n">
        <v>0</v>
      </c>
      <c r="G85" s="133" t="n">
        <f aca="false">SUM(F85)</f>
        <v>0</v>
      </c>
      <c r="H85" s="141" t="n">
        <v>0</v>
      </c>
      <c r="I85" s="142" t="n">
        <v>0</v>
      </c>
      <c r="J85" s="142" t="n">
        <v>0</v>
      </c>
      <c r="K85" s="142" t="n">
        <v>0</v>
      </c>
      <c r="L85" s="133" t="n">
        <f aca="false">SUM(H85:K85)</f>
        <v>0</v>
      </c>
      <c r="M85" s="142" t="n">
        <v>0</v>
      </c>
      <c r="N85" s="142" t="n">
        <v>0</v>
      </c>
      <c r="O85" s="142" t="n">
        <v>0</v>
      </c>
      <c r="P85" s="142" t="n">
        <v>0</v>
      </c>
      <c r="Q85" s="133" t="n">
        <f aca="false">SUM(M85:P85)</f>
        <v>0</v>
      </c>
      <c r="R85" s="142" t="n">
        <v>15</v>
      </c>
      <c r="S85" s="165" t="n">
        <f aca="false">SUM(G85,L85,Q85,R85)</f>
        <v>15</v>
      </c>
      <c r="T85" s="136" t="n">
        <f aca="false">IFERROR((E85-S85)/E85*-1,0)</f>
        <v>-0</v>
      </c>
    </row>
    <row r="86" customFormat="false" ht="23.65" hidden="false" customHeight="false" outlineLevel="0" collapsed="false">
      <c r="B86" s="131" t="s">
        <v>224</v>
      </c>
      <c r="C86" s="131" t="s">
        <v>245</v>
      </c>
      <c r="D86" s="163" t="str">
        <f aca="false">_xlfn.IFNA(VLOOKUP(C86, Filtered_Bespoke_Outputs, 2, FALSE()), "")</f>
        <v>%</v>
      </c>
      <c r="E86" s="140" t="n">
        <v>20</v>
      </c>
      <c r="F86" s="141" t="n">
        <v>0</v>
      </c>
      <c r="G86" s="133" t="n">
        <f aca="false">SUM(F86)</f>
        <v>0</v>
      </c>
      <c r="H86" s="141" t="n">
        <v>0</v>
      </c>
      <c r="I86" s="142" t="n">
        <v>0</v>
      </c>
      <c r="J86" s="142" t="n">
        <v>0</v>
      </c>
      <c r="K86" s="142" t="n">
        <v>20</v>
      </c>
      <c r="L86" s="133" t="n">
        <f aca="false">SUM(H86:K86)</f>
        <v>20</v>
      </c>
      <c r="M86" s="142" t="n">
        <v>0</v>
      </c>
      <c r="N86" s="142" t="n">
        <v>0</v>
      </c>
      <c r="O86" s="142" t="n">
        <v>0</v>
      </c>
      <c r="P86" s="142" t="n">
        <v>0</v>
      </c>
      <c r="Q86" s="133" t="n">
        <f aca="false">SUM(M86:P86)</f>
        <v>0</v>
      </c>
      <c r="R86" s="142" t="n">
        <v>0</v>
      </c>
      <c r="S86" s="165" t="n">
        <f aca="false">SUM(G86,L86,Q86,R86)</f>
        <v>20</v>
      </c>
      <c r="T86" s="136" t="n">
        <f aca="false">IFERROR((E86-S86)/E86*-1,0)</f>
        <v>-0</v>
      </c>
    </row>
    <row r="87" customFormat="false" ht="23.65" hidden="false" customHeight="false" outlineLevel="0" collapsed="false">
      <c r="B87" s="131" t="s">
        <v>224</v>
      </c>
      <c r="C87" s="131" t="s">
        <v>246</v>
      </c>
      <c r="D87" s="163" t="str">
        <f aca="false">_xlfn.IFNA(VLOOKUP(C87, Filtered_Bespoke_Outputs, 2, FALSE()), "")</f>
        <v>%</v>
      </c>
      <c r="E87" s="140" t="n">
        <v>10</v>
      </c>
      <c r="F87" s="141" t="n">
        <v>0</v>
      </c>
      <c r="G87" s="133" t="n">
        <f aca="false">SUM(F87)</f>
        <v>0</v>
      </c>
      <c r="H87" s="141" t="n">
        <v>0</v>
      </c>
      <c r="I87" s="142" t="n">
        <v>0</v>
      </c>
      <c r="J87" s="142" t="n">
        <v>0</v>
      </c>
      <c r="K87" s="142" t="n">
        <v>10</v>
      </c>
      <c r="L87" s="133" t="n">
        <f aca="false">SUM(H87:K87)</f>
        <v>10</v>
      </c>
      <c r="M87" s="142" t="n">
        <v>0</v>
      </c>
      <c r="N87" s="142" t="n">
        <v>0</v>
      </c>
      <c r="O87" s="142" t="n">
        <v>0</v>
      </c>
      <c r="P87" s="142" t="n">
        <v>0</v>
      </c>
      <c r="Q87" s="133" t="n">
        <f aca="false">SUM(M87:P87)</f>
        <v>0</v>
      </c>
      <c r="R87" s="142" t="n">
        <v>0</v>
      </c>
      <c r="S87" s="165" t="n">
        <f aca="false">SUM(G87,L87,Q87,R87)</f>
        <v>10</v>
      </c>
      <c r="T87" s="136" t="n">
        <f aca="false">IFERROR((E87-S87)/E87*-1,0)</f>
        <v>-0</v>
      </c>
    </row>
    <row r="88" customFormat="false" ht="34.85" hidden="false" customHeight="false" outlineLevel="0" collapsed="false">
      <c r="B88" s="131" t="s">
        <v>224</v>
      </c>
      <c r="C88" s="131" t="s">
        <v>247</v>
      </c>
      <c r="D88" s="163" t="str">
        <f aca="false">_xlfn.IFNA(VLOOKUP(C88, Filtered_Bespoke_Outputs, 2, FALSE()), "")</f>
        <v>%</v>
      </c>
      <c r="E88" s="140" t="n">
        <v>10</v>
      </c>
      <c r="F88" s="141" t="n">
        <v>0</v>
      </c>
      <c r="G88" s="133" t="n">
        <f aca="false">SUM(F88)</f>
        <v>0</v>
      </c>
      <c r="H88" s="141" t="n">
        <v>0</v>
      </c>
      <c r="I88" s="142" t="n">
        <v>0</v>
      </c>
      <c r="J88" s="142" t="n">
        <v>0</v>
      </c>
      <c r="K88" s="142" t="n">
        <v>10</v>
      </c>
      <c r="L88" s="133" t="n">
        <f aca="false">SUM(H88:K88)</f>
        <v>10</v>
      </c>
      <c r="M88" s="142" t="n">
        <v>0</v>
      </c>
      <c r="N88" s="142" t="n">
        <v>0</v>
      </c>
      <c r="O88" s="142" t="n">
        <v>0</v>
      </c>
      <c r="P88" s="142" t="n">
        <v>0</v>
      </c>
      <c r="Q88" s="133" t="n">
        <f aca="false">SUM(M88:P88)</f>
        <v>0</v>
      </c>
      <c r="R88" s="142" t="n">
        <v>0</v>
      </c>
      <c r="S88" s="165" t="n">
        <f aca="false">SUM(G88,L88,Q88,R88)</f>
        <v>10</v>
      </c>
      <c r="T88" s="136" t="n">
        <f aca="false">IFERROR((E88-S88)/E88*-1,0)</f>
        <v>-0</v>
      </c>
    </row>
    <row r="89" customFormat="false" ht="15" hidden="false" customHeight="false" outlineLevel="0" collapsed="false">
      <c r="B89" s="131" t="s">
        <v>224</v>
      </c>
      <c r="C89" s="131" t="s">
        <v>248</v>
      </c>
      <c r="D89" s="163" t="str">
        <f aca="false">_xlfn.IFNA(VLOOKUP(C89, Filtered_Bespoke_Outputs, 2, FALSE()), "")</f>
        <v>%</v>
      </c>
      <c r="E89" s="140" t="n">
        <v>20</v>
      </c>
      <c r="F89" s="141" t="n">
        <v>0</v>
      </c>
      <c r="G89" s="133" t="n">
        <f aca="false">SUM(F89)</f>
        <v>0</v>
      </c>
      <c r="H89" s="141" t="n">
        <v>0</v>
      </c>
      <c r="I89" s="142" t="n">
        <v>0</v>
      </c>
      <c r="J89" s="142" t="n">
        <v>0</v>
      </c>
      <c r="K89" s="142" t="n">
        <v>20</v>
      </c>
      <c r="L89" s="133" t="n">
        <f aca="false">SUM(H89:K89)</f>
        <v>20</v>
      </c>
      <c r="M89" s="142" t="n">
        <v>0</v>
      </c>
      <c r="N89" s="142" t="n">
        <v>0</v>
      </c>
      <c r="O89" s="142" t="n">
        <v>0</v>
      </c>
      <c r="P89" s="142" t="n">
        <v>0</v>
      </c>
      <c r="Q89" s="133" t="n">
        <f aca="false">SUM(M89:P89)</f>
        <v>0</v>
      </c>
      <c r="R89" s="142" t="n">
        <v>0</v>
      </c>
      <c r="S89" s="165" t="n">
        <f aca="false">SUM(G89,L89,Q89,R89)</f>
        <v>20</v>
      </c>
      <c r="T89" s="136" t="n">
        <f aca="false">IFERROR((E89-S89)/E89*-1,0)</f>
        <v>-0</v>
      </c>
    </row>
    <row r="90" customFormat="false" ht="15" hidden="false" customHeight="false" outlineLevel="0" collapsed="false">
      <c r="B90" s="131" t="s">
        <v>224</v>
      </c>
      <c r="C90" s="131" t="s">
        <v>249</v>
      </c>
      <c r="D90" s="163" t="str">
        <f aca="false">_xlfn.IFNA(VLOOKUP(C90, Filtered_Bespoke_Outputs, 2, FALSE()), "")</f>
        <v>%</v>
      </c>
      <c r="E90" s="140" t="n">
        <v>20</v>
      </c>
      <c r="F90" s="141" t="n">
        <v>0</v>
      </c>
      <c r="G90" s="133" t="n">
        <f aca="false">SUM(F90)</f>
        <v>0</v>
      </c>
      <c r="H90" s="141" t="n">
        <v>0</v>
      </c>
      <c r="I90" s="142" t="n">
        <v>0</v>
      </c>
      <c r="J90" s="142" t="n">
        <v>0</v>
      </c>
      <c r="K90" s="142" t="n">
        <v>20</v>
      </c>
      <c r="L90" s="133" t="n">
        <f aca="false">SUM(H90:K90)</f>
        <v>20</v>
      </c>
      <c r="M90" s="142" t="n">
        <v>0</v>
      </c>
      <c r="N90" s="142" t="n">
        <v>0</v>
      </c>
      <c r="O90" s="142" t="n">
        <v>0</v>
      </c>
      <c r="P90" s="142" t="n">
        <v>0</v>
      </c>
      <c r="Q90" s="133" t="n">
        <f aca="false">SUM(M90:P90)</f>
        <v>0</v>
      </c>
      <c r="R90" s="142" t="n">
        <v>0</v>
      </c>
      <c r="S90" s="165" t="n">
        <f aca="false">SUM(G90,L90,Q90,R90)</f>
        <v>20</v>
      </c>
      <c r="T90" s="136" t="n">
        <f aca="false">IFERROR((E90-S90)/E90*-1,0)</f>
        <v>-0</v>
      </c>
    </row>
    <row r="91" customFormat="false" ht="23.65" hidden="false" customHeight="false" outlineLevel="0" collapsed="false">
      <c r="B91" s="131" t="s">
        <v>224</v>
      </c>
      <c r="C91" s="131" t="s">
        <v>250</v>
      </c>
      <c r="D91" s="163" t="str">
        <f aca="false">_xlfn.IFNA(VLOOKUP(C91, Filtered_Bespoke_Outputs, 2, FALSE()), "")</f>
        <v>n of </v>
      </c>
      <c r="E91" s="140" t="n">
        <v>20</v>
      </c>
      <c r="F91" s="141" t="n">
        <v>0</v>
      </c>
      <c r="G91" s="133" t="n">
        <f aca="false">SUM(F91)</f>
        <v>0</v>
      </c>
      <c r="H91" s="141" t="n">
        <v>0</v>
      </c>
      <c r="I91" s="142" t="n">
        <v>0</v>
      </c>
      <c r="J91" s="142" t="n">
        <v>0</v>
      </c>
      <c r="K91" s="142" t="n">
        <v>20</v>
      </c>
      <c r="L91" s="133" t="n">
        <f aca="false">SUM(H91:K91)</f>
        <v>20</v>
      </c>
      <c r="M91" s="142" t="n">
        <v>0</v>
      </c>
      <c r="N91" s="142" t="n">
        <v>0</v>
      </c>
      <c r="O91" s="142" t="n">
        <v>0</v>
      </c>
      <c r="P91" s="142" t="n">
        <v>0</v>
      </c>
      <c r="Q91" s="133" t="n">
        <f aca="false">SUM(M91:P91)</f>
        <v>0</v>
      </c>
      <c r="R91" s="142" t="n">
        <v>0</v>
      </c>
      <c r="S91" s="165" t="n">
        <f aca="false">SUM(G91,L91,Q91,R91)</f>
        <v>20</v>
      </c>
      <c r="T91" s="136" t="n">
        <f aca="false">IFERROR((E91-S91)/E91*-1,0)</f>
        <v>-0</v>
      </c>
    </row>
    <row r="92" customFormat="false" ht="15" hidden="false" customHeight="false" outlineLevel="0" collapsed="false">
      <c r="B92" s="131" t="s">
        <v>224</v>
      </c>
      <c r="C92" s="131" t="s">
        <v>251</v>
      </c>
      <c r="D92" s="163" t="str">
        <f aca="false">_xlfn.IFNA(VLOOKUP(C92, Filtered_Bespoke_Outputs, 2, FALSE()), "")</f>
        <v>sqm </v>
      </c>
      <c r="E92" s="140" t="n">
        <v>32374</v>
      </c>
      <c r="F92" s="141" t="n">
        <v>0</v>
      </c>
      <c r="G92" s="133" t="n">
        <f aca="false">SUM(F92)</f>
        <v>0</v>
      </c>
      <c r="H92" s="141" t="n">
        <v>0</v>
      </c>
      <c r="I92" s="142" t="n">
        <v>0</v>
      </c>
      <c r="J92" s="142" t="n">
        <v>0</v>
      </c>
      <c r="K92" s="142" t="n">
        <v>32374</v>
      </c>
      <c r="L92" s="133" t="n">
        <f aca="false">SUM(H92:K92)</f>
        <v>32374</v>
      </c>
      <c r="M92" s="142" t="n">
        <v>0</v>
      </c>
      <c r="N92" s="142" t="n">
        <v>0</v>
      </c>
      <c r="O92" s="142" t="n">
        <v>0</v>
      </c>
      <c r="P92" s="142" t="n">
        <v>0</v>
      </c>
      <c r="Q92" s="133" t="n">
        <f aca="false">SUM(M92:P92)</f>
        <v>0</v>
      </c>
      <c r="R92" s="142" t="n">
        <v>0</v>
      </c>
      <c r="S92" s="165" t="n">
        <f aca="false">SUM(G92,L92,Q92,R92)</f>
        <v>32374</v>
      </c>
      <c r="T92" s="136" t="n">
        <f aca="false">IFERROR((E92-S92)/E92*-1,0)</f>
        <v>-0</v>
      </c>
    </row>
    <row r="93" customFormat="false" ht="15" hidden="false" customHeight="false" outlineLevel="0" collapsed="false">
      <c r="B93" s="131" t="s">
        <v>224</v>
      </c>
      <c r="C93" s="131" t="s">
        <v>252</v>
      </c>
      <c r="D93" s="163" t="str">
        <f aca="false">_xlfn.IFNA(VLOOKUP(C93, Filtered_Bespoke_Outputs, 2, FALSE()), "")</f>
        <v>n of </v>
      </c>
      <c r="E93" s="140" t="n">
        <v>406</v>
      </c>
      <c r="F93" s="141" t="n">
        <v>0</v>
      </c>
      <c r="G93" s="133" t="n">
        <f aca="false">SUM(F93)</f>
        <v>0</v>
      </c>
      <c r="H93" s="141" t="n">
        <v>0</v>
      </c>
      <c r="I93" s="142" t="n">
        <v>0</v>
      </c>
      <c r="J93" s="142" t="n">
        <v>0</v>
      </c>
      <c r="K93" s="142" t="n">
        <v>406</v>
      </c>
      <c r="L93" s="133" t="n">
        <f aca="false">SUM(H93:K93)</f>
        <v>406</v>
      </c>
      <c r="M93" s="142" t="n">
        <v>0</v>
      </c>
      <c r="N93" s="142" t="n">
        <v>0</v>
      </c>
      <c r="O93" s="142" t="n">
        <v>0</v>
      </c>
      <c r="P93" s="142" t="n">
        <v>0</v>
      </c>
      <c r="Q93" s="133" t="n">
        <f aca="false">SUM(M93:P93)</f>
        <v>0</v>
      </c>
      <c r="R93" s="142" t="n">
        <v>0</v>
      </c>
      <c r="S93" s="165" t="n">
        <f aca="false">SUM(G93,L93,Q93,R93)</f>
        <v>406</v>
      </c>
      <c r="T93" s="136" t="n">
        <f aca="false">IFERROR((E93-S93)/E93*-1,0)</f>
        <v>-0</v>
      </c>
    </row>
    <row r="94" customFormat="false" ht="15" hidden="false" customHeight="false" outlineLevel="0" collapsed="false">
      <c r="B94" s="131" t="s">
        <v>224</v>
      </c>
      <c r="C94" s="131" t="s">
        <v>253</v>
      </c>
      <c r="D94" s="163" t="str">
        <f aca="false">_xlfn.IFNA(VLOOKUP(C94, Filtered_Bespoke_Outputs, 2, FALSE()), "")</f>
        <v>n of </v>
      </c>
      <c r="E94" s="140" t="n">
        <v>6</v>
      </c>
      <c r="F94" s="141" t="n">
        <v>0</v>
      </c>
      <c r="G94" s="133" t="n">
        <f aca="false">SUM(F94)</f>
        <v>0</v>
      </c>
      <c r="H94" s="141" t="n">
        <v>0</v>
      </c>
      <c r="I94" s="142" t="n">
        <v>0</v>
      </c>
      <c r="J94" s="142" t="n">
        <v>0</v>
      </c>
      <c r="K94" s="142" t="n">
        <v>6</v>
      </c>
      <c r="L94" s="133" t="n">
        <f aca="false">SUM(H94:K94)</f>
        <v>6</v>
      </c>
      <c r="M94" s="142" t="n">
        <v>0</v>
      </c>
      <c r="N94" s="142" t="n">
        <v>0</v>
      </c>
      <c r="O94" s="142" t="n">
        <v>0</v>
      </c>
      <c r="P94" s="142" t="n">
        <v>0</v>
      </c>
      <c r="Q94" s="133" t="n">
        <f aca="false">SUM(M94:P94)</f>
        <v>0</v>
      </c>
      <c r="R94" s="142" t="n">
        <v>0</v>
      </c>
      <c r="S94" s="165" t="n">
        <f aca="false">SUM(G94,L94,Q94,R94)</f>
        <v>6</v>
      </c>
      <c r="T94" s="136" t="n">
        <f aca="false">IFERROR((E94-S94)/E94*-1,0)</f>
        <v>-0</v>
      </c>
    </row>
    <row r="95" customFormat="false" ht="15" hidden="false" customHeight="false" outlineLevel="0" collapsed="false">
      <c r="B95" s="131" t="s">
        <v>224</v>
      </c>
      <c r="C95" s="131" t="s">
        <v>254</v>
      </c>
      <c r="D95" s="163" t="str">
        <f aca="false">_xlfn.IFNA(VLOOKUP(C95, Filtered_Bespoke_Outputs, 2, FALSE()), "")</f>
        <v>n of </v>
      </c>
      <c r="E95" s="140" t="n">
        <v>15</v>
      </c>
      <c r="F95" s="141" t="n">
        <v>0</v>
      </c>
      <c r="G95" s="133" t="n">
        <f aca="false">SUM(F95)</f>
        <v>0</v>
      </c>
      <c r="H95" s="141" t="n">
        <v>0</v>
      </c>
      <c r="I95" s="142" t="n">
        <v>0</v>
      </c>
      <c r="J95" s="142" t="n">
        <v>0</v>
      </c>
      <c r="K95" s="142" t="n">
        <v>15</v>
      </c>
      <c r="L95" s="133" t="n">
        <f aca="false">SUM(H95:K95)</f>
        <v>15</v>
      </c>
      <c r="M95" s="142" t="n">
        <v>0</v>
      </c>
      <c r="N95" s="142" t="n">
        <v>0</v>
      </c>
      <c r="O95" s="142" t="n">
        <v>0</v>
      </c>
      <c r="P95" s="142" t="n">
        <v>0</v>
      </c>
      <c r="Q95" s="133" t="n">
        <f aca="false">SUM(M95:P95)</f>
        <v>0</v>
      </c>
      <c r="R95" s="142" t="n">
        <v>0</v>
      </c>
      <c r="S95" s="165" t="n">
        <f aca="false">SUM(G95,L95,Q95,R95)</f>
        <v>15</v>
      </c>
      <c r="T95" s="136" t="n">
        <f aca="false">IFERROR((E95-S95)/E95*-1,0)</f>
        <v>-0</v>
      </c>
    </row>
    <row r="96" customFormat="false" ht="15" hidden="false" customHeight="false" outlineLevel="0" collapsed="false">
      <c r="B96" s="131" t="s">
        <v>224</v>
      </c>
      <c r="C96" s="131" t="s">
        <v>255</v>
      </c>
      <c r="D96" s="163" t="str">
        <f aca="false">_xlfn.IFNA(VLOOKUP(C96, Filtered_Bespoke_Outputs, 2, FALSE()), "")</f>
        <v>n of </v>
      </c>
      <c r="E96" s="140" t="n">
        <v>1</v>
      </c>
      <c r="F96" s="141" t="n">
        <v>0</v>
      </c>
      <c r="G96" s="133" t="n">
        <f aca="false">SUM(F96)</f>
        <v>0</v>
      </c>
      <c r="H96" s="141" t="n">
        <v>0</v>
      </c>
      <c r="I96" s="142" t="n">
        <v>0</v>
      </c>
      <c r="J96" s="142" t="n">
        <v>0</v>
      </c>
      <c r="K96" s="142" t="n">
        <v>1</v>
      </c>
      <c r="L96" s="133" t="n">
        <f aca="false">SUM(H96:K96)</f>
        <v>1</v>
      </c>
      <c r="M96" s="142" t="n">
        <v>0</v>
      </c>
      <c r="N96" s="142" t="n">
        <v>0</v>
      </c>
      <c r="O96" s="142" t="n">
        <v>0</v>
      </c>
      <c r="P96" s="142" t="n">
        <v>0</v>
      </c>
      <c r="Q96" s="133" t="n">
        <f aca="false">SUM(M96:P96)</f>
        <v>0</v>
      </c>
      <c r="R96" s="142" t="n">
        <v>0</v>
      </c>
      <c r="S96" s="165" t="n">
        <f aca="false">SUM(G96,L96,Q96,R96)</f>
        <v>1</v>
      </c>
      <c r="T96" s="136" t="n">
        <f aca="false">IFERROR((E96-S96)/E96*-1,0)</f>
        <v>-0</v>
      </c>
    </row>
    <row r="97" customFormat="false" ht="15" hidden="false" customHeight="false" outlineLevel="0" collapsed="false">
      <c r="B97" s="131" t="s">
        <v>224</v>
      </c>
      <c r="C97" s="131" t="s">
        <v>256</v>
      </c>
      <c r="D97" s="163" t="str">
        <f aca="false">_xlfn.IFNA(VLOOKUP(C97, Filtered_Bespoke_Outputs, 2, FALSE()), "")</f>
        <v>sqm </v>
      </c>
      <c r="E97" s="140" t="n">
        <v>5574</v>
      </c>
      <c r="F97" s="141" t="n">
        <v>0</v>
      </c>
      <c r="G97" s="133" t="n">
        <f aca="false">SUM(F97)</f>
        <v>0</v>
      </c>
      <c r="H97" s="141" t="n">
        <v>0</v>
      </c>
      <c r="I97" s="142" t="n">
        <v>0</v>
      </c>
      <c r="J97" s="142" t="n">
        <v>0</v>
      </c>
      <c r="K97" s="142" t="n">
        <v>6038</v>
      </c>
      <c r="L97" s="133" t="n">
        <f aca="false">SUM(H97:K97)</f>
        <v>6038</v>
      </c>
      <c r="M97" s="142" t="n">
        <v>0</v>
      </c>
      <c r="N97" s="142" t="n">
        <v>0</v>
      </c>
      <c r="O97" s="142" t="n">
        <v>0</v>
      </c>
      <c r="P97" s="142" t="n">
        <v>0</v>
      </c>
      <c r="Q97" s="133" t="n">
        <f aca="false">SUM(M97:P97)</f>
        <v>0</v>
      </c>
      <c r="R97" s="142" t="n">
        <v>0</v>
      </c>
      <c r="S97" s="165" t="n">
        <f aca="false">SUM(G97,L97,Q97,R97)</f>
        <v>6038</v>
      </c>
      <c r="T97" s="136" t="n">
        <f aca="false">IFERROR((E97-S97)/E97*-1,0)</f>
        <v>0.0832436311445999</v>
      </c>
    </row>
    <row r="98" customFormat="false" ht="15" hidden="false" customHeight="false" outlineLevel="0" collapsed="false">
      <c r="B98" s="131" t="s">
        <v>224</v>
      </c>
      <c r="C98" s="131" t="s">
        <v>257</v>
      </c>
      <c r="D98" s="163" t="str">
        <f aca="false">_xlfn.IFNA(VLOOKUP(C98, Filtered_Bespoke_Outputs, 2, FALSE()), "")</f>
        <v>n of </v>
      </c>
      <c r="E98" s="140" t="n">
        <v>20</v>
      </c>
      <c r="F98" s="141" t="n">
        <v>0</v>
      </c>
      <c r="G98" s="133" t="n">
        <f aca="false">SUM(F98)</f>
        <v>0</v>
      </c>
      <c r="H98" s="141" t="n">
        <v>0</v>
      </c>
      <c r="I98" s="142" t="n">
        <v>0</v>
      </c>
      <c r="J98" s="142" t="n">
        <v>0</v>
      </c>
      <c r="K98" s="142" t="n">
        <v>7</v>
      </c>
      <c r="L98" s="133" t="n">
        <f aca="false">SUM(H98:K98)</f>
        <v>7</v>
      </c>
      <c r="M98" s="142" t="n">
        <v>0</v>
      </c>
      <c r="N98" s="142" t="n">
        <v>0</v>
      </c>
      <c r="O98" s="142" t="n">
        <v>0</v>
      </c>
      <c r="P98" s="142" t="n">
        <v>13</v>
      </c>
      <c r="Q98" s="133" t="n">
        <f aca="false">SUM(M98:P98)</f>
        <v>13</v>
      </c>
      <c r="R98" s="142" t="n">
        <v>0</v>
      </c>
      <c r="S98" s="165" t="n">
        <f aca="false">SUM(G98,L98,Q98,R98)</f>
        <v>20</v>
      </c>
      <c r="T98" s="136" t="n">
        <f aca="false">IFERROR((E98-S98)/E98*-1,0)</f>
        <v>-0</v>
      </c>
    </row>
    <row r="99" customFormat="false" ht="15" hidden="false" customHeight="false" outlineLevel="0" collapsed="false">
      <c r="B99" s="131" t="s">
        <v>224</v>
      </c>
      <c r="C99" s="131" t="s">
        <v>258</v>
      </c>
      <c r="D99" s="163" t="str">
        <f aca="false">_xlfn.IFNA(VLOOKUP(C99, Filtered_Bespoke_Outputs, 2, FALSE()), "")</f>
        <v>n of </v>
      </c>
      <c r="E99" s="140" t="n">
        <v>10</v>
      </c>
      <c r="F99" s="141" t="n">
        <v>0</v>
      </c>
      <c r="G99" s="133" t="n">
        <f aca="false">SUM(F99)</f>
        <v>0</v>
      </c>
      <c r="H99" s="141" t="n">
        <v>0</v>
      </c>
      <c r="I99" s="142" t="n">
        <v>0</v>
      </c>
      <c r="J99" s="142" t="n">
        <v>0</v>
      </c>
      <c r="K99" s="142" t="n">
        <v>10</v>
      </c>
      <c r="L99" s="133" t="n">
        <f aca="false">SUM(H99:K99)</f>
        <v>10</v>
      </c>
      <c r="M99" s="142" t="n">
        <v>0</v>
      </c>
      <c r="N99" s="142" t="n">
        <v>0</v>
      </c>
      <c r="O99" s="142" t="n">
        <v>0</v>
      </c>
      <c r="P99" s="142" t="n">
        <v>0</v>
      </c>
      <c r="Q99" s="133" t="n">
        <f aca="false">SUM(M99:P99)</f>
        <v>0</v>
      </c>
      <c r="R99" s="142" t="n">
        <v>0</v>
      </c>
      <c r="S99" s="165" t="n">
        <f aca="false">SUM(G99,L99,Q99,R99)</f>
        <v>10</v>
      </c>
      <c r="T99" s="136" t="n">
        <f aca="false">IFERROR((E99-S99)/E99*-1,0)</f>
        <v>-0</v>
      </c>
    </row>
    <row r="100" customFormat="false" ht="23.65" hidden="false" customHeight="false" outlineLevel="0" collapsed="false">
      <c r="B100" s="131" t="s">
        <v>224</v>
      </c>
      <c r="C100" s="131" t="s">
        <v>259</v>
      </c>
      <c r="D100" s="163" t="str">
        <f aca="false">_xlfn.IFNA(VLOOKUP(C100, Filtered_Bespoke_Outputs, 2, FALSE()), "")</f>
        <v>%</v>
      </c>
      <c r="E100" s="140" t="n">
        <v>15</v>
      </c>
      <c r="F100" s="141" t="n">
        <v>0</v>
      </c>
      <c r="G100" s="133" t="n">
        <f aca="false">SUM(F100)</f>
        <v>0</v>
      </c>
      <c r="H100" s="141" t="n">
        <v>0</v>
      </c>
      <c r="I100" s="142" t="n">
        <v>0</v>
      </c>
      <c r="J100" s="142" t="n">
        <v>0</v>
      </c>
      <c r="K100" s="142" t="n">
        <v>15</v>
      </c>
      <c r="L100" s="133" t="n">
        <f aca="false">SUM(H100:K100)</f>
        <v>15</v>
      </c>
      <c r="M100" s="142" t="n">
        <v>0</v>
      </c>
      <c r="N100" s="142" t="n">
        <v>0</v>
      </c>
      <c r="O100" s="142" t="n">
        <v>0</v>
      </c>
      <c r="P100" s="142" t="n">
        <v>0</v>
      </c>
      <c r="Q100" s="133" t="n">
        <f aca="false">SUM(M100:P100)</f>
        <v>0</v>
      </c>
      <c r="R100" s="142" t="n">
        <v>0</v>
      </c>
      <c r="S100" s="165" t="n">
        <f aca="false">SUM(G100,L100,Q100,R100)</f>
        <v>15</v>
      </c>
      <c r="T100" s="136" t="n">
        <f aca="false">IFERROR((E100-S100)/E100*-1,0)</f>
        <v>-0</v>
      </c>
    </row>
    <row r="101" customFormat="false" ht="15" hidden="false" customHeight="false" outlineLevel="0" collapsed="false">
      <c r="B101" s="131" t="s">
        <v>224</v>
      </c>
      <c r="C101" s="131" t="s">
        <v>260</v>
      </c>
      <c r="D101" s="163" t="str">
        <f aca="false">_xlfn.IFNA(VLOOKUP(C101, Filtered_Bespoke_Outputs, 2, FALSE()), "")</f>
        <v>sqm </v>
      </c>
      <c r="E101" s="140" t="n">
        <v>1962</v>
      </c>
      <c r="F101" s="141" t="n">
        <v>0</v>
      </c>
      <c r="G101" s="133" t="n">
        <f aca="false">SUM(F101)</f>
        <v>0</v>
      </c>
      <c r="H101" s="141" t="n">
        <v>0</v>
      </c>
      <c r="I101" s="142" t="n">
        <v>0</v>
      </c>
      <c r="J101" s="142" t="n">
        <v>0</v>
      </c>
      <c r="K101" s="142" t="n">
        <v>20</v>
      </c>
      <c r="L101" s="133" t="n">
        <f aca="false">SUM(H101:K101)</f>
        <v>20</v>
      </c>
      <c r="M101" s="142" t="n">
        <v>0</v>
      </c>
      <c r="N101" s="142" t="n">
        <v>0</v>
      </c>
      <c r="O101" s="142" t="n">
        <v>0</v>
      </c>
      <c r="P101" s="142" t="n">
        <v>0</v>
      </c>
      <c r="Q101" s="133" t="n">
        <f aca="false">SUM(M101:P101)</f>
        <v>0</v>
      </c>
      <c r="R101" s="142" t="n">
        <v>0</v>
      </c>
      <c r="S101" s="165" t="n">
        <f aca="false">SUM(G101,L101,Q101,R101)</f>
        <v>20</v>
      </c>
      <c r="T101" s="136" t="n">
        <f aca="false">IFERROR((E101-S101)/E101*-1,0)</f>
        <v>-0.98980632008155</v>
      </c>
    </row>
    <row r="102" customFormat="false" ht="23.65" hidden="false" customHeight="false" outlineLevel="0" collapsed="false">
      <c r="B102" s="131" t="s">
        <v>224</v>
      </c>
      <c r="C102" s="131" t="s">
        <v>261</v>
      </c>
      <c r="D102" s="163" t="str">
        <f aca="false">_xlfn.IFNA(VLOOKUP(C102, Filtered_Bespoke_Outputs, 2, FALSE()), "")</f>
        <v>%</v>
      </c>
      <c r="E102" s="166" t="n">
        <v>20</v>
      </c>
      <c r="F102" s="141" t="n">
        <v>0</v>
      </c>
      <c r="G102" s="133" t="n">
        <f aca="false">SUM(F102)</f>
        <v>0</v>
      </c>
      <c r="H102" s="141" t="n">
        <v>0</v>
      </c>
      <c r="I102" s="142" t="n">
        <v>0</v>
      </c>
      <c r="J102" s="142" t="n">
        <v>0</v>
      </c>
      <c r="K102" s="142" t="n">
        <v>0</v>
      </c>
      <c r="L102" s="133" t="n">
        <f aca="false">SUM(H102:K102)</f>
        <v>0</v>
      </c>
      <c r="M102" s="142" t="n">
        <v>0</v>
      </c>
      <c r="N102" s="142" t="n">
        <v>0</v>
      </c>
      <c r="O102" s="142" t="n">
        <v>0</v>
      </c>
      <c r="P102" s="142" t="n">
        <v>0</v>
      </c>
      <c r="Q102" s="133" t="n">
        <f aca="false">SUM(M102:P102)</f>
        <v>0</v>
      </c>
      <c r="R102" s="142" t="n">
        <v>0</v>
      </c>
      <c r="S102" s="165" t="n">
        <f aca="false">SUM(G102,L102,Q102,R102)</f>
        <v>0</v>
      </c>
      <c r="T102" s="136" t="n">
        <f aca="false">IFERROR((E102-S102)/E102*-1,0)</f>
        <v>-1</v>
      </c>
      <c r="AX102" s="167"/>
    </row>
    <row r="103" customFormat="false" ht="15" hidden="false" customHeight="false" outlineLevel="0" collapsed="false">
      <c r="B103" s="131" t="s">
        <v>92</v>
      </c>
      <c r="C103" s="131" t="s">
        <v>92</v>
      </c>
      <c r="D103" s="163" t="str">
        <f aca="false">_xlfn.IFNA(VLOOKUP(C103, Filtered_Bespoke_Outputs, 2, FALSE()), "")</f>
        <v/>
      </c>
      <c r="E103" s="119"/>
      <c r="F103" s="141"/>
      <c r="G103" s="133" t="n">
        <f aca="false">SUM(F103)</f>
        <v>0</v>
      </c>
      <c r="H103" s="141"/>
      <c r="I103" s="142"/>
      <c r="J103" s="142"/>
      <c r="K103" s="142"/>
      <c r="L103" s="133" t="n">
        <f aca="false">SUM(H103:K103)</f>
        <v>0</v>
      </c>
      <c r="M103" s="142"/>
      <c r="N103" s="142"/>
      <c r="O103" s="142"/>
      <c r="P103" s="142"/>
      <c r="Q103" s="133" t="n">
        <f aca="false">SUM(M103:P103)</f>
        <v>0</v>
      </c>
      <c r="R103" s="142"/>
      <c r="S103" s="165" t="n">
        <f aca="false">SUM(G103,L103,Q103,R103)</f>
        <v>0</v>
      </c>
      <c r="T103" s="136" t="n">
        <f aca="false">IFERROR((E103-S103)/E103*-1,0)</f>
        <v>0</v>
      </c>
      <c r="AX103" s="167"/>
    </row>
    <row r="104" customFormat="false" ht="15" hidden="false" customHeight="false" outlineLevel="0" collapsed="false">
      <c r="B104" s="168" t="s">
        <v>92</v>
      </c>
      <c r="C104" s="168" t="s">
        <v>92</v>
      </c>
      <c r="D104" s="145" t="str">
        <f aca="false">_xlfn.IFNA(VLOOKUP(C104, Filtered_Bespoke_Outputs, 2, FALSE()), "")</f>
        <v/>
      </c>
      <c r="E104" s="145"/>
      <c r="F104" s="146"/>
      <c r="G104" s="147" t="n">
        <f aca="false">SUM(F104)</f>
        <v>0</v>
      </c>
      <c r="H104" s="146"/>
      <c r="I104" s="148"/>
      <c r="J104" s="148"/>
      <c r="K104" s="148"/>
      <c r="L104" s="147" t="n">
        <f aca="false">SUM(H104:K104)</f>
        <v>0</v>
      </c>
      <c r="M104" s="148"/>
      <c r="N104" s="148"/>
      <c r="O104" s="148"/>
      <c r="P104" s="148"/>
      <c r="Q104" s="147" t="n">
        <f aca="false">SUM(M104:P104)</f>
        <v>0</v>
      </c>
      <c r="R104" s="148"/>
      <c r="S104" s="169" t="n">
        <f aca="false">SUM(G104,L104,Q104,R104)</f>
        <v>0</v>
      </c>
      <c r="T104" s="150" t="n">
        <f aca="false">IFERROR((E104-S104)/E104*-1,0)</f>
        <v>0</v>
      </c>
      <c r="AX104" s="167"/>
    </row>
    <row r="105" customFormat="false" ht="15" hidden="false" customHeight="false" outlineLevel="0" collapsed="false">
      <c r="S105" s="29"/>
      <c r="T105" s="29" t="s">
        <v>262</v>
      </c>
      <c r="BC105" s="167"/>
    </row>
    <row r="106" customFormat="false" ht="15" hidden="false" customHeight="false" outlineLevel="0" collapsed="false">
      <c r="BC106" s="167"/>
    </row>
    <row r="107" customFormat="false" ht="15" hidden="false" customHeight="false" outlineLevel="0" collapsed="false"/>
    <row r="108" customFormat="false" ht="15" hidden="false" customHeight="false" outlineLevel="0" collapsed="false">
      <c r="BC108" s="158"/>
    </row>
    <row r="109" customFormat="false" ht="15" hidden="false" customHeight="false" outlineLevel="0" collapsed="false">
      <c r="BC109" s="170"/>
    </row>
    <row r="110" customFormat="false" ht="15" hidden="false" customHeight="false" outlineLevel="0" collapsed="false">
      <c r="BC110" s="170"/>
    </row>
    <row r="111" customFormat="false" ht="15" hidden="false" customHeight="false" outlineLevel="0" collapsed="false">
      <c r="BC111" s="170"/>
    </row>
    <row r="112" customFormat="false" ht="15" hidden="false" customHeight="false" outlineLevel="0" collapsed="false">
      <c r="BC112" s="170"/>
    </row>
    <row r="113" customFormat="false" ht="15" hidden="false" customHeight="false" outlineLevel="0" collapsed="false">
      <c r="BC113" s="170"/>
    </row>
    <row r="114" customFormat="false" ht="15" hidden="false" customHeight="false" outlineLevel="0" collapsed="false">
      <c r="BC114" s="170"/>
    </row>
    <row r="115" customFormat="false" ht="15" hidden="false" customHeight="false" outlineLevel="0" collapsed="false">
      <c r="BC115" s="170"/>
    </row>
    <row r="116" customFormat="false" ht="15" hidden="false" customHeight="false" outlineLevel="0" collapsed="false">
      <c r="BC116" s="170"/>
    </row>
    <row r="117" customFormat="false" ht="15" hidden="false" customHeight="false" outlineLevel="0" collapsed="false">
      <c r="BC117" s="170"/>
    </row>
    <row r="118" customFormat="false" ht="15" hidden="false" customHeight="false" outlineLevel="0" collapsed="false">
      <c r="BC118" s="170"/>
    </row>
    <row r="119" customFormat="false" ht="15" hidden="false" customHeight="false" outlineLevel="0" collapsed="false">
      <c r="BC119" s="170"/>
    </row>
    <row r="120" customFormat="false" ht="15" hidden="false" customHeight="false" outlineLevel="0" collapsed="false">
      <c r="BC120" s="170"/>
    </row>
    <row r="121" customFormat="false" ht="15" hidden="false" customHeight="false" outlineLevel="0" collapsed="false">
      <c r="BC121" s="171"/>
    </row>
    <row r="122" customFormat="false" ht="15" hidden="false" customHeight="false" outlineLevel="0" collapsed="false">
      <c r="BC122" s="167"/>
    </row>
    <row r="123" customFormat="false" ht="15" hidden="false" customHeight="false" outlineLevel="0" collapsed="false">
      <c r="BC123" s="167"/>
    </row>
    <row r="124" customFormat="false" ht="15" hidden="false" customHeight="false" outlineLevel="0" collapsed="false">
      <c r="BC124" s="171"/>
    </row>
    <row r="125" customFormat="false" ht="15" hidden="false" customHeight="false" outlineLevel="0" collapsed="false">
      <c r="BC125" s="171"/>
    </row>
    <row r="126" customFormat="false" ht="15" hidden="false" customHeight="false" outlineLevel="0" collapsed="false">
      <c r="BC126" s="167"/>
    </row>
    <row r="127" customFormat="false" ht="15" hidden="false" customHeight="false" outlineLevel="0" collapsed="false">
      <c r="BC127" s="167"/>
    </row>
    <row r="128" customFormat="false" ht="15" hidden="false" customHeight="false" outlineLevel="0" collapsed="false">
      <c r="BC128" s="167"/>
    </row>
    <row r="129" customFormat="false" ht="15" hidden="false" customHeight="false" outlineLevel="0" collapsed="false">
      <c r="BC129" s="167"/>
    </row>
    <row r="130" customFormat="false" ht="15" hidden="false" customHeight="false" outlineLevel="0" collapsed="false">
      <c r="BC130" s="167"/>
    </row>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sheetData>
  <mergeCells count="51">
    <mergeCell ref="B2:H2"/>
    <mergeCell ref="B4:H4"/>
    <mergeCell ref="B5:H5"/>
    <mergeCell ref="B6:H6"/>
    <mergeCell ref="C7:H7"/>
    <mergeCell ref="C8:H8"/>
    <mergeCell ref="C9:H9"/>
    <mergeCell ref="C10:H10"/>
    <mergeCell ref="C11:H11"/>
    <mergeCell ref="C12:H12"/>
    <mergeCell ref="B16:B18"/>
    <mergeCell ref="C16:C18"/>
    <mergeCell ref="D16:D18"/>
    <mergeCell ref="E16:E18"/>
    <mergeCell ref="F16:G16"/>
    <mergeCell ref="H16:L16"/>
    <mergeCell ref="M16:Q16"/>
    <mergeCell ref="S16:S18"/>
    <mergeCell ref="T16:T18"/>
    <mergeCell ref="Y16:AC16"/>
    <mergeCell ref="AD16:AH16"/>
    <mergeCell ref="AI16:AM16"/>
    <mergeCell ref="AO16:AO18"/>
    <mergeCell ref="G17:G18"/>
    <mergeCell ref="L17:L18"/>
    <mergeCell ref="Q17:Q18"/>
    <mergeCell ref="R17:R18"/>
    <mergeCell ref="AC17:AC18"/>
    <mergeCell ref="AH17:AH18"/>
    <mergeCell ref="AM17:AM18"/>
    <mergeCell ref="AN17:AN18"/>
    <mergeCell ref="B62:B64"/>
    <mergeCell ref="C62:C64"/>
    <mergeCell ref="D62:D64"/>
    <mergeCell ref="E62:E64"/>
    <mergeCell ref="F62:G62"/>
    <mergeCell ref="H62:L62"/>
    <mergeCell ref="M62:Q62"/>
    <mergeCell ref="S62:S64"/>
    <mergeCell ref="T62:T64"/>
    <mergeCell ref="AD62:AH62"/>
    <mergeCell ref="AI62:AM62"/>
    <mergeCell ref="AO62:AO64"/>
    <mergeCell ref="G63:G64"/>
    <mergeCell ref="L63:L64"/>
    <mergeCell ref="Q63:Q64"/>
    <mergeCell ref="R63:R64"/>
    <mergeCell ref="AC63:AC64"/>
    <mergeCell ref="AH63:AH64"/>
    <mergeCell ref="AM63:AM64"/>
    <mergeCell ref="AN63:AN64"/>
  </mergeCells>
  <conditionalFormatting sqref="H64:K64">
    <cfRule type="cellIs" priority="2" operator="equal" aboveAverage="0" equalAverage="0" bottom="0" percent="0" rank="0" text="" dxfId="8">
      <formula>"Actual"</formula>
    </cfRule>
    <cfRule type="cellIs" priority="3" operator="equal" aboveAverage="0" equalAverage="0" bottom="0" percent="0" rank="0" text="" dxfId="9">
      <formula>"Forecast"</formula>
    </cfRule>
  </conditionalFormatting>
  <conditionalFormatting sqref="F64">
    <cfRule type="cellIs" priority="4" operator="equal" aboveAverage="0" equalAverage="0" bottom="0" percent="0" rank="0" text="" dxfId="10">
      <formula>"Actual"</formula>
    </cfRule>
    <cfRule type="cellIs" priority="5" operator="equal" aboveAverage="0" equalAverage="0" bottom="0" percent="0" rank="0" text="" dxfId="11">
      <formula>"Forecast"</formula>
    </cfRule>
  </conditionalFormatting>
  <conditionalFormatting sqref="M64:P64">
    <cfRule type="cellIs" priority="6" operator="equal" aboveAverage="0" equalAverage="0" bottom="0" percent="0" rank="0" text="" dxfId="12">
      <formula>"Actual"</formula>
    </cfRule>
    <cfRule type="cellIs" priority="7" operator="equal" aboveAverage="0" equalAverage="0" bottom="0" percent="0" rank="0" text="" dxfId="13">
      <formula>"Forecast"</formula>
    </cfRule>
  </conditionalFormatting>
  <conditionalFormatting sqref="AI64:AL64">
    <cfRule type="cellIs" priority="8" operator="equal" aboveAverage="0" equalAverage="0" bottom="0" percent="0" rank="0" text="" dxfId="14">
      <formula>"Actual"</formula>
    </cfRule>
    <cfRule type="cellIs" priority="9" operator="equal" aboveAverage="0" equalAverage="0" bottom="0" percent="0" rank="0" text="" dxfId="15">
      <formula>"Forecast"</formula>
    </cfRule>
  </conditionalFormatting>
  <conditionalFormatting sqref="AD64:AG64">
    <cfRule type="cellIs" priority="10" operator="equal" aboveAverage="0" equalAverage="0" bottom="0" percent="0" rank="0" text="" dxfId="16">
      <formula>"Actual"</formula>
    </cfRule>
    <cfRule type="cellIs" priority="11" operator="equal" aboveAverage="0" equalAverage="0" bottom="0" percent="0" rank="0" text="" dxfId="17">
      <formula>"Forecast"</formula>
    </cfRule>
  </conditionalFormatting>
  <conditionalFormatting sqref="Y64:AB64">
    <cfRule type="cellIs" priority="12" operator="equal" aboveAverage="0" equalAverage="0" bottom="0" percent="0" rank="0" text="" dxfId="18">
      <formula>"Actual"</formula>
    </cfRule>
    <cfRule type="cellIs" priority="13" operator="equal" aboveAverage="0" equalAverage="0" bottom="0" percent="0" rank="0" text="" dxfId="19">
      <formula>"Forecast"</formula>
    </cfRule>
  </conditionalFormatting>
  <conditionalFormatting sqref="AI18:AL18">
    <cfRule type="cellIs" priority="14" operator="equal" aboveAverage="0" equalAverage="0" bottom="0" percent="0" rank="0" text="" dxfId="20">
      <formula>"Actual"</formula>
    </cfRule>
    <cfRule type="cellIs" priority="15" operator="equal" aboveAverage="0" equalAverage="0" bottom="0" percent="0" rank="0" text="" dxfId="21">
      <formula>"Forecast"</formula>
    </cfRule>
  </conditionalFormatting>
  <conditionalFormatting sqref="AD18:AG18">
    <cfRule type="cellIs" priority="16" operator="equal" aboveAverage="0" equalAverage="0" bottom="0" percent="0" rank="0" text="" dxfId="22">
      <formula>"Actual"</formula>
    </cfRule>
    <cfRule type="cellIs" priority="17" operator="equal" aboveAverage="0" equalAverage="0" bottom="0" percent="0" rank="0" text="" dxfId="23">
      <formula>"Forecast"</formula>
    </cfRule>
  </conditionalFormatting>
  <conditionalFormatting sqref="Y18:AB18">
    <cfRule type="cellIs" priority="18" operator="equal" aboveAverage="0" equalAverage="0" bottom="0" percent="0" rank="0" text="" dxfId="24">
      <formula>"Actual"</formula>
    </cfRule>
    <cfRule type="cellIs" priority="19" operator="equal" aboveAverage="0" equalAverage="0" bottom="0" percent="0" rank="0" text="" dxfId="25">
      <formula>"Forecast"</formula>
    </cfRule>
  </conditionalFormatting>
  <conditionalFormatting sqref="M18:P18">
    <cfRule type="cellIs" priority="20" operator="equal" aboveAverage="0" equalAverage="0" bottom="0" percent="0" rank="0" text="" dxfId="26">
      <formula>"Actual"</formula>
    </cfRule>
    <cfRule type="cellIs" priority="21" operator="equal" aboveAverage="0" equalAverage="0" bottom="0" percent="0" rank="0" text="" dxfId="27">
      <formula>"Forecast"</formula>
    </cfRule>
  </conditionalFormatting>
  <conditionalFormatting sqref="F18 H18:K18">
    <cfRule type="cellIs" priority="22" operator="equal" aboveAverage="0" equalAverage="0" bottom="0" percent="0" rank="0" text="" dxfId="28">
      <formula>"Actual"</formula>
    </cfRule>
    <cfRule type="cellIs" priority="23" operator="equal" aboveAverage="0" equalAverage="0" bottom="0" percent="0" rank="0" text="" dxfId="29">
      <formula>"Forecast"</formula>
    </cfRule>
  </conditionalFormatting>
  <dataValidations count="8">
    <dataValidation allowBlank="true" errorStyle="stop" operator="greaterThan" prompt="Please only count each FTE or Job once through the lifetime of the project. For example, if an FTE or Job has been counted in H1 2021/22, then it should not be reported again in any other period." promptTitle="Guidance" showDropDown="false" showErrorMessage="true" showInputMessage="true" sqref="H19:K58 M19:P58 R19:R58 Y19:AB58 AD19:AG58 AI19:AL58 AN19:AN58 H65:K104 M65:P104 R65:R104 Y65:AB77 AD65:AG77 AI65:AL77 AN65:AN77" type="decimal">
      <formula1>-100000000</formula1>
      <formula2>0</formula2>
    </dataValidation>
    <dataValidation allowBlank="true" errorStyle="stop" operator="between" showDropDown="false" showErrorMessage="true" showInputMessage="true" sqref="V19:V58 V65:V77" type="list">
      <formula1>$BD$58:$BD$64</formula1>
      <formula2>0</formula2>
    </dataValidation>
    <dataValidation allowBlank="true" errorStyle="stop" operator="between" showDropDown="false" showErrorMessage="true" showInputMessage="true" sqref="C65:C104" type="list">
      <formula1>OutputRange</formula1>
      <formula2>0</formula2>
    </dataValidation>
    <dataValidation allowBlank="true" errorStyle="stop" operator="between" showDropDown="false" showErrorMessage="true" showInputMessage="true" sqref="W65:W77" type="list">
      <formula1>OutcomeRange</formula1>
      <formula2>0</formula2>
    </dataValidation>
    <dataValidation allowBlank="true" errorStyle="stop" operator="between" showDropDown="false" showErrorMessage="true" showInputMessage="true" sqref="W19:W58" type="list">
      <formula1>$BE$58:$BE$77</formula1>
      <formula2>0</formula2>
    </dataValidation>
    <dataValidation allowBlank="true" errorStyle="stop" operator="between" showDropDown="false" showErrorMessage="true" showInputMessage="true" sqref="X19:X58 X65:X77" type="list">
      <formula1>#ref!</formula1>
      <formula2>0</formula2>
    </dataValidation>
    <dataValidation allowBlank="true" errorStyle="stop" operator="between" showDropDown="false" showErrorMessage="true" showInputMessage="true" sqref="C19:C58" type="list">
      <formula1>INDIRECT(SUBSTITUTE(B19, " ", ""))</formula1>
      <formula2>0</formula2>
    </dataValidation>
    <dataValidation allowBlank="true" errorStyle="stop" operator="between" showDropDown="false" showErrorMessage="true" showInputMessage="true" sqref="B19:B58" type="list">
      <formula1>'Dropdown Values'!$A$117:$A$122</formula1>
      <formula2>0</formula2>
    </dataValidation>
  </dataValidations>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&amp;C&amp;10 OFFICIAL&amp;1#_x005F_x000D_</oddHeader>
    <oddFooter>&amp;C_x005F_x000D_&amp;1#&amp;10 OFFICIAL</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AI169"/>
  <sheetViews>
    <sheetView showFormulas="false" showGridLines="false" showRowColHeaders="true" showZeros="true" rightToLeft="false" tabSelected="false" showOutlineSymbols="true" defaultGridColor="true" view="normal" topLeftCell="A17" colorId="64" zoomScale="100" zoomScaleNormal="100" zoomScalePageLayoutView="100" workbookViewId="0">
      <selection pane="topLeft" activeCell="B39" activeCellId="0" sqref="B39"/>
    </sheetView>
  </sheetViews>
  <sheetFormatPr defaultColWidth="9.1640625" defaultRowHeight="15" zeroHeight="false" outlineLevelRow="0" outlineLevelCol="0"/>
  <cols>
    <col collapsed="false" customWidth="false" hidden="false" outlineLevel="0" max="1" min="1" style="11" width="9.16"/>
    <col collapsed="false" customWidth="true" hidden="false" outlineLevel="0" max="3" min="2" style="11" width="43.67"/>
    <col collapsed="false" customWidth="true" hidden="false" outlineLevel="0" max="5" min="4" style="11" width="31.5"/>
    <col collapsed="false" customWidth="true" hidden="false" outlineLevel="0" max="6" min="6" style="11" width="13.67"/>
    <col collapsed="false" customWidth="true" hidden="false" outlineLevel="0" max="7" min="7" style="11" width="13.5"/>
    <col collapsed="false" customWidth="true" hidden="false" outlineLevel="0" max="23" min="8" style="11" width="13.16"/>
    <col collapsed="false" customWidth="true" hidden="false" outlineLevel="0" max="24" min="24" style="11" width="16.33"/>
    <col collapsed="false" customWidth="false" hidden="false" outlineLevel="0" max="28" min="25" style="11" width="9.16"/>
    <col collapsed="false" customWidth="true" hidden="false" outlineLevel="0" max="29" min="29" style="11" width="20.16"/>
    <col collapsed="false" customWidth="true" hidden="false" outlineLevel="0" max="30" min="30" style="11" width="14.83"/>
    <col collapsed="false" customWidth="true" hidden="false" outlineLevel="0" max="31" min="31" style="11" width="37.16"/>
    <col collapsed="false" customWidth="true" hidden="false" outlineLevel="0" max="32" min="32" style="11" width="34"/>
    <col collapsed="false" customWidth="true" hidden="false" outlineLevel="0" max="33" min="33" style="11" width="54.51"/>
    <col collapsed="false" customWidth="true" hidden="false" outlineLevel="0" max="34" min="34" style="11" width="42.16"/>
    <col collapsed="false" customWidth="true" hidden="false" outlineLevel="0" max="35" min="35" style="11" width="26.5"/>
    <col collapsed="false" customWidth="true" hidden="false" outlineLevel="0" max="36" min="36" style="11" width="9.51"/>
    <col collapsed="false" customWidth="false" hidden="false" outlineLevel="0" max="16384" min="37" style="11" width="9.16"/>
  </cols>
  <sheetData>
    <row r="1" customFormat="false" ht="15" hidden="false" customHeight="false" outlineLevel="0" collapsed="false"/>
    <row r="2" s="7" customFormat="true" ht="24" hidden="false" customHeight="true" outlineLevel="0" collapsed="false">
      <c r="B2" s="5" t="s">
        <v>17</v>
      </c>
      <c r="C2" s="5"/>
      <c r="D2" s="5"/>
      <c r="E2" s="5"/>
      <c r="F2" s="5"/>
      <c r="G2" s="5"/>
      <c r="H2" s="5"/>
    </row>
    <row r="3" customFormat="false" ht="15" hidden="false" customHeight="false" outlineLevel="0" collapsed="false">
      <c r="B3" s="79"/>
      <c r="C3" s="79"/>
      <c r="D3" s="79"/>
      <c r="E3" s="79"/>
      <c r="F3" s="79"/>
      <c r="G3" s="79"/>
      <c r="H3" s="79"/>
    </row>
    <row r="4" customFormat="false" ht="18.75" hidden="false" customHeight="true" outlineLevel="0" collapsed="false">
      <c r="B4" s="49" t="s">
        <v>147</v>
      </c>
      <c r="C4" s="49"/>
      <c r="D4" s="49"/>
      <c r="E4" s="49"/>
      <c r="F4" s="49"/>
      <c r="G4" s="49"/>
      <c r="H4" s="49"/>
    </row>
    <row r="5" customFormat="false" ht="138.75" hidden="false" customHeight="true" outlineLevel="0" collapsed="false">
      <c r="B5" s="172" t="s">
        <v>148</v>
      </c>
      <c r="C5" s="172"/>
      <c r="D5" s="172"/>
      <c r="E5" s="172"/>
      <c r="F5" s="172"/>
      <c r="G5" s="172"/>
      <c r="H5" s="172"/>
    </row>
    <row r="6" customFormat="false" ht="15" hidden="false" customHeight="true" outlineLevel="0" collapsed="false">
      <c r="B6" s="83" t="s">
        <v>149</v>
      </c>
      <c r="C6" s="83"/>
      <c r="D6" s="83"/>
      <c r="E6" s="83"/>
      <c r="F6" s="83"/>
      <c r="G6" s="83"/>
      <c r="H6" s="83"/>
    </row>
    <row r="7" customFormat="false" ht="15" hidden="false" customHeight="true" outlineLevel="0" collapsed="false">
      <c r="B7" s="84" t="s">
        <v>150</v>
      </c>
      <c r="C7" s="85" t="s">
        <v>151</v>
      </c>
      <c r="D7" s="85"/>
      <c r="E7" s="85"/>
      <c r="F7" s="85"/>
      <c r="G7" s="85"/>
      <c r="H7" s="85"/>
    </row>
    <row r="8" customFormat="false" ht="83.25" hidden="false" customHeight="true" outlineLevel="0" collapsed="false">
      <c r="B8" s="86" t="s">
        <v>152</v>
      </c>
      <c r="C8" s="87" t="s">
        <v>153</v>
      </c>
      <c r="D8" s="87"/>
      <c r="E8" s="87"/>
      <c r="F8" s="87"/>
      <c r="G8" s="87"/>
      <c r="H8" s="87"/>
    </row>
    <row r="9" customFormat="false" ht="84.75" hidden="false" customHeight="true" outlineLevel="0" collapsed="false">
      <c r="B9" s="86" t="s">
        <v>154</v>
      </c>
      <c r="C9" s="87" t="s">
        <v>155</v>
      </c>
      <c r="D9" s="87"/>
      <c r="E9" s="87"/>
      <c r="F9" s="87"/>
      <c r="G9" s="87"/>
      <c r="H9" s="87"/>
    </row>
    <row r="10" customFormat="false" ht="79.5" hidden="false" customHeight="true" outlineLevel="0" collapsed="false">
      <c r="B10" s="86" t="s">
        <v>156</v>
      </c>
      <c r="C10" s="87" t="s">
        <v>157</v>
      </c>
      <c r="D10" s="87"/>
      <c r="E10" s="87"/>
      <c r="F10" s="87"/>
      <c r="G10" s="87"/>
      <c r="H10" s="87"/>
    </row>
    <row r="11" customFormat="false" ht="77.25" hidden="false" customHeight="true" outlineLevel="0" collapsed="false">
      <c r="B11" s="86" t="s">
        <v>158</v>
      </c>
      <c r="C11" s="87" t="s">
        <v>159</v>
      </c>
      <c r="D11" s="87"/>
      <c r="E11" s="87"/>
      <c r="F11" s="87"/>
      <c r="G11" s="87"/>
      <c r="H11" s="87"/>
    </row>
    <row r="12" customFormat="false" ht="53.25" hidden="false" customHeight="true" outlineLevel="0" collapsed="false">
      <c r="B12" s="88" t="s">
        <v>160</v>
      </c>
      <c r="C12" s="89" t="s">
        <v>161</v>
      </c>
      <c r="D12" s="89"/>
      <c r="E12" s="89"/>
      <c r="F12" s="89"/>
      <c r="G12" s="89"/>
      <c r="H12" s="89"/>
    </row>
    <row r="13" customFormat="false" ht="15" hidden="false" customHeight="false" outlineLevel="0" collapsed="false"/>
    <row r="14" s="90" customFormat="true" ht="21" hidden="false" customHeight="true" outlineLevel="0" collapsed="false">
      <c r="B14" s="173" t="s">
        <v>263</v>
      </c>
      <c r="C14" s="174"/>
      <c r="D14" s="174"/>
      <c r="E14" s="174"/>
      <c r="F14" s="174"/>
      <c r="G14" s="174"/>
      <c r="H14" s="174"/>
      <c r="I14" s="174"/>
      <c r="J14" s="174"/>
      <c r="K14" s="174"/>
      <c r="L14" s="174"/>
      <c r="M14" s="174"/>
      <c r="N14" s="174"/>
      <c r="O14" s="174"/>
      <c r="P14" s="174"/>
      <c r="Q14" s="174"/>
      <c r="R14" s="174"/>
      <c r="S14" s="174"/>
      <c r="T14" s="93"/>
    </row>
    <row r="15" customFormat="false" ht="15" hidden="false" customHeight="false" outlineLevel="0" collapsed="false">
      <c r="B15" s="29" t="s">
        <v>264</v>
      </c>
    </row>
    <row r="16" customFormat="false" ht="35.25" hidden="false" customHeight="true" outlineLevel="0" collapsed="false">
      <c r="B16" s="96" t="s">
        <v>164</v>
      </c>
      <c r="C16" s="96" t="s">
        <v>265</v>
      </c>
      <c r="D16" s="156" t="s">
        <v>166</v>
      </c>
      <c r="E16" s="96" t="s">
        <v>266</v>
      </c>
      <c r="F16" s="99" t="s">
        <v>267</v>
      </c>
      <c r="G16" s="99"/>
      <c r="H16" s="98" t="s">
        <v>169</v>
      </c>
      <c r="I16" s="98"/>
      <c r="J16" s="98"/>
      <c r="K16" s="98"/>
      <c r="L16" s="98"/>
      <c r="M16" s="98" t="s">
        <v>170</v>
      </c>
      <c r="N16" s="98"/>
      <c r="O16" s="98"/>
      <c r="P16" s="98"/>
      <c r="Q16" s="98"/>
      <c r="R16" s="99" t="s">
        <v>171</v>
      </c>
      <c r="S16" s="175" t="s">
        <v>172</v>
      </c>
      <c r="T16" s="98" t="s">
        <v>173</v>
      </c>
    </row>
    <row r="17" customFormat="false" ht="38.8" hidden="false" customHeight="false" outlineLevel="0" collapsed="false">
      <c r="B17" s="96"/>
      <c r="C17" s="96"/>
      <c r="D17" s="156"/>
      <c r="E17" s="96"/>
      <c r="F17" s="107" t="s">
        <v>174</v>
      </c>
      <c r="G17" s="176" t="s">
        <v>175</v>
      </c>
      <c r="H17" s="107" t="s">
        <v>176</v>
      </c>
      <c r="I17" s="105" t="s">
        <v>177</v>
      </c>
      <c r="J17" s="105" t="s">
        <v>178</v>
      </c>
      <c r="K17" s="105" t="s">
        <v>179</v>
      </c>
      <c r="L17" s="176" t="s">
        <v>175</v>
      </c>
      <c r="M17" s="107" t="s">
        <v>176</v>
      </c>
      <c r="N17" s="105" t="s">
        <v>177</v>
      </c>
      <c r="O17" s="105" t="s">
        <v>178</v>
      </c>
      <c r="P17" s="105" t="s">
        <v>179</v>
      </c>
      <c r="Q17" s="176" t="s">
        <v>175</v>
      </c>
      <c r="R17" s="177" t="s">
        <v>175</v>
      </c>
      <c r="S17" s="175"/>
      <c r="T17" s="175"/>
    </row>
    <row r="18" customFormat="false" ht="15" hidden="false" customHeight="false" outlineLevel="0" collapsed="false">
      <c r="B18" s="96"/>
      <c r="C18" s="96"/>
      <c r="D18" s="156"/>
      <c r="E18" s="96"/>
      <c r="F18" s="178" t="s">
        <v>180</v>
      </c>
      <c r="G18" s="176"/>
      <c r="H18" s="178" t="s">
        <v>180</v>
      </c>
      <c r="I18" s="178" t="s">
        <v>180</v>
      </c>
      <c r="J18" s="178" t="s">
        <v>181</v>
      </c>
      <c r="K18" s="178" t="s">
        <v>181</v>
      </c>
      <c r="L18" s="176"/>
      <c r="M18" s="178" t="s">
        <v>181</v>
      </c>
      <c r="N18" s="178" t="s">
        <v>181</v>
      </c>
      <c r="O18" s="178" t="s">
        <v>181</v>
      </c>
      <c r="P18" s="178" t="s">
        <v>181</v>
      </c>
      <c r="Q18" s="176"/>
      <c r="R18" s="177"/>
      <c r="S18" s="175"/>
      <c r="T18" s="98"/>
    </row>
    <row r="19" customFormat="false" ht="15" hidden="false" customHeight="false" outlineLevel="0" collapsed="false">
      <c r="B19" s="117" t="s">
        <v>182</v>
      </c>
      <c r="C19" s="118" t="s">
        <v>268</v>
      </c>
      <c r="D19" s="159" t="str">
        <f aca="false">_xlfn.IFNA(VLOOKUP(C19, 'Dropdown Values'!$A$82:$B$104, 2, FALSE()), "")</f>
        <v>n of </v>
      </c>
      <c r="E19" s="159" t="n">
        <v>1220007</v>
      </c>
      <c r="F19" s="121" t="n">
        <v>0</v>
      </c>
      <c r="G19" s="125" t="n">
        <f aca="false">SUM(F19)</f>
        <v>0</v>
      </c>
      <c r="H19" s="121" t="n">
        <v>0</v>
      </c>
      <c r="I19" s="124" t="n">
        <v>0</v>
      </c>
      <c r="J19" s="124" t="n">
        <v>0</v>
      </c>
      <c r="K19" s="124" t="n">
        <v>0</v>
      </c>
      <c r="L19" s="125" t="n">
        <f aca="false">SUM(H19:K19)</f>
        <v>0</v>
      </c>
      <c r="M19" s="124" t="n">
        <v>0</v>
      </c>
      <c r="N19" s="124" t="n">
        <v>0</v>
      </c>
      <c r="O19" s="124" t="n">
        <v>0</v>
      </c>
      <c r="P19" s="124" t="n">
        <v>0</v>
      </c>
      <c r="Q19" s="125" t="n">
        <f aca="false">SUM(M19:P19)</f>
        <v>0</v>
      </c>
      <c r="R19" s="124" t="n">
        <v>0</v>
      </c>
      <c r="S19" s="161" t="n">
        <f aca="false">SUM(G19,L19,Q19,R19)</f>
        <v>0</v>
      </c>
      <c r="T19" s="162" t="n">
        <f aca="false">IFERROR((E19-S19)/E19*-1,0)</f>
        <v>-1</v>
      </c>
    </row>
    <row r="20" customFormat="false" ht="15" hidden="false" customHeight="false" outlineLevel="0" collapsed="false">
      <c r="B20" s="130" t="s">
        <v>182</v>
      </c>
      <c r="C20" s="131" t="s">
        <v>269</v>
      </c>
      <c r="D20" s="163" t="str">
        <f aca="false">_xlfn.IFNA(VLOOKUP(C20, 'Dropdown Values'!$A$82:$B$104, 2, FALSE()), "")</f>
        <v>n of </v>
      </c>
      <c r="E20" s="119" t="n">
        <v>0</v>
      </c>
      <c r="F20" s="141" t="n">
        <v>0</v>
      </c>
      <c r="G20" s="133" t="n">
        <f aca="false">SUM(F20)</f>
        <v>0</v>
      </c>
      <c r="H20" s="141" t="n">
        <v>0</v>
      </c>
      <c r="I20" s="142" t="n">
        <v>0</v>
      </c>
      <c r="J20" s="142" t="n">
        <v>0</v>
      </c>
      <c r="K20" s="142" t="n">
        <v>0</v>
      </c>
      <c r="L20" s="133" t="n">
        <f aca="false">SUM(H20:K20)</f>
        <v>0</v>
      </c>
      <c r="M20" s="142" t="n">
        <v>0</v>
      </c>
      <c r="N20" s="142" t="n">
        <v>0</v>
      </c>
      <c r="O20" s="142" t="n">
        <v>0</v>
      </c>
      <c r="P20" s="142" t="n">
        <v>0</v>
      </c>
      <c r="Q20" s="133" t="n">
        <f aca="false">SUM(M20:P20)</f>
        <v>0</v>
      </c>
      <c r="R20" s="142" t="n">
        <v>0</v>
      </c>
      <c r="S20" s="165" t="n">
        <f aca="false">SUM(G20,L20,Q20,R20)</f>
        <v>0</v>
      </c>
      <c r="T20" s="136" t="n">
        <f aca="false">IFERROR((E20-S20)/E20*-1,0)</f>
        <v>0</v>
      </c>
    </row>
    <row r="21" customFormat="false" ht="15" hidden="false" customHeight="false" outlineLevel="0" collapsed="false">
      <c r="B21" s="130" t="s">
        <v>182</v>
      </c>
      <c r="C21" s="131" t="s">
        <v>270</v>
      </c>
      <c r="D21" s="163" t="str">
        <f aca="false">_xlfn.IFNA(VLOOKUP(C21, 'Dropdown Values'!$A$82:$B$104, 2, FALSE()), "")</f>
        <v>n of </v>
      </c>
      <c r="E21" s="119" t="n">
        <v>0</v>
      </c>
      <c r="F21" s="141" t="n">
        <v>0</v>
      </c>
      <c r="G21" s="133" t="n">
        <f aca="false">SUM(F21)</f>
        <v>0</v>
      </c>
      <c r="H21" s="141" t="n">
        <v>0</v>
      </c>
      <c r="I21" s="142" t="n">
        <v>0</v>
      </c>
      <c r="J21" s="142" t="n">
        <v>0</v>
      </c>
      <c r="K21" s="142" t="n">
        <v>0</v>
      </c>
      <c r="L21" s="133" t="n">
        <f aca="false">SUM(H21:K21)</f>
        <v>0</v>
      </c>
      <c r="M21" s="142" t="n">
        <v>0</v>
      </c>
      <c r="N21" s="142" t="n">
        <v>0</v>
      </c>
      <c r="O21" s="142" t="n">
        <v>0</v>
      </c>
      <c r="P21" s="142" t="n">
        <v>0</v>
      </c>
      <c r="Q21" s="133" t="n">
        <f aca="false">SUM(M21:P21)</f>
        <v>0</v>
      </c>
      <c r="R21" s="142" t="n">
        <v>0</v>
      </c>
      <c r="S21" s="165" t="n">
        <f aca="false">SUM(G21,L21,Q21,R21)</f>
        <v>0</v>
      </c>
      <c r="T21" s="136" t="n">
        <f aca="false">IFERROR((E21-S21)/E21*-1,0)</f>
        <v>0</v>
      </c>
    </row>
    <row r="22" customFormat="false" ht="15" hidden="false" customHeight="false" outlineLevel="0" collapsed="false">
      <c r="B22" s="130" t="s">
        <v>182</v>
      </c>
      <c r="C22" s="131" t="s">
        <v>271</v>
      </c>
      <c r="D22" s="163" t="str">
        <f aca="false">_xlfn.IFNA(VLOOKUP(C22, 'Dropdown Values'!$A$82:$B$104, 2, FALSE()), "")</f>
        <v>n of </v>
      </c>
      <c r="E22" s="119" t="n">
        <v>0</v>
      </c>
      <c r="F22" s="141" t="n">
        <v>0</v>
      </c>
      <c r="G22" s="133" t="n">
        <f aca="false">SUM(F22)</f>
        <v>0</v>
      </c>
      <c r="H22" s="141" t="n">
        <v>0</v>
      </c>
      <c r="I22" s="142" t="n">
        <v>0</v>
      </c>
      <c r="J22" s="142" t="n">
        <v>0</v>
      </c>
      <c r="K22" s="142" t="n">
        <v>0</v>
      </c>
      <c r="L22" s="133" t="n">
        <f aca="false">SUM(H22:K22)</f>
        <v>0</v>
      </c>
      <c r="M22" s="142" t="n">
        <v>0</v>
      </c>
      <c r="N22" s="142" t="n">
        <v>0</v>
      </c>
      <c r="O22" s="142" t="n">
        <v>0</v>
      </c>
      <c r="P22" s="142" t="n">
        <v>0</v>
      </c>
      <c r="Q22" s="133" t="n">
        <f aca="false">SUM(M22:P22)</f>
        <v>0</v>
      </c>
      <c r="R22" s="142" t="n">
        <v>0</v>
      </c>
      <c r="S22" s="165" t="n">
        <f aca="false">SUM(G22,L22,Q22,R22)</f>
        <v>0</v>
      </c>
      <c r="T22" s="136" t="n">
        <f aca="false">IFERROR((E22-S22)/E22*-1,0)</f>
        <v>0</v>
      </c>
    </row>
    <row r="23" customFormat="false" ht="15" hidden="false" customHeight="false" outlineLevel="0" collapsed="false">
      <c r="B23" s="130" t="s">
        <v>182</v>
      </c>
      <c r="C23" s="131" t="s">
        <v>272</v>
      </c>
      <c r="D23" s="163" t="str">
        <f aca="false">_xlfn.IFNA(VLOOKUP(C23, 'Dropdown Values'!$A$82:$B$104, 2, FALSE()), "")</f>
        <v>%</v>
      </c>
      <c r="E23" s="119" t="n">
        <v>0</v>
      </c>
      <c r="F23" s="141" t="n">
        <v>0</v>
      </c>
      <c r="G23" s="133" t="n">
        <f aca="false">SUM(F23)</f>
        <v>0</v>
      </c>
      <c r="H23" s="141" t="n">
        <v>0</v>
      </c>
      <c r="I23" s="142" t="n">
        <v>0</v>
      </c>
      <c r="J23" s="142" t="n">
        <v>0</v>
      </c>
      <c r="K23" s="142" t="n">
        <v>0</v>
      </c>
      <c r="L23" s="133" t="n">
        <f aca="false">SUM(H23:K23)</f>
        <v>0</v>
      </c>
      <c r="M23" s="142" t="n">
        <v>0</v>
      </c>
      <c r="N23" s="142" t="n">
        <v>0</v>
      </c>
      <c r="O23" s="142" t="n">
        <v>0</v>
      </c>
      <c r="P23" s="142" t="n">
        <v>0</v>
      </c>
      <c r="Q23" s="133" t="n">
        <f aca="false">SUM(M23:P23)</f>
        <v>0</v>
      </c>
      <c r="R23" s="142" t="n">
        <v>0</v>
      </c>
      <c r="S23" s="165" t="n">
        <f aca="false">SUM(G23,L23,Q23,R23)</f>
        <v>0</v>
      </c>
      <c r="T23" s="136" t="n">
        <f aca="false">IFERROR((E23-S23)/E23*-1,0)</f>
        <v>0</v>
      </c>
    </row>
    <row r="24" customFormat="false" ht="15" hidden="false" customHeight="false" outlineLevel="0" collapsed="false">
      <c r="B24" s="130" t="s">
        <v>182</v>
      </c>
      <c r="C24" s="131" t="s">
        <v>273</v>
      </c>
      <c r="D24" s="163" t="str">
        <f aca="false">_xlfn.IFNA(VLOOKUP(C24, 'Dropdown Values'!$A$82:$B$104, 2, FALSE()), "")</f>
        <v>%</v>
      </c>
      <c r="E24" s="119" t="n">
        <v>0</v>
      </c>
      <c r="F24" s="141" t="n">
        <v>0</v>
      </c>
      <c r="G24" s="133" t="n">
        <f aca="false">SUM(F24)</f>
        <v>0</v>
      </c>
      <c r="H24" s="141" t="n">
        <v>0</v>
      </c>
      <c r="I24" s="142" t="n">
        <v>0</v>
      </c>
      <c r="J24" s="142" t="n">
        <v>0</v>
      </c>
      <c r="K24" s="142" t="n">
        <v>0</v>
      </c>
      <c r="L24" s="133" t="n">
        <f aca="false">SUM(H24:K24)</f>
        <v>0</v>
      </c>
      <c r="M24" s="142" t="n">
        <v>0</v>
      </c>
      <c r="N24" s="142" t="n">
        <v>0</v>
      </c>
      <c r="O24" s="142" t="n">
        <v>0</v>
      </c>
      <c r="P24" s="142" t="n">
        <v>0</v>
      </c>
      <c r="Q24" s="133" t="n">
        <f aca="false">SUM(M24:P24)</f>
        <v>0</v>
      </c>
      <c r="R24" s="142" t="n">
        <v>0</v>
      </c>
      <c r="S24" s="165" t="n">
        <f aca="false">SUM(G24,L24,Q24,R24)</f>
        <v>0</v>
      </c>
      <c r="T24" s="136" t="n">
        <f aca="false">IFERROR((E24-S24)/E24*-1,0)</f>
        <v>0</v>
      </c>
    </row>
    <row r="25" customFormat="false" ht="23.65" hidden="false" customHeight="false" outlineLevel="0" collapsed="false">
      <c r="B25" s="130" t="s">
        <v>191</v>
      </c>
      <c r="C25" s="131" t="s">
        <v>274</v>
      </c>
      <c r="D25" s="163" t="str">
        <f aca="false">_xlfn.IFNA(VLOOKUP(C25, 'Dropdown Values'!$A$82:$B$104, 2, FALSE()), "")</f>
        <v>%</v>
      </c>
      <c r="E25" s="119" t="n">
        <v>0</v>
      </c>
      <c r="F25" s="141" t="n">
        <v>0</v>
      </c>
      <c r="G25" s="133" t="n">
        <f aca="false">SUM(F25)</f>
        <v>0</v>
      </c>
      <c r="H25" s="141" t="n">
        <v>0</v>
      </c>
      <c r="I25" s="142" t="n">
        <v>0</v>
      </c>
      <c r="J25" s="142" t="n">
        <v>0</v>
      </c>
      <c r="K25" s="142" t="n">
        <v>0</v>
      </c>
      <c r="L25" s="133" t="n">
        <f aca="false">SUM(H25:K25)</f>
        <v>0</v>
      </c>
      <c r="M25" s="142" t="n">
        <v>0</v>
      </c>
      <c r="N25" s="142" t="n">
        <v>0</v>
      </c>
      <c r="O25" s="142" t="n">
        <v>0</v>
      </c>
      <c r="P25" s="142" t="n">
        <v>0</v>
      </c>
      <c r="Q25" s="133" t="n">
        <f aca="false">SUM(M25:P25)</f>
        <v>0</v>
      </c>
      <c r="R25" s="142" t="n">
        <v>0</v>
      </c>
      <c r="S25" s="165" t="n">
        <f aca="false">SUM(G25,L25,Q25,R25)</f>
        <v>0</v>
      </c>
      <c r="T25" s="136" t="n">
        <f aca="false">IFERROR((E25-S25)/E25*-1,0)</f>
        <v>0</v>
      </c>
    </row>
    <row r="26" customFormat="false" ht="23.65" hidden="false" customHeight="false" outlineLevel="0" collapsed="false">
      <c r="B26" s="130" t="s">
        <v>191</v>
      </c>
      <c r="C26" s="131" t="s">
        <v>275</v>
      </c>
      <c r="D26" s="163" t="str">
        <f aca="false">_xlfn.IFNA(VLOOKUP(C26, 'Dropdown Values'!$A$82:$B$104, 2, FALSE()), "")</f>
        <v>n of </v>
      </c>
      <c r="E26" s="119" t="n">
        <v>0</v>
      </c>
      <c r="F26" s="141" t="n">
        <v>0</v>
      </c>
      <c r="G26" s="133" t="n">
        <f aca="false">SUM(F26)</f>
        <v>0</v>
      </c>
      <c r="H26" s="141" t="n">
        <v>0</v>
      </c>
      <c r="I26" s="142" t="n">
        <v>0</v>
      </c>
      <c r="J26" s="142" t="n">
        <v>0</v>
      </c>
      <c r="K26" s="142" t="n">
        <v>0</v>
      </c>
      <c r="L26" s="133" t="n">
        <f aca="false">SUM(H26:K26)</f>
        <v>0</v>
      </c>
      <c r="M26" s="142" t="n">
        <v>0</v>
      </c>
      <c r="N26" s="142" t="n">
        <v>0</v>
      </c>
      <c r="O26" s="142" t="n">
        <v>0</v>
      </c>
      <c r="P26" s="142" t="n">
        <v>0</v>
      </c>
      <c r="Q26" s="133" t="n">
        <f aca="false">SUM(M26:P26)</f>
        <v>0</v>
      </c>
      <c r="R26" s="142" t="n">
        <v>0</v>
      </c>
      <c r="S26" s="165" t="n">
        <f aca="false">SUM(G26,L26,Q26,R26)</f>
        <v>0</v>
      </c>
      <c r="T26" s="136" t="n">
        <f aca="false">IFERROR((E26-S26)/E26*-1,0)</f>
        <v>0</v>
      </c>
    </row>
    <row r="27" customFormat="false" ht="23.65" hidden="false" customHeight="false" outlineLevel="0" collapsed="false">
      <c r="B27" s="130" t="s">
        <v>191</v>
      </c>
      <c r="C27" s="131" t="s">
        <v>276</v>
      </c>
      <c r="D27" s="163" t="str">
        <f aca="false">_xlfn.IFNA(VLOOKUP(C27, 'Dropdown Values'!$A$82:$B$104, 2, FALSE()), "")</f>
        <v>n of </v>
      </c>
      <c r="E27" s="119" t="n">
        <v>0</v>
      </c>
      <c r="F27" s="141" t="n">
        <v>0</v>
      </c>
      <c r="G27" s="133" t="n">
        <f aca="false">SUM(F27)</f>
        <v>0</v>
      </c>
      <c r="H27" s="141" t="n">
        <v>0</v>
      </c>
      <c r="I27" s="142" t="n">
        <v>0</v>
      </c>
      <c r="J27" s="142" t="n">
        <v>0</v>
      </c>
      <c r="K27" s="142" t="n">
        <v>0</v>
      </c>
      <c r="L27" s="133" t="n">
        <f aca="false">SUM(H27:K27)</f>
        <v>0</v>
      </c>
      <c r="M27" s="142" t="n">
        <v>0</v>
      </c>
      <c r="N27" s="142" t="n">
        <v>0</v>
      </c>
      <c r="O27" s="142" t="n">
        <v>0</v>
      </c>
      <c r="P27" s="142" t="n">
        <v>0</v>
      </c>
      <c r="Q27" s="133" t="n">
        <f aca="false">SUM(M27:P27)</f>
        <v>0</v>
      </c>
      <c r="R27" s="142" t="n">
        <v>0</v>
      </c>
      <c r="S27" s="165" t="n">
        <f aca="false">SUM(G27,L27,Q27,R27)</f>
        <v>0</v>
      </c>
      <c r="T27" s="136" t="n">
        <f aca="false">IFERROR((E27-S27)/E27*-1,0)</f>
        <v>0</v>
      </c>
    </row>
    <row r="28" customFormat="false" ht="23.65" hidden="false" customHeight="false" outlineLevel="0" collapsed="false">
      <c r="B28" s="130" t="s">
        <v>195</v>
      </c>
      <c r="C28" s="131" t="s">
        <v>277</v>
      </c>
      <c r="D28" s="163" t="str">
        <f aca="false">_xlfn.IFNA(VLOOKUP(C28, 'Dropdown Values'!$A$82:$B$104, 2, FALSE()), "")</f>
        <v>n of </v>
      </c>
      <c r="E28" s="119" t="n">
        <v>0</v>
      </c>
      <c r="F28" s="141" t="n">
        <v>0</v>
      </c>
      <c r="G28" s="133" t="n">
        <f aca="false">SUM(F28)</f>
        <v>0</v>
      </c>
      <c r="H28" s="141" t="n">
        <v>0</v>
      </c>
      <c r="I28" s="142" t="n">
        <v>0</v>
      </c>
      <c r="J28" s="142" t="n">
        <v>0</v>
      </c>
      <c r="K28" s="142" t="n">
        <v>0</v>
      </c>
      <c r="L28" s="133" t="n">
        <f aca="false">SUM(H28:K28)</f>
        <v>0</v>
      </c>
      <c r="M28" s="142" t="n">
        <v>0</v>
      </c>
      <c r="N28" s="142" t="n">
        <v>0</v>
      </c>
      <c r="O28" s="142" t="n">
        <v>0</v>
      </c>
      <c r="P28" s="142" t="n">
        <v>0</v>
      </c>
      <c r="Q28" s="133" t="n">
        <f aca="false">SUM(M28:P28)</f>
        <v>0</v>
      </c>
      <c r="R28" s="142" t="n">
        <v>0</v>
      </c>
      <c r="S28" s="165" t="n">
        <f aca="false">SUM(G28,L28,Q28,R28)</f>
        <v>0</v>
      </c>
      <c r="T28" s="136" t="n">
        <f aca="false">IFERROR((E28-S28)/E28*-1,0)</f>
        <v>0</v>
      </c>
    </row>
    <row r="29" customFormat="false" ht="23.65" hidden="false" customHeight="false" outlineLevel="0" collapsed="false">
      <c r="B29" s="130" t="s">
        <v>195</v>
      </c>
      <c r="C29" s="131" t="s">
        <v>278</v>
      </c>
      <c r="D29" s="163" t="str">
        <f aca="false">_xlfn.IFNA(VLOOKUP(C29, 'Dropdown Values'!$A$82:$B$104, 2, FALSE()), "")</f>
        <v>%</v>
      </c>
      <c r="E29" s="119" t="n">
        <v>0</v>
      </c>
      <c r="F29" s="141" t="n">
        <v>0</v>
      </c>
      <c r="G29" s="133" t="n">
        <f aca="false">SUM(F29)</f>
        <v>0</v>
      </c>
      <c r="H29" s="141" t="n">
        <v>0</v>
      </c>
      <c r="I29" s="142" t="n">
        <v>0</v>
      </c>
      <c r="J29" s="142" t="n">
        <v>0</v>
      </c>
      <c r="K29" s="142" t="n">
        <v>0</v>
      </c>
      <c r="L29" s="133" t="n">
        <f aca="false">SUM(H29:K29)</f>
        <v>0</v>
      </c>
      <c r="M29" s="142" t="n">
        <v>0</v>
      </c>
      <c r="N29" s="142" t="n">
        <v>0</v>
      </c>
      <c r="O29" s="142" t="n">
        <v>0</v>
      </c>
      <c r="P29" s="142" t="n">
        <v>0</v>
      </c>
      <c r="Q29" s="133" t="n">
        <f aca="false">SUM(M29:P29)</f>
        <v>0</v>
      </c>
      <c r="R29" s="142" t="n">
        <v>0</v>
      </c>
      <c r="S29" s="165" t="n">
        <f aca="false">SUM(G29,L29,Q29,R29)</f>
        <v>0</v>
      </c>
      <c r="T29" s="136" t="n">
        <f aca="false">IFERROR((E29-S29)/E29*-1,0)</f>
        <v>0</v>
      </c>
    </row>
    <row r="30" customFormat="false" ht="23.65" hidden="false" customHeight="false" outlineLevel="0" collapsed="false">
      <c r="B30" s="130" t="s">
        <v>195</v>
      </c>
      <c r="C30" s="131" t="s">
        <v>279</v>
      </c>
      <c r="D30" s="163" t="str">
        <f aca="false">_xlfn.IFNA(VLOOKUP(C30, 'Dropdown Values'!$A$82:$B$104, 2, FALSE()), "")</f>
        <v>%</v>
      </c>
      <c r="E30" s="119" t="n">
        <v>0</v>
      </c>
      <c r="F30" s="141" t="n">
        <v>0</v>
      </c>
      <c r="G30" s="133" t="n">
        <f aca="false">SUM(F30)</f>
        <v>0</v>
      </c>
      <c r="H30" s="141" t="n">
        <v>0</v>
      </c>
      <c r="I30" s="142" t="n">
        <v>0</v>
      </c>
      <c r="J30" s="142" t="n">
        <v>0</v>
      </c>
      <c r="K30" s="142" t="n">
        <v>0</v>
      </c>
      <c r="L30" s="133" t="n">
        <f aca="false">SUM(H30:K30)</f>
        <v>0</v>
      </c>
      <c r="M30" s="142" t="n">
        <v>0</v>
      </c>
      <c r="N30" s="142" t="n">
        <v>0</v>
      </c>
      <c r="O30" s="142" t="n">
        <v>0</v>
      </c>
      <c r="P30" s="142" t="n">
        <v>0</v>
      </c>
      <c r="Q30" s="133" t="n">
        <f aca="false">SUM(M30:P30)</f>
        <v>0</v>
      </c>
      <c r="R30" s="142" t="n">
        <v>0</v>
      </c>
      <c r="S30" s="165" t="n">
        <f aca="false">SUM(G30,L30,Q30,R30)</f>
        <v>0</v>
      </c>
      <c r="T30" s="136" t="n">
        <f aca="false">IFERROR((E30-S30)/E30*-1,0)</f>
        <v>0</v>
      </c>
    </row>
    <row r="31" customFormat="false" ht="23.65" hidden="false" customHeight="false" outlineLevel="0" collapsed="false">
      <c r="B31" s="130" t="s">
        <v>195</v>
      </c>
      <c r="C31" s="131" t="s">
        <v>280</v>
      </c>
      <c r="D31" s="163" t="str">
        <f aca="false">_xlfn.IFNA(VLOOKUP(C31, 'Dropdown Values'!$A$82:$B$104, 2, FALSE()), "")</f>
        <v>n of </v>
      </c>
      <c r="E31" s="119" t="n">
        <v>0</v>
      </c>
      <c r="F31" s="141" t="n">
        <v>0</v>
      </c>
      <c r="G31" s="133" t="n">
        <f aca="false">SUM(F31)</f>
        <v>0</v>
      </c>
      <c r="H31" s="141" t="n">
        <v>0</v>
      </c>
      <c r="I31" s="142" t="n">
        <v>0</v>
      </c>
      <c r="J31" s="142" t="n">
        <v>0</v>
      </c>
      <c r="K31" s="142" t="n">
        <v>0</v>
      </c>
      <c r="L31" s="133" t="n">
        <f aca="false">SUM(H31:K31)</f>
        <v>0</v>
      </c>
      <c r="M31" s="142" t="n">
        <v>0</v>
      </c>
      <c r="N31" s="142" t="n">
        <v>0</v>
      </c>
      <c r="O31" s="142" t="n">
        <v>0</v>
      </c>
      <c r="P31" s="142" t="n">
        <v>0</v>
      </c>
      <c r="Q31" s="133" t="n">
        <f aca="false">SUM(M31:P31)</f>
        <v>0</v>
      </c>
      <c r="R31" s="142" t="n">
        <v>0</v>
      </c>
      <c r="S31" s="165" t="n">
        <f aca="false">SUM(G31,L31,Q31,R31)</f>
        <v>0</v>
      </c>
      <c r="T31" s="136" t="n">
        <f aca="false">IFERROR((E31-S31)/E31*-1,0)</f>
        <v>0</v>
      </c>
    </row>
    <row r="32" customFormat="false" ht="23.65" hidden="false" customHeight="false" outlineLevel="0" collapsed="false">
      <c r="B32" s="130" t="s">
        <v>195</v>
      </c>
      <c r="C32" s="131" t="s">
        <v>281</v>
      </c>
      <c r="D32" s="163" t="str">
        <f aca="false">_xlfn.IFNA(VLOOKUP(C32, 'Dropdown Values'!$A$82:$B$104, 2, FALSE()), "")</f>
        <v>n of </v>
      </c>
      <c r="E32" s="119" t="n">
        <v>0</v>
      </c>
      <c r="F32" s="141" t="n">
        <v>0</v>
      </c>
      <c r="G32" s="133" t="n">
        <f aca="false">SUM(F32)</f>
        <v>0</v>
      </c>
      <c r="H32" s="141" t="n">
        <v>0</v>
      </c>
      <c r="I32" s="142" t="n">
        <v>0</v>
      </c>
      <c r="J32" s="142" t="n">
        <v>0</v>
      </c>
      <c r="K32" s="142" t="n">
        <v>0</v>
      </c>
      <c r="L32" s="133" t="n">
        <f aca="false">SUM(H32:K32)</f>
        <v>0</v>
      </c>
      <c r="M32" s="142" t="n">
        <v>0</v>
      </c>
      <c r="N32" s="142" t="n">
        <v>0</v>
      </c>
      <c r="O32" s="142" t="n">
        <v>0</v>
      </c>
      <c r="P32" s="142" t="n">
        <v>0</v>
      </c>
      <c r="Q32" s="133" t="n">
        <f aca="false">SUM(M32:P32)</f>
        <v>0</v>
      </c>
      <c r="R32" s="142" t="n">
        <v>0</v>
      </c>
      <c r="S32" s="165" t="n">
        <f aca="false">SUM(G32,L32,Q32,R32)</f>
        <v>0</v>
      </c>
      <c r="T32" s="136" t="n">
        <f aca="false">IFERROR((E32-S32)/E32*-1,0)</f>
        <v>0</v>
      </c>
    </row>
    <row r="33" customFormat="false" ht="23.65" hidden="false" customHeight="false" outlineLevel="0" collapsed="false">
      <c r="B33" s="130" t="s">
        <v>195</v>
      </c>
      <c r="C33" s="131" t="s">
        <v>282</v>
      </c>
      <c r="D33" s="163" t="str">
        <f aca="false">_xlfn.IFNA(VLOOKUP(C33, 'Dropdown Values'!$A$82:$B$104, 2, FALSE()), "")</f>
        <v>n of </v>
      </c>
      <c r="E33" s="119" t="n">
        <v>0</v>
      </c>
      <c r="F33" s="141" t="n">
        <v>0</v>
      </c>
      <c r="G33" s="133" t="n">
        <f aca="false">SUM(F33)</f>
        <v>0</v>
      </c>
      <c r="H33" s="141" t="n">
        <v>0</v>
      </c>
      <c r="I33" s="142" t="n">
        <v>0</v>
      </c>
      <c r="J33" s="142" t="n">
        <v>0</v>
      </c>
      <c r="K33" s="142" t="n">
        <v>0</v>
      </c>
      <c r="L33" s="133" t="n">
        <f aca="false">SUM(H33:K33)</f>
        <v>0</v>
      </c>
      <c r="M33" s="142" t="n">
        <v>0</v>
      </c>
      <c r="N33" s="142" t="n">
        <v>0</v>
      </c>
      <c r="O33" s="142" t="n">
        <v>0</v>
      </c>
      <c r="P33" s="142" t="n">
        <v>0</v>
      </c>
      <c r="Q33" s="133" t="n">
        <f aca="false">SUM(M33:P33)</f>
        <v>0</v>
      </c>
      <c r="R33" s="142" t="n">
        <v>0</v>
      </c>
      <c r="S33" s="165" t="n">
        <f aca="false">SUM(G33,L33,Q33,R33)</f>
        <v>0</v>
      </c>
      <c r="T33" s="136" t="n">
        <f aca="false">IFERROR((E33-S33)/E33*-1,0)</f>
        <v>0</v>
      </c>
    </row>
    <row r="34" customFormat="false" ht="23.65" hidden="false" customHeight="false" outlineLevel="0" collapsed="false">
      <c r="B34" s="130" t="s">
        <v>195</v>
      </c>
      <c r="C34" s="131" t="s">
        <v>283</v>
      </c>
      <c r="D34" s="163" t="str">
        <f aca="false">_xlfn.IFNA(VLOOKUP(C34, 'Dropdown Values'!$A$82:$B$104, 2, FALSE()), "")</f>
        <v>£</v>
      </c>
      <c r="E34" s="119" t="n">
        <v>0</v>
      </c>
      <c r="F34" s="141" t="n">
        <v>0</v>
      </c>
      <c r="G34" s="133" t="n">
        <f aca="false">SUM(F34)</f>
        <v>0</v>
      </c>
      <c r="H34" s="141" t="n">
        <v>0</v>
      </c>
      <c r="I34" s="142" t="n">
        <v>0</v>
      </c>
      <c r="J34" s="142" t="n">
        <v>0</v>
      </c>
      <c r="K34" s="142" t="n">
        <v>0</v>
      </c>
      <c r="L34" s="133" t="n">
        <f aca="false">SUM(H34:K34)</f>
        <v>0</v>
      </c>
      <c r="M34" s="142" t="n">
        <v>0</v>
      </c>
      <c r="N34" s="142" t="n">
        <v>0</v>
      </c>
      <c r="O34" s="142" t="n">
        <v>0</v>
      </c>
      <c r="P34" s="142" t="n">
        <v>0</v>
      </c>
      <c r="Q34" s="133" t="n">
        <f aca="false">SUM(M34:P34)</f>
        <v>0</v>
      </c>
      <c r="R34" s="142" t="n">
        <v>0</v>
      </c>
      <c r="S34" s="165" t="n">
        <f aca="false">SUM(G34,L34,Q34,R34)</f>
        <v>0</v>
      </c>
      <c r="T34" s="136" t="n">
        <f aca="false">IFERROR((E34-S34)/E34*-1,0)</f>
        <v>0</v>
      </c>
    </row>
    <row r="35" customFormat="false" ht="23.65" hidden="false" customHeight="false" outlineLevel="0" collapsed="false">
      <c r="B35" s="130" t="s">
        <v>195</v>
      </c>
      <c r="C35" s="131" t="s">
        <v>284</v>
      </c>
      <c r="D35" s="163" t="str">
        <f aca="false">_xlfn.IFNA(VLOOKUP(C35, 'Dropdown Values'!$A$82:$B$104, 2, FALSE()), "")</f>
        <v>n of </v>
      </c>
      <c r="E35" s="119" t="n">
        <v>0</v>
      </c>
      <c r="F35" s="141" t="n">
        <v>0</v>
      </c>
      <c r="G35" s="133" t="n">
        <f aca="false">SUM(F35)</f>
        <v>0</v>
      </c>
      <c r="H35" s="141" t="n">
        <v>0</v>
      </c>
      <c r="I35" s="142" t="n">
        <v>0</v>
      </c>
      <c r="J35" s="142" t="n">
        <v>0</v>
      </c>
      <c r="K35" s="142" t="n">
        <v>0</v>
      </c>
      <c r="L35" s="133" t="n">
        <f aca="false">SUM(H35:K35)</f>
        <v>0</v>
      </c>
      <c r="M35" s="142" t="n">
        <v>0</v>
      </c>
      <c r="N35" s="142" t="n">
        <v>0</v>
      </c>
      <c r="O35" s="142" t="n">
        <v>0</v>
      </c>
      <c r="P35" s="142" t="n">
        <v>0</v>
      </c>
      <c r="Q35" s="133" t="n">
        <f aca="false">SUM(M35:P35)</f>
        <v>0</v>
      </c>
      <c r="R35" s="142" t="n">
        <v>0</v>
      </c>
      <c r="S35" s="165" t="n">
        <f aca="false">SUM(G35,L35,Q35,R35)</f>
        <v>0</v>
      </c>
      <c r="T35" s="136" t="n">
        <f aca="false">IFERROR((E35-S35)/E35*-1,0)</f>
        <v>0</v>
      </c>
    </row>
    <row r="36" customFormat="false" ht="23.65" hidden="false" customHeight="false" outlineLevel="0" collapsed="false">
      <c r="B36" s="130" t="s">
        <v>195</v>
      </c>
      <c r="C36" s="131" t="s">
        <v>285</v>
      </c>
      <c r="D36" s="163" t="str">
        <f aca="false">_xlfn.IFNA(VLOOKUP(C36, 'Dropdown Values'!$A$82:$B$104, 2, FALSE()), "")</f>
        <v>n of </v>
      </c>
      <c r="E36" s="119" t="n">
        <v>0</v>
      </c>
      <c r="F36" s="141" t="n">
        <v>0</v>
      </c>
      <c r="G36" s="133" t="n">
        <f aca="false">SUM(F36)</f>
        <v>0</v>
      </c>
      <c r="H36" s="141" t="n">
        <v>0</v>
      </c>
      <c r="I36" s="142" t="n">
        <v>0</v>
      </c>
      <c r="J36" s="142" t="n">
        <v>0</v>
      </c>
      <c r="K36" s="142" t="n">
        <v>0</v>
      </c>
      <c r="L36" s="133" t="n">
        <f aca="false">SUM(H36:K36)</f>
        <v>0</v>
      </c>
      <c r="M36" s="142" t="n">
        <v>0</v>
      </c>
      <c r="N36" s="142" t="n">
        <v>0</v>
      </c>
      <c r="O36" s="142" t="n">
        <v>0</v>
      </c>
      <c r="P36" s="142" t="n">
        <v>0</v>
      </c>
      <c r="Q36" s="133" t="n">
        <f aca="false">SUM(M36:P36)</f>
        <v>0</v>
      </c>
      <c r="R36" s="142" t="n">
        <v>0</v>
      </c>
      <c r="S36" s="165" t="n">
        <f aca="false">SUM(G36,L36,Q36,R36)</f>
        <v>0</v>
      </c>
      <c r="T36" s="136" t="n">
        <f aca="false">IFERROR((E36-S36)/E36*-1,0)</f>
        <v>0</v>
      </c>
    </row>
    <row r="37" customFormat="false" ht="23.65" hidden="false" customHeight="false" outlineLevel="0" collapsed="false">
      <c r="B37" s="130" t="s">
        <v>195</v>
      </c>
      <c r="C37" s="131" t="s">
        <v>286</v>
      </c>
      <c r="D37" s="163" t="str">
        <f aca="false">_xlfn.IFNA(VLOOKUP(C37, 'Dropdown Values'!$A$82:$B$104, 2, FALSE()), "")</f>
        <v>n of </v>
      </c>
      <c r="E37" s="119" t="n">
        <v>0</v>
      </c>
      <c r="F37" s="141" t="n">
        <v>0</v>
      </c>
      <c r="G37" s="133" t="n">
        <f aca="false">SUM(F37)</f>
        <v>0</v>
      </c>
      <c r="H37" s="141" t="n">
        <v>0</v>
      </c>
      <c r="I37" s="142" t="n">
        <v>0</v>
      </c>
      <c r="J37" s="142" t="n">
        <v>0</v>
      </c>
      <c r="K37" s="142" t="n">
        <v>0</v>
      </c>
      <c r="L37" s="133" t="n">
        <f aca="false">SUM(H37:K37)</f>
        <v>0</v>
      </c>
      <c r="M37" s="142" t="n">
        <v>0</v>
      </c>
      <c r="N37" s="142" t="n">
        <v>0</v>
      </c>
      <c r="O37" s="142" t="n">
        <v>0</v>
      </c>
      <c r="P37" s="142" t="n">
        <v>0</v>
      </c>
      <c r="Q37" s="133" t="n">
        <f aca="false">SUM(M37:P37)</f>
        <v>0</v>
      </c>
      <c r="R37" s="142" t="n">
        <v>0</v>
      </c>
      <c r="S37" s="165" t="n">
        <f aca="false">SUM(G37,L37,Q37,R37)</f>
        <v>0</v>
      </c>
      <c r="T37" s="136" t="n">
        <f aca="false">IFERROR((E37-S37)/E37*-1,0)</f>
        <v>0</v>
      </c>
    </row>
    <row r="38" customFormat="false" ht="23.65" hidden="false" customHeight="false" outlineLevel="0" collapsed="false">
      <c r="B38" s="130" t="s">
        <v>210</v>
      </c>
      <c r="C38" s="131" t="s">
        <v>287</v>
      </c>
      <c r="D38" s="163" t="str">
        <f aca="false">_xlfn.IFNA(VLOOKUP(C38, 'Dropdown Values'!$A$82:$B$104, 2, FALSE()), "")</f>
        <v>%</v>
      </c>
      <c r="E38" s="119" t="n">
        <v>0</v>
      </c>
      <c r="F38" s="141" t="n">
        <v>0</v>
      </c>
      <c r="G38" s="133" t="n">
        <f aca="false">SUM(F38)</f>
        <v>0</v>
      </c>
      <c r="H38" s="141" t="n">
        <v>0</v>
      </c>
      <c r="I38" s="142" t="n">
        <v>0</v>
      </c>
      <c r="J38" s="142" t="n">
        <v>0</v>
      </c>
      <c r="K38" s="142" t="n">
        <v>0</v>
      </c>
      <c r="L38" s="133" t="n">
        <f aca="false">SUM(H38:K38)</f>
        <v>0</v>
      </c>
      <c r="M38" s="142" t="n">
        <v>0</v>
      </c>
      <c r="N38" s="142" t="n">
        <v>0</v>
      </c>
      <c r="O38" s="142" t="n">
        <v>0</v>
      </c>
      <c r="P38" s="142" t="n">
        <v>0</v>
      </c>
      <c r="Q38" s="133" t="n">
        <f aca="false">SUM(M38:P38)</f>
        <v>0</v>
      </c>
      <c r="R38" s="142" t="n">
        <v>0</v>
      </c>
      <c r="S38" s="165" t="n">
        <f aca="false">SUM(G38,L38,Q38,R38)</f>
        <v>0</v>
      </c>
      <c r="T38" s="136" t="n">
        <f aca="false">IFERROR((E38-S38)/E38*-1,0)</f>
        <v>0</v>
      </c>
    </row>
    <row r="39" customFormat="false" ht="15" hidden="false" customHeight="false" outlineLevel="0" collapsed="false">
      <c r="B39" s="130" t="s">
        <v>92</v>
      </c>
      <c r="C39" s="131"/>
      <c r="D39" s="163" t="str">
        <f aca="false">_xlfn.IFNA(VLOOKUP(C39, 'Dropdown Values'!$A$82:$B$104, 2, FALSE()), "")</f>
        <v/>
      </c>
      <c r="E39" s="119"/>
      <c r="F39" s="141"/>
      <c r="G39" s="133" t="n">
        <f aca="false">SUM(F39)</f>
        <v>0</v>
      </c>
      <c r="H39" s="141"/>
      <c r="I39" s="142"/>
      <c r="J39" s="142"/>
      <c r="K39" s="142"/>
      <c r="L39" s="133" t="n">
        <f aca="false">SUM(H39:K39)</f>
        <v>0</v>
      </c>
      <c r="M39" s="142"/>
      <c r="N39" s="142"/>
      <c r="O39" s="142"/>
      <c r="P39" s="142"/>
      <c r="Q39" s="133" t="n">
        <f aca="false">SUM(M39:P39)</f>
        <v>0</v>
      </c>
      <c r="R39" s="142"/>
      <c r="S39" s="165" t="n">
        <f aca="false">SUM(G39,L39,Q39,R39)</f>
        <v>0</v>
      </c>
      <c r="T39" s="136" t="n">
        <f aca="false">IFERROR((E39-S39)/E39*-1,0)</f>
        <v>0</v>
      </c>
    </row>
    <row r="40" customFormat="false" ht="15" hidden="false" customHeight="false" outlineLevel="0" collapsed="false">
      <c r="B40" s="130" t="s">
        <v>92</v>
      </c>
      <c r="C40" s="131"/>
      <c r="D40" s="163" t="str">
        <f aca="false">_xlfn.IFNA(VLOOKUP(C40, 'Dropdown Values'!$A$82:$B$104, 2, FALSE()), "")</f>
        <v/>
      </c>
      <c r="E40" s="119"/>
      <c r="F40" s="141"/>
      <c r="G40" s="133" t="n">
        <f aca="false">SUM(F40)</f>
        <v>0</v>
      </c>
      <c r="H40" s="141"/>
      <c r="I40" s="142"/>
      <c r="J40" s="142"/>
      <c r="K40" s="142"/>
      <c r="L40" s="133" t="n">
        <f aca="false">SUM(H40:K40)</f>
        <v>0</v>
      </c>
      <c r="M40" s="142"/>
      <c r="N40" s="142"/>
      <c r="O40" s="142"/>
      <c r="P40" s="142"/>
      <c r="Q40" s="133" t="n">
        <f aca="false">SUM(M40:P40)</f>
        <v>0</v>
      </c>
      <c r="R40" s="142"/>
      <c r="S40" s="165" t="n">
        <f aca="false">SUM(G40,L40,Q40,R40)</f>
        <v>0</v>
      </c>
      <c r="T40" s="136" t="n">
        <f aca="false">IFERROR((E40-S40)/E40*-1,0)</f>
        <v>0</v>
      </c>
    </row>
    <row r="41" customFormat="false" ht="15" hidden="false" customHeight="false" outlineLevel="0" collapsed="false">
      <c r="B41" s="130" t="s">
        <v>92</v>
      </c>
      <c r="C41" s="131"/>
      <c r="D41" s="163" t="str">
        <f aca="false">_xlfn.IFNA(VLOOKUP(C41, 'Dropdown Values'!$A$82:$B$104, 2, FALSE()), "")</f>
        <v/>
      </c>
      <c r="E41" s="119"/>
      <c r="F41" s="141"/>
      <c r="G41" s="133" t="n">
        <f aca="false">SUM(F41)</f>
        <v>0</v>
      </c>
      <c r="H41" s="141"/>
      <c r="I41" s="142"/>
      <c r="J41" s="142"/>
      <c r="K41" s="142"/>
      <c r="L41" s="133" t="n">
        <f aca="false">SUM(H41:K41)</f>
        <v>0</v>
      </c>
      <c r="M41" s="142"/>
      <c r="N41" s="142"/>
      <c r="O41" s="142"/>
      <c r="P41" s="142"/>
      <c r="Q41" s="133" t="n">
        <f aca="false">SUM(M41:P41)</f>
        <v>0</v>
      </c>
      <c r="R41" s="142"/>
      <c r="S41" s="165" t="n">
        <f aca="false">SUM(G41,L41,Q41,R41)</f>
        <v>0</v>
      </c>
      <c r="T41" s="136" t="n">
        <f aca="false">IFERROR((E41-S41)/E41*-1,0)</f>
        <v>0</v>
      </c>
    </row>
    <row r="42" customFormat="false" ht="15" hidden="false" customHeight="false" outlineLevel="0" collapsed="false">
      <c r="B42" s="130" t="s">
        <v>92</v>
      </c>
      <c r="C42" s="131"/>
      <c r="D42" s="163" t="str">
        <f aca="false">_xlfn.IFNA(VLOOKUP(C42, 'Dropdown Values'!$A$82:$B$104, 2, FALSE()), "")</f>
        <v/>
      </c>
      <c r="E42" s="119"/>
      <c r="F42" s="141"/>
      <c r="G42" s="133" t="n">
        <f aca="false">SUM(F42)</f>
        <v>0</v>
      </c>
      <c r="H42" s="141"/>
      <c r="I42" s="142"/>
      <c r="J42" s="142"/>
      <c r="K42" s="142"/>
      <c r="L42" s="133" t="n">
        <f aca="false">SUM(H42:K42)</f>
        <v>0</v>
      </c>
      <c r="M42" s="142"/>
      <c r="N42" s="142"/>
      <c r="O42" s="142"/>
      <c r="P42" s="142"/>
      <c r="Q42" s="133" t="n">
        <f aca="false">SUM(M42:P42)</f>
        <v>0</v>
      </c>
      <c r="R42" s="142"/>
      <c r="S42" s="165" t="n">
        <f aca="false">SUM(G42,L42,Q42,R42)</f>
        <v>0</v>
      </c>
      <c r="T42" s="136" t="n">
        <f aca="false">IFERROR((E42-S42)/E42*-1,0)</f>
        <v>0</v>
      </c>
    </row>
    <row r="43" customFormat="false" ht="15" hidden="false" customHeight="false" outlineLevel="0" collapsed="false">
      <c r="B43" s="130" t="s">
        <v>92</v>
      </c>
      <c r="C43" s="131"/>
      <c r="D43" s="163" t="str">
        <f aca="false">_xlfn.IFNA(VLOOKUP(C43, 'Dropdown Values'!$A$82:$B$104, 2, FALSE()), "")</f>
        <v/>
      </c>
      <c r="E43" s="119"/>
      <c r="F43" s="141"/>
      <c r="G43" s="133" t="n">
        <f aca="false">SUM(F43)</f>
        <v>0</v>
      </c>
      <c r="H43" s="141"/>
      <c r="I43" s="142"/>
      <c r="J43" s="142"/>
      <c r="K43" s="142"/>
      <c r="L43" s="133" t="n">
        <f aca="false">SUM(H43:K43)</f>
        <v>0</v>
      </c>
      <c r="M43" s="142"/>
      <c r="N43" s="142"/>
      <c r="O43" s="142"/>
      <c r="P43" s="142"/>
      <c r="Q43" s="133" t="n">
        <f aca="false">SUM(M43:P43)</f>
        <v>0</v>
      </c>
      <c r="R43" s="142"/>
      <c r="S43" s="165" t="n">
        <f aca="false">SUM(G43,L43,Q43,R43)</f>
        <v>0</v>
      </c>
      <c r="T43" s="136" t="n">
        <f aca="false">IFERROR((E43-S43)/E43*-1,0)</f>
        <v>0</v>
      </c>
    </row>
    <row r="44" customFormat="false" ht="15" hidden="false" customHeight="false" outlineLevel="0" collapsed="false">
      <c r="B44" s="130" t="s">
        <v>92</v>
      </c>
      <c r="C44" s="131"/>
      <c r="D44" s="163" t="str">
        <f aca="false">_xlfn.IFNA(VLOOKUP(C44, 'Dropdown Values'!$A$82:$B$104, 2, FALSE()), "")</f>
        <v/>
      </c>
      <c r="E44" s="119"/>
      <c r="F44" s="141"/>
      <c r="G44" s="133" t="n">
        <f aca="false">SUM(F44)</f>
        <v>0</v>
      </c>
      <c r="H44" s="141"/>
      <c r="I44" s="142"/>
      <c r="J44" s="142"/>
      <c r="K44" s="142"/>
      <c r="L44" s="133" t="n">
        <f aca="false">SUM(H44:K44)</f>
        <v>0</v>
      </c>
      <c r="M44" s="142"/>
      <c r="N44" s="142"/>
      <c r="O44" s="142"/>
      <c r="P44" s="142"/>
      <c r="Q44" s="133" t="n">
        <f aca="false">SUM(M44:P44)</f>
        <v>0</v>
      </c>
      <c r="R44" s="142"/>
      <c r="S44" s="165" t="n">
        <f aca="false">SUM(G44,L44,Q44,R44)</f>
        <v>0</v>
      </c>
      <c r="T44" s="136" t="n">
        <f aca="false">IFERROR((E44-S44)/E44*-1,0)</f>
        <v>0</v>
      </c>
    </row>
    <row r="45" customFormat="false" ht="15" hidden="false" customHeight="false" outlineLevel="0" collapsed="false">
      <c r="B45" s="130" t="s">
        <v>92</v>
      </c>
      <c r="C45" s="131"/>
      <c r="D45" s="163" t="str">
        <f aca="false">_xlfn.IFNA(VLOOKUP(C45, 'Dropdown Values'!$A$82:$B$104, 2, FALSE()), "")</f>
        <v/>
      </c>
      <c r="E45" s="119"/>
      <c r="F45" s="141"/>
      <c r="G45" s="133" t="n">
        <f aca="false">SUM(F45)</f>
        <v>0</v>
      </c>
      <c r="H45" s="141"/>
      <c r="I45" s="142"/>
      <c r="J45" s="142"/>
      <c r="K45" s="142"/>
      <c r="L45" s="133" t="n">
        <f aca="false">SUM(H45:K45)</f>
        <v>0</v>
      </c>
      <c r="M45" s="142"/>
      <c r="N45" s="142"/>
      <c r="O45" s="142"/>
      <c r="P45" s="142"/>
      <c r="Q45" s="133" t="n">
        <f aca="false">SUM(M45:P45)</f>
        <v>0</v>
      </c>
      <c r="R45" s="142"/>
      <c r="S45" s="165" t="n">
        <f aca="false">SUM(G45,L45,Q45,R45)</f>
        <v>0</v>
      </c>
      <c r="T45" s="136" t="n">
        <f aca="false">IFERROR((E45-S45)/E45*-1,0)</f>
        <v>0</v>
      </c>
    </row>
    <row r="46" customFormat="false" ht="15" hidden="false" customHeight="false" outlineLevel="0" collapsed="false">
      <c r="B46" s="130" t="s">
        <v>92</v>
      </c>
      <c r="C46" s="131"/>
      <c r="D46" s="163" t="str">
        <f aca="false">_xlfn.IFNA(VLOOKUP(C46, 'Dropdown Values'!$A$82:$B$104, 2, FALSE()), "")</f>
        <v/>
      </c>
      <c r="E46" s="119"/>
      <c r="F46" s="141"/>
      <c r="G46" s="133" t="n">
        <f aca="false">SUM(F46)</f>
        <v>0</v>
      </c>
      <c r="H46" s="141"/>
      <c r="I46" s="142"/>
      <c r="J46" s="142"/>
      <c r="K46" s="142"/>
      <c r="L46" s="133" t="n">
        <f aca="false">SUM(H46:K46)</f>
        <v>0</v>
      </c>
      <c r="M46" s="142"/>
      <c r="N46" s="142"/>
      <c r="O46" s="142"/>
      <c r="P46" s="142"/>
      <c r="Q46" s="133" t="n">
        <f aca="false">SUM(M46:P46)</f>
        <v>0</v>
      </c>
      <c r="R46" s="142"/>
      <c r="S46" s="165" t="n">
        <f aca="false">SUM(G46,L46,Q46,R46)</f>
        <v>0</v>
      </c>
      <c r="T46" s="136" t="n">
        <f aca="false">IFERROR((E46-S46)/E46*-1,0)</f>
        <v>0</v>
      </c>
    </row>
    <row r="47" customFormat="false" ht="15" hidden="false" customHeight="false" outlineLevel="0" collapsed="false">
      <c r="B47" s="130" t="s">
        <v>92</v>
      </c>
      <c r="C47" s="131"/>
      <c r="D47" s="163" t="str">
        <f aca="false">_xlfn.IFNA(VLOOKUP(C47, 'Dropdown Values'!$A$82:$B$104, 2, FALSE()), "")</f>
        <v/>
      </c>
      <c r="E47" s="119"/>
      <c r="F47" s="141"/>
      <c r="G47" s="133" t="n">
        <f aca="false">SUM(F47)</f>
        <v>0</v>
      </c>
      <c r="H47" s="141"/>
      <c r="I47" s="142"/>
      <c r="J47" s="142"/>
      <c r="K47" s="142"/>
      <c r="L47" s="133" t="n">
        <f aca="false">SUM(H47:K47)</f>
        <v>0</v>
      </c>
      <c r="M47" s="142"/>
      <c r="N47" s="142"/>
      <c r="O47" s="142"/>
      <c r="P47" s="142"/>
      <c r="Q47" s="133" t="n">
        <f aca="false">SUM(M47:P47)</f>
        <v>0</v>
      </c>
      <c r="R47" s="142"/>
      <c r="S47" s="165" t="n">
        <f aca="false">SUM(G47,L47,Q47,R47)</f>
        <v>0</v>
      </c>
      <c r="T47" s="136" t="n">
        <f aca="false">IFERROR((E47-S47)/E47*-1,0)</f>
        <v>0</v>
      </c>
    </row>
    <row r="48" customFormat="false" ht="15" hidden="false" customHeight="false" outlineLevel="0" collapsed="false">
      <c r="B48" s="130" t="s">
        <v>92</v>
      </c>
      <c r="C48" s="131"/>
      <c r="D48" s="163" t="str">
        <f aca="false">_xlfn.IFNA(VLOOKUP(C48, 'Dropdown Values'!$A$82:$B$104, 2, FALSE()), "")</f>
        <v/>
      </c>
      <c r="E48" s="119"/>
      <c r="F48" s="141"/>
      <c r="G48" s="133" t="n">
        <f aca="false">SUM(F48)</f>
        <v>0</v>
      </c>
      <c r="H48" s="141"/>
      <c r="I48" s="142"/>
      <c r="J48" s="142"/>
      <c r="K48" s="142"/>
      <c r="L48" s="133" t="n">
        <f aca="false">SUM(H48:K48)</f>
        <v>0</v>
      </c>
      <c r="M48" s="142"/>
      <c r="N48" s="142"/>
      <c r="O48" s="142"/>
      <c r="P48" s="142"/>
      <c r="Q48" s="133" t="n">
        <f aca="false">SUM(M48:P48)</f>
        <v>0</v>
      </c>
      <c r="R48" s="142"/>
      <c r="S48" s="165" t="n">
        <f aca="false">SUM(G48,L48,Q48,R48)</f>
        <v>0</v>
      </c>
      <c r="T48" s="136" t="n">
        <f aca="false">IFERROR((E48-S48)/E48*-1,0)</f>
        <v>0</v>
      </c>
    </row>
    <row r="49" customFormat="false" ht="15" hidden="false" customHeight="false" outlineLevel="0" collapsed="false">
      <c r="B49" s="130" t="s">
        <v>92</v>
      </c>
      <c r="C49" s="131"/>
      <c r="D49" s="163" t="str">
        <f aca="false">_xlfn.IFNA(VLOOKUP(C49, 'Dropdown Values'!$A$82:$B$104, 2, FALSE()), "")</f>
        <v/>
      </c>
      <c r="E49" s="119"/>
      <c r="F49" s="141"/>
      <c r="G49" s="133" t="n">
        <f aca="false">SUM(F49)</f>
        <v>0</v>
      </c>
      <c r="H49" s="141"/>
      <c r="I49" s="142"/>
      <c r="J49" s="142"/>
      <c r="K49" s="142"/>
      <c r="L49" s="133" t="n">
        <f aca="false">SUM(H49:K49)</f>
        <v>0</v>
      </c>
      <c r="M49" s="142"/>
      <c r="N49" s="142"/>
      <c r="O49" s="142"/>
      <c r="P49" s="142"/>
      <c r="Q49" s="133" t="n">
        <f aca="false">SUM(M49:P49)</f>
        <v>0</v>
      </c>
      <c r="R49" s="142"/>
      <c r="S49" s="165" t="n">
        <f aca="false">SUM(G49,L49,Q49,R49)</f>
        <v>0</v>
      </c>
      <c r="T49" s="136" t="n">
        <f aca="false">IFERROR((E49-S49)/E49*-1,0)</f>
        <v>0</v>
      </c>
    </row>
    <row r="50" customFormat="false" ht="15" hidden="false" customHeight="false" outlineLevel="0" collapsed="false">
      <c r="B50" s="130" t="s">
        <v>92</v>
      </c>
      <c r="C50" s="131"/>
      <c r="D50" s="163" t="str">
        <f aca="false">_xlfn.IFNA(VLOOKUP(C50, 'Dropdown Values'!$A$82:$B$104, 2, FALSE()), "")</f>
        <v/>
      </c>
      <c r="E50" s="119"/>
      <c r="F50" s="141"/>
      <c r="G50" s="133" t="n">
        <f aca="false">SUM(F50)</f>
        <v>0</v>
      </c>
      <c r="H50" s="141"/>
      <c r="I50" s="142"/>
      <c r="J50" s="142"/>
      <c r="K50" s="142"/>
      <c r="L50" s="133" t="n">
        <f aca="false">SUM(H50:K50)</f>
        <v>0</v>
      </c>
      <c r="M50" s="142"/>
      <c r="N50" s="142"/>
      <c r="O50" s="142"/>
      <c r="P50" s="142"/>
      <c r="Q50" s="133" t="n">
        <f aca="false">SUM(M50:P50)</f>
        <v>0</v>
      </c>
      <c r="R50" s="142"/>
      <c r="S50" s="165" t="n">
        <f aca="false">SUM(G50,L50,Q50,R50)</f>
        <v>0</v>
      </c>
      <c r="T50" s="136" t="n">
        <f aca="false">IFERROR((E50-S50)/E50*-1,0)</f>
        <v>0</v>
      </c>
    </row>
    <row r="51" customFormat="false" ht="15" hidden="false" customHeight="false" outlineLevel="0" collapsed="false">
      <c r="B51" s="130" t="s">
        <v>92</v>
      </c>
      <c r="C51" s="131"/>
      <c r="D51" s="163" t="str">
        <f aca="false">_xlfn.IFNA(VLOOKUP(C51, 'Dropdown Values'!$A$82:$B$104, 2, FALSE()), "")</f>
        <v/>
      </c>
      <c r="E51" s="119"/>
      <c r="F51" s="141"/>
      <c r="G51" s="133" t="n">
        <f aca="false">SUM(F51)</f>
        <v>0</v>
      </c>
      <c r="H51" s="141"/>
      <c r="I51" s="142"/>
      <c r="J51" s="142"/>
      <c r="K51" s="142"/>
      <c r="L51" s="133" t="n">
        <f aca="false">SUM(H51:K51)</f>
        <v>0</v>
      </c>
      <c r="M51" s="142"/>
      <c r="N51" s="142"/>
      <c r="O51" s="142"/>
      <c r="P51" s="142"/>
      <c r="Q51" s="133" t="n">
        <f aca="false">SUM(M51:P51)</f>
        <v>0</v>
      </c>
      <c r="R51" s="142"/>
      <c r="S51" s="165" t="n">
        <f aca="false">SUM(G51,L51,Q51,R51)</f>
        <v>0</v>
      </c>
      <c r="T51" s="136" t="n">
        <f aca="false">IFERROR((E51-S51)/E51*-1,0)</f>
        <v>0</v>
      </c>
    </row>
    <row r="52" customFormat="false" ht="15" hidden="false" customHeight="false" outlineLevel="0" collapsed="false">
      <c r="B52" s="130" t="s">
        <v>92</v>
      </c>
      <c r="C52" s="131"/>
      <c r="D52" s="163" t="str">
        <f aca="false">_xlfn.IFNA(VLOOKUP(C52, 'Dropdown Values'!$A$82:$B$104, 2, FALSE()), "")</f>
        <v/>
      </c>
      <c r="E52" s="119"/>
      <c r="F52" s="141"/>
      <c r="G52" s="133" t="n">
        <f aca="false">SUM(F52)</f>
        <v>0</v>
      </c>
      <c r="H52" s="141"/>
      <c r="I52" s="142"/>
      <c r="J52" s="142"/>
      <c r="K52" s="142"/>
      <c r="L52" s="133" t="n">
        <f aca="false">SUM(H52:K52)</f>
        <v>0</v>
      </c>
      <c r="M52" s="142"/>
      <c r="N52" s="142"/>
      <c r="O52" s="142"/>
      <c r="P52" s="142"/>
      <c r="Q52" s="133" t="n">
        <f aca="false">SUM(M52:P52)</f>
        <v>0</v>
      </c>
      <c r="R52" s="142"/>
      <c r="S52" s="165" t="n">
        <f aca="false">SUM(G52,L52,Q52,R52)</f>
        <v>0</v>
      </c>
      <c r="T52" s="136" t="n">
        <f aca="false">IFERROR((E52-S52)/E52*-1,0)</f>
        <v>0</v>
      </c>
    </row>
    <row r="53" customFormat="false" ht="15" hidden="false" customHeight="false" outlineLevel="0" collapsed="false">
      <c r="B53" s="130" t="s">
        <v>92</v>
      </c>
      <c r="C53" s="131"/>
      <c r="D53" s="163" t="str">
        <f aca="false">_xlfn.IFNA(VLOOKUP(C53, 'Dropdown Values'!$A$82:$B$104, 2, FALSE()), "")</f>
        <v/>
      </c>
      <c r="E53" s="119"/>
      <c r="F53" s="141"/>
      <c r="G53" s="133" t="n">
        <f aca="false">SUM(F53)</f>
        <v>0</v>
      </c>
      <c r="H53" s="141"/>
      <c r="I53" s="142"/>
      <c r="J53" s="142"/>
      <c r="K53" s="142"/>
      <c r="L53" s="133" t="n">
        <f aca="false">SUM(H53:K53)</f>
        <v>0</v>
      </c>
      <c r="M53" s="142"/>
      <c r="N53" s="142"/>
      <c r="O53" s="142"/>
      <c r="P53" s="142"/>
      <c r="Q53" s="133" t="n">
        <f aca="false">SUM(M53:P53)</f>
        <v>0</v>
      </c>
      <c r="R53" s="142"/>
      <c r="S53" s="165" t="n">
        <f aca="false">SUM(G53,L53,Q53,R53)</f>
        <v>0</v>
      </c>
      <c r="T53" s="136" t="n">
        <f aca="false">IFERROR((E53-S53)/E53*-1,0)</f>
        <v>0</v>
      </c>
    </row>
    <row r="54" customFormat="false" ht="15" hidden="false" customHeight="false" outlineLevel="0" collapsed="false">
      <c r="B54" s="130" t="s">
        <v>92</v>
      </c>
      <c r="C54" s="131"/>
      <c r="D54" s="163" t="str">
        <f aca="false">_xlfn.IFNA(VLOOKUP(C54, 'Dropdown Values'!$A$82:$B$104, 2, FALSE()), "")</f>
        <v/>
      </c>
      <c r="E54" s="119"/>
      <c r="F54" s="141"/>
      <c r="G54" s="133" t="n">
        <f aca="false">SUM(F54)</f>
        <v>0</v>
      </c>
      <c r="H54" s="141"/>
      <c r="I54" s="142"/>
      <c r="J54" s="142"/>
      <c r="K54" s="142"/>
      <c r="L54" s="133" t="n">
        <f aca="false">SUM(H54:K54)</f>
        <v>0</v>
      </c>
      <c r="M54" s="142"/>
      <c r="N54" s="142"/>
      <c r="O54" s="142"/>
      <c r="P54" s="142"/>
      <c r="Q54" s="133" t="n">
        <f aca="false">SUM(M54:P54)</f>
        <v>0</v>
      </c>
      <c r="R54" s="142"/>
      <c r="S54" s="165" t="n">
        <f aca="false">SUM(G54,L54,Q54,R54)</f>
        <v>0</v>
      </c>
      <c r="T54" s="136" t="n">
        <f aca="false">IFERROR((E54-S54)/E54*-1,0)</f>
        <v>0</v>
      </c>
    </row>
    <row r="55" customFormat="false" ht="15" hidden="false" customHeight="false" outlineLevel="0" collapsed="false">
      <c r="B55" s="130" t="s">
        <v>92</v>
      </c>
      <c r="C55" s="131"/>
      <c r="D55" s="163" t="str">
        <f aca="false">_xlfn.IFNA(VLOOKUP(C55, 'Dropdown Values'!$A$82:$B$104, 2, FALSE()), "")</f>
        <v/>
      </c>
      <c r="E55" s="119"/>
      <c r="F55" s="141"/>
      <c r="G55" s="133" t="n">
        <f aca="false">SUM(F55)</f>
        <v>0</v>
      </c>
      <c r="H55" s="141"/>
      <c r="I55" s="142"/>
      <c r="J55" s="142"/>
      <c r="K55" s="142"/>
      <c r="L55" s="133" t="n">
        <f aca="false">SUM(H55:K55)</f>
        <v>0</v>
      </c>
      <c r="M55" s="142"/>
      <c r="N55" s="142"/>
      <c r="O55" s="142"/>
      <c r="P55" s="142"/>
      <c r="Q55" s="133" t="n">
        <f aca="false">SUM(M55:P55)</f>
        <v>0</v>
      </c>
      <c r="R55" s="142"/>
      <c r="S55" s="165" t="n">
        <f aca="false">SUM(G55,L55,Q55,R55)</f>
        <v>0</v>
      </c>
      <c r="T55" s="136" t="n">
        <f aca="false">IFERROR((E55-S55)/E55*-1,0)</f>
        <v>0</v>
      </c>
    </row>
    <row r="56" customFormat="false" ht="15" hidden="false" customHeight="false" outlineLevel="0" collapsed="false">
      <c r="B56" s="130" t="s">
        <v>92</v>
      </c>
      <c r="C56" s="131"/>
      <c r="D56" s="163" t="str">
        <f aca="false">_xlfn.IFNA(VLOOKUP(C56, 'Dropdown Values'!$A$82:$B$104, 2, FALSE()), "")</f>
        <v/>
      </c>
      <c r="E56" s="119"/>
      <c r="F56" s="141"/>
      <c r="G56" s="133" t="n">
        <f aca="false">SUM(F56)</f>
        <v>0</v>
      </c>
      <c r="H56" s="141"/>
      <c r="I56" s="142"/>
      <c r="J56" s="142"/>
      <c r="K56" s="142"/>
      <c r="L56" s="133" t="n">
        <f aca="false">SUM(H56:K56)</f>
        <v>0</v>
      </c>
      <c r="M56" s="142"/>
      <c r="N56" s="142"/>
      <c r="O56" s="142"/>
      <c r="P56" s="142"/>
      <c r="Q56" s="133" t="n">
        <f aca="false">SUM(M56:P56)</f>
        <v>0</v>
      </c>
      <c r="R56" s="142"/>
      <c r="S56" s="165" t="n">
        <f aca="false">SUM(G56,L56,Q56,R56)</f>
        <v>0</v>
      </c>
      <c r="T56" s="136" t="n">
        <f aca="false">IFERROR((E56-S56)/E56*-1,0)</f>
        <v>0</v>
      </c>
      <c r="AA56" s="179"/>
      <c r="AB56" s="179"/>
      <c r="AC56" s="179"/>
    </row>
    <row r="57" customFormat="false" ht="15" hidden="false" customHeight="false" outlineLevel="0" collapsed="false">
      <c r="B57" s="130" t="s">
        <v>92</v>
      </c>
      <c r="C57" s="131"/>
      <c r="D57" s="163" t="str">
        <f aca="false">_xlfn.IFNA(VLOOKUP(C57, 'Dropdown Values'!$A$82:$B$104, 2, FALSE()), "")</f>
        <v/>
      </c>
      <c r="E57" s="119"/>
      <c r="F57" s="141"/>
      <c r="G57" s="133" t="n">
        <f aca="false">SUM(F57)</f>
        <v>0</v>
      </c>
      <c r="H57" s="141"/>
      <c r="I57" s="142"/>
      <c r="J57" s="142"/>
      <c r="K57" s="142"/>
      <c r="L57" s="133" t="n">
        <f aca="false">SUM(H57:K57)</f>
        <v>0</v>
      </c>
      <c r="M57" s="142"/>
      <c r="N57" s="142"/>
      <c r="O57" s="142"/>
      <c r="P57" s="142"/>
      <c r="Q57" s="133" t="n">
        <f aca="false">SUM(M57:P57)</f>
        <v>0</v>
      </c>
      <c r="R57" s="142"/>
      <c r="S57" s="165" t="n">
        <f aca="false">SUM(G57,L57,Q57,R57)</f>
        <v>0</v>
      </c>
      <c r="T57" s="136" t="n">
        <f aca="false">IFERROR((E57-S57)/E57*-1,0)</f>
        <v>0</v>
      </c>
      <c r="AA57" s="4"/>
      <c r="AB57" s="180"/>
      <c r="AC57" s="4"/>
      <c r="AD57" s="4"/>
      <c r="AE57" s="4"/>
    </row>
    <row r="58" customFormat="false" ht="15" hidden="false" customHeight="false" outlineLevel="0" collapsed="false">
      <c r="B58" s="143" t="s">
        <v>92</v>
      </c>
      <c r="C58" s="144"/>
      <c r="D58" s="145" t="str">
        <f aca="false">_xlfn.IFNA(VLOOKUP(C58, 'Dropdown Values'!$A$82:$B$104, 2, FALSE()), "")</f>
        <v/>
      </c>
      <c r="E58" s="145"/>
      <c r="F58" s="146"/>
      <c r="G58" s="147" t="n">
        <f aca="false">SUM(F58)</f>
        <v>0</v>
      </c>
      <c r="H58" s="146"/>
      <c r="I58" s="148"/>
      <c r="J58" s="148"/>
      <c r="K58" s="148"/>
      <c r="L58" s="147" t="n">
        <f aca="false">SUM(H58:K58)</f>
        <v>0</v>
      </c>
      <c r="M58" s="148"/>
      <c r="N58" s="148"/>
      <c r="O58" s="148"/>
      <c r="P58" s="148"/>
      <c r="Q58" s="147" t="n">
        <f aca="false">SUM(M58:P58)</f>
        <v>0</v>
      </c>
      <c r="R58" s="148"/>
      <c r="S58" s="169" t="n">
        <f aca="false">SUM(G58,L58,Q58,R58)</f>
        <v>0</v>
      </c>
      <c r="T58" s="150" t="n">
        <f aca="false">IFERROR((E58-S58)/E58*-1,0)</f>
        <v>0</v>
      </c>
      <c r="AC58" s="151"/>
      <c r="AD58" s="158"/>
    </row>
    <row r="59" customFormat="false" ht="43.5" hidden="false" customHeight="true" outlineLevel="0" collapsed="false">
      <c r="C59" s="181"/>
      <c r="S59" s="29"/>
      <c r="T59" s="29" t="s">
        <v>288</v>
      </c>
      <c r="AE59" s="4"/>
      <c r="AF59" s="151"/>
      <c r="AG59" s="151"/>
      <c r="AH59" s="151"/>
      <c r="AI59" s="151"/>
    </row>
    <row r="60" s="90" customFormat="true" ht="19.7" hidden="false" customHeight="false" outlineLevel="0" collapsed="false">
      <c r="B60" s="173" t="s">
        <v>289</v>
      </c>
      <c r="C60" s="174"/>
      <c r="D60" s="174"/>
      <c r="E60" s="174"/>
      <c r="F60" s="174"/>
      <c r="G60" s="174"/>
      <c r="H60" s="174"/>
      <c r="I60" s="174"/>
      <c r="J60" s="174"/>
      <c r="K60" s="174"/>
      <c r="L60" s="174"/>
      <c r="M60" s="174"/>
      <c r="N60" s="174"/>
      <c r="O60" s="174"/>
      <c r="P60" s="174"/>
      <c r="Q60" s="174"/>
      <c r="R60" s="174"/>
      <c r="S60" s="174"/>
      <c r="T60" s="93"/>
      <c r="AE60" s="153"/>
      <c r="AF60" s="154"/>
      <c r="AG60" s="154"/>
      <c r="AH60" s="154"/>
      <c r="AI60" s="154"/>
    </row>
    <row r="61" customFormat="false" ht="15" hidden="false" customHeight="false" outlineLevel="0" collapsed="false">
      <c r="B61" s="29" t="s">
        <v>290</v>
      </c>
      <c r="AE61" s="4"/>
      <c r="AF61" s="151"/>
      <c r="AG61" s="151"/>
      <c r="AH61" s="151"/>
      <c r="AI61" s="151"/>
    </row>
    <row r="62" customFormat="false" ht="33.75" hidden="false" customHeight="true" outlineLevel="0" collapsed="false">
      <c r="B62" s="94" t="s">
        <v>164</v>
      </c>
      <c r="C62" s="94" t="s">
        <v>265</v>
      </c>
      <c r="D62" s="156" t="s">
        <v>166</v>
      </c>
      <c r="E62" s="96" t="s">
        <v>266</v>
      </c>
      <c r="F62" s="99" t="s">
        <v>267</v>
      </c>
      <c r="G62" s="99"/>
      <c r="H62" s="98" t="s">
        <v>169</v>
      </c>
      <c r="I62" s="98"/>
      <c r="J62" s="98"/>
      <c r="K62" s="98"/>
      <c r="L62" s="98"/>
      <c r="M62" s="98" t="s">
        <v>170</v>
      </c>
      <c r="N62" s="98"/>
      <c r="O62" s="98"/>
      <c r="P62" s="98"/>
      <c r="Q62" s="98"/>
      <c r="R62" s="99" t="s">
        <v>171</v>
      </c>
      <c r="S62" s="98" t="s">
        <v>172</v>
      </c>
      <c r="T62" s="98" t="s">
        <v>173</v>
      </c>
      <c r="AA62" s="151"/>
      <c r="AB62" s="167"/>
      <c r="AC62" s="151"/>
      <c r="AD62" s="151"/>
    </row>
    <row r="63" customFormat="false" ht="38.8" hidden="false" customHeight="false" outlineLevel="0" collapsed="false">
      <c r="B63" s="94"/>
      <c r="C63" s="94"/>
      <c r="D63" s="156"/>
      <c r="E63" s="96"/>
      <c r="F63" s="107" t="s">
        <v>174</v>
      </c>
      <c r="G63" s="176" t="s">
        <v>175</v>
      </c>
      <c r="H63" s="107" t="s">
        <v>176</v>
      </c>
      <c r="I63" s="105" t="s">
        <v>177</v>
      </c>
      <c r="J63" s="105" t="s">
        <v>178</v>
      </c>
      <c r="K63" s="105" t="s">
        <v>179</v>
      </c>
      <c r="L63" s="182" t="s">
        <v>175</v>
      </c>
      <c r="M63" s="107" t="s">
        <v>176</v>
      </c>
      <c r="N63" s="105" t="s">
        <v>177</v>
      </c>
      <c r="O63" s="105" t="s">
        <v>178</v>
      </c>
      <c r="P63" s="105" t="s">
        <v>179</v>
      </c>
      <c r="Q63" s="182" t="s">
        <v>175</v>
      </c>
      <c r="R63" s="109" t="s">
        <v>175</v>
      </c>
      <c r="S63" s="98"/>
      <c r="T63" s="98"/>
      <c r="Z63" s="158"/>
      <c r="AA63" s="151"/>
      <c r="AB63" s="167"/>
      <c r="AC63" s="151"/>
      <c r="AD63" s="151"/>
    </row>
    <row r="64" customFormat="false" ht="15.75" hidden="false" customHeight="true" outlineLevel="0" collapsed="false">
      <c r="B64" s="94"/>
      <c r="C64" s="94"/>
      <c r="D64" s="94"/>
      <c r="E64" s="96"/>
      <c r="F64" s="178" t="s">
        <v>180</v>
      </c>
      <c r="G64" s="176"/>
      <c r="H64" s="178" t="s">
        <v>180</v>
      </c>
      <c r="I64" s="178" t="s">
        <v>180</v>
      </c>
      <c r="J64" s="183" t="s">
        <v>181</v>
      </c>
      <c r="K64" s="183" t="s">
        <v>181</v>
      </c>
      <c r="L64" s="182"/>
      <c r="M64" s="183" t="s">
        <v>181</v>
      </c>
      <c r="N64" s="183" t="s">
        <v>181</v>
      </c>
      <c r="O64" s="183" t="s">
        <v>181</v>
      </c>
      <c r="P64" s="183" t="s">
        <v>181</v>
      </c>
      <c r="Q64" s="182"/>
      <c r="R64" s="109"/>
      <c r="S64" s="98"/>
      <c r="T64" s="98"/>
      <c r="Z64" s="158"/>
      <c r="AA64" s="151"/>
      <c r="AB64" s="167"/>
      <c r="AC64" s="151"/>
      <c r="AD64" s="151"/>
    </row>
    <row r="65" customFormat="false" ht="15" hidden="false" customHeight="false" outlineLevel="0" collapsed="false">
      <c r="B65" s="118" t="s">
        <v>224</v>
      </c>
      <c r="C65" s="118" t="s">
        <v>291</v>
      </c>
      <c r="D65" s="159" t="str">
        <f aca="false">_xlfn.IFNA(VLOOKUP(C65, Filtered_Bespoke_Outcomes, 2, FALSE()), "")</f>
        <v>%</v>
      </c>
      <c r="E65" s="159" t="n">
        <v>10</v>
      </c>
      <c r="F65" s="121" t="n">
        <v>0</v>
      </c>
      <c r="G65" s="125" t="n">
        <f aca="false">SUM(F65)</f>
        <v>0</v>
      </c>
      <c r="H65" s="121" t="n">
        <v>0</v>
      </c>
      <c r="I65" s="124" t="n">
        <v>0</v>
      </c>
      <c r="J65" s="124" t="n">
        <v>0</v>
      </c>
      <c r="K65" s="124" t="n">
        <v>0</v>
      </c>
      <c r="L65" s="125" t="n">
        <f aca="false">SUM(H65:K65)</f>
        <v>0</v>
      </c>
      <c r="M65" s="124" t="n">
        <v>0</v>
      </c>
      <c r="N65" s="124" t="n">
        <v>0</v>
      </c>
      <c r="O65" s="124" t="n">
        <v>0</v>
      </c>
      <c r="P65" s="124" t="n">
        <v>10</v>
      </c>
      <c r="Q65" s="125" t="n">
        <f aca="false">SUM(M65:P65)</f>
        <v>10</v>
      </c>
      <c r="R65" s="124" t="n">
        <v>0</v>
      </c>
      <c r="S65" s="161" t="n">
        <f aca="false">SUM(G65,L65,Q65,R65)</f>
        <v>10</v>
      </c>
      <c r="T65" s="162" t="n">
        <f aca="false">IFERROR((E65-S65)/E65*-1,0)</f>
        <v>0</v>
      </c>
      <c r="Z65" s="158"/>
      <c r="AB65" s="167"/>
      <c r="AD65" s="151"/>
    </row>
    <row r="66" customFormat="false" ht="23.65" hidden="false" customHeight="false" outlineLevel="0" collapsed="false">
      <c r="B66" s="131" t="s">
        <v>224</v>
      </c>
      <c r="C66" s="131" t="s">
        <v>292</v>
      </c>
      <c r="D66" s="163" t="str">
        <f aca="false">_xlfn.IFNA(VLOOKUP(C66, Filtered_Bespoke_Outcomes, 2, FALSE()), "")</f>
        <v>n of </v>
      </c>
      <c r="E66" s="119" t="n">
        <v>25</v>
      </c>
      <c r="F66" s="141" t="n">
        <v>0</v>
      </c>
      <c r="G66" s="133" t="n">
        <f aca="false">SUM(F66)</f>
        <v>0</v>
      </c>
      <c r="H66" s="141" t="n">
        <v>0</v>
      </c>
      <c r="I66" s="142" t="n">
        <v>0</v>
      </c>
      <c r="J66" s="142" t="n">
        <v>0</v>
      </c>
      <c r="K66" s="142" t="n">
        <v>0</v>
      </c>
      <c r="L66" s="133" t="n">
        <f aca="false">SUM(H66:K66)</f>
        <v>0</v>
      </c>
      <c r="M66" s="142" t="n">
        <v>0</v>
      </c>
      <c r="N66" s="142" t="n">
        <v>0</v>
      </c>
      <c r="O66" s="142" t="n">
        <v>0</v>
      </c>
      <c r="P66" s="142" t="n">
        <v>0</v>
      </c>
      <c r="Q66" s="133" t="n">
        <f aca="false">SUM(M66:P66)</f>
        <v>0</v>
      </c>
      <c r="R66" s="142" t="n">
        <v>25</v>
      </c>
      <c r="S66" s="165" t="n">
        <f aca="false">SUM(G66,L66,Q66,R66)</f>
        <v>25</v>
      </c>
      <c r="T66" s="136" t="n">
        <f aca="false">IFERROR((E66-S66)/E66*-1,0)</f>
        <v>0</v>
      </c>
      <c r="AB66" s="167"/>
      <c r="AD66" s="151"/>
    </row>
    <row r="67" customFormat="false" ht="15" hidden="false" customHeight="false" outlineLevel="0" collapsed="false">
      <c r="B67" s="131" t="s">
        <v>224</v>
      </c>
      <c r="C67" s="131" t="s">
        <v>293</v>
      </c>
      <c r="D67" s="163" t="str">
        <f aca="false">_xlfn.IFNA(VLOOKUP(C67, Filtered_Bespoke_Outcomes, 2, FALSE()), "")</f>
        <v>n of </v>
      </c>
      <c r="E67" s="119" t="n">
        <v>33</v>
      </c>
      <c r="F67" s="141" t="n">
        <v>0</v>
      </c>
      <c r="G67" s="133" t="n">
        <f aca="false">SUM(F67)</f>
        <v>0</v>
      </c>
      <c r="H67" s="141" t="n">
        <v>0</v>
      </c>
      <c r="I67" s="142" t="n">
        <v>0</v>
      </c>
      <c r="J67" s="142" t="n">
        <v>0</v>
      </c>
      <c r="K67" s="142" t="n">
        <v>1</v>
      </c>
      <c r="L67" s="133" t="n">
        <f aca="false">SUM(H67:K67)</f>
        <v>1</v>
      </c>
      <c r="M67" s="142" t="n">
        <v>0</v>
      </c>
      <c r="N67" s="142" t="n">
        <v>0</v>
      </c>
      <c r="O67" s="142" t="n">
        <v>0</v>
      </c>
      <c r="P67" s="142" t="n">
        <v>5</v>
      </c>
      <c r="Q67" s="133" t="n">
        <f aca="false">SUM(M67:P67)</f>
        <v>5</v>
      </c>
      <c r="R67" s="142" t="n">
        <v>27</v>
      </c>
      <c r="S67" s="165" t="n">
        <f aca="false">SUM(G67,L67,Q67,R67)</f>
        <v>33</v>
      </c>
      <c r="T67" s="136" t="n">
        <f aca="false">IFERROR((E67-S67)/E67*-1,0)</f>
        <v>-0</v>
      </c>
      <c r="AB67" s="167"/>
      <c r="AD67" s="151"/>
    </row>
    <row r="68" customFormat="false" ht="15" hidden="false" customHeight="false" outlineLevel="0" collapsed="false">
      <c r="B68" s="131" t="s">
        <v>224</v>
      </c>
      <c r="C68" s="131" t="s">
        <v>294</v>
      </c>
      <c r="D68" s="163" t="str">
        <f aca="false">_xlfn.IFNA(VLOOKUP(C68, Filtered_Bespoke_Outcomes, 2, FALSE()), "")</f>
        <v>n of </v>
      </c>
      <c r="E68" s="119" t="n">
        <v>515</v>
      </c>
      <c r="F68" s="141" t="n">
        <v>0</v>
      </c>
      <c r="G68" s="133" t="n">
        <f aca="false">SUM(F68)</f>
        <v>0</v>
      </c>
      <c r="H68" s="141" t="n">
        <v>0</v>
      </c>
      <c r="I68" s="142" t="n">
        <v>0</v>
      </c>
      <c r="J68" s="142" t="n">
        <v>0</v>
      </c>
      <c r="K68" s="142" t="n">
        <v>30</v>
      </c>
      <c r="L68" s="133" t="n">
        <f aca="false">SUM(H68:K68)</f>
        <v>30</v>
      </c>
      <c r="M68" s="142" t="n">
        <v>0</v>
      </c>
      <c r="N68" s="142" t="n">
        <v>0</v>
      </c>
      <c r="O68" s="142" t="n">
        <v>0</v>
      </c>
      <c r="P68" s="142" t="n">
        <v>50</v>
      </c>
      <c r="Q68" s="133" t="n">
        <f aca="false">SUM(M68:P68)</f>
        <v>50</v>
      </c>
      <c r="R68" s="142" t="n">
        <v>435</v>
      </c>
      <c r="S68" s="165" t="n">
        <f aca="false">SUM(G68,L68,Q68,R68)</f>
        <v>515</v>
      </c>
      <c r="T68" s="136" t="n">
        <f aca="false">IFERROR((E68-S68)/E68*-1,0)</f>
        <v>-0</v>
      </c>
      <c r="AD68" s="151"/>
    </row>
    <row r="69" customFormat="false" ht="15" hidden="false" customHeight="false" outlineLevel="0" collapsed="false">
      <c r="B69" s="131" t="s">
        <v>224</v>
      </c>
      <c r="C69" s="131" t="s">
        <v>295</v>
      </c>
      <c r="D69" s="163" t="str">
        <f aca="false">_xlfn.IFNA(VLOOKUP(C69, Filtered_Bespoke_Outcomes, 2, FALSE()), "")</f>
        <v>%</v>
      </c>
      <c r="E69" s="119" t="n">
        <v>30</v>
      </c>
      <c r="F69" s="141" t="n">
        <v>0</v>
      </c>
      <c r="G69" s="133" t="n">
        <f aca="false">SUM(F69)</f>
        <v>0</v>
      </c>
      <c r="H69" s="141" t="n">
        <v>0</v>
      </c>
      <c r="I69" s="142" t="n">
        <v>0</v>
      </c>
      <c r="J69" s="142" t="n">
        <v>0</v>
      </c>
      <c r="K69" s="142" t="n">
        <v>0</v>
      </c>
      <c r="L69" s="133" t="n">
        <f aca="false">SUM(H69:K69)</f>
        <v>0</v>
      </c>
      <c r="M69" s="142" t="n">
        <v>0</v>
      </c>
      <c r="N69" s="142" t="n">
        <v>0</v>
      </c>
      <c r="O69" s="142" t="n">
        <v>0</v>
      </c>
      <c r="P69" s="142" t="n">
        <v>10</v>
      </c>
      <c r="Q69" s="133" t="n">
        <f aca="false">SUM(M69:P69)</f>
        <v>10</v>
      </c>
      <c r="R69" s="142" t="n">
        <v>20</v>
      </c>
      <c r="S69" s="165" t="n">
        <f aca="false">SUM(G69,L69,Q69,R69)</f>
        <v>30</v>
      </c>
      <c r="T69" s="136" t="n">
        <f aca="false">IFERROR((E69-S69)/E69*-1,0)</f>
        <v>-0</v>
      </c>
      <c r="AB69" s="151"/>
      <c r="AD69" s="151"/>
    </row>
    <row r="70" customFormat="false" ht="15" hidden="false" customHeight="false" outlineLevel="0" collapsed="false">
      <c r="B70" s="131" t="s">
        <v>224</v>
      </c>
      <c r="C70" s="131" t="s">
        <v>296</v>
      </c>
      <c r="D70" s="163" t="str">
        <f aca="false">_xlfn.IFNA(VLOOKUP(C70, Filtered_Bespoke_Outcomes, 2, FALSE()), "")</f>
        <v>%</v>
      </c>
      <c r="E70" s="119" t="n">
        <v>10</v>
      </c>
      <c r="F70" s="141" t="n">
        <v>0</v>
      </c>
      <c r="G70" s="133" t="n">
        <f aca="false">SUM(F70)</f>
        <v>0</v>
      </c>
      <c r="H70" s="141" t="n">
        <v>0</v>
      </c>
      <c r="I70" s="142" t="n">
        <v>0</v>
      </c>
      <c r="J70" s="142" t="n">
        <v>0</v>
      </c>
      <c r="K70" s="142" t="n">
        <v>0</v>
      </c>
      <c r="L70" s="133" t="n">
        <f aca="false">SUM(H70:K70)</f>
        <v>0</v>
      </c>
      <c r="M70" s="142" t="n">
        <v>0</v>
      </c>
      <c r="N70" s="142" t="n">
        <v>0</v>
      </c>
      <c r="O70" s="142" t="n">
        <v>0</v>
      </c>
      <c r="P70" s="142" t="n">
        <v>0</v>
      </c>
      <c r="Q70" s="133" t="n">
        <f aca="false">SUM(M70:P70)</f>
        <v>0</v>
      </c>
      <c r="R70" s="142" t="n">
        <v>10</v>
      </c>
      <c r="S70" s="165" t="n">
        <f aca="false">SUM(G70,L70,Q70,R70)</f>
        <v>10</v>
      </c>
      <c r="T70" s="136" t="n">
        <f aca="false">IFERROR((E70-S70)/E70*-1,0)</f>
        <v>-0</v>
      </c>
      <c r="AB70" s="170"/>
      <c r="AD70" s="151"/>
    </row>
    <row r="71" customFormat="false" ht="23.65" hidden="false" customHeight="false" outlineLevel="0" collapsed="false">
      <c r="B71" s="131" t="s">
        <v>224</v>
      </c>
      <c r="C71" s="131" t="s">
        <v>297</v>
      </c>
      <c r="D71" s="163" t="str">
        <f aca="false">_xlfn.IFNA(VLOOKUP(C71, Filtered_Bespoke_Outcomes, 2, FALSE()), "")</f>
        <v>n of </v>
      </c>
      <c r="E71" s="119" t="n">
        <v>20</v>
      </c>
      <c r="F71" s="141" t="n">
        <v>0</v>
      </c>
      <c r="G71" s="133" t="n">
        <f aca="false">SUM(F71)</f>
        <v>0</v>
      </c>
      <c r="H71" s="141" t="n">
        <v>0</v>
      </c>
      <c r="I71" s="142" t="n">
        <v>0</v>
      </c>
      <c r="J71" s="142" t="n">
        <v>0</v>
      </c>
      <c r="K71" s="142" t="n">
        <v>0</v>
      </c>
      <c r="L71" s="133" t="n">
        <f aca="false">SUM(H71:K71)</f>
        <v>0</v>
      </c>
      <c r="M71" s="142" t="n">
        <v>0</v>
      </c>
      <c r="N71" s="142" t="n">
        <v>0</v>
      </c>
      <c r="O71" s="142" t="n">
        <v>0</v>
      </c>
      <c r="P71" s="142" t="n">
        <v>10</v>
      </c>
      <c r="Q71" s="133" t="n">
        <f aca="false">SUM(M71:P71)</f>
        <v>10</v>
      </c>
      <c r="R71" s="142" t="n">
        <v>10</v>
      </c>
      <c r="S71" s="165" t="n">
        <f aca="false">SUM(G71,L71,Q71,R71)</f>
        <v>20</v>
      </c>
      <c r="T71" s="136" t="n">
        <f aca="false">IFERROR((E71-S71)/E71*-1,0)</f>
        <v>-0</v>
      </c>
      <c r="AB71" s="170"/>
      <c r="AD71" s="151"/>
    </row>
    <row r="72" customFormat="false" ht="23.65" hidden="false" customHeight="false" outlineLevel="0" collapsed="false">
      <c r="B72" s="131" t="s">
        <v>224</v>
      </c>
      <c r="C72" s="131" t="s">
        <v>298</v>
      </c>
      <c r="D72" s="163" t="str">
        <f aca="false">_xlfn.IFNA(VLOOKUP(C72, Filtered_Bespoke_Outcomes, 2, FALSE()), "")</f>
        <v>%</v>
      </c>
      <c r="E72" s="119" t="n">
        <v>5</v>
      </c>
      <c r="F72" s="141" t="n">
        <v>0</v>
      </c>
      <c r="G72" s="133" t="n">
        <f aca="false">SUM(F72)</f>
        <v>0</v>
      </c>
      <c r="H72" s="141" t="n">
        <v>0</v>
      </c>
      <c r="I72" s="142" t="n">
        <v>0</v>
      </c>
      <c r="J72" s="142" t="n">
        <v>0</v>
      </c>
      <c r="K72" s="142" t="n">
        <v>0</v>
      </c>
      <c r="L72" s="133" t="n">
        <f aca="false">SUM(H72:K72)</f>
        <v>0</v>
      </c>
      <c r="M72" s="142" t="n">
        <v>0</v>
      </c>
      <c r="N72" s="142" t="n">
        <v>0</v>
      </c>
      <c r="O72" s="142" t="n">
        <v>0</v>
      </c>
      <c r="P72" s="142" t="n">
        <v>0</v>
      </c>
      <c r="Q72" s="133" t="n">
        <f aca="false">SUM(M72:P72)</f>
        <v>0</v>
      </c>
      <c r="R72" s="142" t="n">
        <v>5</v>
      </c>
      <c r="S72" s="165" t="n">
        <f aca="false">SUM(G72,L72,Q72,R72)</f>
        <v>5</v>
      </c>
      <c r="T72" s="136" t="n">
        <f aca="false">IFERROR((E72-S72)/E72*-1,0)</f>
        <v>-0</v>
      </c>
      <c r="AB72" s="170"/>
      <c r="AD72" s="151"/>
    </row>
    <row r="73" customFormat="false" ht="15" hidden="false" customHeight="false" outlineLevel="0" collapsed="false">
      <c r="B73" s="131" t="s">
        <v>92</v>
      </c>
      <c r="C73" s="131" t="s">
        <v>92</v>
      </c>
      <c r="D73" s="163" t="str">
        <f aca="false">_xlfn.IFNA(VLOOKUP(C73, Filtered_Bespoke_Outcomes, 2, FALSE()), "")</f>
        <v/>
      </c>
      <c r="E73" s="119"/>
      <c r="F73" s="141"/>
      <c r="G73" s="133" t="n">
        <f aca="false">SUM(F73)</f>
        <v>0</v>
      </c>
      <c r="H73" s="141"/>
      <c r="I73" s="142"/>
      <c r="J73" s="142"/>
      <c r="K73" s="142"/>
      <c r="L73" s="133" t="n">
        <f aca="false">SUM(H73:K73)</f>
        <v>0</v>
      </c>
      <c r="M73" s="142"/>
      <c r="N73" s="142"/>
      <c r="O73" s="142"/>
      <c r="P73" s="142"/>
      <c r="Q73" s="133" t="n">
        <f aca="false">SUM(M73:P73)</f>
        <v>0</v>
      </c>
      <c r="R73" s="142"/>
      <c r="S73" s="165" t="n">
        <f aca="false">SUM(G73,L73,Q73,R73)</f>
        <v>0</v>
      </c>
      <c r="T73" s="136" t="n">
        <f aca="false">IFERROR((E73-S73)/E73*-1,0)</f>
        <v>0</v>
      </c>
      <c r="AB73" s="170"/>
      <c r="AD73" s="151"/>
    </row>
    <row r="74" customFormat="false" ht="15" hidden="false" customHeight="false" outlineLevel="0" collapsed="false">
      <c r="B74" s="131" t="s">
        <v>92</v>
      </c>
      <c r="C74" s="131" t="s">
        <v>92</v>
      </c>
      <c r="D74" s="163" t="str">
        <f aca="false">_xlfn.IFNA(VLOOKUP(C74, Filtered_Bespoke_Outcomes, 2, FALSE()), "")</f>
        <v/>
      </c>
      <c r="E74" s="119"/>
      <c r="F74" s="141"/>
      <c r="G74" s="133" t="n">
        <f aca="false">SUM(F74)</f>
        <v>0</v>
      </c>
      <c r="H74" s="141"/>
      <c r="I74" s="142"/>
      <c r="J74" s="142"/>
      <c r="K74" s="142"/>
      <c r="L74" s="133" t="n">
        <f aca="false">SUM(H74:K74)</f>
        <v>0</v>
      </c>
      <c r="M74" s="142"/>
      <c r="N74" s="142"/>
      <c r="O74" s="142"/>
      <c r="P74" s="142"/>
      <c r="Q74" s="133" t="n">
        <f aca="false">SUM(M74:P74)</f>
        <v>0</v>
      </c>
      <c r="R74" s="142"/>
      <c r="S74" s="165" t="n">
        <f aca="false">SUM(G74,L74,Q74,R74)</f>
        <v>0</v>
      </c>
      <c r="T74" s="136" t="n">
        <f aca="false">IFERROR((E74-S74)/E74*-1,0)</f>
        <v>0</v>
      </c>
      <c r="AB74" s="170"/>
      <c r="AD74" s="151"/>
    </row>
    <row r="75" customFormat="false" ht="15" hidden="false" customHeight="false" outlineLevel="0" collapsed="false">
      <c r="B75" s="131" t="s">
        <v>92</v>
      </c>
      <c r="C75" s="131" t="s">
        <v>92</v>
      </c>
      <c r="D75" s="163" t="str">
        <f aca="false">_xlfn.IFNA(VLOOKUP(C75, Filtered_Bespoke_Outcomes, 2, FALSE()), "")</f>
        <v/>
      </c>
      <c r="E75" s="119"/>
      <c r="F75" s="141"/>
      <c r="G75" s="133" t="n">
        <f aca="false">SUM(F75)</f>
        <v>0</v>
      </c>
      <c r="H75" s="141"/>
      <c r="I75" s="142"/>
      <c r="J75" s="142"/>
      <c r="K75" s="142"/>
      <c r="L75" s="133" t="n">
        <f aca="false">SUM(H75:K75)</f>
        <v>0</v>
      </c>
      <c r="M75" s="142"/>
      <c r="N75" s="142"/>
      <c r="O75" s="142"/>
      <c r="P75" s="142"/>
      <c r="Q75" s="133" t="n">
        <f aca="false">SUM(M75:P75)</f>
        <v>0</v>
      </c>
      <c r="R75" s="142"/>
      <c r="S75" s="165" t="n">
        <f aca="false">SUM(G75,L75,Q75,R75)</f>
        <v>0</v>
      </c>
      <c r="T75" s="136" t="n">
        <f aca="false">IFERROR((E75-S75)/E75*-1,0)</f>
        <v>0</v>
      </c>
      <c r="AB75" s="170"/>
      <c r="AD75" s="151"/>
    </row>
    <row r="76" customFormat="false" ht="15" hidden="false" customHeight="false" outlineLevel="0" collapsed="false">
      <c r="B76" s="131" t="s">
        <v>92</v>
      </c>
      <c r="C76" s="131" t="s">
        <v>92</v>
      </c>
      <c r="D76" s="163" t="str">
        <f aca="false">_xlfn.IFNA(VLOOKUP(C76, Filtered_Bespoke_Outcomes, 2, FALSE()), "")</f>
        <v/>
      </c>
      <c r="E76" s="119"/>
      <c r="F76" s="141"/>
      <c r="G76" s="133" t="n">
        <f aca="false">SUM(F76)</f>
        <v>0</v>
      </c>
      <c r="H76" s="141"/>
      <c r="I76" s="142"/>
      <c r="J76" s="142"/>
      <c r="K76" s="142"/>
      <c r="L76" s="133" t="n">
        <f aca="false">SUM(H76:K76)</f>
        <v>0</v>
      </c>
      <c r="M76" s="142"/>
      <c r="N76" s="142"/>
      <c r="O76" s="142"/>
      <c r="P76" s="142"/>
      <c r="Q76" s="133" t="n">
        <f aca="false">SUM(M76:P76)</f>
        <v>0</v>
      </c>
      <c r="R76" s="142"/>
      <c r="S76" s="165" t="n">
        <f aca="false">SUM(G76,L76,Q76,R76)</f>
        <v>0</v>
      </c>
      <c r="T76" s="136" t="n">
        <f aca="false">IFERROR((E76-S76)/E76*-1,0)</f>
        <v>0</v>
      </c>
      <c r="AB76" s="170"/>
      <c r="AD76" s="151"/>
    </row>
    <row r="77" customFormat="false" ht="15" hidden="false" customHeight="false" outlineLevel="0" collapsed="false">
      <c r="B77" s="131" t="s">
        <v>92</v>
      </c>
      <c r="C77" s="131" t="s">
        <v>92</v>
      </c>
      <c r="D77" s="163" t="str">
        <f aca="false">_xlfn.IFNA(VLOOKUP(C77, Filtered_Bespoke_Outcomes, 2, FALSE()), "")</f>
        <v/>
      </c>
      <c r="E77" s="119"/>
      <c r="F77" s="141"/>
      <c r="G77" s="133" t="n">
        <f aca="false">SUM(F77)</f>
        <v>0</v>
      </c>
      <c r="H77" s="141"/>
      <c r="I77" s="142"/>
      <c r="J77" s="142"/>
      <c r="K77" s="142"/>
      <c r="L77" s="133" t="n">
        <f aca="false">SUM(H77:K77)</f>
        <v>0</v>
      </c>
      <c r="M77" s="142"/>
      <c r="N77" s="142"/>
      <c r="O77" s="142"/>
      <c r="P77" s="142"/>
      <c r="Q77" s="133" t="n">
        <f aca="false">SUM(M77:P77)</f>
        <v>0</v>
      </c>
      <c r="R77" s="142"/>
      <c r="S77" s="165" t="n">
        <f aca="false">SUM(G77,L77,Q77,R77)</f>
        <v>0</v>
      </c>
      <c r="T77" s="136" t="n">
        <f aca="false">IFERROR((E77-S77)/E77*-1,0)</f>
        <v>0</v>
      </c>
      <c r="AB77" s="170"/>
      <c r="AD77" s="151"/>
    </row>
    <row r="78" customFormat="false" ht="15" hidden="false" customHeight="false" outlineLevel="0" collapsed="false">
      <c r="B78" s="131" t="s">
        <v>92</v>
      </c>
      <c r="C78" s="131" t="s">
        <v>92</v>
      </c>
      <c r="D78" s="163" t="str">
        <f aca="false">_xlfn.IFNA(VLOOKUP(C78, Filtered_Bespoke_Outcomes, 2, FALSE()), "")</f>
        <v/>
      </c>
      <c r="E78" s="119"/>
      <c r="F78" s="141"/>
      <c r="G78" s="133" t="n">
        <f aca="false">SUM(F78)</f>
        <v>0</v>
      </c>
      <c r="H78" s="141"/>
      <c r="I78" s="142"/>
      <c r="J78" s="142"/>
      <c r="K78" s="142"/>
      <c r="L78" s="133" t="n">
        <f aca="false">SUM(H78:K78)</f>
        <v>0</v>
      </c>
      <c r="M78" s="142"/>
      <c r="N78" s="142"/>
      <c r="O78" s="142"/>
      <c r="P78" s="142"/>
      <c r="Q78" s="133" t="n">
        <f aca="false">SUM(M78:P78)</f>
        <v>0</v>
      </c>
      <c r="R78" s="142"/>
      <c r="S78" s="165" t="n">
        <f aca="false">SUM(G78,L78,Q78,R78)</f>
        <v>0</v>
      </c>
      <c r="T78" s="136" t="n">
        <f aca="false">IFERROR((E78-S78)/E78*-1,0)</f>
        <v>0</v>
      </c>
      <c r="AG78" s="170"/>
    </row>
    <row r="79" customFormat="false" ht="15" hidden="false" customHeight="false" outlineLevel="0" collapsed="false">
      <c r="B79" s="131" t="s">
        <v>92</v>
      </c>
      <c r="C79" s="131" t="s">
        <v>92</v>
      </c>
      <c r="D79" s="163" t="str">
        <f aca="false">_xlfn.IFNA(VLOOKUP(C79, Filtered_Bespoke_Outcomes, 2, FALSE()), "")</f>
        <v/>
      </c>
      <c r="E79" s="119"/>
      <c r="F79" s="141"/>
      <c r="G79" s="133" t="n">
        <f aca="false">SUM(F79)</f>
        <v>0</v>
      </c>
      <c r="H79" s="141"/>
      <c r="I79" s="142"/>
      <c r="J79" s="142"/>
      <c r="K79" s="142"/>
      <c r="L79" s="133" t="n">
        <f aca="false">SUM(H79:K79)</f>
        <v>0</v>
      </c>
      <c r="M79" s="142"/>
      <c r="N79" s="142"/>
      <c r="O79" s="142"/>
      <c r="P79" s="142"/>
      <c r="Q79" s="133" t="n">
        <f aca="false">SUM(M79:P79)</f>
        <v>0</v>
      </c>
      <c r="R79" s="142"/>
      <c r="S79" s="165" t="n">
        <f aca="false">SUM(G79,L79,Q79,R79)</f>
        <v>0</v>
      </c>
      <c r="T79" s="136" t="n">
        <f aca="false">IFERROR((E79-S79)/E79*-1,0)</f>
        <v>0</v>
      </c>
      <c r="AG79" s="170"/>
    </row>
    <row r="80" customFormat="false" ht="15" hidden="false" customHeight="false" outlineLevel="0" collapsed="false">
      <c r="B80" s="131" t="s">
        <v>92</v>
      </c>
      <c r="C80" s="131" t="s">
        <v>92</v>
      </c>
      <c r="D80" s="163" t="str">
        <f aca="false">_xlfn.IFNA(VLOOKUP(C80, Filtered_Bespoke_Outcomes, 2, FALSE()), "")</f>
        <v/>
      </c>
      <c r="E80" s="119"/>
      <c r="F80" s="141"/>
      <c r="G80" s="133" t="n">
        <f aca="false">SUM(F80)</f>
        <v>0</v>
      </c>
      <c r="H80" s="141"/>
      <c r="I80" s="142"/>
      <c r="J80" s="142"/>
      <c r="K80" s="142"/>
      <c r="L80" s="133" t="n">
        <f aca="false">SUM(H80:K80)</f>
        <v>0</v>
      </c>
      <c r="M80" s="142"/>
      <c r="N80" s="142"/>
      <c r="O80" s="142"/>
      <c r="P80" s="142"/>
      <c r="Q80" s="133" t="n">
        <f aca="false">SUM(M80:P80)</f>
        <v>0</v>
      </c>
      <c r="R80" s="142"/>
      <c r="S80" s="165" t="n">
        <f aca="false">SUM(G80,L80,Q80,R80)</f>
        <v>0</v>
      </c>
      <c r="T80" s="136" t="n">
        <f aca="false">IFERROR((E80-S80)/E80*-1,0)</f>
        <v>0</v>
      </c>
      <c r="AG80" s="171"/>
    </row>
    <row r="81" customFormat="false" ht="15" hidden="false" customHeight="false" outlineLevel="0" collapsed="false">
      <c r="B81" s="131" t="s">
        <v>92</v>
      </c>
      <c r="C81" s="131" t="s">
        <v>92</v>
      </c>
      <c r="D81" s="163" t="str">
        <f aca="false">_xlfn.IFNA(VLOOKUP(C81, Filtered_Bespoke_Outcomes, 2, FALSE()), "")</f>
        <v/>
      </c>
      <c r="E81" s="119"/>
      <c r="F81" s="141"/>
      <c r="G81" s="133" t="n">
        <f aca="false">SUM(F81)</f>
        <v>0</v>
      </c>
      <c r="H81" s="141"/>
      <c r="I81" s="142"/>
      <c r="J81" s="142"/>
      <c r="K81" s="142"/>
      <c r="L81" s="133" t="n">
        <f aca="false">SUM(H81:K81)</f>
        <v>0</v>
      </c>
      <c r="M81" s="142"/>
      <c r="N81" s="142"/>
      <c r="O81" s="142"/>
      <c r="P81" s="142"/>
      <c r="Q81" s="133" t="n">
        <f aca="false">SUM(M81:P81)</f>
        <v>0</v>
      </c>
      <c r="R81" s="142"/>
      <c r="S81" s="165" t="n">
        <f aca="false">SUM(G81,L81,Q81,R81)</f>
        <v>0</v>
      </c>
      <c r="T81" s="136" t="n">
        <f aca="false">IFERROR((E81-S81)/E81*-1,0)</f>
        <v>0</v>
      </c>
      <c r="AG81" s="167"/>
    </row>
    <row r="82" customFormat="false" ht="15" hidden="false" customHeight="false" outlineLevel="0" collapsed="false">
      <c r="B82" s="131" t="s">
        <v>92</v>
      </c>
      <c r="C82" s="131" t="s">
        <v>92</v>
      </c>
      <c r="D82" s="163" t="str">
        <f aca="false">_xlfn.IFNA(VLOOKUP(C82, Filtered_Bespoke_Outcomes, 2, FALSE()), "")</f>
        <v/>
      </c>
      <c r="E82" s="119"/>
      <c r="F82" s="141"/>
      <c r="G82" s="133" t="n">
        <f aca="false">SUM(F82)</f>
        <v>0</v>
      </c>
      <c r="H82" s="141"/>
      <c r="I82" s="142"/>
      <c r="J82" s="142"/>
      <c r="K82" s="142"/>
      <c r="L82" s="133" t="n">
        <f aca="false">SUM(H82:K82)</f>
        <v>0</v>
      </c>
      <c r="M82" s="142"/>
      <c r="N82" s="142"/>
      <c r="O82" s="142"/>
      <c r="P82" s="142"/>
      <c r="Q82" s="133" t="n">
        <f aca="false">SUM(M82:P82)</f>
        <v>0</v>
      </c>
      <c r="R82" s="142"/>
      <c r="S82" s="165" t="n">
        <f aca="false">SUM(G82,L82,Q82,R82)</f>
        <v>0</v>
      </c>
      <c r="T82" s="136" t="n">
        <f aca="false">IFERROR((E82-S82)/E82*-1,0)</f>
        <v>0</v>
      </c>
      <c r="AG82" s="167"/>
    </row>
    <row r="83" customFormat="false" ht="15" hidden="false" customHeight="false" outlineLevel="0" collapsed="false">
      <c r="B83" s="131" t="s">
        <v>92</v>
      </c>
      <c r="C83" s="131" t="s">
        <v>92</v>
      </c>
      <c r="D83" s="163" t="str">
        <f aca="false">_xlfn.IFNA(VLOOKUP(C83, Filtered_Bespoke_Outcomes, 2, FALSE()), "")</f>
        <v/>
      </c>
      <c r="E83" s="119"/>
      <c r="F83" s="141"/>
      <c r="G83" s="133" t="n">
        <f aca="false">SUM(F83)</f>
        <v>0</v>
      </c>
      <c r="H83" s="141"/>
      <c r="I83" s="142"/>
      <c r="J83" s="142"/>
      <c r="K83" s="142"/>
      <c r="L83" s="133" t="n">
        <f aca="false">SUM(H83:K83)</f>
        <v>0</v>
      </c>
      <c r="M83" s="142"/>
      <c r="N83" s="142"/>
      <c r="O83" s="142"/>
      <c r="P83" s="142"/>
      <c r="Q83" s="133" t="n">
        <f aca="false">SUM(M83:P83)</f>
        <v>0</v>
      </c>
      <c r="R83" s="142"/>
      <c r="S83" s="165" t="n">
        <f aca="false">SUM(G83,L83,Q83,R83)</f>
        <v>0</v>
      </c>
      <c r="T83" s="136" t="n">
        <f aca="false">IFERROR((E83-S83)/E83*-1,0)</f>
        <v>0</v>
      </c>
      <c r="AG83" s="171"/>
    </row>
    <row r="84" customFormat="false" ht="15" hidden="false" customHeight="false" outlineLevel="0" collapsed="false">
      <c r="B84" s="131" t="s">
        <v>92</v>
      </c>
      <c r="C84" s="131" t="s">
        <v>92</v>
      </c>
      <c r="D84" s="163" t="str">
        <f aca="false">_xlfn.IFNA(VLOOKUP(C84, Filtered_Bespoke_Outcomes, 2, FALSE()), "")</f>
        <v/>
      </c>
      <c r="E84" s="119"/>
      <c r="F84" s="141"/>
      <c r="G84" s="133" t="n">
        <f aca="false">SUM(F84)</f>
        <v>0</v>
      </c>
      <c r="H84" s="141"/>
      <c r="I84" s="142"/>
      <c r="J84" s="142"/>
      <c r="K84" s="142"/>
      <c r="L84" s="133" t="n">
        <f aca="false">SUM(H84:K84)</f>
        <v>0</v>
      </c>
      <c r="M84" s="142"/>
      <c r="N84" s="142"/>
      <c r="O84" s="142"/>
      <c r="P84" s="142"/>
      <c r="Q84" s="133" t="n">
        <f aca="false">SUM(M84:P84)</f>
        <v>0</v>
      </c>
      <c r="R84" s="142"/>
      <c r="S84" s="165" t="n">
        <f aca="false">SUM(G84,L84,Q84,R84)</f>
        <v>0</v>
      </c>
      <c r="T84" s="136" t="n">
        <f aca="false">IFERROR((E84-S84)/E84*-1,0)</f>
        <v>0</v>
      </c>
      <c r="AG84" s="171"/>
    </row>
    <row r="85" customFormat="false" ht="15" hidden="false" customHeight="false" outlineLevel="0" collapsed="false">
      <c r="B85" s="131" t="s">
        <v>92</v>
      </c>
      <c r="C85" s="131" t="s">
        <v>92</v>
      </c>
      <c r="D85" s="163" t="str">
        <f aca="false">_xlfn.IFNA(VLOOKUP(C85, Filtered_Bespoke_Outcomes, 2, FALSE()), "")</f>
        <v/>
      </c>
      <c r="E85" s="119"/>
      <c r="F85" s="141"/>
      <c r="G85" s="133" t="n">
        <f aca="false">SUM(F85)</f>
        <v>0</v>
      </c>
      <c r="H85" s="141"/>
      <c r="I85" s="142"/>
      <c r="J85" s="142"/>
      <c r="K85" s="142"/>
      <c r="L85" s="133" t="n">
        <f aca="false">SUM(H85:K85)</f>
        <v>0</v>
      </c>
      <c r="M85" s="142"/>
      <c r="N85" s="142"/>
      <c r="O85" s="142"/>
      <c r="P85" s="142"/>
      <c r="Q85" s="133" t="n">
        <f aca="false">SUM(M85:P85)</f>
        <v>0</v>
      </c>
      <c r="R85" s="142"/>
      <c r="S85" s="165" t="n">
        <f aca="false">SUM(G85,L85,Q85,R85)</f>
        <v>0</v>
      </c>
      <c r="T85" s="136" t="n">
        <f aca="false">IFERROR((E85-S85)/E85*-1,0)</f>
        <v>0</v>
      </c>
      <c r="AG85" s="167"/>
    </row>
    <row r="86" customFormat="false" ht="15" hidden="false" customHeight="false" outlineLevel="0" collapsed="false">
      <c r="B86" s="131" t="s">
        <v>92</v>
      </c>
      <c r="C86" s="131" t="s">
        <v>92</v>
      </c>
      <c r="D86" s="163" t="str">
        <f aca="false">_xlfn.IFNA(VLOOKUP(C86, Filtered_Bespoke_Outcomes, 2, FALSE()), "")</f>
        <v/>
      </c>
      <c r="E86" s="119"/>
      <c r="F86" s="141"/>
      <c r="G86" s="133" t="n">
        <f aca="false">SUM(F86)</f>
        <v>0</v>
      </c>
      <c r="H86" s="141"/>
      <c r="I86" s="142"/>
      <c r="J86" s="142"/>
      <c r="K86" s="142"/>
      <c r="L86" s="133" t="n">
        <f aca="false">SUM(H86:K86)</f>
        <v>0</v>
      </c>
      <c r="M86" s="142"/>
      <c r="N86" s="142"/>
      <c r="O86" s="142"/>
      <c r="P86" s="142"/>
      <c r="Q86" s="133" t="n">
        <f aca="false">SUM(M86:P86)</f>
        <v>0</v>
      </c>
      <c r="R86" s="142"/>
      <c r="S86" s="165" t="n">
        <f aca="false">SUM(G86,L86,Q86,R86)</f>
        <v>0</v>
      </c>
      <c r="T86" s="136" t="n">
        <f aca="false">IFERROR((E86-S86)/E86*-1,0)</f>
        <v>0</v>
      </c>
      <c r="AG86" s="167"/>
    </row>
    <row r="87" customFormat="false" ht="15" hidden="false" customHeight="false" outlineLevel="0" collapsed="false">
      <c r="B87" s="131" t="s">
        <v>92</v>
      </c>
      <c r="C87" s="131" t="s">
        <v>92</v>
      </c>
      <c r="D87" s="163" t="str">
        <f aca="false">_xlfn.IFNA(VLOOKUP(C87, Filtered_Bespoke_Outcomes, 2, FALSE()), "")</f>
        <v/>
      </c>
      <c r="E87" s="119"/>
      <c r="F87" s="141"/>
      <c r="G87" s="133" t="n">
        <f aca="false">SUM(F87)</f>
        <v>0</v>
      </c>
      <c r="H87" s="141"/>
      <c r="I87" s="142"/>
      <c r="J87" s="142"/>
      <c r="K87" s="142"/>
      <c r="L87" s="133" t="n">
        <f aca="false">SUM(H87:K87)</f>
        <v>0</v>
      </c>
      <c r="M87" s="142"/>
      <c r="N87" s="142"/>
      <c r="O87" s="142"/>
      <c r="P87" s="142"/>
      <c r="Q87" s="133" t="n">
        <f aca="false">SUM(M87:P87)</f>
        <v>0</v>
      </c>
      <c r="R87" s="142"/>
      <c r="S87" s="165" t="n">
        <f aca="false">SUM(G87,L87,Q87,R87)</f>
        <v>0</v>
      </c>
      <c r="T87" s="136" t="n">
        <f aca="false">IFERROR((E87-S87)/E87*-1,0)</f>
        <v>0</v>
      </c>
      <c r="AG87" s="167"/>
    </row>
    <row r="88" customFormat="false" ht="15" hidden="false" customHeight="false" outlineLevel="0" collapsed="false">
      <c r="B88" s="131" t="s">
        <v>92</v>
      </c>
      <c r="C88" s="131" t="s">
        <v>92</v>
      </c>
      <c r="D88" s="163" t="str">
        <f aca="false">_xlfn.IFNA(VLOOKUP(C88, Filtered_Bespoke_Outcomes, 2, FALSE()), "")</f>
        <v/>
      </c>
      <c r="E88" s="119"/>
      <c r="F88" s="141"/>
      <c r="G88" s="133" t="n">
        <f aca="false">SUM(F88)</f>
        <v>0</v>
      </c>
      <c r="H88" s="141"/>
      <c r="I88" s="142"/>
      <c r="J88" s="142"/>
      <c r="K88" s="142"/>
      <c r="L88" s="133" t="n">
        <f aca="false">SUM(H88:K88)</f>
        <v>0</v>
      </c>
      <c r="M88" s="142"/>
      <c r="N88" s="142"/>
      <c r="O88" s="142"/>
      <c r="P88" s="142"/>
      <c r="Q88" s="133" t="n">
        <f aca="false">SUM(M88:P88)</f>
        <v>0</v>
      </c>
      <c r="R88" s="142"/>
      <c r="S88" s="165" t="n">
        <f aca="false">SUM(G88,L88,Q88,R88)</f>
        <v>0</v>
      </c>
      <c r="T88" s="136" t="n">
        <f aca="false">IFERROR((E88-S88)/E88*-1,0)</f>
        <v>0</v>
      </c>
      <c r="AG88" s="167"/>
    </row>
    <row r="89" customFormat="false" ht="15" hidden="false" customHeight="false" outlineLevel="0" collapsed="false">
      <c r="B89" s="131" t="s">
        <v>92</v>
      </c>
      <c r="C89" s="131" t="s">
        <v>92</v>
      </c>
      <c r="D89" s="163" t="str">
        <f aca="false">_xlfn.IFNA(VLOOKUP(C89, Filtered_Bespoke_Outcomes, 2, FALSE()), "")</f>
        <v/>
      </c>
      <c r="E89" s="119"/>
      <c r="F89" s="141"/>
      <c r="G89" s="133" t="n">
        <f aca="false">SUM(F89)</f>
        <v>0</v>
      </c>
      <c r="H89" s="141"/>
      <c r="I89" s="142"/>
      <c r="J89" s="142"/>
      <c r="K89" s="142"/>
      <c r="L89" s="133" t="n">
        <f aca="false">SUM(H89:K89)</f>
        <v>0</v>
      </c>
      <c r="M89" s="142"/>
      <c r="N89" s="142"/>
      <c r="O89" s="142"/>
      <c r="P89" s="142"/>
      <c r="Q89" s="133" t="n">
        <f aca="false">SUM(M89:P89)</f>
        <v>0</v>
      </c>
      <c r="R89" s="142"/>
      <c r="S89" s="165" t="n">
        <f aca="false">SUM(G89,L89,Q89,R89)</f>
        <v>0</v>
      </c>
      <c r="T89" s="136" t="n">
        <f aca="false">IFERROR((E89-S89)/E89*-1,0)</f>
        <v>0</v>
      </c>
      <c r="AG89" s="167"/>
    </row>
    <row r="90" customFormat="false" ht="15" hidden="false" customHeight="false" outlineLevel="0" collapsed="false">
      <c r="B90" s="131" t="s">
        <v>92</v>
      </c>
      <c r="C90" s="131" t="s">
        <v>92</v>
      </c>
      <c r="D90" s="163" t="str">
        <f aca="false">_xlfn.IFNA(VLOOKUP(C90, Filtered_Bespoke_Outcomes, 2, FALSE()), "")</f>
        <v/>
      </c>
      <c r="E90" s="119"/>
      <c r="F90" s="141"/>
      <c r="G90" s="133" t="n">
        <f aca="false">SUM(F90)</f>
        <v>0</v>
      </c>
      <c r="H90" s="141"/>
      <c r="I90" s="142"/>
      <c r="J90" s="142"/>
      <c r="K90" s="142"/>
      <c r="L90" s="133" t="n">
        <f aca="false">SUM(H90:K90)</f>
        <v>0</v>
      </c>
      <c r="M90" s="142"/>
      <c r="N90" s="142"/>
      <c r="O90" s="142"/>
      <c r="P90" s="142"/>
      <c r="Q90" s="133" t="n">
        <f aca="false">SUM(M90:P90)</f>
        <v>0</v>
      </c>
      <c r="R90" s="142"/>
      <c r="S90" s="165" t="n">
        <f aca="false">SUM(G90,L90,Q90,R90)</f>
        <v>0</v>
      </c>
      <c r="T90" s="136" t="n">
        <f aca="false">IFERROR((E90-S90)/E90*-1,0)</f>
        <v>0</v>
      </c>
    </row>
    <row r="91" customFormat="false" ht="15" hidden="false" customHeight="false" outlineLevel="0" collapsed="false">
      <c r="B91" s="131" t="s">
        <v>92</v>
      </c>
      <c r="C91" s="131" t="s">
        <v>92</v>
      </c>
      <c r="D91" s="163" t="str">
        <f aca="false">_xlfn.IFNA(VLOOKUP(C91, Filtered_Bespoke_Outcomes, 2, FALSE()), "")</f>
        <v/>
      </c>
      <c r="E91" s="119"/>
      <c r="F91" s="141"/>
      <c r="G91" s="133" t="n">
        <f aca="false">SUM(F91)</f>
        <v>0</v>
      </c>
      <c r="H91" s="141"/>
      <c r="I91" s="142"/>
      <c r="J91" s="142"/>
      <c r="K91" s="142"/>
      <c r="L91" s="133" t="n">
        <f aca="false">SUM(H91:K91)</f>
        <v>0</v>
      </c>
      <c r="M91" s="142"/>
      <c r="N91" s="142"/>
      <c r="O91" s="142"/>
      <c r="P91" s="142"/>
      <c r="Q91" s="133" t="n">
        <f aca="false">SUM(M91:P91)</f>
        <v>0</v>
      </c>
      <c r="R91" s="142"/>
      <c r="S91" s="165" t="n">
        <f aca="false">SUM(G91,L91,Q91,R91)</f>
        <v>0</v>
      </c>
      <c r="T91" s="136" t="n">
        <f aca="false">IFERROR((E91-S91)/E91*-1,0)</f>
        <v>0</v>
      </c>
    </row>
    <row r="92" customFormat="false" ht="15" hidden="false" customHeight="false" outlineLevel="0" collapsed="false">
      <c r="B92" s="131" t="s">
        <v>92</v>
      </c>
      <c r="C92" s="131" t="s">
        <v>92</v>
      </c>
      <c r="D92" s="163" t="str">
        <f aca="false">_xlfn.IFNA(VLOOKUP(C92, Filtered_Bespoke_Outcomes, 2, FALSE()), "")</f>
        <v/>
      </c>
      <c r="E92" s="119"/>
      <c r="F92" s="141"/>
      <c r="G92" s="133" t="n">
        <f aca="false">SUM(F92)</f>
        <v>0</v>
      </c>
      <c r="H92" s="141"/>
      <c r="I92" s="142"/>
      <c r="J92" s="142"/>
      <c r="K92" s="142"/>
      <c r="L92" s="133" t="n">
        <f aca="false">SUM(H92:K92)</f>
        <v>0</v>
      </c>
      <c r="M92" s="142"/>
      <c r="N92" s="142"/>
      <c r="O92" s="142"/>
      <c r="P92" s="142"/>
      <c r="Q92" s="133" t="n">
        <f aca="false">SUM(M92:P92)</f>
        <v>0</v>
      </c>
      <c r="R92" s="142"/>
      <c r="S92" s="165" t="n">
        <f aca="false">SUM(G92,L92,Q92,R92)</f>
        <v>0</v>
      </c>
      <c r="T92" s="136" t="n">
        <f aca="false">IFERROR((E92-S92)/E92*-1,0)</f>
        <v>0</v>
      </c>
    </row>
    <row r="93" customFormat="false" ht="15" hidden="false" customHeight="false" outlineLevel="0" collapsed="false">
      <c r="B93" s="131" t="s">
        <v>92</v>
      </c>
      <c r="C93" s="131" t="s">
        <v>92</v>
      </c>
      <c r="D93" s="163" t="str">
        <f aca="false">_xlfn.IFNA(VLOOKUP(C93, Filtered_Bespoke_Outcomes, 2, FALSE()), "")</f>
        <v/>
      </c>
      <c r="E93" s="119"/>
      <c r="F93" s="141"/>
      <c r="G93" s="133" t="n">
        <f aca="false">SUM(F93)</f>
        <v>0</v>
      </c>
      <c r="H93" s="141"/>
      <c r="I93" s="142"/>
      <c r="J93" s="142"/>
      <c r="K93" s="142"/>
      <c r="L93" s="133" t="n">
        <f aca="false">SUM(H93:K93)</f>
        <v>0</v>
      </c>
      <c r="M93" s="142"/>
      <c r="N93" s="142"/>
      <c r="O93" s="142"/>
      <c r="P93" s="142"/>
      <c r="Q93" s="133" t="n">
        <f aca="false">SUM(M93:P93)</f>
        <v>0</v>
      </c>
      <c r="R93" s="142"/>
      <c r="S93" s="165" t="n">
        <f aca="false">SUM(G93,L93,Q93,R93)</f>
        <v>0</v>
      </c>
      <c r="T93" s="136" t="n">
        <f aca="false">IFERROR((E93-S93)/E93*-1,0)</f>
        <v>0</v>
      </c>
      <c r="AG93" s="4"/>
    </row>
    <row r="94" customFormat="false" ht="15" hidden="false" customHeight="false" outlineLevel="0" collapsed="false">
      <c r="B94" s="131" t="s">
        <v>92</v>
      </c>
      <c r="C94" s="131" t="s">
        <v>92</v>
      </c>
      <c r="D94" s="163" t="str">
        <f aca="false">_xlfn.IFNA(VLOOKUP(C94, Filtered_Bespoke_Outcomes, 2, FALSE()), "")</f>
        <v/>
      </c>
      <c r="E94" s="119"/>
      <c r="F94" s="141"/>
      <c r="G94" s="133" t="n">
        <f aca="false">SUM(F94)</f>
        <v>0</v>
      </c>
      <c r="H94" s="141"/>
      <c r="I94" s="142"/>
      <c r="J94" s="142"/>
      <c r="K94" s="142"/>
      <c r="L94" s="133" t="n">
        <f aca="false">SUM(H94:K94)</f>
        <v>0</v>
      </c>
      <c r="M94" s="142"/>
      <c r="N94" s="142"/>
      <c r="O94" s="142"/>
      <c r="P94" s="142"/>
      <c r="Q94" s="133" t="n">
        <f aca="false">SUM(M94:P94)</f>
        <v>0</v>
      </c>
      <c r="R94" s="142"/>
      <c r="S94" s="165" t="n">
        <f aca="false">SUM(G94,L94,Q94,R94)</f>
        <v>0</v>
      </c>
      <c r="T94" s="136" t="n">
        <f aca="false">IFERROR((E94-S94)/E94*-1,0)</f>
        <v>0</v>
      </c>
      <c r="AG94" s="180"/>
    </row>
    <row r="95" customFormat="false" ht="15" hidden="false" customHeight="false" outlineLevel="0" collapsed="false">
      <c r="B95" s="131" t="s">
        <v>92</v>
      </c>
      <c r="C95" s="131" t="s">
        <v>92</v>
      </c>
      <c r="D95" s="163" t="str">
        <f aca="false">_xlfn.IFNA(VLOOKUP(C95, Filtered_Bespoke_Outcomes, 2, FALSE()), "")</f>
        <v/>
      </c>
      <c r="E95" s="119"/>
      <c r="F95" s="141"/>
      <c r="G95" s="133" t="n">
        <f aca="false">SUM(F95)</f>
        <v>0</v>
      </c>
      <c r="H95" s="141"/>
      <c r="I95" s="142"/>
      <c r="J95" s="142"/>
      <c r="K95" s="142"/>
      <c r="L95" s="133" t="n">
        <f aca="false">SUM(H95:K95)</f>
        <v>0</v>
      </c>
      <c r="M95" s="142"/>
      <c r="N95" s="142"/>
      <c r="O95" s="142"/>
      <c r="P95" s="142"/>
      <c r="Q95" s="133" t="n">
        <f aca="false">SUM(M95:P95)</f>
        <v>0</v>
      </c>
      <c r="R95" s="142"/>
      <c r="S95" s="165" t="n">
        <f aca="false">SUM(G95,L95,Q95,R95)</f>
        <v>0</v>
      </c>
      <c r="T95" s="136" t="n">
        <f aca="false">IFERROR((E95-S95)/E95*-1,0)</f>
        <v>0</v>
      </c>
    </row>
    <row r="96" customFormat="false" ht="15" hidden="false" customHeight="false" outlineLevel="0" collapsed="false">
      <c r="B96" s="131" t="s">
        <v>92</v>
      </c>
      <c r="C96" s="131" t="s">
        <v>92</v>
      </c>
      <c r="D96" s="163" t="str">
        <f aca="false">_xlfn.IFNA(VLOOKUP(C96, Filtered_Bespoke_Outcomes, 2, FALSE()), "")</f>
        <v/>
      </c>
      <c r="E96" s="119"/>
      <c r="F96" s="141"/>
      <c r="G96" s="133" t="n">
        <f aca="false">SUM(F96)</f>
        <v>0</v>
      </c>
      <c r="H96" s="141"/>
      <c r="I96" s="142"/>
      <c r="J96" s="142"/>
      <c r="K96" s="142"/>
      <c r="L96" s="133" t="n">
        <f aca="false">SUM(H96:K96)</f>
        <v>0</v>
      </c>
      <c r="M96" s="142"/>
      <c r="N96" s="142"/>
      <c r="O96" s="142"/>
      <c r="P96" s="142"/>
      <c r="Q96" s="133" t="n">
        <f aca="false">SUM(M96:P96)</f>
        <v>0</v>
      </c>
      <c r="R96" s="142"/>
      <c r="S96" s="165" t="n">
        <f aca="false">SUM(G96,L96,Q96,R96)</f>
        <v>0</v>
      </c>
      <c r="T96" s="136" t="n">
        <f aca="false">IFERROR((E96-S96)/E96*-1,0)</f>
        <v>0</v>
      </c>
      <c r="AG96" s="158"/>
    </row>
    <row r="97" customFormat="false" ht="15" hidden="false" customHeight="false" outlineLevel="0" collapsed="false">
      <c r="B97" s="131" t="s">
        <v>92</v>
      </c>
      <c r="C97" s="131" t="s">
        <v>92</v>
      </c>
      <c r="D97" s="163" t="str">
        <f aca="false">_xlfn.IFNA(VLOOKUP(C97, Filtered_Bespoke_Outcomes, 2, FALSE()), "")</f>
        <v/>
      </c>
      <c r="E97" s="119"/>
      <c r="F97" s="141"/>
      <c r="G97" s="133" t="n">
        <f aca="false">SUM(F97)</f>
        <v>0</v>
      </c>
      <c r="H97" s="141"/>
      <c r="I97" s="142"/>
      <c r="J97" s="142"/>
      <c r="K97" s="142"/>
      <c r="L97" s="133" t="n">
        <f aca="false">SUM(H97:K97)</f>
        <v>0</v>
      </c>
      <c r="M97" s="142"/>
      <c r="N97" s="142"/>
      <c r="O97" s="142"/>
      <c r="P97" s="142"/>
      <c r="Q97" s="133" t="n">
        <f aca="false">SUM(M97:P97)</f>
        <v>0</v>
      </c>
      <c r="R97" s="142"/>
      <c r="S97" s="165" t="n">
        <f aca="false">SUM(G97,L97,Q97,R97)</f>
        <v>0</v>
      </c>
      <c r="T97" s="136" t="n">
        <f aca="false">IFERROR((E97-S97)/E97*-1,0)</f>
        <v>0</v>
      </c>
      <c r="AG97" s="158"/>
    </row>
    <row r="98" customFormat="false" ht="15" hidden="false" customHeight="false" outlineLevel="0" collapsed="false">
      <c r="B98" s="131" t="s">
        <v>92</v>
      </c>
      <c r="C98" s="131" t="s">
        <v>92</v>
      </c>
      <c r="D98" s="163" t="str">
        <f aca="false">_xlfn.IFNA(VLOOKUP(C98, Filtered_Bespoke_Outcomes, 2, FALSE()), "")</f>
        <v/>
      </c>
      <c r="E98" s="119"/>
      <c r="F98" s="141"/>
      <c r="G98" s="133" t="n">
        <f aca="false">SUM(F98)</f>
        <v>0</v>
      </c>
      <c r="H98" s="141"/>
      <c r="I98" s="142"/>
      <c r="J98" s="142"/>
      <c r="K98" s="142"/>
      <c r="L98" s="133" t="n">
        <f aca="false">SUM(H98:K98)</f>
        <v>0</v>
      </c>
      <c r="M98" s="142"/>
      <c r="N98" s="142"/>
      <c r="O98" s="142"/>
      <c r="P98" s="142"/>
      <c r="Q98" s="133" t="n">
        <f aca="false">SUM(M98:P98)</f>
        <v>0</v>
      </c>
      <c r="R98" s="142"/>
      <c r="S98" s="165" t="n">
        <f aca="false">SUM(G98,L98,Q98,R98)</f>
        <v>0</v>
      </c>
      <c r="T98" s="136" t="n">
        <f aca="false">IFERROR((E98-S98)/E98*-1,0)</f>
        <v>0</v>
      </c>
      <c r="AG98" s="167"/>
    </row>
    <row r="99" customFormat="false" ht="15" hidden="false" customHeight="false" outlineLevel="0" collapsed="false">
      <c r="B99" s="131" t="s">
        <v>92</v>
      </c>
      <c r="C99" s="131" t="s">
        <v>92</v>
      </c>
      <c r="D99" s="163" t="str">
        <f aca="false">_xlfn.IFNA(VLOOKUP(C99, Filtered_Bespoke_Outcomes, 2, FALSE()), "")</f>
        <v/>
      </c>
      <c r="E99" s="119"/>
      <c r="F99" s="141"/>
      <c r="G99" s="133" t="n">
        <f aca="false">SUM(F99)</f>
        <v>0</v>
      </c>
      <c r="H99" s="141"/>
      <c r="I99" s="142"/>
      <c r="J99" s="142"/>
      <c r="K99" s="142"/>
      <c r="L99" s="133" t="n">
        <f aca="false">SUM(H99:K99)</f>
        <v>0</v>
      </c>
      <c r="M99" s="142"/>
      <c r="N99" s="142"/>
      <c r="O99" s="142"/>
      <c r="P99" s="142"/>
      <c r="Q99" s="133" t="n">
        <f aca="false">SUM(M99:P99)</f>
        <v>0</v>
      </c>
      <c r="R99" s="142"/>
      <c r="S99" s="165" t="n">
        <f aca="false">SUM(G99,L99,Q99,R99)</f>
        <v>0</v>
      </c>
      <c r="T99" s="136" t="n">
        <f aca="false">IFERROR((E99-S99)/E99*-1,0)</f>
        <v>0</v>
      </c>
      <c r="AG99" s="167"/>
    </row>
    <row r="100" customFormat="false" ht="15" hidden="false" customHeight="false" outlineLevel="0" collapsed="false">
      <c r="B100" s="131" t="s">
        <v>92</v>
      </c>
      <c r="C100" s="131" t="s">
        <v>92</v>
      </c>
      <c r="D100" s="163" t="str">
        <f aca="false">_xlfn.IFNA(VLOOKUP(C100, Filtered_Bespoke_Outcomes, 2, FALSE()), "")</f>
        <v/>
      </c>
      <c r="E100" s="119"/>
      <c r="F100" s="141"/>
      <c r="G100" s="133" t="n">
        <f aca="false">SUM(F100)</f>
        <v>0</v>
      </c>
      <c r="H100" s="141"/>
      <c r="I100" s="142"/>
      <c r="J100" s="142"/>
      <c r="K100" s="142"/>
      <c r="L100" s="133" t="n">
        <f aca="false">SUM(H100:K100)</f>
        <v>0</v>
      </c>
      <c r="M100" s="142"/>
      <c r="N100" s="142"/>
      <c r="O100" s="142"/>
      <c r="P100" s="142"/>
      <c r="Q100" s="133" t="n">
        <f aca="false">SUM(M100:P100)</f>
        <v>0</v>
      </c>
      <c r="R100" s="142"/>
      <c r="S100" s="165" t="n">
        <f aca="false">SUM(G100,L100,Q100,R100)</f>
        <v>0</v>
      </c>
      <c r="T100" s="136" t="n">
        <f aca="false">IFERROR((E100-S100)/E100*-1,0)</f>
        <v>0</v>
      </c>
      <c r="AG100" s="167"/>
    </row>
    <row r="101" customFormat="false" ht="15" hidden="false" customHeight="false" outlineLevel="0" collapsed="false">
      <c r="B101" s="131" t="s">
        <v>92</v>
      </c>
      <c r="C101" s="131" t="s">
        <v>92</v>
      </c>
      <c r="D101" s="163" t="str">
        <f aca="false">_xlfn.IFNA(VLOOKUP(C101, Filtered_Bespoke_Outcomes, 2, FALSE()), "")</f>
        <v/>
      </c>
      <c r="E101" s="119"/>
      <c r="F101" s="141"/>
      <c r="G101" s="133" t="n">
        <f aca="false">SUM(F101)</f>
        <v>0</v>
      </c>
      <c r="H101" s="141"/>
      <c r="I101" s="142"/>
      <c r="J101" s="142"/>
      <c r="K101" s="142"/>
      <c r="L101" s="133" t="n">
        <f aca="false">SUM(H101:K101)</f>
        <v>0</v>
      </c>
      <c r="M101" s="142"/>
      <c r="N101" s="142"/>
      <c r="O101" s="142"/>
      <c r="P101" s="142"/>
      <c r="Q101" s="133" t="n">
        <f aca="false">SUM(M101:P101)</f>
        <v>0</v>
      </c>
      <c r="R101" s="142"/>
      <c r="S101" s="165" t="n">
        <f aca="false">SUM(G101,L101,Q101,R101)</f>
        <v>0</v>
      </c>
      <c r="T101" s="136" t="n">
        <f aca="false">IFERROR((E101-S101)/E101*-1,0)</f>
        <v>0</v>
      </c>
      <c r="AG101" s="167"/>
    </row>
    <row r="102" customFormat="false" ht="15" hidden="false" customHeight="false" outlineLevel="0" collapsed="false">
      <c r="B102" s="131" t="s">
        <v>92</v>
      </c>
      <c r="C102" s="131" t="s">
        <v>92</v>
      </c>
      <c r="D102" s="163" t="str">
        <f aca="false">_xlfn.IFNA(VLOOKUP(C102, Filtered_Bespoke_Outcomes, 2, FALSE()), "")</f>
        <v/>
      </c>
      <c r="E102" s="119"/>
      <c r="F102" s="141"/>
      <c r="G102" s="133" t="n">
        <f aca="false">SUM(F102)</f>
        <v>0</v>
      </c>
      <c r="H102" s="141"/>
      <c r="I102" s="142"/>
      <c r="J102" s="142"/>
      <c r="K102" s="142"/>
      <c r="L102" s="133" t="n">
        <f aca="false">SUM(H102:K102)</f>
        <v>0</v>
      </c>
      <c r="M102" s="142"/>
      <c r="N102" s="142"/>
      <c r="O102" s="142"/>
      <c r="P102" s="142"/>
      <c r="Q102" s="133" t="n">
        <f aca="false">SUM(M102:P102)</f>
        <v>0</v>
      </c>
      <c r="R102" s="142"/>
      <c r="S102" s="165" t="n">
        <f aca="false">SUM(G102,L102,Q102,R102)</f>
        <v>0</v>
      </c>
      <c r="T102" s="136" t="n">
        <f aca="false">IFERROR((E102-S102)/E102*-1,0)</f>
        <v>0</v>
      </c>
      <c r="AG102" s="167"/>
    </row>
    <row r="103" customFormat="false" ht="15" hidden="false" customHeight="false" outlineLevel="0" collapsed="false">
      <c r="B103" s="131" t="s">
        <v>92</v>
      </c>
      <c r="C103" s="131" t="s">
        <v>92</v>
      </c>
      <c r="D103" s="163" t="str">
        <f aca="false">_xlfn.IFNA(VLOOKUP(C103, Filtered_Bespoke_Outcomes, 2, FALSE()), "")</f>
        <v/>
      </c>
      <c r="E103" s="119"/>
      <c r="F103" s="141"/>
      <c r="G103" s="133" t="n">
        <f aca="false">SUM(F103)</f>
        <v>0</v>
      </c>
      <c r="H103" s="141"/>
      <c r="I103" s="142"/>
      <c r="J103" s="142"/>
      <c r="K103" s="142"/>
      <c r="L103" s="133" t="n">
        <f aca="false">SUM(H103:K103)</f>
        <v>0</v>
      </c>
      <c r="M103" s="142"/>
      <c r="N103" s="142"/>
      <c r="O103" s="142"/>
      <c r="P103" s="142"/>
      <c r="Q103" s="133" t="n">
        <f aca="false">SUM(M103:P103)</f>
        <v>0</v>
      </c>
      <c r="R103" s="142"/>
      <c r="S103" s="165" t="n">
        <f aca="false">SUM(G103,L103,Q103,R103)</f>
        <v>0</v>
      </c>
      <c r="T103" s="136" t="n">
        <f aca="false">IFERROR((E103-S103)/E103*-1,0)</f>
        <v>0</v>
      </c>
      <c r="AG103" s="167"/>
    </row>
    <row r="104" customFormat="false" ht="15" hidden="false" customHeight="false" outlineLevel="0" collapsed="false">
      <c r="B104" s="168" t="s">
        <v>92</v>
      </c>
      <c r="C104" s="168" t="s">
        <v>92</v>
      </c>
      <c r="D104" s="145" t="str">
        <f aca="false">_xlfn.IFNA(VLOOKUP(C104, Filtered_Bespoke_Outcomes, 2, FALSE()), "")</f>
        <v/>
      </c>
      <c r="E104" s="145"/>
      <c r="F104" s="146"/>
      <c r="G104" s="147" t="n">
        <f aca="false">SUM(F104)</f>
        <v>0</v>
      </c>
      <c r="H104" s="146"/>
      <c r="I104" s="148"/>
      <c r="J104" s="148"/>
      <c r="K104" s="148"/>
      <c r="L104" s="147" t="n">
        <f aca="false">SUM(H104:K104)</f>
        <v>0</v>
      </c>
      <c r="M104" s="148"/>
      <c r="N104" s="148"/>
      <c r="O104" s="148"/>
      <c r="P104" s="148"/>
      <c r="Q104" s="147" t="n">
        <f aca="false">SUM(M104:P104)</f>
        <v>0</v>
      </c>
      <c r="R104" s="148"/>
      <c r="S104" s="169" t="n">
        <f aca="false">SUM(G104,L104,Q104,R104)</f>
        <v>0</v>
      </c>
      <c r="T104" s="150" t="n">
        <f aca="false">IFERROR((E104-S104)/E104*-1,0)</f>
        <v>0</v>
      </c>
      <c r="AG104" s="167"/>
    </row>
    <row r="105" customFormat="false" ht="14.25" hidden="false" customHeight="true" outlineLevel="0" collapsed="false">
      <c r="S105" s="29"/>
      <c r="T105" s="29" t="s">
        <v>299</v>
      </c>
      <c r="AG105" s="167"/>
    </row>
    <row r="106" customFormat="false" ht="14.25" hidden="false" customHeight="true" outlineLevel="0" collapsed="false">
      <c r="AG106" s="167"/>
    </row>
    <row r="107" customFormat="false" ht="14.25" hidden="false" customHeight="true" outlineLevel="0" collapsed="false"/>
    <row r="108" customFormat="false" ht="14.25" hidden="false" customHeight="true" outlineLevel="0" collapsed="false">
      <c r="AG108" s="158"/>
    </row>
    <row r="109" customFormat="false" ht="14.25" hidden="false" customHeight="true" outlineLevel="0" collapsed="false">
      <c r="AG109" s="170"/>
    </row>
    <row r="110" customFormat="false" ht="14.25" hidden="false" customHeight="true" outlineLevel="0" collapsed="false">
      <c r="AG110" s="170"/>
    </row>
    <row r="111" customFormat="false" ht="14.25" hidden="false" customHeight="true" outlineLevel="0" collapsed="false">
      <c r="AG111" s="170"/>
    </row>
    <row r="112" customFormat="false" ht="14.25" hidden="false" customHeight="true" outlineLevel="0" collapsed="false">
      <c r="AG112" s="170"/>
    </row>
    <row r="113" customFormat="false" ht="14.25" hidden="false" customHeight="true" outlineLevel="0" collapsed="false">
      <c r="AG113" s="170"/>
    </row>
    <row r="114" customFormat="false" ht="14.25" hidden="false" customHeight="true" outlineLevel="0" collapsed="false">
      <c r="AG114" s="170"/>
    </row>
    <row r="115" customFormat="false" ht="14.25" hidden="false" customHeight="true" outlineLevel="0" collapsed="false">
      <c r="AG115" s="170"/>
    </row>
    <row r="116" customFormat="false" ht="14.25" hidden="false" customHeight="true" outlineLevel="0" collapsed="false">
      <c r="AG116" s="170"/>
    </row>
    <row r="117" customFormat="false" ht="14.25" hidden="false" customHeight="true" outlineLevel="0" collapsed="false">
      <c r="AG117" s="170"/>
    </row>
    <row r="118" customFormat="false" ht="14.25" hidden="false" customHeight="true" outlineLevel="0" collapsed="false">
      <c r="AG118" s="170"/>
    </row>
    <row r="119" customFormat="false" ht="14.25" hidden="false" customHeight="true" outlineLevel="0" collapsed="false">
      <c r="AG119" s="170"/>
    </row>
    <row r="120" customFormat="false" ht="14.25" hidden="false" customHeight="true" outlineLevel="0" collapsed="false">
      <c r="AG120" s="170"/>
    </row>
    <row r="121" customFormat="false" ht="14.25" hidden="false" customHeight="true" outlineLevel="0" collapsed="false">
      <c r="AG121" s="171"/>
    </row>
    <row r="122" customFormat="false" ht="14.25" hidden="false" customHeight="true" outlineLevel="0" collapsed="false">
      <c r="AG122" s="167"/>
    </row>
    <row r="123" customFormat="false" ht="14.25" hidden="false" customHeight="true" outlineLevel="0" collapsed="false">
      <c r="AG123" s="167"/>
    </row>
    <row r="124" customFormat="false" ht="14.25" hidden="false" customHeight="true" outlineLevel="0" collapsed="false">
      <c r="AG124" s="171"/>
    </row>
    <row r="125" customFormat="false" ht="14.25" hidden="false" customHeight="true" outlineLevel="0" collapsed="false">
      <c r="AG125" s="171"/>
    </row>
    <row r="126" customFormat="false" ht="14.25" hidden="false" customHeight="true" outlineLevel="0" collapsed="false">
      <c r="AG126" s="167"/>
    </row>
    <row r="127" customFormat="false" ht="14.25" hidden="false" customHeight="true" outlineLevel="0" collapsed="false">
      <c r="AG127" s="167"/>
    </row>
    <row r="128" customFormat="false" ht="14.25" hidden="false" customHeight="true" outlineLevel="0" collapsed="false">
      <c r="AG128" s="167"/>
    </row>
    <row r="129" customFormat="false" ht="14.25" hidden="false" customHeight="true" outlineLevel="0" collapsed="false">
      <c r="AG129" s="167"/>
    </row>
    <row r="130" customFormat="false" ht="14.25" hidden="false" customHeight="true" outlineLevel="0" collapsed="false">
      <c r="AG130" s="167"/>
    </row>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sheetData>
  <mergeCells count="37">
    <mergeCell ref="B2:H2"/>
    <mergeCell ref="B4:H4"/>
    <mergeCell ref="B5:H5"/>
    <mergeCell ref="B6:H6"/>
    <mergeCell ref="C7:H7"/>
    <mergeCell ref="C8:H8"/>
    <mergeCell ref="C9:H9"/>
    <mergeCell ref="C10:H10"/>
    <mergeCell ref="C11:H11"/>
    <mergeCell ref="C12:H12"/>
    <mergeCell ref="B16:B18"/>
    <mergeCell ref="C16:C18"/>
    <mergeCell ref="D16:D18"/>
    <mergeCell ref="E16:E18"/>
    <mergeCell ref="F16:G16"/>
    <mergeCell ref="H16:L16"/>
    <mergeCell ref="M16:Q16"/>
    <mergeCell ref="S16:S18"/>
    <mergeCell ref="T16:T18"/>
    <mergeCell ref="G17:G18"/>
    <mergeCell ref="L17:L18"/>
    <mergeCell ref="Q17:Q18"/>
    <mergeCell ref="R17:R18"/>
    <mergeCell ref="AA56:AC56"/>
    <mergeCell ref="B62:B64"/>
    <mergeCell ref="C62:C64"/>
    <mergeCell ref="D62:D64"/>
    <mergeCell ref="E62:E64"/>
    <mergeCell ref="F62:G62"/>
    <mergeCell ref="H62:L62"/>
    <mergeCell ref="M62:Q62"/>
    <mergeCell ref="S62:S64"/>
    <mergeCell ref="T62:T64"/>
    <mergeCell ref="G63:G64"/>
    <mergeCell ref="L63:L64"/>
    <mergeCell ref="Q63:Q64"/>
    <mergeCell ref="R63:R64"/>
  </mergeCells>
  <conditionalFormatting sqref="H64:K64">
    <cfRule type="cellIs" priority="2" operator="equal" aboveAverage="0" equalAverage="0" bottom="0" percent="0" rank="0" text="" dxfId="30">
      <formula>"Actual"</formula>
    </cfRule>
    <cfRule type="cellIs" priority="3" operator="equal" aboveAverage="0" equalAverage="0" bottom="0" percent="0" rank="0" text="" dxfId="31">
      <formula>"Forecast"</formula>
    </cfRule>
  </conditionalFormatting>
  <conditionalFormatting sqref="H18:K18">
    <cfRule type="cellIs" priority="4" operator="equal" aboveAverage="0" equalAverage="0" bottom="0" percent="0" rank="0" text="" dxfId="32">
      <formula>"Actual"</formula>
    </cfRule>
    <cfRule type="cellIs" priority="5" operator="equal" aboveAverage="0" equalAverage="0" bottom="0" percent="0" rank="0" text="" dxfId="33">
      <formula>"Forecast"</formula>
    </cfRule>
  </conditionalFormatting>
  <conditionalFormatting sqref="F64">
    <cfRule type="cellIs" priority="6" operator="equal" aboveAverage="0" equalAverage="0" bottom="0" percent="0" rank="0" text="" dxfId="34">
      <formula>"Actual"</formula>
    </cfRule>
    <cfRule type="cellIs" priority="7" operator="equal" aboveAverage="0" equalAverage="0" bottom="0" percent="0" rank="0" text="" dxfId="35">
      <formula>"Forecast"</formula>
    </cfRule>
  </conditionalFormatting>
  <conditionalFormatting sqref="F18">
    <cfRule type="cellIs" priority="8" operator="equal" aboveAverage="0" equalAverage="0" bottom="0" percent="0" rank="0" text="" dxfId="36">
      <formula>"Actual"</formula>
    </cfRule>
    <cfRule type="cellIs" priority="9" operator="equal" aboveAverage="0" equalAverage="0" bottom="0" percent="0" rank="0" text="" dxfId="37">
      <formula>"Forecast"</formula>
    </cfRule>
  </conditionalFormatting>
  <conditionalFormatting sqref="M64:P64">
    <cfRule type="cellIs" priority="10" operator="equal" aboveAverage="0" equalAverage="0" bottom="0" percent="0" rank="0" text="" dxfId="38">
      <formula>"Actual"</formula>
    </cfRule>
    <cfRule type="cellIs" priority="11" operator="equal" aboveAverage="0" equalAverage="0" bottom="0" percent="0" rank="0" text="" dxfId="39">
      <formula>"Forecast"</formula>
    </cfRule>
  </conditionalFormatting>
  <conditionalFormatting sqref="M18:P18">
    <cfRule type="cellIs" priority="12" operator="equal" aboveAverage="0" equalAverage="0" bottom="0" percent="0" rank="0" text="" dxfId="40">
      <formula>"Actual"</formula>
    </cfRule>
    <cfRule type="cellIs" priority="13" operator="equal" aboveAverage="0" equalAverage="0" bottom="0" percent="0" rank="0" text="" dxfId="41">
      <formula>"Forecast"</formula>
    </cfRule>
  </conditionalFormatting>
  <dataValidations count="5">
    <dataValidation allowBlank="true" errorStyle="stop" operator="between" showDropDown="false" showErrorMessage="true" showInputMessage="true" sqref="C65:C104" type="list">
      <formula1>OutcomeRange</formula1>
      <formula2>0</formula2>
    </dataValidation>
    <dataValidation allowBlank="true" errorStyle="stop" operator="greaterThan" prompt="Please only count each FTE or Job once through the lifetime of the project. For example, if an FTE or Job has been counted in H1 2021/22, then it should not be reported again in any other period." promptTitle="Guidance" showDropDown="false" showErrorMessage="true" showInputMessage="true" sqref="H19:K58 M19:P58 R19:R58 H65:K104 M65:P104 R65:R104" type="decimal">
      <formula1>-100000000</formula1>
      <formula2>0</formula2>
    </dataValidation>
    <dataValidation allowBlank="true" errorStyle="stop" operator="between" showDropDown="false" showErrorMessage="true" showInputMessage="true" sqref="C19:C58" type="list">
      <formula1>INDIRECT(SUBSTITUTE(B19, " ", ""))</formula1>
      <formula2>0</formula2>
    </dataValidation>
    <dataValidation allowBlank="true" errorStyle="stop" operator="between" showDropDown="false" showErrorMessage="true" showInputMessage="true" sqref="B65:B104" type="list">
      <formula1>'Dropdown Values'!$A$126:$A$127</formula1>
      <formula2>0</formula2>
    </dataValidation>
    <dataValidation allowBlank="true" errorStyle="stop" operator="between" showDropDown="false" showErrorMessage="true" showInputMessage="true" sqref="B19:B58" type="list">
      <formula1>'Dropdown Values'!$A$117:$A$122</formula1>
      <formula2>0</formula2>
    </dataValidation>
  </dataValidations>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&amp;C&amp;10 OFFICIAL&amp;1#_x005F_x000D_</oddHeader>
    <oddFooter>&amp;C_x005F_x000D_&amp;1#&amp;10 OFFICIAL</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S76"/>
  <sheetViews>
    <sheetView showFormulas="false" showGridLines="false" showRowColHeaders="true" showZeros="true" rightToLeft="false" tabSelected="false" showOutlineSymbols="true" defaultGridColor="true" view="normal" topLeftCell="A14" colorId="64" zoomScale="100" zoomScaleNormal="100" zoomScalePageLayoutView="100" workbookViewId="0">
      <selection pane="topLeft" activeCell="K33" activeCellId="0" sqref="K33"/>
    </sheetView>
  </sheetViews>
  <sheetFormatPr defaultColWidth="9.1640625" defaultRowHeight="15" zeroHeight="false" outlineLevelRow="0" outlineLevelCol="0"/>
  <cols>
    <col collapsed="false" customWidth="false" hidden="false" outlineLevel="0" max="1" min="1" style="11" width="9.16"/>
    <col collapsed="false" customWidth="true" hidden="false" outlineLevel="0" max="2" min="2" style="11" width="39.83"/>
    <col collapsed="false" customWidth="true" hidden="false" outlineLevel="0" max="3" min="3" style="11" width="18.16"/>
    <col collapsed="false" customWidth="true" hidden="false" outlineLevel="0" max="4" min="4" style="11" width="18.67"/>
    <col collapsed="false" customWidth="true" hidden="false" outlineLevel="0" max="11" min="5" style="11" width="15.66"/>
    <col collapsed="false" customWidth="true" hidden="false" outlineLevel="0" max="13" min="12" style="11" width="19.51"/>
    <col collapsed="false" customWidth="true" hidden="false" outlineLevel="0" max="14" min="14" style="11" width="15.66"/>
    <col collapsed="false" customWidth="true" hidden="false" outlineLevel="0" max="15" min="15" style="11" width="18.34"/>
    <col collapsed="false" customWidth="true" hidden="false" outlineLevel="0" max="16" min="16" style="11" width="15.66"/>
    <col collapsed="false" customWidth="true" hidden="false" outlineLevel="0" max="17" min="17" style="11" width="21.33"/>
    <col collapsed="false" customWidth="true" hidden="false" outlineLevel="0" max="20" min="18" style="11" width="15.66"/>
    <col collapsed="false" customWidth="true" hidden="false" outlineLevel="0" max="21" min="21" style="11" width="17.83"/>
    <col collapsed="false" customWidth="true" hidden="false" outlineLevel="0" max="24" min="22" style="11" width="15.66"/>
    <col collapsed="false" customWidth="false" hidden="false" outlineLevel="0" max="25" min="25" style="11" width="9.16"/>
    <col collapsed="false" customWidth="true" hidden="false" outlineLevel="0" max="32" min="26" style="11" width="15.66"/>
    <col collapsed="false" customWidth="false" hidden="false" outlineLevel="0" max="16384" min="33" style="11" width="9.16"/>
  </cols>
  <sheetData>
    <row r="2" s="7" customFormat="true" ht="22.05" hidden="false" customHeight="true" outlineLevel="0" collapsed="false">
      <c r="A2" s="11"/>
      <c r="B2" s="5" t="s">
        <v>19</v>
      </c>
      <c r="C2" s="5"/>
      <c r="D2" s="5"/>
      <c r="E2" s="5"/>
      <c r="F2" s="5"/>
      <c r="G2" s="5"/>
      <c r="H2" s="5"/>
      <c r="I2" s="184"/>
    </row>
    <row r="4" customFormat="false" ht="17.35" hidden="false" customHeight="false" outlineLevel="0" collapsed="false">
      <c r="B4" s="43" t="s">
        <v>300</v>
      </c>
      <c r="C4" s="43"/>
      <c r="D4" s="43"/>
      <c r="E4" s="43"/>
      <c r="F4" s="43"/>
      <c r="G4" s="43"/>
      <c r="H4" s="43"/>
    </row>
    <row r="5" customFormat="false" ht="15" hidden="false" customHeight="true" outlineLevel="0" collapsed="false">
      <c r="B5" s="185" t="s">
        <v>301</v>
      </c>
      <c r="C5" s="185"/>
      <c r="D5" s="185"/>
      <c r="E5" s="185"/>
      <c r="F5" s="185"/>
      <c r="G5" s="185"/>
      <c r="H5" s="185"/>
    </row>
    <row r="6" customFormat="false" ht="18" hidden="false" customHeight="true" outlineLevel="0" collapsed="false">
      <c r="B6" s="29" t="s">
        <v>302</v>
      </c>
      <c r="C6" s="29"/>
      <c r="D6" s="29"/>
      <c r="E6" s="48"/>
      <c r="F6" s="48"/>
      <c r="G6" s="48"/>
    </row>
    <row r="7" customFormat="false" ht="17.35" hidden="false" customHeight="true" outlineLevel="0" collapsed="false">
      <c r="A7" s="186"/>
      <c r="B7" s="187" t="s">
        <v>303</v>
      </c>
      <c r="C7" s="187"/>
      <c r="D7" s="187"/>
      <c r="E7" s="187"/>
      <c r="F7" s="187"/>
      <c r="G7" s="187"/>
      <c r="H7" s="187"/>
    </row>
    <row r="8" customFormat="false" ht="15" hidden="false" customHeight="true" outlineLevel="0" collapsed="false">
      <c r="A8" s="186"/>
      <c r="B8" s="188" t="s">
        <v>304</v>
      </c>
      <c r="C8" s="188"/>
      <c r="D8" s="188"/>
      <c r="E8" s="188"/>
      <c r="F8" s="188"/>
      <c r="G8" s="188"/>
      <c r="H8" s="188"/>
    </row>
    <row r="9" s="7" customFormat="true" ht="15" hidden="false" customHeight="false" outlineLevel="0" collapsed="false">
      <c r="A9" s="186"/>
      <c r="B9" s="189" t="s">
        <v>305</v>
      </c>
      <c r="C9" s="189"/>
      <c r="D9" s="189"/>
      <c r="H9" s="22"/>
      <c r="I9" s="22"/>
    </row>
    <row r="10" s="7" customFormat="true" ht="18" hidden="false" customHeight="true" outlineLevel="0" collapsed="false">
      <c r="A10" s="186"/>
      <c r="B10" s="190" t="n">
        <v>100</v>
      </c>
      <c r="C10" s="191"/>
      <c r="D10" s="191"/>
      <c r="H10" s="22"/>
      <c r="I10" s="22"/>
    </row>
    <row r="11" s="7" customFormat="true" ht="18" hidden="false" customHeight="true" outlineLevel="0" collapsed="false">
      <c r="B11" s="29" t="s">
        <v>306</v>
      </c>
      <c r="C11" s="29"/>
      <c r="D11" s="29"/>
      <c r="H11" s="22"/>
      <c r="I11" s="22"/>
    </row>
    <row r="12" s="90" customFormat="true" ht="19.7" hidden="false" customHeight="true" outlineLevel="0" collapsed="false">
      <c r="B12" s="192" t="s">
        <v>307</v>
      </c>
      <c r="C12" s="192"/>
      <c r="D12" s="192"/>
      <c r="E12" s="192"/>
      <c r="F12" s="192"/>
      <c r="G12" s="192"/>
      <c r="H12" s="192"/>
      <c r="I12" s="192"/>
      <c r="J12" s="192"/>
      <c r="K12" s="192"/>
      <c r="L12" s="192"/>
      <c r="M12" s="192"/>
      <c r="N12" s="192"/>
      <c r="O12" s="192"/>
      <c r="P12" s="11"/>
    </row>
    <row r="13" customFormat="false" ht="15.75" hidden="false" customHeight="true" outlineLevel="0" collapsed="false">
      <c r="B13" s="193" t="s">
        <v>308</v>
      </c>
      <c r="C13" s="193"/>
      <c r="D13" s="193"/>
    </row>
    <row r="14" customFormat="false" ht="33.75" hidden="false" customHeight="true" outlineLevel="0" collapsed="false">
      <c r="B14" s="99" t="s">
        <v>309</v>
      </c>
      <c r="C14" s="99" t="s">
        <v>310</v>
      </c>
      <c r="D14" s="99"/>
      <c r="E14" s="194" t="s">
        <v>169</v>
      </c>
      <c r="F14" s="194"/>
      <c r="G14" s="194"/>
      <c r="H14" s="194"/>
      <c r="I14" s="194"/>
      <c r="J14" s="195" t="s">
        <v>170</v>
      </c>
      <c r="K14" s="195"/>
      <c r="L14" s="195"/>
      <c r="M14" s="195"/>
      <c r="N14" s="195"/>
      <c r="O14" s="98" t="s">
        <v>172</v>
      </c>
    </row>
    <row r="15" customFormat="false" ht="38.8" hidden="false" customHeight="false" outlineLevel="0" collapsed="false">
      <c r="B15" s="99"/>
      <c r="C15" s="107" t="s">
        <v>174</v>
      </c>
      <c r="D15" s="182" t="s">
        <v>175</v>
      </c>
      <c r="E15" s="107" t="s">
        <v>176</v>
      </c>
      <c r="F15" s="105" t="s">
        <v>177</v>
      </c>
      <c r="G15" s="105" t="s">
        <v>178</v>
      </c>
      <c r="H15" s="105" t="s">
        <v>179</v>
      </c>
      <c r="I15" s="182" t="s">
        <v>175</v>
      </c>
      <c r="J15" s="107" t="s">
        <v>176</v>
      </c>
      <c r="K15" s="105" t="s">
        <v>177</v>
      </c>
      <c r="L15" s="105" t="s">
        <v>178</v>
      </c>
      <c r="M15" s="105" t="s">
        <v>179</v>
      </c>
      <c r="N15" s="182" t="s">
        <v>175</v>
      </c>
      <c r="O15" s="98"/>
    </row>
    <row r="16" customFormat="false" ht="15" hidden="false" customHeight="false" outlineLevel="0" collapsed="false">
      <c r="B16" s="99"/>
      <c r="C16" s="183" t="s">
        <v>180</v>
      </c>
      <c r="D16" s="182"/>
      <c r="E16" s="183" t="s">
        <v>180</v>
      </c>
      <c r="F16" s="183" t="s">
        <v>180</v>
      </c>
      <c r="G16" s="196" t="s">
        <v>181</v>
      </c>
      <c r="H16" s="196" t="s">
        <v>181</v>
      </c>
      <c r="I16" s="182"/>
      <c r="J16" s="183" t="s">
        <v>181</v>
      </c>
      <c r="K16" s="196" t="s">
        <v>181</v>
      </c>
      <c r="L16" s="196" t="s">
        <v>181</v>
      </c>
      <c r="M16" s="196" t="s">
        <v>181</v>
      </c>
      <c r="N16" s="182"/>
      <c r="O16" s="98"/>
    </row>
    <row r="17" customFormat="false" ht="44.25" hidden="false" customHeight="true" outlineLevel="0" collapsed="false">
      <c r="B17" s="197" t="s">
        <v>311</v>
      </c>
      <c r="C17" s="198" t="n">
        <v>6898813</v>
      </c>
      <c r="D17" s="199" t="n">
        <f aca="false">SUM(C17)</f>
        <v>6898813</v>
      </c>
      <c r="E17" s="198" t="s">
        <v>312</v>
      </c>
      <c r="F17" s="198" t="n">
        <v>1030000</v>
      </c>
      <c r="G17" s="198" t="n">
        <v>362422.5</v>
      </c>
      <c r="H17" s="198" t="n">
        <v>255457.53</v>
      </c>
      <c r="I17" s="199" t="n">
        <f aca="false">SUM(E17:H17)</f>
        <v>1647880.03</v>
      </c>
      <c r="J17" s="198" t="n">
        <v>740800.71</v>
      </c>
      <c r="K17" s="198" t="n">
        <v>336991</v>
      </c>
      <c r="L17" s="198" t="n">
        <v>100000</v>
      </c>
      <c r="M17" s="198" t="n">
        <v>0</v>
      </c>
      <c r="N17" s="199" t="n">
        <f aca="false">SUM(J17:M17)</f>
        <v>1177791.71</v>
      </c>
      <c r="O17" s="200" t="n">
        <f aca="false">SUM(D17,I17,N17)</f>
        <v>9724484.74</v>
      </c>
    </row>
    <row r="18" customFormat="false" ht="23.65" hidden="false" customHeight="false" outlineLevel="0" collapsed="false">
      <c r="B18" s="201" t="s">
        <v>313</v>
      </c>
      <c r="C18" s="202" t="n">
        <v>0</v>
      </c>
      <c r="D18" s="203" t="n">
        <f aca="false">SUM(C18)</f>
        <v>0</v>
      </c>
      <c r="E18" s="202" t="n">
        <v>0</v>
      </c>
      <c r="F18" s="202" t="n">
        <v>0</v>
      </c>
      <c r="G18" s="202" t="n">
        <v>0</v>
      </c>
      <c r="H18" s="202" t="n">
        <v>61715.93</v>
      </c>
      <c r="I18" s="204" t="n">
        <f aca="false">SUM(E18:H18)</f>
        <v>61715.93</v>
      </c>
      <c r="J18" s="202" t="n">
        <v>0</v>
      </c>
      <c r="K18" s="202" t="n">
        <v>0</v>
      </c>
      <c r="L18" s="202" t="n">
        <v>0</v>
      </c>
      <c r="M18" s="202" t="n">
        <v>2360671.59</v>
      </c>
      <c r="N18" s="204" t="n">
        <f aca="false">SUM(J18:M18)</f>
        <v>2360671.59</v>
      </c>
      <c r="O18" s="200" t="n">
        <f aca="false">SUM(D18,I18,N18)</f>
        <v>2422387.52</v>
      </c>
    </row>
    <row r="19" customFormat="false" ht="15" hidden="false" customHeight="false" outlineLevel="0" collapsed="false">
      <c r="B19" s="205" t="s">
        <v>314</v>
      </c>
      <c r="C19" s="202" t="n">
        <v>0</v>
      </c>
      <c r="D19" s="206" t="n">
        <f aca="false">SUM(C19)</f>
        <v>0</v>
      </c>
      <c r="E19" s="207" t="n">
        <v>0</v>
      </c>
      <c r="F19" s="207" t="n">
        <v>0</v>
      </c>
      <c r="G19" s="207" t="n">
        <v>0</v>
      </c>
      <c r="H19" s="207" t="n">
        <v>0</v>
      </c>
      <c r="I19" s="206" t="n">
        <f aca="false">SUM(E19:H19)</f>
        <v>0</v>
      </c>
      <c r="J19" s="207" t="n">
        <v>0</v>
      </c>
      <c r="K19" s="207" t="n">
        <v>0</v>
      </c>
      <c r="L19" s="207" t="n">
        <v>0</v>
      </c>
      <c r="M19" s="207" t="n">
        <v>0</v>
      </c>
      <c r="N19" s="206" t="n">
        <f aca="false">SUM(J19:M19)</f>
        <v>0</v>
      </c>
      <c r="O19" s="200" t="n">
        <f aca="false">SUM(D19,I19,N19)</f>
        <v>0</v>
      </c>
    </row>
    <row r="20" customFormat="false" ht="15" hidden="false" customHeight="false" outlineLevel="0" collapsed="false">
      <c r="B20" s="205" t="s">
        <v>315</v>
      </c>
      <c r="C20" s="204" t="n">
        <f aca="false">SUM(C17:C19)</f>
        <v>6898813</v>
      </c>
      <c r="D20" s="206" t="n">
        <f aca="false">SUM(D17:D19)</f>
        <v>6898813</v>
      </c>
      <c r="E20" s="204" t="n">
        <f aca="false">SUM(E17:E19)</f>
        <v>0</v>
      </c>
      <c r="F20" s="204" t="n">
        <f aca="false">SUM(F17:F19)</f>
        <v>1030000</v>
      </c>
      <c r="G20" s="204" t="n">
        <f aca="false">SUM(G17:G19)</f>
        <v>362422.5</v>
      </c>
      <c r="H20" s="204" t="n">
        <f aca="false">SUM(H17:H19)</f>
        <v>317173.46</v>
      </c>
      <c r="I20" s="206" t="n">
        <f aca="false">SUM(I17:I19)</f>
        <v>1709595.96</v>
      </c>
      <c r="J20" s="204" t="n">
        <f aca="false">SUM(J17:J19)</f>
        <v>740800.71</v>
      </c>
      <c r="K20" s="204" t="n">
        <f aca="false">SUM(K17:K19)</f>
        <v>336991</v>
      </c>
      <c r="L20" s="204" t="n">
        <f aca="false">SUM(L17:L19)</f>
        <v>100000</v>
      </c>
      <c r="M20" s="204" t="n">
        <f aca="false">SUM(M17:M19)</f>
        <v>2360671.59</v>
      </c>
      <c r="N20" s="206" t="n">
        <f aca="false">SUM(N17:N19)</f>
        <v>3538463.3</v>
      </c>
      <c r="O20" s="200" t="n">
        <f aca="false">SUM(D20,I20,N20)</f>
        <v>12146872.26</v>
      </c>
    </row>
    <row r="21" customFormat="false" ht="23.65" hidden="false" customHeight="false" outlineLevel="0" collapsed="false">
      <c r="B21" s="208" t="s">
        <v>316</v>
      </c>
      <c r="C21" s="202" t="n">
        <v>5243075</v>
      </c>
      <c r="D21" s="206" t="n">
        <f aca="false">SUM(C21)</f>
        <v>5243075</v>
      </c>
      <c r="E21" s="207" t="n">
        <v>8234419.901225</v>
      </c>
      <c r="F21" s="207" t="n">
        <v>8234419.901225</v>
      </c>
      <c r="G21" s="207" t="n">
        <v>8234419.901225</v>
      </c>
      <c r="H21" s="207" t="n">
        <v>8234419.901225</v>
      </c>
      <c r="I21" s="206" t="n">
        <f aca="false">SUM(E21:H21)</f>
        <v>32937679.6049</v>
      </c>
      <c r="J21" s="207" t="n">
        <v>193250.875</v>
      </c>
      <c r="K21" s="207" t="n">
        <v>193250.875</v>
      </c>
      <c r="L21" s="207" t="n">
        <v>193250.875</v>
      </c>
      <c r="M21" s="207" t="n">
        <v>193251.875</v>
      </c>
      <c r="N21" s="206" t="n">
        <f aca="false">SUM(J21:M21)</f>
        <v>773004.5</v>
      </c>
      <c r="O21" s="200" t="n">
        <f aca="false">SUM(D21,I21,N21)</f>
        <v>38953759.1049</v>
      </c>
    </row>
    <row r="22" customFormat="false" ht="15" hidden="false" customHeight="false" outlineLevel="0" collapsed="false">
      <c r="B22" s="205" t="s">
        <v>317</v>
      </c>
      <c r="C22" s="202" t="n">
        <v>0</v>
      </c>
      <c r="D22" s="206" t="n">
        <f aca="false">SUM(C22)</f>
        <v>0</v>
      </c>
      <c r="E22" s="207" t="n">
        <v>0</v>
      </c>
      <c r="F22" s="207" t="n">
        <v>0</v>
      </c>
      <c r="G22" s="207" t="n">
        <v>0</v>
      </c>
      <c r="H22" s="207" t="n">
        <v>0</v>
      </c>
      <c r="I22" s="206" t="n">
        <f aca="false">SUM(E22:H22)</f>
        <v>0</v>
      </c>
      <c r="J22" s="207" t="n">
        <v>0</v>
      </c>
      <c r="K22" s="207" t="n">
        <v>0</v>
      </c>
      <c r="L22" s="207" t="n">
        <v>0</v>
      </c>
      <c r="M22" s="207" t="n">
        <v>0</v>
      </c>
      <c r="N22" s="206" t="n">
        <f aca="false">SUM(J22:M22)</f>
        <v>0</v>
      </c>
      <c r="O22" s="200" t="n">
        <f aca="false">SUM(D22,I22,N22)</f>
        <v>0</v>
      </c>
    </row>
    <row r="23" customFormat="false" ht="15" hidden="false" customHeight="false" outlineLevel="0" collapsed="false">
      <c r="B23" s="209" t="s">
        <v>318</v>
      </c>
      <c r="C23" s="204" t="n">
        <f aca="false">SUM(C21:C22)</f>
        <v>5243075</v>
      </c>
      <c r="D23" s="204" t="n">
        <f aca="false">SUM(D21:D22)</f>
        <v>5243075</v>
      </c>
      <c r="E23" s="204" t="n">
        <f aca="false">SUM(E21:E22)</f>
        <v>8234419.901225</v>
      </c>
      <c r="F23" s="204" t="n">
        <f aca="false">SUM(F21:F22)</f>
        <v>8234419.901225</v>
      </c>
      <c r="G23" s="204" t="n">
        <f aca="false">SUM(G21:G22)</f>
        <v>8234419.901225</v>
      </c>
      <c r="H23" s="204" t="n">
        <f aca="false">SUM(H21:H22)</f>
        <v>8234419.901225</v>
      </c>
      <c r="I23" s="204" t="n">
        <f aca="false">SUM(I21:I22)</f>
        <v>32937679.6049</v>
      </c>
      <c r="J23" s="204" t="n">
        <f aca="false">SUM(J21:J22)</f>
        <v>193250.875</v>
      </c>
      <c r="K23" s="204" t="n">
        <f aca="false">SUM(K21:K22)</f>
        <v>193250.875</v>
      </c>
      <c r="L23" s="204" t="n">
        <f aca="false">SUM(L21:L22)</f>
        <v>193250.875</v>
      </c>
      <c r="M23" s="204" t="n">
        <f aca="false">SUM(M21:M22)</f>
        <v>193251.875</v>
      </c>
      <c r="N23" s="204" t="n">
        <f aca="false">SUM(N21:N22)</f>
        <v>773004.5</v>
      </c>
      <c r="O23" s="210" t="n">
        <f aca="false">SUM(D23,I23,N23)</f>
        <v>38953759.1049</v>
      </c>
    </row>
    <row r="24" customFormat="false" ht="15" hidden="false" customHeight="false" outlineLevel="0" collapsed="false">
      <c r="B24" s="211" t="s">
        <v>175</v>
      </c>
      <c r="C24" s="212" t="n">
        <f aca="false">SUM(C20+C23)</f>
        <v>12141888</v>
      </c>
      <c r="D24" s="212" t="n">
        <f aca="false">SUM(D20+D23)</f>
        <v>12141888</v>
      </c>
      <c r="E24" s="212" t="n">
        <f aca="false">SUM(E20+E23)</f>
        <v>8234419.901225</v>
      </c>
      <c r="F24" s="212" t="n">
        <f aca="false">SUM(F20+F23)</f>
        <v>9264419.901225</v>
      </c>
      <c r="G24" s="212" t="n">
        <f aca="false">SUM(G20+G23)</f>
        <v>8596842.401225</v>
      </c>
      <c r="H24" s="212" t="n">
        <f aca="false">SUM(H20+H23)</f>
        <v>8551593.361225</v>
      </c>
      <c r="I24" s="212" t="n">
        <f aca="false">SUM(I20+I23)</f>
        <v>34647275.5649</v>
      </c>
      <c r="J24" s="212" t="n">
        <f aca="false">SUM(J20+J23)</f>
        <v>934051.585</v>
      </c>
      <c r="K24" s="212" t="n">
        <f aca="false">SUM(K20+K23)</f>
        <v>530241.875</v>
      </c>
      <c r="L24" s="212" t="n">
        <f aca="false">SUM(L20+L23)</f>
        <v>293250.875</v>
      </c>
      <c r="M24" s="212" t="n">
        <f aca="false">SUM(M20+M23)</f>
        <v>2553923.465</v>
      </c>
      <c r="N24" s="212" t="n">
        <f aca="false">SUM(N20+N23)</f>
        <v>4311467.8</v>
      </c>
      <c r="O24" s="213" t="n">
        <f aca="false">SUM(D24,I24,N24)</f>
        <v>51100631.3649</v>
      </c>
    </row>
    <row r="25" customFormat="false" ht="15" hidden="false" customHeight="false" outlineLevel="0" collapsed="false">
      <c r="B25" s="4"/>
      <c r="C25" s="214"/>
      <c r="D25" s="214"/>
      <c r="E25" s="214"/>
      <c r="F25" s="214"/>
      <c r="G25" s="214"/>
      <c r="H25" s="214"/>
      <c r="I25" s="214"/>
      <c r="J25" s="214"/>
      <c r="K25" s="214"/>
      <c r="L25" s="214"/>
      <c r="M25" s="214"/>
      <c r="N25" s="214"/>
      <c r="O25" s="215" t="s">
        <v>319</v>
      </c>
    </row>
    <row r="26" s="90" customFormat="true" ht="19.7" hidden="false" customHeight="true" outlineLevel="0" collapsed="false">
      <c r="B26" s="192" t="s">
        <v>320</v>
      </c>
      <c r="C26" s="192"/>
      <c r="D26" s="192"/>
      <c r="E26" s="192"/>
      <c r="F26" s="192"/>
      <c r="G26" s="192"/>
      <c r="H26" s="192"/>
      <c r="I26" s="192"/>
      <c r="J26" s="192"/>
      <c r="K26" s="192"/>
      <c r="L26" s="192"/>
      <c r="M26" s="192"/>
      <c r="N26" s="192"/>
      <c r="O26" s="192"/>
      <c r="P26" s="11"/>
    </row>
    <row r="27" customFormat="false" ht="15.75" hidden="false" customHeight="true" outlineLevel="0" collapsed="false">
      <c r="B27" s="193" t="s">
        <v>321</v>
      </c>
      <c r="C27" s="193"/>
      <c r="D27" s="193"/>
    </row>
    <row r="28" customFormat="false" ht="33.75" hidden="false" customHeight="true" outlineLevel="0" collapsed="false">
      <c r="B28" s="99" t="s">
        <v>309</v>
      </c>
      <c r="C28" s="99" t="s">
        <v>310</v>
      </c>
      <c r="D28" s="99"/>
      <c r="E28" s="194" t="s">
        <v>169</v>
      </c>
      <c r="F28" s="194"/>
      <c r="G28" s="194"/>
      <c r="H28" s="194"/>
      <c r="I28" s="194"/>
      <c r="J28" s="195" t="s">
        <v>170</v>
      </c>
      <c r="K28" s="195"/>
      <c r="L28" s="195"/>
      <c r="M28" s="195"/>
      <c r="N28" s="195"/>
      <c r="O28" s="98" t="s">
        <v>172</v>
      </c>
    </row>
    <row r="29" customFormat="false" ht="38.8" hidden="false" customHeight="false" outlineLevel="0" collapsed="false">
      <c r="B29" s="99"/>
      <c r="C29" s="107" t="s">
        <v>174</v>
      </c>
      <c r="D29" s="182" t="s">
        <v>175</v>
      </c>
      <c r="E29" s="107" t="s">
        <v>176</v>
      </c>
      <c r="F29" s="105" t="s">
        <v>177</v>
      </c>
      <c r="G29" s="105" t="s">
        <v>178</v>
      </c>
      <c r="H29" s="105" t="s">
        <v>179</v>
      </c>
      <c r="I29" s="182" t="s">
        <v>175</v>
      </c>
      <c r="J29" s="107" t="s">
        <v>176</v>
      </c>
      <c r="K29" s="105" t="s">
        <v>177</v>
      </c>
      <c r="L29" s="105" t="s">
        <v>178</v>
      </c>
      <c r="M29" s="105" t="s">
        <v>179</v>
      </c>
      <c r="N29" s="182" t="s">
        <v>175</v>
      </c>
      <c r="O29" s="98"/>
    </row>
    <row r="30" customFormat="false" ht="15" hidden="false" customHeight="false" outlineLevel="0" collapsed="false">
      <c r="B30" s="99"/>
      <c r="C30" s="183" t="s">
        <v>180</v>
      </c>
      <c r="D30" s="182"/>
      <c r="E30" s="183" t="s">
        <v>180</v>
      </c>
      <c r="F30" s="183" t="s">
        <v>180</v>
      </c>
      <c r="G30" s="196" t="s">
        <v>181</v>
      </c>
      <c r="H30" s="196" t="s">
        <v>181</v>
      </c>
      <c r="I30" s="182"/>
      <c r="J30" s="183" t="s">
        <v>181</v>
      </c>
      <c r="K30" s="196" t="s">
        <v>181</v>
      </c>
      <c r="L30" s="196" t="s">
        <v>181</v>
      </c>
      <c r="M30" s="196" t="s">
        <v>181</v>
      </c>
      <c r="N30" s="182"/>
      <c r="O30" s="98"/>
    </row>
    <row r="31" customFormat="false" ht="47.25" hidden="false" customHeight="true" outlineLevel="0" collapsed="false">
      <c r="B31" s="197" t="s">
        <v>311</v>
      </c>
      <c r="C31" s="198" t="n">
        <v>6898813</v>
      </c>
      <c r="D31" s="199" t="n">
        <f aca="false">SUM(C31)</f>
        <v>6898813</v>
      </c>
      <c r="E31" s="198" t="n">
        <v>2950678.83</v>
      </c>
      <c r="F31" s="198" t="n">
        <v>1030000</v>
      </c>
      <c r="G31" s="198" t="n">
        <v>362422.5</v>
      </c>
      <c r="H31" s="198" t="n">
        <v>255457.53</v>
      </c>
      <c r="I31" s="199" t="n">
        <f aca="false">SUM(E31:H31)</f>
        <v>4598558.86</v>
      </c>
      <c r="J31" s="198" t="n">
        <v>740800.71</v>
      </c>
      <c r="K31" s="198" t="n">
        <v>336991</v>
      </c>
      <c r="L31" s="198" t="n">
        <v>100000</v>
      </c>
      <c r="M31" s="198" t="n">
        <v>0</v>
      </c>
      <c r="N31" s="199" t="n">
        <f aca="false">SUM(J31:M31)</f>
        <v>1177791.71</v>
      </c>
      <c r="O31" s="200" t="n">
        <f aca="false">SUM(D31,I31,N31)</f>
        <v>12675163.57</v>
      </c>
    </row>
    <row r="32" customFormat="false" ht="23.65" hidden="false" customHeight="false" outlineLevel="0" collapsed="false">
      <c r="B32" s="201" t="s">
        <v>313</v>
      </c>
      <c r="C32" s="202" t="n">
        <v>0</v>
      </c>
      <c r="D32" s="203" t="n">
        <f aca="false">SUM(C32)</f>
        <v>0</v>
      </c>
      <c r="E32" s="202" t="n">
        <v>0</v>
      </c>
      <c r="F32" s="202" t="n">
        <v>0</v>
      </c>
      <c r="G32" s="202" t="n">
        <v>0</v>
      </c>
      <c r="H32" s="202" t="n">
        <v>61715.93</v>
      </c>
      <c r="I32" s="204" t="n">
        <f aca="false">SUM(E32:H32)</f>
        <v>61715.93</v>
      </c>
      <c r="J32" s="202" t="n">
        <v>0</v>
      </c>
      <c r="K32" s="202" t="n">
        <v>0</v>
      </c>
      <c r="L32" s="202" t="n">
        <v>0</v>
      </c>
      <c r="M32" s="202" t="n">
        <v>2360671.59</v>
      </c>
      <c r="N32" s="204" t="n">
        <f aca="false">SUM(J32:M32)</f>
        <v>2360671.59</v>
      </c>
      <c r="O32" s="200" t="n">
        <f aca="false">SUM(D32,I32,N32)</f>
        <v>2422387.52</v>
      </c>
    </row>
    <row r="33" customFormat="false" ht="15" hidden="false" customHeight="false" outlineLevel="0" collapsed="false">
      <c r="B33" s="205" t="s">
        <v>314</v>
      </c>
      <c r="C33" s="202" t="n">
        <v>0</v>
      </c>
      <c r="D33" s="206" t="n">
        <f aca="false">SUM(C33)</f>
        <v>0</v>
      </c>
      <c r="E33" s="207" t="n">
        <v>0</v>
      </c>
      <c r="F33" s="207" t="n">
        <v>0</v>
      </c>
      <c r="G33" s="207" t="n">
        <v>0</v>
      </c>
      <c r="H33" s="207" t="n">
        <v>0</v>
      </c>
      <c r="I33" s="206" t="n">
        <f aca="false">SUM(E33:H33)</f>
        <v>0</v>
      </c>
      <c r="J33" s="207" t="n">
        <v>0</v>
      </c>
      <c r="K33" s="207" t="s">
        <v>322</v>
      </c>
      <c r="L33" s="207" t="n">
        <v>0</v>
      </c>
      <c r="M33" s="207" t="n">
        <v>0</v>
      </c>
      <c r="N33" s="206" t="n">
        <f aca="false">SUM(J33:M33)</f>
        <v>0</v>
      </c>
      <c r="O33" s="200" t="n">
        <f aca="false">SUM(D33,I33,N33)</f>
        <v>0</v>
      </c>
    </row>
    <row r="34" customFormat="false" ht="15" hidden="false" customHeight="false" outlineLevel="0" collapsed="false">
      <c r="B34" s="205" t="s">
        <v>315</v>
      </c>
      <c r="C34" s="204" t="n">
        <f aca="false">SUM(C31:C33)</f>
        <v>6898813</v>
      </c>
      <c r="D34" s="206" t="n">
        <f aca="false">SUM(D31:D33)</f>
        <v>6898813</v>
      </c>
      <c r="E34" s="204" t="n">
        <f aca="false">SUM(E31:E33)</f>
        <v>2950678.83</v>
      </c>
      <c r="F34" s="204" t="n">
        <f aca="false">SUM(F31:F33)</f>
        <v>1030000</v>
      </c>
      <c r="G34" s="204" t="n">
        <f aca="false">SUM(G31:G33)</f>
        <v>362422.5</v>
      </c>
      <c r="H34" s="204" t="n">
        <f aca="false">SUM(H31:H33)</f>
        <v>317173.46</v>
      </c>
      <c r="I34" s="206" t="n">
        <f aca="false">SUM(I31:I33)</f>
        <v>4660274.79</v>
      </c>
      <c r="J34" s="204" t="n">
        <f aca="false">SUM(J31:J33)</f>
        <v>740800.71</v>
      </c>
      <c r="K34" s="204" t="n">
        <f aca="false">SUM(K31:K33)</f>
        <v>336991</v>
      </c>
      <c r="L34" s="204" t="n">
        <f aca="false">SUM(L31:L33)</f>
        <v>100000</v>
      </c>
      <c r="M34" s="204" t="n">
        <f aca="false">SUM(M31:M33)</f>
        <v>2360671.59</v>
      </c>
      <c r="N34" s="206" t="n">
        <f aca="false">SUM(N31:N33)</f>
        <v>3538463.3</v>
      </c>
      <c r="O34" s="200" t="n">
        <f aca="false">SUM(D34,I34,N34)</f>
        <v>15097551.09</v>
      </c>
    </row>
    <row r="35" customFormat="false" ht="23.65" hidden="false" customHeight="false" outlineLevel="0" collapsed="false">
      <c r="B35" s="208" t="s">
        <v>316</v>
      </c>
      <c r="C35" s="202" t="n">
        <v>5243075</v>
      </c>
      <c r="D35" s="206" t="n">
        <f aca="false">SUM(C35)</f>
        <v>5243075</v>
      </c>
      <c r="E35" s="207" t="n">
        <v>8234419.901225</v>
      </c>
      <c r="F35" s="207" t="n">
        <v>8234419.901225</v>
      </c>
      <c r="G35" s="207" t="n">
        <v>8234419.901225</v>
      </c>
      <c r="H35" s="207" t="n">
        <v>8234419.901225</v>
      </c>
      <c r="I35" s="206" t="n">
        <f aca="false">SUM(E35:H35)</f>
        <v>32937679.6049</v>
      </c>
      <c r="J35" s="207" t="n">
        <v>193250.875</v>
      </c>
      <c r="K35" s="207" t="n">
        <v>193250.875</v>
      </c>
      <c r="L35" s="207" t="n">
        <v>193250.875</v>
      </c>
      <c r="M35" s="207" t="n">
        <v>193251.875</v>
      </c>
      <c r="N35" s="206" t="n">
        <f aca="false">SUM(J35:M35)</f>
        <v>773004.5</v>
      </c>
      <c r="O35" s="200" t="n">
        <f aca="false">SUM(D35,I35,N35)</f>
        <v>38953759.1049</v>
      </c>
    </row>
    <row r="36" customFormat="false" ht="15" hidden="false" customHeight="false" outlineLevel="0" collapsed="false">
      <c r="B36" s="205" t="s">
        <v>317</v>
      </c>
      <c r="C36" s="202" t="n">
        <v>0</v>
      </c>
      <c r="D36" s="206" t="n">
        <f aca="false">SUM(C36)</f>
        <v>0</v>
      </c>
      <c r="E36" s="207" t="n">
        <v>0</v>
      </c>
      <c r="F36" s="207" t="n">
        <v>0</v>
      </c>
      <c r="G36" s="207" t="n">
        <v>0</v>
      </c>
      <c r="H36" s="207" t="n">
        <v>0</v>
      </c>
      <c r="I36" s="206" t="n">
        <f aca="false">SUM(E36:H36)</f>
        <v>0</v>
      </c>
      <c r="J36" s="207" t="n">
        <v>0</v>
      </c>
      <c r="K36" s="207" t="n">
        <v>0</v>
      </c>
      <c r="L36" s="207" t="n">
        <v>0</v>
      </c>
      <c r="M36" s="207" t="n">
        <v>0</v>
      </c>
      <c r="N36" s="206" t="n">
        <f aca="false">SUM(J36:M36)</f>
        <v>0</v>
      </c>
      <c r="O36" s="200" t="n">
        <f aca="false">SUM(D36,I36,N36)</f>
        <v>0</v>
      </c>
    </row>
    <row r="37" customFormat="false" ht="15" hidden="false" customHeight="false" outlineLevel="0" collapsed="false">
      <c r="B37" s="209" t="s">
        <v>318</v>
      </c>
      <c r="C37" s="204" t="n">
        <f aca="false">SUM(C35:C36)</f>
        <v>5243075</v>
      </c>
      <c r="D37" s="204" t="n">
        <f aca="false">SUM(D35:D36)</f>
        <v>5243075</v>
      </c>
      <c r="E37" s="204" t="n">
        <f aca="false">SUM(E35:E36)</f>
        <v>8234419.901225</v>
      </c>
      <c r="F37" s="204" t="n">
        <f aca="false">SUM(F35:F36)</f>
        <v>8234419.901225</v>
      </c>
      <c r="G37" s="204" t="n">
        <f aca="false">SUM(G35:G36)</f>
        <v>8234419.901225</v>
      </c>
      <c r="H37" s="204" t="n">
        <f aca="false">SUM(H35:H36)</f>
        <v>8234419.901225</v>
      </c>
      <c r="I37" s="204" t="n">
        <f aca="false">SUM(I35:I36)</f>
        <v>32937679.6049</v>
      </c>
      <c r="J37" s="204" t="n">
        <f aca="false">SUM(J35:J36)</f>
        <v>193250.875</v>
      </c>
      <c r="K37" s="204" t="n">
        <f aca="false">SUM(K35:K36)</f>
        <v>193250.875</v>
      </c>
      <c r="L37" s="204" t="n">
        <f aca="false">SUM(L35:L36)</f>
        <v>193250.875</v>
      </c>
      <c r="M37" s="204" t="n">
        <f aca="false">SUM(M35:M36)</f>
        <v>193251.875</v>
      </c>
      <c r="N37" s="204" t="n">
        <f aca="false">SUM(N35:N36)</f>
        <v>773004.5</v>
      </c>
      <c r="O37" s="210" t="n">
        <f aca="false">SUM(D37,I37,N37)</f>
        <v>38953759.1049</v>
      </c>
    </row>
    <row r="38" customFormat="false" ht="15" hidden="false" customHeight="false" outlineLevel="0" collapsed="false">
      <c r="B38" s="211" t="s">
        <v>175</v>
      </c>
      <c r="C38" s="212" t="n">
        <f aca="false">SUM(C34+C37)</f>
        <v>12141888</v>
      </c>
      <c r="D38" s="212" t="n">
        <f aca="false">SUM(D34+D37)</f>
        <v>12141888</v>
      </c>
      <c r="E38" s="212" t="n">
        <f aca="false">SUM(E34+E37)</f>
        <v>11185098.731225</v>
      </c>
      <c r="F38" s="212" t="n">
        <f aca="false">SUM(F34+F37)</f>
        <v>9264419.901225</v>
      </c>
      <c r="G38" s="212" t="n">
        <f aca="false">SUM(G34+G37)</f>
        <v>8596842.401225</v>
      </c>
      <c r="H38" s="212" t="n">
        <f aca="false">SUM(H34+H37)</f>
        <v>8551593.361225</v>
      </c>
      <c r="I38" s="212" t="n">
        <f aca="false">SUM(I34+I37)</f>
        <v>37597954.3949</v>
      </c>
      <c r="J38" s="212" t="n">
        <f aca="false">SUM(J34+J37)</f>
        <v>934051.585</v>
      </c>
      <c r="K38" s="212" t="n">
        <f aca="false">SUM(K34+K37)</f>
        <v>530241.875</v>
      </c>
      <c r="L38" s="212" t="n">
        <f aca="false">SUM(L34+L37)</f>
        <v>293250.875</v>
      </c>
      <c r="M38" s="212" t="n">
        <f aca="false">SUM(M34+M37)</f>
        <v>2553923.465</v>
      </c>
      <c r="N38" s="212" t="n">
        <f aca="false">SUM(N34+N37)</f>
        <v>4311467.8</v>
      </c>
      <c r="O38" s="213" t="n">
        <f aca="false">SUM(D38,I38,N38)</f>
        <v>54051310.1949</v>
      </c>
    </row>
    <row r="39" customFormat="false" ht="15" hidden="false" customHeight="false" outlineLevel="0" collapsed="false">
      <c r="B39" s="4"/>
      <c r="C39" s="214"/>
      <c r="D39" s="214"/>
      <c r="E39" s="214"/>
      <c r="F39" s="214"/>
      <c r="G39" s="214"/>
      <c r="H39" s="214"/>
      <c r="I39" s="214"/>
      <c r="J39" s="214"/>
      <c r="K39" s="214"/>
      <c r="L39" s="214"/>
      <c r="M39" s="214"/>
      <c r="N39" s="214"/>
      <c r="O39" s="29" t="s">
        <v>323</v>
      </c>
    </row>
    <row r="40" s="7" customFormat="true" ht="15" hidden="false" customHeight="true" outlineLevel="0" collapsed="false">
      <c r="B40" s="29" t="s">
        <v>324</v>
      </c>
      <c r="C40" s="29"/>
      <c r="D40" s="29"/>
      <c r="H40" s="22"/>
      <c r="I40" s="22"/>
    </row>
    <row r="41" customFormat="false" ht="17.35" hidden="false" customHeight="true" outlineLevel="0" collapsed="false">
      <c r="B41" s="216" t="s">
        <v>325</v>
      </c>
      <c r="C41" s="216"/>
      <c r="D41" s="216"/>
      <c r="E41" s="216"/>
      <c r="F41" s="216"/>
      <c r="G41" s="216"/>
      <c r="H41" s="216"/>
    </row>
    <row r="42" customFormat="false" ht="15" hidden="false" customHeight="true" outlineLevel="0" collapsed="false">
      <c r="B42" s="217" t="s">
        <v>326</v>
      </c>
      <c r="C42" s="217"/>
      <c r="D42" s="217"/>
      <c r="E42" s="217"/>
      <c r="F42" s="217"/>
      <c r="G42" s="217"/>
      <c r="H42" s="217"/>
    </row>
    <row r="43" customFormat="false" ht="67.5" hidden="false" customHeight="true" outlineLevel="0" collapsed="false">
      <c r="B43" s="218" t="s">
        <v>327</v>
      </c>
      <c r="C43" s="218"/>
      <c r="D43" s="218"/>
      <c r="E43" s="218"/>
      <c r="F43" s="218"/>
      <c r="G43" s="218"/>
      <c r="H43" s="218"/>
    </row>
    <row r="44" customFormat="false" ht="238.5" hidden="false" customHeight="true" outlineLevel="0" collapsed="false">
      <c r="B44" s="45" t="s">
        <v>328</v>
      </c>
      <c r="C44" s="45"/>
      <c r="D44" s="45"/>
      <c r="E44" s="45"/>
      <c r="F44" s="45"/>
      <c r="G44" s="45"/>
      <c r="H44" s="45"/>
    </row>
    <row r="45" customFormat="false" ht="15" hidden="false" customHeight="true" outlineLevel="0" collapsed="false">
      <c r="B45" s="46" t="s">
        <v>98</v>
      </c>
      <c r="C45" s="46"/>
      <c r="D45" s="46"/>
      <c r="E45" s="46"/>
      <c r="F45" s="48"/>
      <c r="G45" s="48"/>
      <c r="H45" s="29" t="s">
        <v>329</v>
      </c>
    </row>
    <row r="46" customFormat="false" ht="15" hidden="false" customHeight="true" outlineLevel="0" collapsed="false">
      <c r="B46" s="29" t="s">
        <v>330</v>
      </c>
      <c r="C46" s="29"/>
      <c r="D46" s="29"/>
      <c r="E46" s="48"/>
      <c r="F46" s="48"/>
      <c r="G46" s="48"/>
    </row>
    <row r="47" customFormat="false" ht="17.35" hidden="false" customHeight="true" outlineLevel="0" collapsed="false">
      <c r="B47" s="219" t="s">
        <v>331</v>
      </c>
      <c r="C47" s="219"/>
      <c r="D47" s="219"/>
      <c r="E47" s="219"/>
      <c r="F47" s="219"/>
      <c r="G47" s="219"/>
      <c r="H47" s="219"/>
    </row>
    <row r="48" customFormat="false" ht="15" hidden="false" customHeight="true" outlineLevel="0" collapsed="false">
      <c r="B48" s="220" t="s">
        <v>332</v>
      </c>
      <c r="C48" s="220"/>
      <c r="D48" s="220"/>
      <c r="E48" s="220"/>
      <c r="F48" s="220"/>
      <c r="G48" s="220"/>
      <c r="H48" s="220"/>
    </row>
    <row r="49" customFormat="false" ht="48" hidden="false" customHeight="true" outlineLevel="0" collapsed="false">
      <c r="B49" s="221" t="s">
        <v>333</v>
      </c>
      <c r="C49" s="221"/>
      <c r="D49" s="221"/>
      <c r="E49" s="221"/>
      <c r="F49" s="221"/>
      <c r="G49" s="221"/>
      <c r="H49" s="221"/>
    </row>
    <row r="50" customFormat="false" ht="238.5" hidden="false" customHeight="true" outlineLevel="0" collapsed="false">
      <c r="B50" s="45" t="s">
        <v>334</v>
      </c>
      <c r="C50" s="45"/>
      <c r="D50" s="45"/>
      <c r="E50" s="45"/>
      <c r="F50" s="45"/>
      <c r="G50" s="45"/>
      <c r="H50" s="45"/>
    </row>
    <row r="51" customFormat="false" ht="15" hidden="false" customHeight="true" outlineLevel="0" collapsed="false">
      <c r="B51" s="222" t="s">
        <v>335</v>
      </c>
      <c r="C51" s="222"/>
      <c r="D51" s="222"/>
      <c r="E51" s="222"/>
      <c r="F51" s="48"/>
      <c r="G51" s="48"/>
      <c r="H51" s="29" t="s">
        <v>336</v>
      </c>
    </row>
    <row r="52" customFormat="false" ht="15" hidden="false" customHeight="true" outlineLevel="0" collapsed="false">
      <c r="E52" s="48"/>
      <c r="F52" s="48"/>
      <c r="G52" s="48"/>
    </row>
    <row r="53" customFormat="false" ht="20.25" hidden="false" customHeight="true" outlineLevel="0" collapsed="false">
      <c r="B53" s="223" t="s">
        <v>337</v>
      </c>
      <c r="C53" s="224"/>
      <c r="D53" s="224"/>
      <c r="E53" s="224"/>
      <c r="F53" s="224"/>
      <c r="G53" s="224"/>
      <c r="H53" s="224"/>
      <c r="I53" s="224"/>
      <c r="J53" s="224"/>
      <c r="K53" s="224"/>
      <c r="L53" s="224"/>
      <c r="M53" s="224"/>
      <c r="N53" s="224"/>
      <c r="O53" s="224"/>
      <c r="P53" s="224"/>
      <c r="Q53" s="224"/>
      <c r="R53" s="224"/>
      <c r="S53" s="225"/>
    </row>
    <row r="54" customFormat="false" ht="15" hidden="false" customHeight="false" outlineLevel="0" collapsed="false">
      <c r="B54" s="226" t="s">
        <v>338</v>
      </c>
      <c r="C54" s="227"/>
      <c r="D54" s="227"/>
      <c r="E54" s="227"/>
      <c r="F54" s="227"/>
      <c r="G54" s="227"/>
      <c r="H54" s="227"/>
      <c r="I54" s="227"/>
      <c r="J54" s="227"/>
      <c r="K54" s="227"/>
      <c r="L54" s="227"/>
      <c r="M54" s="227"/>
      <c r="N54" s="227"/>
      <c r="O54" s="227"/>
      <c r="P54" s="227"/>
      <c r="Q54" s="227"/>
      <c r="R54" s="227"/>
      <c r="S54" s="228"/>
    </row>
    <row r="55" customFormat="false" ht="15" hidden="false" customHeight="true" outlineLevel="0" collapsed="false">
      <c r="B55" s="29" t="s">
        <v>339</v>
      </c>
      <c r="C55" s="29"/>
      <c r="D55" s="29"/>
    </row>
    <row r="56" customFormat="false" ht="34.5" hidden="false" customHeight="true" outlineLevel="0" collapsed="false">
      <c r="B56" s="229" t="s">
        <v>340</v>
      </c>
      <c r="C56" s="230" t="s">
        <v>341</v>
      </c>
      <c r="D56" s="230"/>
      <c r="E56" s="230" t="s">
        <v>342</v>
      </c>
      <c r="F56" s="230"/>
      <c r="G56" s="231" t="s">
        <v>343</v>
      </c>
      <c r="H56" s="231"/>
      <c r="I56" s="230" t="s">
        <v>344</v>
      </c>
      <c r="J56" s="230"/>
      <c r="K56" s="231" t="s">
        <v>345</v>
      </c>
      <c r="L56" s="232" t="s">
        <v>346</v>
      </c>
      <c r="M56" s="232"/>
      <c r="N56" s="231" t="s">
        <v>347</v>
      </c>
      <c r="O56" s="231"/>
      <c r="P56" s="230" t="s">
        <v>348</v>
      </c>
      <c r="Q56" s="230"/>
      <c r="R56" s="233" t="s">
        <v>349</v>
      </c>
      <c r="S56" s="233"/>
    </row>
    <row r="57" customFormat="false" ht="15" hidden="false" customHeight="false" outlineLevel="0" collapsed="false">
      <c r="B57" s="234" t="n">
        <v>1</v>
      </c>
      <c r="C57" s="235" t="s">
        <v>350</v>
      </c>
      <c r="D57" s="235"/>
      <c r="E57" s="124" t="s">
        <v>182</v>
      </c>
      <c r="F57" s="124"/>
      <c r="G57" s="235" t="s">
        <v>350</v>
      </c>
      <c r="H57" s="235"/>
      <c r="I57" s="124" t="s">
        <v>182</v>
      </c>
      <c r="J57" s="124"/>
      <c r="K57" s="198" t="n">
        <v>1637422</v>
      </c>
      <c r="L57" s="235" t="s">
        <v>351</v>
      </c>
      <c r="M57" s="235"/>
      <c r="N57" s="124" t="s">
        <v>352</v>
      </c>
      <c r="O57" s="124"/>
      <c r="P57" s="235" t="s">
        <v>181</v>
      </c>
      <c r="Q57" s="235"/>
      <c r="R57" s="236" t="s">
        <v>353</v>
      </c>
      <c r="S57" s="236"/>
    </row>
    <row r="58" customFormat="false" ht="15" hidden="false" customHeight="false" outlineLevel="0" collapsed="false">
      <c r="B58" s="237"/>
      <c r="C58" s="238" t="s">
        <v>92</v>
      </c>
      <c r="D58" s="238"/>
      <c r="E58" s="142" t="s">
        <v>92</v>
      </c>
      <c r="F58" s="142"/>
      <c r="G58" s="238" t="s">
        <v>92</v>
      </c>
      <c r="H58" s="238"/>
      <c r="I58" s="142" t="s">
        <v>92</v>
      </c>
      <c r="J58" s="142"/>
      <c r="K58" s="239"/>
      <c r="L58" s="240"/>
      <c r="M58" s="240"/>
      <c r="N58" s="241"/>
      <c r="O58" s="241"/>
      <c r="P58" s="238" t="s">
        <v>92</v>
      </c>
      <c r="Q58" s="238"/>
      <c r="R58" s="242" t="s">
        <v>92</v>
      </c>
      <c r="S58" s="242"/>
    </row>
    <row r="59" customFormat="false" ht="15" hidden="false" customHeight="false" outlineLevel="0" collapsed="false">
      <c r="B59" s="237"/>
      <c r="C59" s="238" t="s">
        <v>92</v>
      </c>
      <c r="D59" s="238"/>
      <c r="E59" s="142" t="s">
        <v>92</v>
      </c>
      <c r="F59" s="142"/>
      <c r="G59" s="238" t="s">
        <v>92</v>
      </c>
      <c r="H59" s="238"/>
      <c r="I59" s="142" t="s">
        <v>92</v>
      </c>
      <c r="J59" s="142"/>
      <c r="K59" s="239"/>
      <c r="L59" s="240"/>
      <c r="M59" s="240"/>
      <c r="N59" s="241"/>
      <c r="O59" s="241"/>
      <c r="P59" s="238" t="s">
        <v>92</v>
      </c>
      <c r="Q59" s="238"/>
      <c r="R59" s="242" t="s">
        <v>92</v>
      </c>
      <c r="S59" s="242"/>
    </row>
    <row r="60" customFormat="false" ht="15" hidden="false" customHeight="false" outlineLevel="0" collapsed="false">
      <c r="B60" s="237"/>
      <c r="C60" s="238" t="s">
        <v>92</v>
      </c>
      <c r="D60" s="238"/>
      <c r="E60" s="142" t="s">
        <v>92</v>
      </c>
      <c r="F60" s="142"/>
      <c r="G60" s="238" t="s">
        <v>92</v>
      </c>
      <c r="H60" s="238"/>
      <c r="I60" s="142" t="s">
        <v>92</v>
      </c>
      <c r="J60" s="142"/>
      <c r="K60" s="239"/>
      <c r="L60" s="240"/>
      <c r="M60" s="240"/>
      <c r="N60" s="241"/>
      <c r="O60" s="241"/>
      <c r="P60" s="238" t="s">
        <v>92</v>
      </c>
      <c r="Q60" s="238"/>
      <c r="R60" s="242" t="s">
        <v>92</v>
      </c>
      <c r="S60" s="242"/>
    </row>
    <row r="61" customFormat="false" ht="15" hidden="false" customHeight="false" outlineLevel="0" collapsed="false">
      <c r="B61" s="237"/>
      <c r="C61" s="238" t="s">
        <v>92</v>
      </c>
      <c r="D61" s="238"/>
      <c r="E61" s="142" t="s">
        <v>92</v>
      </c>
      <c r="F61" s="142"/>
      <c r="G61" s="238" t="s">
        <v>92</v>
      </c>
      <c r="H61" s="238"/>
      <c r="I61" s="142" t="s">
        <v>92</v>
      </c>
      <c r="J61" s="142"/>
      <c r="K61" s="239"/>
      <c r="L61" s="240"/>
      <c r="M61" s="240"/>
      <c r="N61" s="241"/>
      <c r="O61" s="241"/>
      <c r="P61" s="238" t="s">
        <v>92</v>
      </c>
      <c r="Q61" s="238"/>
      <c r="R61" s="242" t="s">
        <v>92</v>
      </c>
      <c r="S61" s="242"/>
    </row>
    <row r="62" customFormat="false" ht="15" hidden="false" customHeight="false" outlineLevel="0" collapsed="false">
      <c r="B62" s="237"/>
      <c r="C62" s="238" t="s">
        <v>92</v>
      </c>
      <c r="D62" s="238"/>
      <c r="E62" s="142" t="s">
        <v>92</v>
      </c>
      <c r="F62" s="142"/>
      <c r="G62" s="238" t="s">
        <v>92</v>
      </c>
      <c r="H62" s="238"/>
      <c r="I62" s="142" t="s">
        <v>92</v>
      </c>
      <c r="J62" s="142"/>
      <c r="K62" s="239"/>
      <c r="L62" s="240"/>
      <c r="M62" s="240"/>
      <c r="N62" s="241"/>
      <c r="O62" s="241"/>
      <c r="P62" s="238" t="s">
        <v>92</v>
      </c>
      <c r="Q62" s="238"/>
      <c r="R62" s="242" t="s">
        <v>92</v>
      </c>
      <c r="S62" s="242"/>
    </row>
    <row r="63" customFormat="false" ht="15" hidden="false" customHeight="false" outlineLevel="0" collapsed="false">
      <c r="B63" s="237"/>
      <c r="C63" s="238" t="s">
        <v>92</v>
      </c>
      <c r="D63" s="238"/>
      <c r="E63" s="142" t="s">
        <v>92</v>
      </c>
      <c r="F63" s="142"/>
      <c r="G63" s="238" t="s">
        <v>92</v>
      </c>
      <c r="H63" s="238"/>
      <c r="I63" s="142" t="s">
        <v>92</v>
      </c>
      <c r="J63" s="142"/>
      <c r="K63" s="239"/>
      <c r="L63" s="240"/>
      <c r="M63" s="240"/>
      <c r="N63" s="241"/>
      <c r="O63" s="241"/>
      <c r="P63" s="238" t="s">
        <v>92</v>
      </c>
      <c r="Q63" s="238"/>
      <c r="R63" s="242" t="s">
        <v>92</v>
      </c>
      <c r="S63" s="242"/>
    </row>
    <row r="64" customFormat="false" ht="15" hidden="false" customHeight="false" outlineLevel="0" collapsed="false">
      <c r="B64" s="237"/>
      <c r="C64" s="238" t="s">
        <v>92</v>
      </c>
      <c r="D64" s="238"/>
      <c r="E64" s="142" t="s">
        <v>92</v>
      </c>
      <c r="F64" s="142"/>
      <c r="G64" s="238" t="s">
        <v>92</v>
      </c>
      <c r="H64" s="238"/>
      <c r="I64" s="142" t="s">
        <v>92</v>
      </c>
      <c r="J64" s="142"/>
      <c r="K64" s="239"/>
      <c r="L64" s="240"/>
      <c r="M64" s="240"/>
      <c r="N64" s="241"/>
      <c r="O64" s="241"/>
      <c r="P64" s="238" t="s">
        <v>92</v>
      </c>
      <c r="Q64" s="238"/>
      <c r="R64" s="242" t="s">
        <v>92</v>
      </c>
      <c r="S64" s="242"/>
    </row>
    <row r="65" customFormat="false" ht="15" hidden="false" customHeight="false" outlineLevel="0" collapsed="false">
      <c r="B65" s="237"/>
      <c r="C65" s="238" t="s">
        <v>92</v>
      </c>
      <c r="D65" s="238"/>
      <c r="E65" s="142" t="s">
        <v>92</v>
      </c>
      <c r="F65" s="142"/>
      <c r="G65" s="238" t="s">
        <v>92</v>
      </c>
      <c r="H65" s="238"/>
      <c r="I65" s="142" t="s">
        <v>92</v>
      </c>
      <c r="J65" s="142"/>
      <c r="K65" s="239"/>
      <c r="L65" s="240"/>
      <c r="M65" s="240"/>
      <c r="N65" s="241"/>
      <c r="O65" s="241"/>
      <c r="P65" s="238" t="s">
        <v>92</v>
      </c>
      <c r="Q65" s="238"/>
      <c r="R65" s="242" t="s">
        <v>92</v>
      </c>
      <c r="S65" s="242"/>
    </row>
    <row r="66" customFormat="false" ht="15" hidden="false" customHeight="false" outlineLevel="0" collapsed="false">
      <c r="B66" s="237"/>
      <c r="C66" s="238" t="s">
        <v>92</v>
      </c>
      <c r="D66" s="238"/>
      <c r="E66" s="142" t="s">
        <v>92</v>
      </c>
      <c r="F66" s="142"/>
      <c r="G66" s="238" t="s">
        <v>92</v>
      </c>
      <c r="H66" s="238"/>
      <c r="I66" s="142" t="s">
        <v>92</v>
      </c>
      <c r="J66" s="142"/>
      <c r="K66" s="239"/>
      <c r="L66" s="240"/>
      <c r="M66" s="240"/>
      <c r="N66" s="241"/>
      <c r="O66" s="241"/>
      <c r="P66" s="238" t="s">
        <v>92</v>
      </c>
      <c r="Q66" s="238"/>
      <c r="R66" s="242" t="s">
        <v>92</v>
      </c>
      <c r="S66" s="242"/>
    </row>
    <row r="67" customFormat="false" ht="15" hidden="false" customHeight="false" outlineLevel="0" collapsed="false">
      <c r="B67" s="237"/>
      <c r="C67" s="238" t="s">
        <v>92</v>
      </c>
      <c r="D67" s="238"/>
      <c r="E67" s="142" t="s">
        <v>92</v>
      </c>
      <c r="F67" s="142"/>
      <c r="G67" s="238" t="s">
        <v>92</v>
      </c>
      <c r="H67" s="238"/>
      <c r="I67" s="142" t="s">
        <v>92</v>
      </c>
      <c r="J67" s="142"/>
      <c r="K67" s="239"/>
      <c r="L67" s="240"/>
      <c r="M67" s="240"/>
      <c r="N67" s="241"/>
      <c r="O67" s="241"/>
      <c r="P67" s="238" t="s">
        <v>92</v>
      </c>
      <c r="Q67" s="238"/>
      <c r="R67" s="242" t="s">
        <v>92</v>
      </c>
      <c r="S67" s="242"/>
    </row>
    <row r="68" customFormat="false" ht="15" hidden="false" customHeight="false" outlineLevel="0" collapsed="false">
      <c r="B68" s="237"/>
      <c r="C68" s="238" t="s">
        <v>92</v>
      </c>
      <c r="D68" s="238"/>
      <c r="E68" s="142" t="s">
        <v>92</v>
      </c>
      <c r="F68" s="142"/>
      <c r="G68" s="238" t="s">
        <v>92</v>
      </c>
      <c r="H68" s="238"/>
      <c r="I68" s="142" t="s">
        <v>92</v>
      </c>
      <c r="J68" s="142"/>
      <c r="K68" s="239"/>
      <c r="L68" s="240"/>
      <c r="M68" s="240"/>
      <c r="N68" s="241"/>
      <c r="O68" s="241"/>
      <c r="P68" s="238" t="s">
        <v>92</v>
      </c>
      <c r="Q68" s="238"/>
      <c r="R68" s="242" t="s">
        <v>92</v>
      </c>
      <c r="S68" s="242"/>
    </row>
    <row r="69" customFormat="false" ht="15" hidden="false" customHeight="false" outlineLevel="0" collapsed="false">
      <c r="B69" s="237"/>
      <c r="C69" s="238" t="s">
        <v>92</v>
      </c>
      <c r="D69" s="238"/>
      <c r="E69" s="142" t="s">
        <v>92</v>
      </c>
      <c r="F69" s="142"/>
      <c r="G69" s="238" t="s">
        <v>92</v>
      </c>
      <c r="H69" s="238"/>
      <c r="I69" s="142" t="s">
        <v>92</v>
      </c>
      <c r="J69" s="142"/>
      <c r="K69" s="239"/>
      <c r="L69" s="240"/>
      <c r="M69" s="240"/>
      <c r="N69" s="241"/>
      <c r="O69" s="241"/>
      <c r="P69" s="238" t="s">
        <v>92</v>
      </c>
      <c r="Q69" s="238"/>
      <c r="R69" s="242" t="s">
        <v>92</v>
      </c>
      <c r="S69" s="242"/>
    </row>
    <row r="70" customFormat="false" ht="15" hidden="false" customHeight="false" outlineLevel="0" collapsed="false">
      <c r="B70" s="237"/>
      <c r="C70" s="238" t="s">
        <v>92</v>
      </c>
      <c r="D70" s="238"/>
      <c r="E70" s="142" t="s">
        <v>92</v>
      </c>
      <c r="F70" s="142"/>
      <c r="G70" s="238" t="s">
        <v>92</v>
      </c>
      <c r="H70" s="238"/>
      <c r="I70" s="142" t="s">
        <v>92</v>
      </c>
      <c r="J70" s="142"/>
      <c r="K70" s="239"/>
      <c r="L70" s="240"/>
      <c r="M70" s="240"/>
      <c r="N70" s="241"/>
      <c r="O70" s="241"/>
      <c r="P70" s="238" t="s">
        <v>92</v>
      </c>
      <c r="Q70" s="238"/>
      <c r="R70" s="242" t="s">
        <v>92</v>
      </c>
      <c r="S70" s="242"/>
    </row>
    <row r="71" customFormat="false" ht="15" hidden="false" customHeight="false" outlineLevel="0" collapsed="false">
      <c r="B71" s="237"/>
      <c r="C71" s="238" t="s">
        <v>92</v>
      </c>
      <c r="D71" s="238"/>
      <c r="E71" s="142" t="s">
        <v>92</v>
      </c>
      <c r="F71" s="142"/>
      <c r="G71" s="238" t="s">
        <v>92</v>
      </c>
      <c r="H71" s="238"/>
      <c r="I71" s="142" t="s">
        <v>92</v>
      </c>
      <c r="J71" s="142"/>
      <c r="K71" s="239"/>
      <c r="L71" s="240"/>
      <c r="M71" s="240"/>
      <c r="N71" s="241"/>
      <c r="O71" s="241"/>
      <c r="P71" s="238" t="s">
        <v>92</v>
      </c>
      <c r="Q71" s="238"/>
      <c r="R71" s="242" t="s">
        <v>92</v>
      </c>
      <c r="S71" s="242"/>
    </row>
    <row r="72" customFormat="false" ht="15" hidden="false" customHeight="false" outlineLevel="0" collapsed="false">
      <c r="B72" s="237"/>
      <c r="C72" s="238" t="s">
        <v>92</v>
      </c>
      <c r="D72" s="238"/>
      <c r="E72" s="142" t="s">
        <v>92</v>
      </c>
      <c r="F72" s="142"/>
      <c r="G72" s="238" t="s">
        <v>92</v>
      </c>
      <c r="H72" s="238"/>
      <c r="I72" s="142" t="s">
        <v>92</v>
      </c>
      <c r="J72" s="142"/>
      <c r="K72" s="239"/>
      <c r="L72" s="240"/>
      <c r="M72" s="240"/>
      <c r="N72" s="241"/>
      <c r="O72" s="241"/>
      <c r="P72" s="238" t="s">
        <v>92</v>
      </c>
      <c r="Q72" s="238"/>
      <c r="R72" s="242" t="s">
        <v>92</v>
      </c>
      <c r="S72" s="242"/>
    </row>
    <row r="73" customFormat="false" ht="15" hidden="false" customHeight="false" outlineLevel="0" collapsed="false">
      <c r="B73" s="237"/>
      <c r="C73" s="238" t="s">
        <v>92</v>
      </c>
      <c r="D73" s="238"/>
      <c r="E73" s="142" t="s">
        <v>92</v>
      </c>
      <c r="F73" s="142"/>
      <c r="G73" s="238" t="s">
        <v>92</v>
      </c>
      <c r="H73" s="238"/>
      <c r="I73" s="142" t="s">
        <v>92</v>
      </c>
      <c r="J73" s="142"/>
      <c r="K73" s="239"/>
      <c r="L73" s="240"/>
      <c r="M73" s="240"/>
      <c r="N73" s="241"/>
      <c r="O73" s="241"/>
      <c r="P73" s="238" t="s">
        <v>92</v>
      </c>
      <c r="Q73" s="238"/>
      <c r="R73" s="242" t="s">
        <v>92</v>
      </c>
      <c r="S73" s="242"/>
    </row>
    <row r="74" customFormat="false" ht="15" hidden="false" customHeight="false" outlineLevel="0" collapsed="false">
      <c r="B74" s="243"/>
      <c r="C74" s="244" t="s">
        <v>92</v>
      </c>
      <c r="D74" s="244"/>
      <c r="E74" s="148" t="s">
        <v>92</v>
      </c>
      <c r="F74" s="148"/>
      <c r="G74" s="244" t="s">
        <v>92</v>
      </c>
      <c r="H74" s="244"/>
      <c r="I74" s="148" t="s">
        <v>92</v>
      </c>
      <c r="J74" s="148"/>
      <c r="K74" s="245"/>
      <c r="L74" s="246"/>
      <c r="M74" s="246"/>
      <c r="N74" s="247"/>
      <c r="O74" s="247"/>
      <c r="P74" s="244" t="s">
        <v>92</v>
      </c>
      <c r="Q74" s="244"/>
      <c r="R74" s="248" t="s">
        <v>92</v>
      </c>
      <c r="S74" s="248"/>
    </row>
    <row r="75" customFormat="false" ht="15" hidden="false" customHeight="false" outlineLevel="0" collapsed="false">
      <c r="S75" s="29" t="s">
        <v>354</v>
      </c>
    </row>
    <row r="76" customFormat="false" ht="15" hidden="false" customHeight="false" outlineLevel="0" collapsed="false"/>
  </sheetData>
  <sheetProtection algorithmName="SHA-512" hashValue="C8k43IVFbSCDWPklpY+wxLa+8tcFM2L8/0m1KrmQb8c+Xzxbgc9g4Ybm7qeyZCU+K6IL2Tfrt3U8fUfUeaUKYQ==" saltValue="o12VoXZ1KycO1CIA++K3NQ==" spinCount="100000" sheet="true" selectLockedCells="true"/>
  <mergeCells count="184">
    <mergeCell ref="B2:H2"/>
    <mergeCell ref="B4:H4"/>
    <mergeCell ref="B5:H5"/>
    <mergeCell ref="B7:H7"/>
    <mergeCell ref="B8:H8"/>
    <mergeCell ref="B12:O12"/>
    <mergeCell ref="B14:B16"/>
    <mergeCell ref="C14:D14"/>
    <mergeCell ref="E14:I14"/>
    <mergeCell ref="J14:N14"/>
    <mergeCell ref="O14:O16"/>
    <mergeCell ref="D15:D16"/>
    <mergeCell ref="I15:I16"/>
    <mergeCell ref="N15:N16"/>
    <mergeCell ref="B26:O26"/>
    <mergeCell ref="B28:B30"/>
    <mergeCell ref="C28:D28"/>
    <mergeCell ref="E28:I28"/>
    <mergeCell ref="J28:N28"/>
    <mergeCell ref="O28:O30"/>
    <mergeCell ref="D29:D30"/>
    <mergeCell ref="I29:I30"/>
    <mergeCell ref="N29:N30"/>
    <mergeCell ref="B41:H41"/>
    <mergeCell ref="B42:H42"/>
    <mergeCell ref="B43:H43"/>
    <mergeCell ref="B44:H44"/>
    <mergeCell ref="B45:E45"/>
    <mergeCell ref="B47:H47"/>
    <mergeCell ref="B48:H48"/>
    <mergeCell ref="B49:H49"/>
    <mergeCell ref="B50:H50"/>
    <mergeCell ref="C56:D56"/>
    <mergeCell ref="E56:F56"/>
    <mergeCell ref="G56:H56"/>
    <mergeCell ref="I56:J56"/>
    <mergeCell ref="L56:M56"/>
    <mergeCell ref="N56:O56"/>
    <mergeCell ref="P56:Q56"/>
    <mergeCell ref="R56:S56"/>
    <mergeCell ref="C57:D57"/>
    <mergeCell ref="E57:F57"/>
    <mergeCell ref="G57:H57"/>
    <mergeCell ref="I57:J57"/>
    <mergeCell ref="L57:M57"/>
    <mergeCell ref="N57:O57"/>
    <mergeCell ref="P57:Q57"/>
    <mergeCell ref="R57:S57"/>
    <mergeCell ref="C58:D58"/>
    <mergeCell ref="E58:F58"/>
    <mergeCell ref="G58:H58"/>
    <mergeCell ref="I58:J58"/>
    <mergeCell ref="L58:M58"/>
    <mergeCell ref="N58:O58"/>
    <mergeCell ref="P58:Q58"/>
    <mergeCell ref="R58:S58"/>
    <mergeCell ref="C59:D59"/>
    <mergeCell ref="E59:F59"/>
    <mergeCell ref="G59:H59"/>
    <mergeCell ref="I59:J59"/>
    <mergeCell ref="L59:M59"/>
    <mergeCell ref="N59:O59"/>
    <mergeCell ref="P59:Q59"/>
    <mergeCell ref="R59:S59"/>
    <mergeCell ref="C60:D60"/>
    <mergeCell ref="E60:F60"/>
    <mergeCell ref="G60:H60"/>
    <mergeCell ref="I60:J60"/>
    <mergeCell ref="L60:M60"/>
    <mergeCell ref="N60:O60"/>
    <mergeCell ref="P60:Q60"/>
    <mergeCell ref="R60:S60"/>
    <mergeCell ref="C61:D61"/>
    <mergeCell ref="E61:F61"/>
    <mergeCell ref="G61:H61"/>
    <mergeCell ref="I61:J61"/>
    <mergeCell ref="L61:M61"/>
    <mergeCell ref="N61:O61"/>
    <mergeCell ref="P61:Q61"/>
    <mergeCell ref="R61:S61"/>
    <mergeCell ref="C62:D62"/>
    <mergeCell ref="E62:F62"/>
    <mergeCell ref="G62:H62"/>
    <mergeCell ref="I62:J62"/>
    <mergeCell ref="L62:M62"/>
    <mergeCell ref="N62:O62"/>
    <mergeCell ref="P62:Q62"/>
    <mergeCell ref="R62:S62"/>
    <mergeCell ref="C63:D63"/>
    <mergeCell ref="E63:F63"/>
    <mergeCell ref="G63:H63"/>
    <mergeCell ref="I63:J63"/>
    <mergeCell ref="L63:M63"/>
    <mergeCell ref="N63:O63"/>
    <mergeCell ref="P63:Q63"/>
    <mergeCell ref="R63:S63"/>
    <mergeCell ref="C64:D64"/>
    <mergeCell ref="E64:F64"/>
    <mergeCell ref="G64:H64"/>
    <mergeCell ref="I64:J64"/>
    <mergeCell ref="L64:M64"/>
    <mergeCell ref="N64:O64"/>
    <mergeCell ref="P64:Q64"/>
    <mergeCell ref="R64:S64"/>
    <mergeCell ref="C65:D65"/>
    <mergeCell ref="E65:F65"/>
    <mergeCell ref="G65:H65"/>
    <mergeCell ref="I65:J65"/>
    <mergeCell ref="L65:M65"/>
    <mergeCell ref="N65:O65"/>
    <mergeCell ref="P65:Q65"/>
    <mergeCell ref="R65:S65"/>
    <mergeCell ref="C66:D66"/>
    <mergeCell ref="E66:F66"/>
    <mergeCell ref="G66:H66"/>
    <mergeCell ref="I66:J66"/>
    <mergeCell ref="L66:M66"/>
    <mergeCell ref="N66:O66"/>
    <mergeCell ref="P66:Q66"/>
    <mergeCell ref="R66:S66"/>
    <mergeCell ref="C67:D67"/>
    <mergeCell ref="E67:F67"/>
    <mergeCell ref="G67:H67"/>
    <mergeCell ref="I67:J67"/>
    <mergeCell ref="L67:M67"/>
    <mergeCell ref="N67:O67"/>
    <mergeCell ref="P67:Q67"/>
    <mergeCell ref="R67:S67"/>
    <mergeCell ref="C68:D68"/>
    <mergeCell ref="E68:F68"/>
    <mergeCell ref="G68:H68"/>
    <mergeCell ref="I68:J68"/>
    <mergeCell ref="L68:M68"/>
    <mergeCell ref="N68:O68"/>
    <mergeCell ref="P68:Q68"/>
    <mergeCell ref="R68:S68"/>
    <mergeCell ref="C69:D69"/>
    <mergeCell ref="E69:F69"/>
    <mergeCell ref="G69:H69"/>
    <mergeCell ref="I69:J69"/>
    <mergeCell ref="L69:M69"/>
    <mergeCell ref="N69:O69"/>
    <mergeCell ref="P69:Q69"/>
    <mergeCell ref="R69:S69"/>
    <mergeCell ref="C70:D70"/>
    <mergeCell ref="E70:F70"/>
    <mergeCell ref="G70:H70"/>
    <mergeCell ref="I70:J70"/>
    <mergeCell ref="L70:M70"/>
    <mergeCell ref="N70:O70"/>
    <mergeCell ref="P70:Q70"/>
    <mergeCell ref="R70:S70"/>
    <mergeCell ref="C71:D71"/>
    <mergeCell ref="E71:F71"/>
    <mergeCell ref="G71:H71"/>
    <mergeCell ref="I71:J71"/>
    <mergeCell ref="L71:M71"/>
    <mergeCell ref="N71:O71"/>
    <mergeCell ref="P71:Q71"/>
    <mergeCell ref="R71:S71"/>
    <mergeCell ref="C72:D72"/>
    <mergeCell ref="E72:F72"/>
    <mergeCell ref="G72:H72"/>
    <mergeCell ref="I72:J72"/>
    <mergeCell ref="L72:M72"/>
    <mergeCell ref="N72:O72"/>
    <mergeCell ref="P72:Q72"/>
    <mergeCell ref="R72:S72"/>
    <mergeCell ref="C73:D73"/>
    <mergeCell ref="E73:F73"/>
    <mergeCell ref="G73:H73"/>
    <mergeCell ref="I73:J73"/>
    <mergeCell ref="L73:M73"/>
    <mergeCell ref="N73:O73"/>
    <mergeCell ref="P73:Q73"/>
    <mergeCell ref="R73:S73"/>
    <mergeCell ref="C74:D74"/>
    <mergeCell ref="E74:F74"/>
    <mergeCell ref="G74:H74"/>
    <mergeCell ref="I74:J74"/>
    <mergeCell ref="L74:M74"/>
    <mergeCell ref="N74:O74"/>
    <mergeCell ref="P74:Q74"/>
    <mergeCell ref="R74:S74"/>
  </mergeCells>
  <conditionalFormatting sqref="E30:H30">
    <cfRule type="cellIs" priority="2" operator="equal" aboveAverage="0" equalAverage="0" bottom="0" percent="0" rank="0" text="" dxfId="42">
      <formula>"Actual"</formula>
    </cfRule>
    <cfRule type="cellIs" priority="3" operator="equal" aboveAverage="0" equalAverage="0" bottom="0" percent="0" rank="0" text="" dxfId="43">
      <formula>"Forecast"</formula>
    </cfRule>
  </conditionalFormatting>
  <conditionalFormatting sqref="J30:M30">
    <cfRule type="cellIs" priority="4" operator="equal" aboveAverage="0" equalAverage="0" bottom="0" percent="0" rank="0" text="" dxfId="44">
      <formula>"Actual"</formula>
    </cfRule>
    <cfRule type="cellIs" priority="5" operator="equal" aboveAverage="0" equalAverage="0" bottom="0" percent="0" rank="0" text="" dxfId="45">
      <formula>"Forecast"</formula>
    </cfRule>
  </conditionalFormatting>
  <conditionalFormatting sqref="C30">
    <cfRule type="cellIs" priority="6" operator="equal" aboveAverage="0" equalAverage="0" bottom="0" percent="0" rank="0" text="" dxfId="46">
      <formula>"Actual"</formula>
    </cfRule>
    <cfRule type="cellIs" priority="7" operator="equal" aboveAverage="0" equalAverage="0" bottom="0" percent="0" rank="0" text="" dxfId="47">
      <formula>"Forecast"</formula>
    </cfRule>
  </conditionalFormatting>
  <conditionalFormatting sqref="J16:M16">
    <cfRule type="cellIs" priority="8" operator="equal" aboveAverage="0" equalAverage="0" bottom="0" percent="0" rank="0" text="" dxfId="48">
      <formula>"Actual"</formula>
    </cfRule>
    <cfRule type="cellIs" priority="9" operator="equal" aboveAverage="0" equalAverage="0" bottom="0" percent="0" rank="0" text="" dxfId="49">
      <formula>"Forecast"</formula>
    </cfRule>
  </conditionalFormatting>
  <conditionalFormatting sqref="C16 E16:H16">
    <cfRule type="cellIs" priority="10" operator="equal" aboveAverage="0" equalAverage="0" bottom="0" percent="0" rank="0" text="" dxfId="50">
      <formula>"Actual"</formula>
    </cfRule>
    <cfRule type="cellIs" priority="11" operator="equal" aboveAverage="0" equalAverage="0" bottom="0" percent="0" rank="0" text="" dxfId="51">
      <formula>"Forecast"</formula>
    </cfRule>
  </conditionalFormatting>
  <dataValidations count="6">
    <dataValidation allowBlank="true" errorStyle="stop" operator="between" showDropDown="false" showErrorMessage="true" showInputMessage="true" sqref="H40" type="list">
      <formula1>$H$4:$H$49</formula1>
      <formula2>0</formula2>
    </dataValidation>
    <dataValidation allowBlank="true" errorStyle="stop" operator="greaterThan" showDropDown="false" showErrorMessage="true" showInputMessage="true" sqref="B10" type="decimal">
      <formula1>-0.01</formula1>
      <formula2>0</formula2>
    </dataValidation>
    <dataValidation allowBlank="true" errorStyle="stop" operator="between" showDropDown="false" showErrorMessage="true" showInputMessage="true" sqref="R57:R74" type="list">
      <formula1>'Dropdown Values'!$A$7:$A$16</formula1>
      <formula2>0</formula2>
    </dataValidation>
    <dataValidation allowBlank="true" errorStyle="stop" operator="between" showDropDown="false" showErrorMessage="true" showInputMessage="true" sqref="C57:C74 G57:G74" type="list">
      <formula1>Progress!$B$22:$B$57</formula1>
      <formula2>0</formula2>
    </dataValidation>
    <dataValidation allowBlank="true" errorStyle="stop" operator="between" showDropDown="false" showErrorMessage="true" showInputMessage="true" sqref="E57:E74 I57:I74" type="list">
      <formula1>'Dropdown Values'!$A$117:$A$122</formula1>
      <formula2>0</formula2>
    </dataValidation>
    <dataValidation allowBlank="true" errorStyle="stop" operator="between" showDropDown="false" showErrorMessage="true" showInputMessage="true" sqref="P57:P74" type="list">
      <formula1>'Dropdown Values'!$A$137:$A$140</formula1>
      <formula2>0</formula2>
    </dataValidation>
  </dataValidations>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&amp;C&amp;10 OFFICIAL&amp;1#_x005F_x000D_</oddHeader>
    <oddFooter>&amp;C_x005F_x000D_&amp;1#&amp;10 OFFICIAL</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N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9.1640625" defaultRowHeight="15" zeroHeight="false" outlineLevelRow="0" outlineLevelCol="0"/>
  <cols>
    <col collapsed="false" customWidth="true" hidden="false" outlineLevel="0" max="2" min="2" style="128" width="20"/>
    <col collapsed="false" customWidth="true" hidden="false" outlineLevel="0" max="3" min="3" style="0" width="32"/>
    <col collapsed="false" customWidth="true" hidden="false" outlineLevel="0" max="4" min="4" style="0" width="47"/>
    <col collapsed="false" customWidth="true" hidden="false" outlineLevel="0" max="5" min="5" style="0" width="29"/>
    <col collapsed="false" customWidth="true" hidden="false" outlineLevel="0" max="6" min="6" style="0" width="26"/>
    <col collapsed="false" customWidth="true" hidden="false" outlineLevel="0" max="10" min="7" style="0" width="28"/>
    <col collapsed="false" customWidth="true" hidden="false" outlineLevel="0" max="11" min="11" style="0" width="47"/>
  </cols>
  <sheetData>
    <row r="2" s="7" customFormat="true" ht="23.25" hidden="false" customHeight="true" outlineLevel="0" collapsed="false">
      <c r="B2" s="5" t="s">
        <v>21</v>
      </c>
      <c r="C2" s="5"/>
      <c r="D2" s="5"/>
      <c r="E2" s="5"/>
    </row>
    <row r="3" customFormat="false" ht="15" hidden="false" customHeight="false" outlineLevel="0" collapsed="false"/>
    <row r="4" s="11" customFormat="true" ht="17.35" hidden="false" customHeight="false" outlineLevel="0" collapsed="false">
      <c r="B4" s="43" t="s">
        <v>355</v>
      </c>
      <c r="C4" s="43"/>
      <c r="D4" s="43"/>
      <c r="E4" s="43"/>
    </row>
    <row r="5" s="11" customFormat="true" ht="34.5" hidden="false" customHeight="true" outlineLevel="0" collapsed="false">
      <c r="B5" s="249" t="s">
        <v>356</v>
      </c>
      <c r="C5" s="249"/>
      <c r="D5" s="249"/>
      <c r="E5" s="249"/>
    </row>
    <row r="6" customFormat="false" ht="15" hidden="false" customHeight="false" outlineLevel="0" collapsed="false">
      <c r="B6" s="250" t="s">
        <v>357</v>
      </c>
    </row>
    <row r="7" customFormat="false" ht="15" hidden="false" customHeight="false" outlineLevel="0" collapsed="false">
      <c r="B7" s="251" t="s">
        <v>358</v>
      </c>
      <c r="C7" s="252" t="s">
        <v>359</v>
      </c>
      <c r="D7" s="252" t="s">
        <v>360</v>
      </c>
      <c r="E7" s="252" t="s">
        <v>361</v>
      </c>
      <c r="F7" s="252" t="s">
        <v>362</v>
      </c>
      <c r="G7" s="252" t="s">
        <v>363</v>
      </c>
      <c r="H7" s="252" t="s">
        <v>364</v>
      </c>
      <c r="I7" s="252" t="s">
        <v>365</v>
      </c>
      <c r="J7" s="252" t="s">
        <v>366</v>
      </c>
      <c r="K7" s="253" t="s">
        <v>367</v>
      </c>
    </row>
    <row r="8" s="69" customFormat="true" ht="76.5" hidden="false" customHeight="true" outlineLevel="0" collapsed="false">
      <c r="B8" s="254"/>
      <c r="C8" s="255" t="s">
        <v>368</v>
      </c>
      <c r="D8" s="255" t="s">
        <v>369</v>
      </c>
      <c r="E8" s="255" t="s">
        <v>370</v>
      </c>
      <c r="F8" s="255" t="s">
        <v>371</v>
      </c>
      <c r="G8" s="256" t="s">
        <v>372</v>
      </c>
      <c r="H8" s="255" t="s">
        <v>373</v>
      </c>
      <c r="I8" s="255" t="s">
        <v>374</v>
      </c>
      <c r="J8" s="255" t="s">
        <v>375</v>
      </c>
      <c r="K8" s="257" t="s">
        <v>376</v>
      </c>
    </row>
    <row r="9" customFormat="false" ht="15" hidden="false" customHeight="false" outlineLevel="0" collapsed="false">
      <c r="B9" s="258" t="s">
        <v>377</v>
      </c>
      <c r="C9" s="259" t="s">
        <v>378</v>
      </c>
      <c r="D9" s="259" t="s">
        <v>379</v>
      </c>
      <c r="E9" s="259" t="s">
        <v>380</v>
      </c>
      <c r="F9" s="259" t="s">
        <v>381</v>
      </c>
      <c r="G9" s="260" t="n">
        <f aca="false">IFERROR(VALUE(LEFT(E9,1))*VALUE(LEFT(F9,1)),"N/A")</f>
        <v>6</v>
      </c>
      <c r="H9" s="259" t="s">
        <v>382</v>
      </c>
      <c r="I9" s="259" t="s">
        <v>380</v>
      </c>
      <c r="J9" s="259" t="s">
        <v>380</v>
      </c>
      <c r="K9" s="261" t="n">
        <f aca="false">IFERROR(VALUE(LEFT(I9,1))*VALUE(LEFT(J9,1)),"N/A")</f>
        <v>4</v>
      </c>
    </row>
    <row r="10" customFormat="false" ht="15" hidden="false" customHeight="false" outlineLevel="0" collapsed="false">
      <c r="B10" s="258" t="s">
        <v>383</v>
      </c>
      <c r="C10" s="259" t="s">
        <v>384</v>
      </c>
      <c r="D10" s="259" t="s">
        <v>385</v>
      </c>
      <c r="E10" s="259" t="s">
        <v>386</v>
      </c>
      <c r="F10" s="259" t="s">
        <v>387</v>
      </c>
      <c r="G10" s="260" t="n">
        <f aca="false">IFERROR(VALUE(LEFT(E10,1))*VALUE(LEFT(F10,1)),"N/A")</f>
        <v>4</v>
      </c>
      <c r="H10" s="259" t="s">
        <v>388</v>
      </c>
      <c r="I10" s="259" t="s">
        <v>387</v>
      </c>
      <c r="J10" s="259" t="s">
        <v>380</v>
      </c>
      <c r="K10" s="261" t="n">
        <f aca="false">IFERROR(VALUE(LEFT(I10,1))*VALUE(LEFT(J10,1)),"N/A")</f>
        <v>2</v>
      </c>
    </row>
    <row r="11" customFormat="false" ht="15" hidden="false" customHeight="false" outlineLevel="0" collapsed="false">
      <c r="B11" s="258" t="s">
        <v>389</v>
      </c>
      <c r="C11" s="259" t="s">
        <v>378</v>
      </c>
      <c r="D11" s="259" t="s">
        <v>390</v>
      </c>
      <c r="E11" s="259" t="s">
        <v>380</v>
      </c>
      <c r="F11" s="259" t="s">
        <v>386</v>
      </c>
      <c r="G11" s="260" t="n">
        <f aca="false">IFERROR(VALUE(LEFT(E11,1))*VALUE(LEFT(F11,1)),"N/A")</f>
        <v>8</v>
      </c>
      <c r="H11" s="259" t="s">
        <v>391</v>
      </c>
      <c r="I11" s="259" t="s">
        <v>380</v>
      </c>
      <c r="J11" s="259" t="s">
        <v>380</v>
      </c>
      <c r="K11" s="261" t="n">
        <f aca="false">IFERROR(VALUE(LEFT(I11,1))*VALUE(LEFT(J11,1)),"N/A")</f>
        <v>4</v>
      </c>
    </row>
    <row r="12" customFormat="false" ht="15" hidden="false" customHeight="false" outlineLevel="0" collapsed="false">
      <c r="B12" s="258" t="s">
        <v>392</v>
      </c>
      <c r="C12" s="259" t="s">
        <v>384</v>
      </c>
      <c r="D12" s="259" t="s">
        <v>393</v>
      </c>
      <c r="E12" s="259" t="s">
        <v>381</v>
      </c>
      <c r="F12" s="259" t="s">
        <v>381</v>
      </c>
      <c r="G12" s="260" t="n">
        <f aca="false">IFERROR(VALUE(LEFT(E12,1))*VALUE(LEFT(F12,1)),"N/A")</f>
        <v>9</v>
      </c>
      <c r="H12" s="259" t="s">
        <v>394</v>
      </c>
      <c r="I12" s="259" t="s">
        <v>381</v>
      </c>
      <c r="J12" s="259" t="s">
        <v>387</v>
      </c>
      <c r="K12" s="261" t="n">
        <f aca="false">IFERROR(VALUE(LEFT(I12,1))*VALUE(LEFT(J12,1)),"N/A")</f>
        <v>3</v>
      </c>
    </row>
    <row r="13" customFormat="false" ht="15" hidden="false" customHeight="false" outlineLevel="0" collapsed="false">
      <c r="B13" s="262" t="s">
        <v>395</v>
      </c>
      <c r="C13" s="263" t="s">
        <v>384</v>
      </c>
      <c r="D13" s="263" t="s">
        <v>396</v>
      </c>
      <c r="E13" s="263" t="s">
        <v>387</v>
      </c>
      <c r="F13" s="263" t="s">
        <v>381</v>
      </c>
      <c r="G13" s="264" t="n">
        <f aca="false">IFERROR(VALUE(LEFT(E13,1))*VALUE(LEFT(F13,1)),"N/A")</f>
        <v>3</v>
      </c>
      <c r="H13" s="263" t="s">
        <v>397</v>
      </c>
      <c r="I13" s="263" t="s">
        <v>387</v>
      </c>
      <c r="J13" s="263" t="s">
        <v>380</v>
      </c>
      <c r="K13" s="265" t="n">
        <f aca="false">IFERROR(VALUE(LEFT(I13,1))*VALUE(LEFT(J13,1)),"N/A")</f>
        <v>2</v>
      </c>
    </row>
    <row r="14" customFormat="false" ht="15" hidden="false" customHeight="false" outlineLevel="0" collapsed="false">
      <c r="K14" s="250" t="s">
        <v>398</v>
      </c>
    </row>
    <row r="15" customFormat="false" ht="15" hidden="false" customHeight="false" outlineLevel="0" collapsed="false"/>
    <row r="18" customFormat="false" ht="15" hidden="false" customHeight="true" outlineLevel="0" collapsed="false">
      <c r="E18" s="266"/>
      <c r="F18" s="266"/>
      <c r="G18" s="266"/>
      <c r="H18" s="266"/>
      <c r="I18" s="266"/>
      <c r="J18" s="266"/>
      <c r="K18" s="266"/>
    </row>
    <row r="19" customFormat="false" ht="15" hidden="false" customHeight="true" outlineLevel="0" collapsed="false">
      <c r="E19" s="266"/>
      <c r="F19" s="266"/>
      <c r="G19" s="266"/>
      <c r="H19" s="266"/>
      <c r="I19" s="266"/>
      <c r="J19" s="266"/>
      <c r="K19" s="266"/>
    </row>
    <row r="20" customFormat="false" ht="15" hidden="false" customHeight="true" outlineLevel="0" collapsed="false">
      <c r="E20" s="266"/>
      <c r="F20" s="266"/>
      <c r="G20" s="266"/>
      <c r="H20" s="266"/>
      <c r="I20" s="266"/>
      <c r="J20" s="266"/>
      <c r="K20" s="266"/>
    </row>
    <row r="21" customFormat="false" ht="15" hidden="false" customHeight="true" outlineLevel="0" collapsed="false">
      <c r="E21" s="266"/>
      <c r="F21" s="266"/>
      <c r="G21" s="266"/>
      <c r="H21" s="266"/>
      <c r="I21" s="266"/>
      <c r="J21" s="266"/>
      <c r="K21" s="266"/>
    </row>
    <row r="22" customFormat="false" ht="15" hidden="false" customHeight="true" outlineLevel="0" collapsed="false">
      <c r="E22" s="266"/>
      <c r="F22" s="266"/>
      <c r="G22" s="266"/>
      <c r="H22" s="266"/>
      <c r="I22" s="266"/>
      <c r="J22" s="266"/>
      <c r="K22" s="266"/>
    </row>
    <row r="24" customFormat="false" ht="15" hidden="false" customHeight="true" outlineLevel="0" collapsed="false">
      <c r="L24" s="266"/>
      <c r="M24" s="266"/>
      <c r="N24" s="266"/>
    </row>
    <row r="25" customFormat="false" ht="15" hidden="false" customHeight="true" outlineLevel="0" collapsed="false">
      <c r="L25" s="266"/>
      <c r="M25" s="266"/>
      <c r="N25" s="266"/>
    </row>
    <row r="26" customFormat="false" ht="15" hidden="false" customHeight="true" outlineLevel="0" collapsed="false">
      <c r="L26" s="266"/>
      <c r="M26" s="266"/>
      <c r="N26" s="266"/>
    </row>
    <row r="27" customFormat="false" ht="15" hidden="false" customHeight="true" outlineLevel="0" collapsed="false">
      <c r="L27" s="266"/>
      <c r="M27" s="266"/>
      <c r="N27" s="266"/>
    </row>
  </sheetData>
  <sheetProtection algorithmName="SHA-512" hashValue="ZlEaS/wmYGjdm64XAwfbFbshdNnW3/5WbPxamcRZGrUMXYrvYJcyPLAD5NM+gYPT8A4HgrSDSti4uUviG6SKPQ==" saltValue="tsqBX5qBbf0UnuxNYml45A==" spinCount="100000" sheet="true" objects="true" scenarios="true" selectLockedCells="true"/>
  <mergeCells count="3">
    <mergeCell ref="B2:E2"/>
    <mergeCell ref="B4:E4"/>
    <mergeCell ref="B5:E5"/>
  </mergeCells>
  <conditionalFormatting sqref="I9:J13">
    <cfRule type="cellIs" priority="2" operator="equal" aboveAverage="0" equalAverage="0" bottom="0" percent="0" rank="0" text="" dxfId="52">
      <formula>"Select a score"</formula>
    </cfRule>
  </conditionalFormatting>
  <conditionalFormatting sqref="C9:C13">
    <cfRule type="cellIs" priority="3" operator="equal" aboveAverage="0" equalAverage="0" bottom="0" percent="0" rank="0" text="" dxfId="53">
      <formula>"Select a category"</formula>
    </cfRule>
  </conditionalFormatting>
  <conditionalFormatting sqref="E9:F13">
    <cfRule type="cellIs" priority="4" operator="equal" aboveAverage="0" equalAverage="0" bottom="0" percent="0" rank="0" text="" dxfId="54">
      <formula>"Select a score"</formula>
    </cfRule>
  </conditionalFormatting>
  <dataValidations count="2">
    <dataValidation allowBlank="true" errorStyle="stop" operator="between" showDropDown="false" showErrorMessage="true" showInputMessage="true" sqref="E9:F13 I9:J13" type="list">
      <formula1>'Dropdown Values'!$A$171:$A$176</formula1>
      <formula2>0</formula2>
    </dataValidation>
    <dataValidation allowBlank="true" errorStyle="stop" operator="between" showDropDown="false" showErrorMessage="true" showInputMessage="true" sqref="C9:C13" type="list">
      <formula1>'Dropdown Values'!$A$144:$A$167</formula1>
      <formula2>0</formula2>
    </dataValidation>
  </dataValidations>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&amp;C&amp;10 OFFICIAL&amp;1#_x005F_x000D_</oddHeader>
    <oddFooter>&amp;C_x005F_x000D_&amp;1#&amp;10 OFFICIAL</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41"/>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B10" activeCellId="0" sqref="B10"/>
    </sheetView>
  </sheetViews>
  <sheetFormatPr defaultColWidth="8.83203125" defaultRowHeight="15" zeroHeight="false" outlineLevelRow="0" outlineLevelCol="0"/>
  <cols>
    <col collapsed="false" customWidth="true" hidden="false" outlineLevel="0" max="2" min="2" style="0" width="37.16"/>
    <col collapsed="false" customWidth="true" hidden="true" outlineLevel="0" max="13" min="13" style="0" width="18.83"/>
  </cols>
  <sheetData>
    <row r="2" s="7" customFormat="true" ht="22.05" hidden="false" customHeight="true" outlineLevel="0" collapsed="false">
      <c r="B2" s="5" t="s">
        <v>23</v>
      </c>
      <c r="C2" s="5"/>
      <c r="E2" s="184"/>
    </row>
    <row r="3" s="7" customFormat="true" ht="22.05" hidden="false" customHeight="false" outlineLevel="0" collapsed="false">
      <c r="B3" s="266"/>
      <c r="C3" s="267"/>
      <c r="E3" s="184"/>
    </row>
    <row r="4" s="7" customFormat="true" ht="45.75" hidden="false" customHeight="true" outlineLevel="0" collapsed="false">
      <c r="B4" s="268" t="s">
        <v>399</v>
      </c>
      <c r="C4" s="268"/>
      <c r="E4" s="184"/>
    </row>
    <row r="5" s="7" customFormat="true" ht="22.05" hidden="false" customHeight="false" outlineLevel="0" collapsed="false">
      <c r="B5" s="269"/>
      <c r="C5" s="269"/>
      <c r="E5" s="184"/>
    </row>
    <row r="6" s="7" customFormat="true" ht="17.35" hidden="false" customHeight="true" outlineLevel="0" collapsed="false">
      <c r="B6" s="270" t="s">
        <v>400</v>
      </c>
      <c r="C6" s="270"/>
      <c r="D6" s="270"/>
      <c r="E6" s="270"/>
      <c r="F6" s="270"/>
    </row>
    <row r="7" s="7" customFormat="true" ht="61.5" hidden="false" customHeight="true" outlineLevel="0" collapsed="false">
      <c r="B7" s="271" t="s">
        <v>401</v>
      </c>
      <c r="C7" s="271"/>
      <c r="D7" s="271"/>
      <c r="E7" s="271"/>
      <c r="F7" s="271"/>
    </row>
    <row r="8" s="273" customFormat="true" ht="18" hidden="false" customHeight="true" outlineLevel="0" collapsed="false">
      <c r="A8" s="128"/>
      <c r="B8" s="250" t="s">
        <v>402</v>
      </c>
      <c r="C8" s="272"/>
    </row>
    <row r="9" s="7" customFormat="true" ht="17.35" hidden="false" customHeight="false" outlineLevel="0" collapsed="false">
      <c r="B9" s="23" t="s">
        <v>403</v>
      </c>
    </row>
    <row r="10" s="7" customFormat="true" ht="15.75" hidden="false" customHeight="true" outlineLevel="0" collapsed="false">
      <c r="B10" s="274" t="s">
        <v>55</v>
      </c>
    </row>
    <row r="11" s="7" customFormat="true" ht="8.25" hidden="false" customHeight="true" outlineLevel="0" collapsed="false">
      <c r="B11" s="250" t="s">
        <v>404</v>
      </c>
    </row>
    <row r="12" s="7" customFormat="true" ht="8.25" hidden="false" customHeight="true" outlineLevel="0" collapsed="false">
      <c r="B12" s="250" t="s">
        <v>405</v>
      </c>
    </row>
    <row r="13" s="7" customFormat="true" ht="17.35" hidden="false" customHeight="false" outlineLevel="0" collapsed="false">
      <c r="B13" s="23" t="s">
        <v>406</v>
      </c>
    </row>
    <row r="14" s="7" customFormat="true" ht="15.75" hidden="false" customHeight="true" outlineLevel="0" collapsed="false">
      <c r="B14" s="24" t="s">
        <v>407</v>
      </c>
    </row>
    <row r="15" s="7" customFormat="true" ht="8.25" hidden="false" customHeight="true" outlineLevel="0" collapsed="false">
      <c r="B15" s="250" t="s">
        <v>408</v>
      </c>
    </row>
    <row r="16" s="7" customFormat="true" ht="8.25" hidden="false" customHeight="true" outlineLevel="0" collapsed="false">
      <c r="B16" s="250" t="s">
        <v>409</v>
      </c>
    </row>
    <row r="17" s="7" customFormat="true" ht="17.35" hidden="false" customHeight="false" outlineLevel="0" collapsed="false">
      <c r="B17" s="275" t="s">
        <v>410</v>
      </c>
    </row>
    <row r="18" s="7" customFormat="true" ht="15.75" hidden="false" customHeight="true" outlineLevel="0" collapsed="false">
      <c r="B18" s="276" t="s">
        <v>411</v>
      </c>
    </row>
    <row r="19" s="7" customFormat="true" ht="21.75" hidden="false" customHeight="true" outlineLevel="0" collapsed="false">
      <c r="B19" s="277"/>
    </row>
    <row r="20" s="7" customFormat="true" ht="21.75" hidden="false" customHeight="true" outlineLevel="0" collapsed="false">
      <c r="B20" s="278"/>
    </row>
    <row r="21" s="7" customFormat="true" ht="21.75" hidden="false" customHeight="true" outlineLevel="0" collapsed="false">
      <c r="B21" s="279"/>
    </row>
    <row r="22" s="7" customFormat="true" ht="8.25" hidden="false" customHeight="true" outlineLevel="0" collapsed="false">
      <c r="B22" s="250" t="s">
        <v>412</v>
      </c>
      <c r="E22" s="22"/>
    </row>
    <row r="23" s="7" customFormat="true" ht="8.25" hidden="false" customHeight="true" outlineLevel="0" collapsed="false">
      <c r="B23" s="250" t="s">
        <v>413</v>
      </c>
      <c r="E23" s="22"/>
    </row>
    <row r="24" s="7" customFormat="true" ht="17.35" hidden="false" customHeight="false" outlineLevel="0" collapsed="false">
      <c r="B24" s="275" t="s">
        <v>414</v>
      </c>
      <c r="E24" s="22"/>
    </row>
    <row r="25" s="7" customFormat="true" ht="15.75" hidden="false" customHeight="true" outlineLevel="0" collapsed="false">
      <c r="B25" s="276" t="s">
        <v>415</v>
      </c>
      <c r="E25" s="22"/>
    </row>
    <row r="26" s="7" customFormat="true" ht="15.75" hidden="false" customHeight="true" outlineLevel="0" collapsed="false">
      <c r="B26" s="280" t="n">
        <v>45555</v>
      </c>
      <c r="E26" s="22"/>
    </row>
    <row r="27" customFormat="false" ht="15" hidden="false" customHeight="false" outlineLevel="0" collapsed="false">
      <c r="B27" s="250" t="s">
        <v>416</v>
      </c>
    </row>
    <row r="29" customFormat="false" ht="15" hidden="true" customHeight="false" outlineLevel="0" collapsed="false">
      <c r="B29" s="281" t="s">
        <v>417</v>
      </c>
      <c r="C29" s="281"/>
      <c r="D29" s="281"/>
      <c r="E29" s="281"/>
      <c r="F29" s="281"/>
      <c r="G29" s="281"/>
      <c r="H29" s="281"/>
      <c r="I29" s="281"/>
      <c r="J29" s="281"/>
      <c r="M29" s="4" t="s">
        <v>418</v>
      </c>
    </row>
    <row r="30" customFormat="false" ht="15" hidden="true" customHeight="false" outlineLevel="0" collapsed="false">
      <c r="B30" s="282" t="s">
        <v>419</v>
      </c>
      <c r="C30" s="283"/>
      <c r="D30" s="283"/>
      <c r="E30" s="283"/>
      <c r="F30" s="283"/>
      <c r="G30" s="283"/>
      <c r="H30" s="283"/>
      <c r="I30" s="283"/>
      <c r="J30" s="283"/>
      <c r="M30" s="0" t="s">
        <v>26</v>
      </c>
    </row>
    <row r="31" customFormat="false" ht="15" hidden="true" customHeight="false" outlineLevel="0" collapsed="false">
      <c r="B31" s="284" t="s">
        <v>420</v>
      </c>
      <c r="C31" s="283"/>
      <c r="D31" s="283"/>
      <c r="E31" s="283"/>
      <c r="F31" s="283"/>
      <c r="G31" s="283"/>
      <c r="H31" s="283"/>
      <c r="I31" s="283"/>
      <c r="J31" s="283"/>
      <c r="M31" s="0" t="s">
        <v>421</v>
      </c>
    </row>
    <row r="32" customFormat="false" ht="15" hidden="true" customHeight="false" outlineLevel="0" collapsed="false">
      <c r="B32" s="285" t="s">
        <v>422</v>
      </c>
      <c r="C32" s="286" t="s">
        <v>421</v>
      </c>
      <c r="D32" s="286" t="s">
        <v>421</v>
      </c>
      <c r="E32" s="286" t="s">
        <v>421</v>
      </c>
      <c r="F32" s="286" t="s">
        <v>421</v>
      </c>
      <c r="G32" s="286" t="s">
        <v>421</v>
      </c>
      <c r="H32" s="286" t="s">
        <v>421</v>
      </c>
      <c r="I32" s="286" t="s">
        <v>421</v>
      </c>
      <c r="J32" s="286" t="s">
        <v>421</v>
      </c>
      <c r="M32" s="0" t="s">
        <v>423</v>
      </c>
    </row>
    <row r="33" customFormat="false" ht="15" hidden="true" customHeight="false" outlineLevel="0" collapsed="false">
      <c r="B33" s="284" t="s">
        <v>424</v>
      </c>
      <c r="C33" s="287"/>
      <c r="D33" s="287"/>
      <c r="E33" s="287"/>
      <c r="F33" s="287"/>
      <c r="G33" s="287"/>
      <c r="H33" s="287"/>
      <c r="I33" s="287"/>
      <c r="J33" s="287"/>
    </row>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sheetData>
  <sheetProtection algorithmName="SHA-512" hashValue="5bA80FQqW1jXXmD7QBvV/0e0nNbsaOn4hcCvaj1tOptQSPYDKpr/hpwyv8Vss8ZrTASptMsrA9vDU1hrbfRH0w==" saltValue="8/FQ4v/j69fhwtopLigcCg==" spinCount="100000" sheet="true" scenarios="true" selectLockedCells="true"/>
  <mergeCells count="9">
    <mergeCell ref="B2:C2"/>
    <mergeCell ref="B4:C4"/>
    <mergeCell ref="B6:F6"/>
    <mergeCell ref="B7:F7"/>
    <mergeCell ref="B29:J29"/>
    <mergeCell ref="C30:J30"/>
    <mergeCell ref="C31:J31"/>
    <mergeCell ref="C32:J32"/>
    <mergeCell ref="C33:J33"/>
  </mergeCells>
  <dataValidations count="1">
    <dataValidation allowBlank="true" errorStyle="stop" operator="between" showDropDown="false" showErrorMessage="true" showInputMessage="true" sqref="C32:J32" type="list">
      <formula1>$M$30:$M$32</formula1>
      <formula2>0</formula2>
    </dataValidation>
  </dataValidations>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&amp;C&amp;10 OFFICIAL&amp;1#_x005F_x000D_</oddHeader>
    <oddFooter>&amp;C_x005F_x000D_&amp;1#&amp;10 OFFICIAL</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8.83203125" defaultRowHeight="15" zeroHeight="false" outlineLevelRow="0" outlineLevelCol="0"/>
  <cols>
    <col collapsed="false" customWidth="true" hidden="false" outlineLevel="0" max="1" min="1" style="0" width="85"/>
    <col collapsed="false" customWidth="true" hidden="false" outlineLevel="0" max="2" min="2" style="0" width="17.5"/>
    <col collapsed="false" customWidth="true" hidden="false" outlineLevel="0" max="3" min="3" style="0" width="18.34"/>
  </cols>
  <sheetData>
    <row r="1" customFormat="false" ht="15" hidden="false" customHeight="false" outlineLevel="0" collapsed="false">
      <c r="A1" s="288" t="s">
        <v>425</v>
      </c>
    </row>
    <row r="2" customFormat="false" ht="15" hidden="false" customHeight="false" outlineLevel="0" collapsed="false">
      <c r="A2" s="4" t="s">
        <v>426</v>
      </c>
    </row>
    <row r="3" customFormat="false" ht="15" hidden="false" customHeight="false" outlineLevel="0" collapsed="false">
      <c r="A3" s="0" t="s">
        <v>92</v>
      </c>
    </row>
    <row r="4" customFormat="false" ht="15" hidden="false" customHeight="false" outlineLevel="0" collapsed="false">
      <c r="A4" s="288" t="s">
        <v>427</v>
      </c>
    </row>
    <row r="5" customFormat="false" ht="15" hidden="false" customHeight="false" outlineLevel="0" collapsed="false">
      <c r="A5" s="288" t="s">
        <v>428</v>
      </c>
    </row>
    <row r="6" customFormat="false" ht="15" hidden="false" customHeight="false" outlineLevel="0" collapsed="false">
      <c r="A6" s="4" t="s">
        <v>5</v>
      </c>
    </row>
    <row r="7" customFormat="false" ht="15" hidden="false" customHeight="false" outlineLevel="0" collapsed="false">
      <c r="A7" s="0" t="str">
        <f aca="false">A3</f>
        <v>Please select an option</v>
      </c>
    </row>
    <row r="8" customFormat="false" ht="15" hidden="false" customHeight="false" outlineLevel="0" collapsed="false">
      <c r="A8" s="0" t="s">
        <v>429</v>
      </c>
    </row>
    <row r="9" customFormat="false" ht="15" hidden="false" customHeight="false" outlineLevel="0" collapsed="false">
      <c r="A9" s="0" t="s">
        <v>430</v>
      </c>
    </row>
    <row r="10" customFormat="false" ht="15" hidden="false" customHeight="false" outlineLevel="0" collapsed="false">
      <c r="A10" s="0" t="s">
        <v>6</v>
      </c>
    </row>
    <row r="11" customFormat="false" ht="15" hidden="false" customHeight="false" outlineLevel="0" collapsed="false">
      <c r="A11" s="0" t="s">
        <v>353</v>
      </c>
    </row>
    <row r="12" customFormat="false" ht="15" hidden="false" customHeight="false" outlineLevel="0" collapsed="false">
      <c r="A12" s="0" t="s">
        <v>431</v>
      </c>
    </row>
    <row r="13" customFormat="false" ht="15" hidden="false" customHeight="false" outlineLevel="0" collapsed="false">
      <c r="A13" s="0" t="s">
        <v>432</v>
      </c>
    </row>
    <row r="14" customFormat="false" ht="15" hidden="false" customHeight="false" outlineLevel="0" collapsed="false">
      <c r="A14" s="0" t="s">
        <v>433</v>
      </c>
    </row>
    <row r="15" customFormat="false" ht="15" hidden="false" customHeight="false" outlineLevel="0" collapsed="false">
      <c r="A15" s="0" t="s">
        <v>434</v>
      </c>
    </row>
    <row r="16" customFormat="false" ht="15" hidden="false" customHeight="false" outlineLevel="0" collapsed="false">
      <c r="A16" s="0" t="s">
        <v>435</v>
      </c>
    </row>
    <row r="17" customFormat="false" ht="15" hidden="false" customHeight="false" outlineLevel="0" collapsed="false">
      <c r="A17" s="288" t="s">
        <v>436</v>
      </c>
    </row>
    <row r="18" customFormat="false" ht="15" hidden="false" customHeight="false" outlineLevel="0" collapsed="false">
      <c r="A18" s="288" t="s">
        <v>437</v>
      </c>
    </row>
    <row r="19" customFormat="false" ht="15" hidden="false" customHeight="false" outlineLevel="0" collapsed="false">
      <c r="A19" s="4" t="s">
        <v>47</v>
      </c>
    </row>
    <row r="20" customFormat="false" ht="15" hidden="false" customHeight="false" outlineLevel="0" collapsed="false">
      <c r="A20" s="0" t="str">
        <f aca="false">A3</f>
        <v>Please select an option</v>
      </c>
    </row>
    <row r="21" customFormat="false" ht="15" hidden="false" customHeight="false" outlineLevel="0" collapsed="false">
      <c r="A21" s="0" t="s">
        <v>50</v>
      </c>
    </row>
    <row r="22" customFormat="false" ht="15" hidden="false" customHeight="false" outlineLevel="0" collapsed="false">
      <c r="A22" s="288" t="s">
        <v>438</v>
      </c>
    </row>
    <row r="23" customFormat="false" ht="15" hidden="false" customHeight="false" outlineLevel="0" collapsed="false">
      <c r="A23" s="288" t="s">
        <v>439</v>
      </c>
    </row>
    <row r="24" customFormat="false" ht="15" hidden="false" customHeight="false" outlineLevel="0" collapsed="false">
      <c r="A24" s="4" t="s">
        <v>108</v>
      </c>
    </row>
    <row r="25" customFormat="false" ht="15" hidden="false" customHeight="false" outlineLevel="0" collapsed="false">
      <c r="A25" s="0" t="str">
        <f aca="false">A3</f>
        <v>Please select an option</v>
      </c>
    </row>
    <row r="26" customFormat="false" ht="15" hidden="false" customHeight="false" outlineLevel="0" collapsed="false">
      <c r="A26" s="3" t="s">
        <v>440</v>
      </c>
    </row>
    <row r="27" customFormat="false" ht="15" hidden="false" customHeight="false" outlineLevel="0" collapsed="false">
      <c r="A27" s="0" t="s">
        <v>112</v>
      </c>
    </row>
    <row r="28" customFormat="false" ht="15" hidden="false" customHeight="false" outlineLevel="0" collapsed="false">
      <c r="A28" s="0" t="s">
        <v>441</v>
      </c>
    </row>
    <row r="29" customFormat="false" ht="15" hidden="false" customHeight="false" outlineLevel="0" collapsed="false">
      <c r="A29" s="0" t="s">
        <v>442</v>
      </c>
    </row>
    <row r="30" customFormat="false" ht="15" hidden="false" customHeight="false" outlineLevel="0" collapsed="false">
      <c r="A30" s="0" t="s">
        <v>115</v>
      </c>
    </row>
    <row r="31" customFormat="false" ht="15" hidden="false" customHeight="false" outlineLevel="0" collapsed="false">
      <c r="A31" s="288" t="s">
        <v>443</v>
      </c>
    </row>
    <row r="32" customFormat="false" ht="15" hidden="false" customHeight="false" outlineLevel="0" collapsed="false">
      <c r="A32" s="288" t="s">
        <v>444</v>
      </c>
    </row>
    <row r="33" customFormat="false" ht="15" hidden="false" customHeight="false" outlineLevel="0" collapsed="false">
      <c r="A33" s="4" t="s">
        <v>445</v>
      </c>
    </row>
    <row r="34" customFormat="false" ht="15" hidden="false" customHeight="false" outlineLevel="0" collapsed="false">
      <c r="A34" s="0" t="str">
        <f aca="false">A3</f>
        <v>Please select an option</v>
      </c>
    </row>
    <row r="35" customFormat="false" ht="15" hidden="false" customHeight="false" outlineLevel="0" collapsed="false">
      <c r="A35" s="3" t="s">
        <v>90</v>
      </c>
    </row>
    <row r="36" customFormat="false" ht="15" hidden="false" customHeight="false" outlineLevel="0" collapsed="false">
      <c r="A36" s="0" t="s">
        <v>113</v>
      </c>
    </row>
    <row r="37" customFormat="false" ht="15" hidden="false" customHeight="false" outlineLevel="0" collapsed="false">
      <c r="A37" s="0" t="s">
        <v>446</v>
      </c>
    </row>
    <row r="38" customFormat="false" ht="15" hidden="false" customHeight="false" outlineLevel="0" collapsed="false">
      <c r="A38" s="0" t="s">
        <v>447</v>
      </c>
    </row>
    <row r="39" customFormat="false" ht="15" hidden="false" customHeight="false" outlineLevel="0" collapsed="false">
      <c r="A39" s="0" t="s">
        <v>448</v>
      </c>
    </row>
    <row r="40" customFormat="false" ht="15" hidden="false" customHeight="false" outlineLevel="0" collapsed="false">
      <c r="A40" s="288" t="s">
        <v>449</v>
      </c>
    </row>
    <row r="41" customFormat="false" ht="15" hidden="false" customHeight="false" outlineLevel="0" collapsed="false">
      <c r="A41" s="288" t="s">
        <v>450</v>
      </c>
    </row>
    <row r="42" customFormat="false" ht="15" hidden="false" customHeight="false" outlineLevel="0" collapsed="false">
      <c r="A42" s="4" t="s">
        <v>451</v>
      </c>
      <c r="B42" s="4" t="s">
        <v>452</v>
      </c>
      <c r="C42" s="4" t="s">
        <v>164</v>
      </c>
    </row>
    <row r="43" customFormat="false" ht="15" hidden="false" customHeight="false" outlineLevel="0" collapsed="false">
      <c r="A43" s="0" t="str">
        <f aca="false">A3</f>
        <v>Please select an option</v>
      </c>
      <c r="B43" s="0" t="e">
        <f aca="false">NA()</f>
        <v>#N/A</v>
      </c>
    </row>
    <row r="44" customFormat="false" ht="15" hidden="false" customHeight="false" outlineLevel="0" collapsed="false">
      <c r="A44" s="0" t="s">
        <v>202</v>
      </c>
      <c r="B44" s="0" t="s">
        <v>453</v>
      </c>
      <c r="C44" s="289" t="s">
        <v>195</v>
      </c>
    </row>
    <row r="45" customFormat="false" ht="15" hidden="false" customHeight="false" outlineLevel="0" collapsed="false">
      <c r="A45" s="0" t="s">
        <v>212</v>
      </c>
      <c r="B45" s="0" t="s">
        <v>453</v>
      </c>
      <c r="C45" s="289" t="s">
        <v>210</v>
      </c>
    </row>
    <row r="46" customFormat="false" ht="15" hidden="false" customHeight="false" outlineLevel="0" collapsed="false">
      <c r="A46" s="0" t="s">
        <v>200</v>
      </c>
      <c r="B46" s="0" t="s">
        <v>453</v>
      </c>
      <c r="C46" s="289" t="s">
        <v>195</v>
      </c>
    </row>
    <row r="47" customFormat="false" ht="15" hidden="false" customHeight="false" outlineLevel="0" collapsed="false">
      <c r="A47" s="0" t="s">
        <v>194</v>
      </c>
      <c r="B47" s="0" t="s">
        <v>453</v>
      </c>
      <c r="C47" s="289" t="s">
        <v>191</v>
      </c>
    </row>
    <row r="48" customFormat="false" ht="15" hidden="false" customHeight="false" outlineLevel="0" collapsed="false">
      <c r="A48" s="0" t="s">
        <v>190</v>
      </c>
      <c r="B48" s="0" t="s">
        <v>453</v>
      </c>
      <c r="C48" s="289" t="s">
        <v>454</v>
      </c>
    </row>
    <row r="49" customFormat="false" ht="15" hidden="false" customHeight="false" outlineLevel="0" collapsed="false">
      <c r="A49" s="0" t="s">
        <v>219</v>
      </c>
      <c r="B49" s="0" t="s">
        <v>453</v>
      </c>
      <c r="C49" s="289" t="s">
        <v>160</v>
      </c>
    </row>
    <row r="50" customFormat="false" ht="15" hidden="false" customHeight="false" outlineLevel="0" collapsed="false">
      <c r="A50" s="0" t="s">
        <v>201</v>
      </c>
      <c r="B50" s="0" t="s">
        <v>453</v>
      </c>
      <c r="C50" s="289" t="s">
        <v>195</v>
      </c>
    </row>
    <row r="51" customFormat="false" ht="15" hidden="false" customHeight="false" outlineLevel="0" collapsed="false">
      <c r="A51" s="0" t="s">
        <v>213</v>
      </c>
      <c r="B51" s="0" t="s">
        <v>453</v>
      </c>
      <c r="C51" s="289" t="s">
        <v>210</v>
      </c>
    </row>
    <row r="52" customFormat="false" ht="15" hidden="false" customHeight="false" outlineLevel="0" collapsed="false">
      <c r="A52" s="0" t="s">
        <v>199</v>
      </c>
      <c r="B52" s="0" t="s">
        <v>453</v>
      </c>
      <c r="C52" s="289" t="s">
        <v>195</v>
      </c>
    </row>
    <row r="53" customFormat="false" ht="15" hidden="false" customHeight="false" outlineLevel="0" collapsed="false">
      <c r="A53" s="0" t="s">
        <v>196</v>
      </c>
      <c r="B53" s="0" t="s">
        <v>453</v>
      </c>
      <c r="C53" s="289" t="s">
        <v>195</v>
      </c>
    </row>
    <row r="54" customFormat="false" ht="15" hidden="false" customHeight="false" outlineLevel="0" collapsed="false">
      <c r="A54" s="0" t="s">
        <v>192</v>
      </c>
      <c r="B54" s="0" t="s">
        <v>453</v>
      </c>
      <c r="C54" s="289" t="s">
        <v>191</v>
      </c>
    </row>
    <row r="55" customFormat="false" ht="15" hidden="false" customHeight="false" outlineLevel="0" collapsed="false">
      <c r="A55" s="0" t="s">
        <v>215</v>
      </c>
      <c r="B55" s="0" t="s">
        <v>221</v>
      </c>
      <c r="C55" s="289" t="s">
        <v>160</v>
      </c>
    </row>
    <row r="56" customFormat="false" ht="15" hidden="false" customHeight="false" outlineLevel="0" collapsed="false">
      <c r="A56" s="0" t="s">
        <v>217</v>
      </c>
      <c r="B56" s="0" t="s">
        <v>221</v>
      </c>
      <c r="C56" s="289" t="s">
        <v>160</v>
      </c>
    </row>
    <row r="57" customFormat="false" ht="15" hidden="false" customHeight="false" outlineLevel="0" collapsed="false">
      <c r="A57" s="0" t="s">
        <v>216</v>
      </c>
      <c r="B57" s="0" t="s">
        <v>221</v>
      </c>
      <c r="C57" s="289" t="s">
        <v>160</v>
      </c>
      <c r="J57" s="4"/>
    </row>
    <row r="58" customFormat="false" ht="15" hidden="false" customHeight="false" outlineLevel="0" collapsed="false">
      <c r="A58" s="0" t="s">
        <v>218</v>
      </c>
      <c r="B58" s="0" t="s">
        <v>221</v>
      </c>
      <c r="C58" s="289" t="s">
        <v>160</v>
      </c>
    </row>
    <row r="59" customFormat="false" ht="15" hidden="false" customHeight="false" outlineLevel="0" collapsed="false">
      <c r="A59" s="0" t="s">
        <v>189</v>
      </c>
      <c r="B59" s="0" t="s">
        <v>221</v>
      </c>
      <c r="C59" s="289" t="s">
        <v>454</v>
      </c>
    </row>
    <row r="60" customFormat="false" ht="15" hidden="false" customHeight="false" outlineLevel="0" collapsed="false">
      <c r="A60" s="0" t="s">
        <v>193</v>
      </c>
      <c r="B60" s="0" t="s">
        <v>221</v>
      </c>
      <c r="C60" s="289" t="s">
        <v>191</v>
      </c>
    </row>
    <row r="61" customFormat="false" ht="15" hidden="false" customHeight="false" outlineLevel="0" collapsed="false">
      <c r="A61" s="0" t="s">
        <v>206</v>
      </c>
      <c r="B61" s="0" t="s">
        <v>221</v>
      </c>
      <c r="C61" s="289" t="s">
        <v>195</v>
      </c>
    </row>
    <row r="62" customFormat="false" ht="15" hidden="false" customHeight="false" outlineLevel="0" collapsed="false">
      <c r="A62" s="0" t="s">
        <v>208</v>
      </c>
      <c r="B62" s="0" t="s">
        <v>221</v>
      </c>
      <c r="C62" s="289" t="s">
        <v>195</v>
      </c>
    </row>
    <row r="63" customFormat="false" ht="15" hidden="false" customHeight="false" outlineLevel="0" collapsed="false">
      <c r="A63" s="0" t="s">
        <v>207</v>
      </c>
      <c r="B63" s="0" t="s">
        <v>221</v>
      </c>
      <c r="C63" s="289" t="s">
        <v>195</v>
      </c>
    </row>
    <row r="64" customFormat="false" ht="15" hidden="false" customHeight="false" outlineLevel="0" collapsed="false">
      <c r="A64" s="0" t="s">
        <v>203</v>
      </c>
      <c r="B64" s="0" t="s">
        <v>221</v>
      </c>
      <c r="C64" s="289" t="s">
        <v>195</v>
      </c>
    </row>
    <row r="65" customFormat="false" ht="15" hidden="false" customHeight="false" outlineLevel="0" collapsed="false">
      <c r="A65" s="0" t="s">
        <v>205</v>
      </c>
      <c r="B65" s="0" t="s">
        <v>221</v>
      </c>
      <c r="C65" s="289" t="s">
        <v>195</v>
      </c>
    </row>
    <row r="66" customFormat="false" ht="15" hidden="false" customHeight="false" outlineLevel="0" collapsed="false">
      <c r="A66" s="0" t="s">
        <v>204</v>
      </c>
      <c r="B66" s="0" t="s">
        <v>221</v>
      </c>
      <c r="C66" s="289" t="s">
        <v>195</v>
      </c>
    </row>
    <row r="67" customFormat="false" ht="15" hidden="false" customHeight="false" outlineLevel="0" collapsed="false">
      <c r="A67" s="0" t="s">
        <v>209</v>
      </c>
      <c r="B67" s="0" t="s">
        <v>221</v>
      </c>
      <c r="C67" s="289" t="s">
        <v>195</v>
      </c>
      <c r="J67" s="3"/>
    </row>
    <row r="68" customFormat="false" ht="15" hidden="false" customHeight="false" outlineLevel="0" collapsed="false">
      <c r="A68" s="0" t="s">
        <v>214</v>
      </c>
      <c r="B68" s="0" t="s">
        <v>221</v>
      </c>
      <c r="C68" s="289" t="s">
        <v>210</v>
      </c>
    </row>
    <row r="69" customFormat="false" ht="15" hidden="false" customHeight="false" outlineLevel="0" collapsed="false">
      <c r="A69" s="0" t="s">
        <v>197</v>
      </c>
      <c r="B69" s="0" t="s">
        <v>221</v>
      </c>
      <c r="C69" s="289" t="s">
        <v>195</v>
      </c>
    </row>
    <row r="70" customFormat="false" ht="15" hidden="false" customHeight="false" outlineLevel="0" collapsed="false">
      <c r="A70" s="0" t="s">
        <v>198</v>
      </c>
      <c r="B70" s="0" t="s">
        <v>221</v>
      </c>
      <c r="C70" s="289" t="s">
        <v>195</v>
      </c>
    </row>
    <row r="71" customFormat="false" ht="15" hidden="false" customHeight="false" outlineLevel="0" collapsed="false">
      <c r="A71" s="0" t="s">
        <v>211</v>
      </c>
      <c r="B71" s="0" t="s">
        <v>221</v>
      </c>
      <c r="C71" s="289" t="s">
        <v>210</v>
      </c>
    </row>
    <row r="72" customFormat="false" ht="15" hidden="false" customHeight="false" outlineLevel="0" collapsed="false">
      <c r="A72" s="0" t="s">
        <v>186</v>
      </c>
      <c r="B72" s="0" t="s">
        <v>455</v>
      </c>
      <c r="C72" s="289" t="s">
        <v>454</v>
      </c>
    </row>
    <row r="73" customFormat="false" ht="15" hidden="false" customHeight="false" outlineLevel="0" collapsed="false">
      <c r="A73" s="0" t="s">
        <v>185</v>
      </c>
      <c r="B73" s="0" t="s">
        <v>455</v>
      </c>
      <c r="C73" s="289" t="s">
        <v>454</v>
      </c>
    </row>
    <row r="74" customFormat="false" ht="15" hidden="false" customHeight="false" outlineLevel="0" collapsed="false">
      <c r="A74" s="0" t="s">
        <v>184</v>
      </c>
      <c r="B74" s="0" t="s">
        <v>455</v>
      </c>
      <c r="C74" s="289" t="s">
        <v>454</v>
      </c>
    </row>
    <row r="75" customFormat="false" ht="15" hidden="false" customHeight="false" outlineLevel="0" collapsed="false">
      <c r="A75" s="0" t="s">
        <v>188</v>
      </c>
      <c r="B75" s="0" t="s">
        <v>455</v>
      </c>
      <c r="C75" s="289" t="s">
        <v>454</v>
      </c>
    </row>
    <row r="76" customFormat="false" ht="15" hidden="false" customHeight="false" outlineLevel="0" collapsed="false">
      <c r="A76" s="0" t="s">
        <v>183</v>
      </c>
      <c r="B76" s="0" t="s">
        <v>455</v>
      </c>
      <c r="C76" s="289" t="s">
        <v>454</v>
      </c>
    </row>
    <row r="77" customFormat="false" ht="15" hidden="false" customHeight="false" outlineLevel="0" collapsed="false">
      <c r="A77" s="0" t="s">
        <v>187</v>
      </c>
      <c r="B77" s="0" t="s">
        <v>455</v>
      </c>
      <c r="C77" s="289" t="s">
        <v>454</v>
      </c>
    </row>
    <row r="78" customFormat="false" ht="15" hidden="false" customHeight="false" outlineLevel="0" collapsed="false">
      <c r="C78" s="288" t="s">
        <v>456</v>
      </c>
    </row>
    <row r="79" customFormat="false" ht="15" hidden="false" customHeight="false" outlineLevel="0" collapsed="false">
      <c r="A79" s="288" t="s">
        <v>457</v>
      </c>
    </row>
    <row r="80" customFormat="false" ht="15" hidden="false" customHeight="false" outlineLevel="0" collapsed="false">
      <c r="A80" s="4" t="s">
        <v>458</v>
      </c>
      <c r="B80" s="4" t="s">
        <v>452</v>
      </c>
      <c r="C80" s="4" t="s">
        <v>164</v>
      </c>
    </row>
    <row r="81" customFormat="false" ht="15" hidden="false" customHeight="false" outlineLevel="0" collapsed="false">
      <c r="A81" s="0" t="str">
        <f aca="false">A3</f>
        <v>Please select an option</v>
      </c>
      <c r="B81" s="0" t="e">
        <f aca="false">NA()</f>
        <v>#N/A</v>
      </c>
      <c r="C81" s="0" t="e">
        <f aca="false">NA()</f>
        <v>#N/A</v>
      </c>
    </row>
    <row r="82" customFormat="false" ht="15" hidden="false" customHeight="false" outlineLevel="0" collapsed="false">
      <c r="A82" s="0" t="s">
        <v>286</v>
      </c>
      <c r="B82" s="0" t="s">
        <v>221</v>
      </c>
      <c r="C82" s="289" t="s">
        <v>195</v>
      </c>
    </row>
    <row r="83" customFormat="false" ht="15" hidden="false" customHeight="false" outlineLevel="0" collapsed="false">
      <c r="A83" s="0" t="s">
        <v>287</v>
      </c>
      <c r="B83" s="0" t="s">
        <v>459</v>
      </c>
      <c r="C83" s="289" t="s">
        <v>210</v>
      </c>
    </row>
    <row r="84" customFormat="false" ht="15" hidden="false" customHeight="false" outlineLevel="0" collapsed="false">
      <c r="A84" s="0" t="s">
        <v>273</v>
      </c>
      <c r="B84" s="0" t="s">
        <v>459</v>
      </c>
      <c r="C84" s="289" t="s">
        <v>454</v>
      </c>
    </row>
    <row r="85" customFormat="false" ht="15" hidden="false" customHeight="false" outlineLevel="0" collapsed="false">
      <c r="A85" s="0" t="s">
        <v>269</v>
      </c>
      <c r="B85" s="0" t="s">
        <v>221</v>
      </c>
      <c r="C85" s="289" t="s">
        <v>454</v>
      </c>
    </row>
    <row r="86" customFormat="false" ht="15" hidden="false" customHeight="false" outlineLevel="0" collapsed="false">
      <c r="A86" s="0" t="s">
        <v>268</v>
      </c>
      <c r="B86" s="0" t="s">
        <v>221</v>
      </c>
      <c r="C86" s="289" t="s">
        <v>454</v>
      </c>
    </row>
    <row r="87" customFormat="false" ht="15" hidden="false" customHeight="false" outlineLevel="0" collapsed="false">
      <c r="A87" s="0" t="s">
        <v>281</v>
      </c>
      <c r="B87" s="0" t="s">
        <v>221</v>
      </c>
      <c r="C87" s="289" t="s">
        <v>195</v>
      </c>
    </row>
    <row r="88" customFormat="false" ht="15" hidden="false" customHeight="false" outlineLevel="0" collapsed="false">
      <c r="A88" s="0" t="s">
        <v>281</v>
      </c>
      <c r="B88" s="0" t="s">
        <v>221</v>
      </c>
      <c r="C88" s="289" t="s">
        <v>210</v>
      </c>
    </row>
    <row r="89" customFormat="false" ht="15" hidden="false" customHeight="false" outlineLevel="0" collapsed="false">
      <c r="A89" s="0" t="s">
        <v>280</v>
      </c>
      <c r="B89" s="0" t="s">
        <v>221</v>
      </c>
      <c r="C89" s="289" t="s">
        <v>195</v>
      </c>
    </row>
    <row r="90" customFormat="false" ht="15" hidden="false" customHeight="false" outlineLevel="0" collapsed="false">
      <c r="A90" s="0" t="s">
        <v>280</v>
      </c>
      <c r="B90" s="0" t="s">
        <v>221</v>
      </c>
      <c r="C90" s="289" t="s">
        <v>210</v>
      </c>
    </row>
    <row r="91" customFormat="false" ht="15" hidden="false" customHeight="false" outlineLevel="0" collapsed="false">
      <c r="A91" s="0" t="s">
        <v>285</v>
      </c>
      <c r="B91" s="0" t="s">
        <v>221</v>
      </c>
      <c r="C91" s="289" t="s">
        <v>195</v>
      </c>
    </row>
    <row r="92" customFormat="false" ht="15" hidden="false" customHeight="false" outlineLevel="0" collapsed="false">
      <c r="A92" s="0" t="s">
        <v>282</v>
      </c>
      <c r="B92" s="0" t="s">
        <v>221</v>
      </c>
      <c r="C92" s="289" t="s">
        <v>195</v>
      </c>
    </row>
    <row r="93" customFormat="false" ht="15" hidden="false" customHeight="false" outlineLevel="0" collapsed="false">
      <c r="A93" s="0" t="s">
        <v>275</v>
      </c>
      <c r="B93" s="0" t="s">
        <v>221</v>
      </c>
      <c r="C93" s="289" t="s">
        <v>191</v>
      </c>
    </row>
    <row r="94" customFormat="false" ht="15" hidden="false" customHeight="false" outlineLevel="0" collapsed="false">
      <c r="A94" s="0" t="s">
        <v>276</v>
      </c>
      <c r="B94" s="0" t="s">
        <v>221</v>
      </c>
      <c r="C94" s="289" t="s">
        <v>191</v>
      </c>
    </row>
    <row r="95" customFormat="false" ht="15" hidden="false" customHeight="false" outlineLevel="0" collapsed="false">
      <c r="A95" s="0" t="s">
        <v>277</v>
      </c>
      <c r="B95" s="0" t="s">
        <v>221</v>
      </c>
      <c r="C95" s="289" t="s">
        <v>195</v>
      </c>
    </row>
    <row r="96" customFormat="false" ht="15" hidden="false" customHeight="false" outlineLevel="0" collapsed="false">
      <c r="A96" s="0" t="s">
        <v>284</v>
      </c>
      <c r="B96" s="0" t="s">
        <v>221</v>
      </c>
      <c r="C96" s="289" t="s">
        <v>195</v>
      </c>
    </row>
    <row r="97" customFormat="false" ht="15" hidden="false" customHeight="false" outlineLevel="0" collapsed="false">
      <c r="A97" s="0" t="s">
        <v>270</v>
      </c>
      <c r="B97" s="0" t="s">
        <v>221</v>
      </c>
      <c r="C97" s="289" t="s">
        <v>454</v>
      </c>
    </row>
    <row r="98" customFormat="false" ht="15" hidden="false" customHeight="false" outlineLevel="0" collapsed="false">
      <c r="A98" s="0" t="s">
        <v>274</v>
      </c>
      <c r="B98" s="0" t="s">
        <v>459</v>
      </c>
      <c r="C98" s="289" t="s">
        <v>191</v>
      </c>
    </row>
    <row r="99" customFormat="false" ht="15" hidden="false" customHeight="false" outlineLevel="0" collapsed="false">
      <c r="A99" s="0" t="s">
        <v>279</v>
      </c>
      <c r="B99" s="0" t="s">
        <v>459</v>
      </c>
      <c r="C99" s="289" t="s">
        <v>195</v>
      </c>
    </row>
    <row r="100" customFormat="false" ht="15" hidden="false" customHeight="false" outlineLevel="0" collapsed="false">
      <c r="A100" s="0" t="s">
        <v>279</v>
      </c>
      <c r="B100" s="0" t="s">
        <v>459</v>
      </c>
      <c r="C100" s="289" t="s">
        <v>210</v>
      </c>
    </row>
    <row r="101" customFormat="false" ht="15" hidden="false" customHeight="false" outlineLevel="0" collapsed="false">
      <c r="A101" s="0" t="s">
        <v>272</v>
      </c>
      <c r="B101" s="0" t="s">
        <v>459</v>
      </c>
      <c r="C101" s="289" t="s">
        <v>454</v>
      </c>
    </row>
    <row r="102" customFormat="false" ht="15" hidden="false" customHeight="false" outlineLevel="0" collapsed="false">
      <c r="A102" s="0" t="s">
        <v>283</v>
      </c>
      <c r="B102" s="0" t="s">
        <v>460</v>
      </c>
      <c r="C102" s="289" t="s">
        <v>195</v>
      </c>
    </row>
    <row r="103" customFormat="false" ht="15" hidden="false" customHeight="false" outlineLevel="0" collapsed="false">
      <c r="A103" s="0" t="s">
        <v>278</v>
      </c>
      <c r="B103" s="0" t="s">
        <v>459</v>
      </c>
      <c r="C103" s="289" t="s">
        <v>195</v>
      </c>
    </row>
    <row r="104" customFormat="false" ht="15" hidden="false" customHeight="false" outlineLevel="0" collapsed="false">
      <c r="A104" s="0" t="s">
        <v>271</v>
      </c>
      <c r="B104" s="0" t="s">
        <v>221</v>
      </c>
      <c r="C104" s="289" t="s">
        <v>454</v>
      </c>
    </row>
    <row r="105" customFormat="false" ht="15" hidden="false" customHeight="false" outlineLevel="0" collapsed="false">
      <c r="C105" s="288" t="s">
        <v>461</v>
      </c>
    </row>
    <row r="106" customFormat="false" ht="15" hidden="false" customHeight="false" outlineLevel="0" collapsed="false">
      <c r="A106" s="288" t="s">
        <v>462</v>
      </c>
    </row>
    <row r="107" customFormat="false" ht="15" hidden="false" customHeight="false" outlineLevel="0" collapsed="false">
      <c r="A107" s="4" t="s">
        <v>166</v>
      </c>
    </row>
    <row r="108" customFormat="false" ht="15" hidden="false" customHeight="false" outlineLevel="0" collapsed="false">
      <c r="A108" s="0" t="str">
        <f aca="false">A3</f>
        <v>Please select an option</v>
      </c>
    </row>
    <row r="109" customFormat="false" ht="15" hidden="false" customHeight="false" outlineLevel="0" collapsed="false">
      <c r="A109" s="0" t="s">
        <v>455</v>
      </c>
    </row>
    <row r="110" customFormat="false" ht="15" hidden="false" customHeight="false" outlineLevel="0" collapsed="false">
      <c r="A110" s="0" t="s">
        <v>221</v>
      </c>
    </row>
    <row r="111" customFormat="false" ht="15" hidden="false" customHeight="false" outlineLevel="0" collapsed="false">
      <c r="A111" s="0" t="s">
        <v>453</v>
      </c>
    </row>
    <row r="112" customFormat="false" ht="15" hidden="false" customHeight="false" outlineLevel="0" collapsed="false">
      <c r="A112" s="0" t="s">
        <v>459</v>
      </c>
    </row>
    <row r="113" customFormat="false" ht="15" hidden="false" customHeight="false" outlineLevel="0" collapsed="false">
      <c r="A113" s="0" t="s">
        <v>460</v>
      </c>
    </row>
    <row r="114" customFormat="false" ht="15" hidden="false" customHeight="false" outlineLevel="0" collapsed="false">
      <c r="A114" s="288" t="s">
        <v>463</v>
      </c>
    </row>
    <row r="115" customFormat="false" ht="15" hidden="false" customHeight="false" outlineLevel="0" collapsed="false">
      <c r="A115" s="288" t="s">
        <v>464</v>
      </c>
    </row>
    <row r="116" customFormat="false" ht="15" hidden="false" customHeight="false" outlineLevel="0" collapsed="false">
      <c r="A116" s="4" t="s">
        <v>164</v>
      </c>
    </row>
    <row r="117" customFormat="false" ht="15" hidden="false" customHeight="false" outlineLevel="0" collapsed="false">
      <c r="A117" s="0" t="str">
        <f aca="false">A3</f>
        <v>Please select an option</v>
      </c>
    </row>
    <row r="118" customFormat="false" ht="15" hidden="false" customHeight="false" outlineLevel="0" collapsed="false">
      <c r="A118" s="0" t="s">
        <v>160</v>
      </c>
    </row>
    <row r="119" customFormat="false" ht="15" hidden="false" customHeight="false" outlineLevel="0" collapsed="false">
      <c r="A119" s="0" t="s">
        <v>182</v>
      </c>
    </row>
    <row r="120" customFormat="false" ht="15" hidden="false" customHeight="false" outlineLevel="0" collapsed="false">
      <c r="A120" s="0" t="s">
        <v>210</v>
      </c>
    </row>
    <row r="121" customFormat="false" ht="15" hidden="false" customHeight="false" outlineLevel="0" collapsed="false">
      <c r="A121" s="0" t="s">
        <v>195</v>
      </c>
    </row>
    <row r="122" customFormat="false" ht="15" hidden="false" customHeight="false" outlineLevel="0" collapsed="false">
      <c r="A122" s="0" t="s">
        <v>191</v>
      </c>
    </row>
    <row r="123" customFormat="false" ht="15" hidden="false" customHeight="false" outlineLevel="0" collapsed="false">
      <c r="A123" s="288" t="s">
        <v>465</v>
      </c>
    </row>
    <row r="124" customFormat="false" ht="15" hidden="false" customHeight="false" outlineLevel="0" collapsed="false">
      <c r="A124" s="288" t="s">
        <v>466</v>
      </c>
    </row>
    <row r="125" customFormat="false" ht="15" hidden="false" customHeight="false" outlineLevel="0" collapsed="false">
      <c r="A125" s="4" t="s">
        <v>467</v>
      </c>
    </row>
    <row r="126" customFormat="false" ht="15" hidden="false" customHeight="false" outlineLevel="0" collapsed="false">
      <c r="A126" s="0" t="str">
        <f aca="false">A3</f>
        <v>Please select an option</v>
      </c>
    </row>
    <row r="127" customFormat="false" ht="15" hidden="false" customHeight="false" outlineLevel="0" collapsed="false">
      <c r="A127" s="0" t="s">
        <v>224</v>
      </c>
    </row>
    <row r="128" customFormat="false" ht="15" hidden="false" customHeight="false" outlineLevel="0" collapsed="false">
      <c r="A128" s="288" t="s">
        <v>468</v>
      </c>
    </row>
    <row r="129" customFormat="false" ht="15" hidden="false" customHeight="false" outlineLevel="0" collapsed="false">
      <c r="A129" s="288" t="s">
        <v>469</v>
      </c>
    </row>
    <row r="130" customFormat="false" ht="15" hidden="false" customHeight="false" outlineLevel="0" collapsed="false">
      <c r="A130" s="4" t="s">
        <v>470</v>
      </c>
    </row>
    <row r="131" customFormat="false" ht="15" hidden="false" customHeight="false" outlineLevel="0" collapsed="false">
      <c r="A131" s="0" t="str">
        <f aca="false">A3</f>
        <v>Please select an option</v>
      </c>
    </row>
    <row r="132" customFormat="false" ht="15" hidden="false" customHeight="false" outlineLevel="0" collapsed="false">
      <c r="A132" s="0" t="s">
        <v>421</v>
      </c>
    </row>
    <row r="133" customFormat="false" ht="15" hidden="false" customHeight="false" outlineLevel="0" collapsed="false">
      <c r="A133" s="0" t="s">
        <v>423</v>
      </c>
    </row>
    <row r="134" customFormat="false" ht="15" hidden="false" customHeight="false" outlineLevel="0" collapsed="false">
      <c r="A134" s="288" t="s">
        <v>471</v>
      </c>
    </row>
    <row r="135" customFormat="false" ht="15" hidden="false" customHeight="false" outlineLevel="0" collapsed="false">
      <c r="A135" s="288" t="s">
        <v>472</v>
      </c>
    </row>
    <row r="136" customFormat="false" ht="15" hidden="false" customHeight="false" outlineLevel="0" collapsed="false">
      <c r="A136" s="4" t="s">
        <v>348</v>
      </c>
    </row>
    <row r="137" customFormat="false" ht="15" hidden="false" customHeight="false" outlineLevel="0" collapsed="false">
      <c r="A137" s="0" t="str">
        <f aca="false">A3</f>
        <v>Please select an option</v>
      </c>
    </row>
    <row r="138" customFormat="false" ht="15" hidden="false" customHeight="false" outlineLevel="0" collapsed="false">
      <c r="A138" s="0" t="s">
        <v>180</v>
      </c>
    </row>
    <row r="139" customFormat="false" ht="15" hidden="false" customHeight="false" outlineLevel="0" collapsed="false">
      <c r="A139" s="0" t="s">
        <v>181</v>
      </c>
    </row>
    <row r="140" customFormat="false" ht="15" hidden="false" customHeight="false" outlineLevel="0" collapsed="false">
      <c r="A140" s="0" t="s">
        <v>473</v>
      </c>
    </row>
    <row r="141" customFormat="false" ht="15" hidden="false" customHeight="false" outlineLevel="0" collapsed="false">
      <c r="A141" s="288" t="s">
        <v>474</v>
      </c>
    </row>
    <row r="142" customFormat="false" ht="15" hidden="false" customHeight="false" outlineLevel="0" collapsed="false">
      <c r="A142" s="288" t="s">
        <v>475</v>
      </c>
    </row>
    <row r="143" customFormat="false" ht="15" hidden="false" customHeight="false" outlineLevel="0" collapsed="false">
      <c r="A143" s="4" t="s">
        <v>476</v>
      </c>
    </row>
    <row r="144" customFormat="false" ht="15" hidden="false" customHeight="false" outlineLevel="0" collapsed="false">
      <c r="A144" s="0" t="str">
        <f aca="false">A3</f>
        <v>Please select an option</v>
      </c>
    </row>
    <row r="145" customFormat="false" ht="15" hidden="false" customHeight="false" outlineLevel="0" collapsed="false">
      <c r="A145" s="0" t="s">
        <v>477</v>
      </c>
    </row>
    <row r="146" customFormat="false" ht="15" hidden="false" customHeight="false" outlineLevel="0" collapsed="false">
      <c r="A146" s="0" t="s">
        <v>378</v>
      </c>
    </row>
    <row r="147" customFormat="false" ht="15" hidden="false" customHeight="false" outlineLevel="0" collapsed="false">
      <c r="A147" s="11" t="s">
        <v>478</v>
      </c>
    </row>
    <row r="148" customFormat="false" ht="15" hidden="false" customHeight="false" outlineLevel="0" collapsed="false">
      <c r="A148" s="11" t="s">
        <v>479</v>
      </c>
    </row>
    <row r="149" customFormat="false" ht="15" hidden="false" customHeight="false" outlineLevel="0" collapsed="false">
      <c r="A149" s="0" t="s">
        <v>480</v>
      </c>
    </row>
    <row r="150" customFormat="false" ht="15" hidden="false" customHeight="false" outlineLevel="0" collapsed="false">
      <c r="A150" s="0" t="s">
        <v>481</v>
      </c>
    </row>
    <row r="151" customFormat="false" ht="15" hidden="false" customHeight="false" outlineLevel="0" collapsed="false">
      <c r="A151" s="0" t="s">
        <v>482</v>
      </c>
    </row>
    <row r="152" customFormat="false" ht="15" hidden="false" customHeight="false" outlineLevel="0" collapsed="false">
      <c r="A152" s="0" t="s">
        <v>483</v>
      </c>
    </row>
    <row r="153" customFormat="false" ht="15" hidden="false" customHeight="false" outlineLevel="0" collapsed="false">
      <c r="A153" s="0" t="s">
        <v>484</v>
      </c>
    </row>
    <row r="154" customFormat="false" ht="15" hidden="false" customHeight="false" outlineLevel="0" collapsed="false">
      <c r="A154" s="0" t="s">
        <v>485</v>
      </c>
    </row>
    <row r="155" customFormat="false" ht="15" hidden="false" customHeight="false" outlineLevel="0" collapsed="false">
      <c r="A155" s="11" t="s">
        <v>486</v>
      </c>
    </row>
    <row r="156" customFormat="false" ht="15" hidden="false" customHeight="false" outlineLevel="0" collapsed="false">
      <c r="A156" s="11" t="s">
        <v>384</v>
      </c>
    </row>
    <row r="157" customFormat="false" ht="15" hidden="false" customHeight="false" outlineLevel="0" collapsed="false">
      <c r="A157" s="11" t="s">
        <v>487</v>
      </c>
    </row>
    <row r="158" customFormat="false" ht="15" hidden="false" customHeight="false" outlineLevel="0" collapsed="false">
      <c r="A158" s="0" t="s">
        <v>488</v>
      </c>
    </row>
    <row r="159" customFormat="false" ht="15" hidden="false" customHeight="false" outlineLevel="0" collapsed="false">
      <c r="A159" s="11" t="s">
        <v>489</v>
      </c>
    </row>
    <row r="160" customFormat="false" ht="15" hidden="false" customHeight="false" outlineLevel="0" collapsed="false">
      <c r="A160" s="0" t="s">
        <v>490</v>
      </c>
    </row>
    <row r="161" customFormat="false" ht="15" hidden="false" customHeight="false" outlineLevel="0" collapsed="false">
      <c r="A161" s="11" t="s">
        <v>491</v>
      </c>
    </row>
    <row r="162" customFormat="false" ht="15" hidden="false" customHeight="false" outlineLevel="0" collapsed="false">
      <c r="A162" s="0" t="s">
        <v>492</v>
      </c>
    </row>
    <row r="163" customFormat="false" ht="15" hidden="false" customHeight="false" outlineLevel="0" collapsed="false">
      <c r="A163" s="11" t="s">
        <v>493</v>
      </c>
    </row>
    <row r="164" customFormat="false" ht="15" hidden="false" customHeight="false" outlineLevel="0" collapsed="false">
      <c r="A164" s="0" t="s">
        <v>494</v>
      </c>
    </row>
    <row r="165" customFormat="false" ht="15" hidden="false" customHeight="false" outlineLevel="0" collapsed="false">
      <c r="A165" s="11" t="s">
        <v>495</v>
      </c>
    </row>
    <row r="166" customFormat="false" ht="15" hidden="false" customHeight="false" outlineLevel="0" collapsed="false">
      <c r="A166" s="0" t="s">
        <v>496</v>
      </c>
    </row>
    <row r="167" customFormat="false" ht="15" hidden="false" customHeight="false" outlineLevel="0" collapsed="false">
      <c r="A167" s="0" t="s">
        <v>497</v>
      </c>
    </row>
    <row r="168" customFormat="false" ht="15" hidden="false" customHeight="false" outlineLevel="0" collapsed="false">
      <c r="A168" s="288" t="s">
        <v>498</v>
      </c>
    </row>
    <row r="169" customFormat="false" ht="15" hidden="false" customHeight="false" outlineLevel="0" collapsed="false">
      <c r="A169" s="288" t="s">
        <v>499</v>
      </c>
    </row>
    <row r="170" customFormat="false" ht="15" hidden="false" customHeight="false" outlineLevel="0" collapsed="false">
      <c r="A170" s="4" t="s">
        <v>500</v>
      </c>
    </row>
    <row r="171" customFormat="false" ht="15" hidden="false" customHeight="false" outlineLevel="0" collapsed="false">
      <c r="A171" s="0" t="str">
        <f aca="false">A3</f>
        <v>Please select an option</v>
      </c>
    </row>
    <row r="172" customFormat="false" ht="15" hidden="false" customHeight="false" outlineLevel="0" collapsed="false">
      <c r="A172" s="0" t="s">
        <v>501</v>
      </c>
    </row>
    <row r="173" customFormat="false" ht="15" hidden="false" customHeight="false" outlineLevel="0" collapsed="false">
      <c r="A173" s="0" t="s">
        <v>386</v>
      </c>
    </row>
    <row r="174" customFormat="false" ht="15" hidden="false" customHeight="false" outlineLevel="0" collapsed="false">
      <c r="A174" s="0" t="s">
        <v>381</v>
      </c>
    </row>
    <row r="175" customFormat="false" ht="15" hidden="false" customHeight="false" outlineLevel="0" collapsed="false">
      <c r="A175" s="0" t="s">
        <v>380</v>
      </c>
    </row>
    <row r="176" customFormat="false" ht="15" hidden="false" customHeight="false" outlineLevel="0" collapsed="false">
      <c r="A176" s="0" t="s">
        <v>387</v>
      </c>
    </row>
    <row r="177" customFormat="false" ht="15" hidden="false" customHeight="false" outlineLevel="0" collapsed="false">
      <c r="A177" s="288" t="s">
        <v>502</v>
      </c>
    </row>
  </sheetData>
  <sheetProtection algorithmName="SHA-512" hashValue="yAAYMT+Cr6HD0qTNuaJHt5uCBDvfw2xUqiqNb4NKgZJ5QYhCw/e5B5VbszviALwGsV4j4zoQrMavIaXiws5SSQ==" saltValue="tOE5nsF47v091PPBdsDwRA==" spinCount="100000" sheet="true" selectLockedCells="true" selectUnlockedCells="true"/>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&amp;C&amp;10 OFFICIAL&amp;1#_x005F_x000D_</oddHeader>
    <oddFooter>&amp;C_x005F_x000D_&amp;1#&amp;10 OFFICIAL</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8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8.83203125" defaultRowHeight="15" zeroHeight="false" outlineLevelRow="0" outlineLevelCol="0"/>
  <cols>
    <col collapsed="false" customWidth="true" hidden="false" outlineLevel="0" max="1" min="1" style="0" width="39.33"/>
    <col collapsed="false" customWidth="true" hidden="false" outlineLevel="0" max="2" min="2" style="0" width="12.5"/>
    <col collapsed="false" customWidth="true" hidden="false" outlineLevel="0" max="3" min="3" style="0" width="54"/>
    <col collapsed="false" customWidth="true" hidden="false" outlineLevel="0" max="5" min="5" style="0" width="95.5"/>
  </cols>
  <sheetData>
    <row r="1" customFormat="false" ht="15" hidden="false" customHeight="true" outlineLevel="0" collapsed="false">
      <c r="A1" s="288" t="s">
        <v>503</v>
      </c>
    </row>
    <row r="2" customFormat="false" ht="15" hidden="false" customHeight="true" outlineLevel="0" collapsed="false">
      <c r="A2" s="11" t="s">
        <v>504</v>
      </c>
      <c r="B2" s="11" t="s">
        <v>505</v>
      </c>
      <c r="C2" s="11" t="s">
        <v>107</v>
      </c>
      <c r="D2" s="11" t="s">
        <v>506</v>
      </c>
      <c r="E2" s="11" t="s">
        <v>507</v>
      </c>
    </row>
    <row r="3" customFormat="false" ht="15" hidden="false" customHeight="true" outlineLevel="0" collapsed="false">
      <c r="A3" s="0" t="s">
        <v>50</v>
      </c>
      <c r="B3" s="0" t="s">
        <v>508</v>
      </c>
      <c r="C3" s="0" t="s">
        <v>509</v>
      </c>
      <c r="D3" s="0" t="s">
        <v>510</v>
      </c>
      <c r="E3" s="0" t="s">
        <v>511</v>
      </c>
    </row>
    <row r="4" customFormat="false" ht="15" hidden="false" customHeight="true" outlineLevel="0" collapsed="false">
      <c r="A4" s="0" t="s">
        <v>50</v>
      </c>
      <c r="B4" s="0" t="s">
        <v>512</v>
      </c>
      <c r="C4" s="0" t="s">
        <v>513</v>
      </c>
      <c r="D4" s="0" t="s">
        <v>510</v>
      </c>
      <c r="E4" s="0" t="s">
        <v>514</v>
      </c>
    </row>
    <row r="5" customFormat="false" ht="15" hidden="false" customHeight="true" outlineLevel="0" collapsed="false">
      <c r="A5" s="0" t="s">
        <v>50</v>
      </c>
      <c r="B5" s="0" t="s">
        <v>515</v>
      </c>
      <c r="C5" s="0" t="s">
        <v>516</v>
      </c>
      <c r="D5" s="0" t="s">
        <v>510</v>
      </c>
      <c r="E5" s="0" t="s">
        <v>517</v>
      </c>
    </row>
    <row r="6" customFormat="false" ht="15" hidden="false" customHeight="true" outlineLevel="0" collapsed="false">
      <c r="A6" s="0" t="s">
        <v>50</v>
      </c>
      <c r="B6" s="0" t="s">
        <v>518</v>
      </c>
      <c r="C6" s="0" t="s">
        <v>519</v>
      </c>
      <c r="D6" s="0" t="s">
        <v>510</v>
      </c>
      <c r="E6" s="0" t="s">
        <v>520</v>
      </c>
    </row>
    <row r="7" customFormat="false" ht="15" hidden="false" customHeight="true" outlineLevel="0" collapsed="false">
      <c r="A7" s="0" t="s">
        <v>50</v>
      </c>
      <c r="B7" s="0" t="s">
        <v>521</v>
      </c>
      <c r="C7" s="0" t="s">
        <v>522</v>
      </c>
      <c r="D7" s="0" t="s">
        <v>510</v>
      </c>
      <c r="E7" s="0" t="s">
        <v>523</v>
      </c>
    </row>
    <row r="8" customFormat="false" ht="15" hidden="false" customHeight="true" outlineLevel="0" collapsed="false">
      <c r="A8" s="0" t="s">
        <v>50</v>
      </c>
      <c r="B8" s="0" t="s">
        <v>524</v>
      </c>
      <c r="C8" s="0" t="s">
        <v>525</v>
      </c>
      <c r="D8" s="0" t="s">
        <v>510</v>
      </c>
      <c r="E8" s="0" t="s">
        <v>526</v>
      </c>
    </row>
    <row r="9" customFormat="false" ht="15" hidden="false" customHeight="true" outlineLevel="0" collapsed="false">
      <c r="A9" s="0" t="s">
        <v>50</v>
      </c>
      <c r="B9" s="0" t="s">
        <v>527</v>
      </c>
      <c r="C9" s="0" t="s">
        <v>528</v>
      </c>
      <c r="D9" s="0" t="s">
        <v>510</v>
      </c>
      <c r="E9" s="0" t="s">
        <v>529</v>
      </c>
    </row>
    <row r="10" customFormat="false" ht="15" hidden="false" customHeight="true" outlineLevel="0" collapsed="false">
      <c r="A10" s="0" t="s">
        <v>50</v>
      </c>
      <c r="B10" s="0" t="s">
        <v>530</v>
      </c>
      <c r="C10" s="0" t="s">
        <v>531</v>
      </c>
      <c r="D10" s="0" t="s">
        <v>510</v>
      </c>
      <c r="E10" s="0" t="s">
        <v>350</v>
      </c>
    </row>
    <row r="11" customFormat="false" ht="15" hidden="false" customHeight="true" outlineLevel="0" collapsed="false">
      <c r="A11" s="0" t="s">
        <v>50</v>
      </c>
      <c r="B11" s="0" t="s">
        <v>532</v>
      </c>
      <c r="C11" s="0" t="s">
        <v>533</v>
      </c>
      <c r="D11" s="0" t="s">
        <v>510</v>
      </c>
      <c r="E11" s="0" t="s">
        <v>534</v>
      </c>
    </row>
    <row r="12" customFormat="false" ht="15" hidden="false" customHeight="false" outlineLevel="0" collapsed="false">
      <c r="E12" s="288" t="s">
        <v>535</v>
      </c>
    </row>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sheetData>
  <sheetProtection algorithmName="SHA-512" hashValue="jQUtWtM5de7owAlYjWHx3bOQf018YcPkpsrhVPqTr208opnRyZkAbFrP7wJ/TDMTiKXcgCd3lOX/tird1doJEw==" saltValue="ovqP3xE7H15Lnduyni+rug==" spinCount="100000" sheet="true" objects="true" scenarios="true" selectLockedCells="true" selectUnlockedCells="true"/>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&amp;C&amp;10 OFFICIAL&amp;1#_x005F_x000D_</oddHeader>
    <oddFooter>&amp;C_x005F_x000D_&amp;1#&amp;10 OFFICIAL</oddFooter>
  </headerFooter>
  <tableParts>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ColWidth="8.83203125" defaultRowHeight="15" zeroHeight="false" outlineLevelRow="0" outlineLevelCol="0"/>
  <cols>
    <col collapsed="false" customWidth="true" hidden="false" outlineLevel="0" max="2" min="2" style="0" width="19.51"/>
    <col collapsed="false" customWidth="true" hidden="false" outlineLevel="0" max="4" min="4" style="0" width="18"/>
    <col collapsed="false" customWidth="true" hidden="false" outlineLevel="0" max="6" min="6" style="0" width="18.5"/>
    <col collapsed="false" customWidth="true" hidden="false" outlineLevel="0" max="8" min="8" style="0" width="18.34"/>
    <col collapsed="false" customWidth="true" hidden="false" outlineLevel="0" max="10" min="10" style="0" width="18.67"/>
    <col collapsed="false" customWidth="true" hidden="false" outlineLevel="0" max="12" min="12" style="0" width="21.5"/>
    <col collapsed="false" customWidth="true" hidden="false" outlineLevel="0" max="14" min="14" style="0" width="18.16"/>
    <col collapsed="false" customWidth="true" hidden="false" outlineLevel="0" max="16" min="16" style="0" width="18"/>
    <col collapsed="false" customWidth="true" hidden="false" outlineLevel="0" max="18" min="18" style="0" width="17.83"/>
    <col collapsed="false" customWidth="true" hidden="false" outlineLevel="0" max="20" min="20" style="0" width="18.5"/>
  </cols>
  <sheetData>
    <row r="2" customFormat="false" ht="16.15" hidden="false" customHeight="false" outlineLevel="0" collapsed="false">
      <c r="B2" s="290" t="s">
        <v>536</v>
      </c>
      <c r="L2" s="290" t="s">
        <v>537</v>
      </c>
    </row>
    <row r="4" customFormat="false" ht="15" hidden="false" customHeight="false" outlineLevel="0" collapsed="false">
      <c r="B4" s="291" t="s">
        <v>538</v>
      </c>
      <c r="C4" s="291"/>
      <c r="D4" s="291"/>
      <c r="E4" s="291"/>
      <c r="F4" s="291"/>
      <c r="G4" s="291"/>
      <c r="H4" s="291"/>
      <c r="I4" s="291"/>
      <c r="J4" s="291"/>
      <c r="K4" s="291"/>
      <c r="L4" s="291"/>
      <c r="M4" s="291"/>
      <c r="N4" s="291"/>
      <c r="O4" s="291"/>
      <c r="P4" s="291"/>
      <c r="Q4" s="291"/>
      <c r="R4" s="291"/>
      <c r="S4" s="291"/>
      <c r="T4" s="291"/>
    </row>
    <row r="5" customFormat="false" ht="15" hidden="false" customHeight="false" outlineLevel="0" collapsed="false">
      <c r="B5" s="291" t="s">
        <v>539</v>
      </c>
      <c r="C5" s="291"/>
      <c r="D5" s="291"/>
      <c r="E5" s="291"/>
      <c r="F5" s="291"/>
      <c r="G5" s="291"/>
      <c r="H5" s="291"/>
      <c r="I5" s="291"/>
      <c r="J5" s="291"/>
      <c r="K5" s="291"/>
      <c r="L5" s="291"/>
      <c r="M5" s="291"/>
      <c r="N5" s="291"/>
      <c r="O5" s="291"/>
      <c r="P5" s="291"/>
      <c r="Q5" s="291"/>
      <c r="R5" s="291"/>
      <c r="S5" s="291"/>
      <c r="T5" s="291"/>
    </row>
    <row r="7" s="4" customFormat="true" ht="15" hidden="false" customHeight="false" outlineLevel="0" collapsed="false">
      <c r="B7" s="292" t="s">
        <v>195</v>
      </c>
      <c r="D7" s="292" t="s">
        <v>160</v>
      </c>
      <c r="F7" s="292" t="s">
        <v>210</v>
      </c>
      <c r="H7" s="292" t="s">
        <v>191</v>
      </c>
      <c r="J7" s="292" t="s">
        <v>182</v>
      </c>
      <c r="L7" s="292" t="s">
        <v>195</v>
      </c>
      <c r="N7" s="292" t="s">
        <v>160</v>
      </c>
      <c r="P7" s="292" t="s">
        <v>210</v>
      </c>
      <c r="R7" s="292" t="s">
        <v>191</v>
      </c>
      <c r="T7" s="292" t="s">
        <v>182</v>
      </c>
    </row>
    <row r="8" customFormat="false" ht="15" hidden="false" customHeight="false" outlineLevel="0" collapsed="false">
      <c r="B8" s="289" t="s">
        <v>202</v>
      </c>
      <c r="D8" s="289" t="s">
        <v>219</v>
      </c>
      <c r="F8" s="289" t="s">
        <v>212</v>
      </c>
      <c r="H8" s="289" t="s">
        <v>194</v>
      </c>
      <c r="J8" s="289" t="s">
        <v>190</v>
      </c>
      <c r="L8" s="289" t="s">
        <v>286</v>
      </c>
      <c r="N8" s="289" t="s">
        <v>540</v>
      </c>
      <c r="P8" s="289" t="s">
        <v>287</v>
      </c>
      <c r="R8" s="289" t="s">
        <v>275</v>
      </c>
      <c r="T8" s="289" t="s">
        <v>273</v>
      </c>
    </row>
    <row r="9" customFormat="false" ht="15" hidden="false" customHeight="false" outlineLevel="0" collapsed="false">
      <c r="B9" s="289" t="s">
        <v>200</v>
      </c>
      <c r="D9" s="289" t="s">
        <v>215</v>
      </c>
      <c r="F9" s="289" t="s">
        <v>213</v>
      </c>
      <c r="H9" s="289" t="s">
        <v>192</v>
      </c>
      <c r="J9" s="289" t="s">
        <v>189</v>
      </c>
      <c r="L9" s="289" t="s">
        <v>281</v>
      </c>
      <c r="N9" s="289"/>
      <c r="P9" s="289" t="s">
        <v>281</v>
      </c>
      <c r="R9" s="289" t="s">
        <v>276</v>
      </c>
      <c r="T9" s="289" t="s">
        <v>269</v>
      </c>
    </row>
    <row r="10" customFormat="false" ht="15" hidden="false" customHeight="false" outlineLevel="0" collapsed="false">
      <c r="B10" s="289" t="s">
        <v>201</v>
      </c>
      <c r="D10" s="289" t="s">
        <v>217</v>
      </c>
      <c r="F10" s="289" t="s">
        <v>214</v>
      </c>
      <c r="H10" s="289" t="s">
        <v>193</v>
      </c>
      <c r="J10" s="289" t="s">
        <v>186</v>
      </c>
      <c r="L10" s="289" t="s">
        <v>280</v>
      </c>
      <c r="N10" s="289"/>
      <c r="P10" s="289" t="s">
        <v>280</v>
      </c>
      <c r="R10" s="289" t="s">
        <v>274</v>
      </c>
      <c r="T10" s="289" t="s">
        <v>268</v>
      </c>
    </row>
    <row r="11" customFormat="false" ht="15" hidden="false" customHeight="false" outlineLevel="0" collapsed="false">
      <c r="B11" s="289" t="s">
        <v>199</v>
      </c>
      <c r="D11" s="289" t="s">
        <v>216</v>
      </c>
      <c r="F11" s="289" t="s">
        <v>211</v>
      </c>
      <c r="J11" s="289" t="s">
        <v>185</v>
      </c>
      <c r="L11" s="289" t="s">
        <v>285</v>
      </c>
      <c r="N11" s="289"/>
      <c r="P11" s="289" t="s">
        <v>279</v>
      </c>
      <c r="R11" s="289"/>
      <c r="T11" s="289" t="s">
        <v>270</v>
      </c>
    </row>
    <row r="12" customFormat="false" ht="15" hidden="false" customHeight="false" outlineLevel="0" collapsed="false">
      <c r="B12" s="289" t="s">
        <v>196</v>
      </c>
      <c r="D12" s="289" t="s">
        <v>218</v>
      </c>
      <c r="J12" s="289" t="s">
        <v>184</v>
      </c>
      <c r="L12" s="289" t="s">
        <v>282</v>
      </c>
      <c r="N12" s="289"/>
      <c r="P12" s="289"/>
      <c r="R12" s="289"/>
      <c r="T12" s="289" t="s">
        <v>272</v>
      </c>
    </row>
    <row r="13" customFormat="false" ht="15" hidden="false" customHeight="false" outlineLevel="0" collapsed="false">
      <c r="B13" s="289" t="s">
        <v>206</v>
      </c>
      <c r="J13" s="289" t="s">
        <v>188</v>
      </c>
      <c r="L13" s="289" t="s">
        <v>277</v>
      </c>
      <c r="N13" s="289"/>
      <c r="P13" s="289"/>
      <c r="R13" s="289"/>
      <c r="T13" s="289" t="s">
        <v>271</v>
      </c>
    </row>
    <row r="14" customFormat="false" ht="15" hidden="false" customHeight="false" outlineLevel="0" collapsed="false">
      <c r="B14" s="289" t="s">
        <v>208</v>
      </c>
      <c r="J14" s="289" t="s">
        <v>183</v>
      </c>
      <c r="L14" s="289" t="s">
        <v>284</v>
      </c>
      <c r="N14" s="289"/>
      <c r="P14" s="289"/>
      <c r="R14" s="289"/>
      <c r="T14" s="289"/>
    </row>
    <row r="15" customFormat="false" ht="15" hidden="false" customHeight="false" outlineLevel="0" collapsed="false">
      <c r="B15" s="289" t="s">
        <v>207</v>
      </c>
      <c r="J15" s="289" t="s">
        <v>187</v>
      </c>
      <c r="L15" s="289" t="s">
        <v>279</v>
      </c>
      <c r="N15" s="289"/>
      <c r="P15" s="289"/>
      <c r="R15" s="289"/>
      <c r="T15" s="289"/>
    </row>
    <row r="16" customFormat="false" ht="15" hidden="false" customHeight="false" outlineLevel="0" collapsed="false">
      <c r="B16" s="289" t="s">
        <v>203</v>
      </c>
      <c r="L16" s="289" t="s">
        <v>283</v>
      </c>
      <c r="N16" s="289"/>
      <c r="P16" s="289"/>
      <c r="R16" s="289"/>
      <c r="T16" s="289"/>
    </row>
    <row r="17" customFormat="false" ht="15" hidden="false" customHeight="false" outlineLevel="0" collapsed="false">
      <c r="B17" s="289" t="s">
        <v>205</v>
      </c>
      <c r="L17" s="289" t="s">
        <v>278</v>
      </c>
      <c r="N17" s="289"/>
      <c r="P17" s="289"/>
      <c r="R17" s="289"/>
    </row>
    <row r="18" customFormat="false" ht="15" hidden="false" customHeight="false" outlineLevel="0" collapsed="false">
      <c r="B18" s="289" t="s">
        <v>204</v>
      </c>
    </row>
    <row r="19" customFormat="false" ht="15" hidden="false" customHeight="false" outlineLevel="0" collapsed="false">
      <c r="B19" s="289" t="s">
        <v>209</v>
      </c>
    </row>
    <row r="20" customFormat="false" ht="15" hidden="false" customHeight="false" outlineLevel="0" collapsed="false">
      <c r="B20" s="289" t="s">
        <v>197</v>
      </c>
    </row>
    <row r="21" customFormat="false" ht="15" hidden="false" customHeight="false" outlineLevel="0" collapsed="false">
      <c r="B21" s="289" t="s">
        <v>198</v>
      </c>
    </row>
  </sheetData>
  <sheetProtection algorithmName="SHA-512" hashValue="oC5iUGcUPQte8JqgV877DBA3gxRBXwtKWGey6HSxNJw9o043RPQ5vkP3At1QtaGE6OQ1XWqrAK5EfGfGeAla9g==" saltValue="RPYwnshhQ55JhsIPPnXriw==" spinCount="100000" sheet="true" objects="true" scenarios="true" selectLockedCells="true" selectUnlockedCells="true"/>
  <mergeCells count="2">
    <mergeCell ref="B4:T4"/>
    <mergeCell ref="B5:T5"/>
  </mergeCells>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&amp;C&amp;10 OFFICIAL&amp;1#_x005F_x000D_</oddHeader>
    <oddFooter>&amp;C_x005F_x000D_&amp;1#&amp;10 OFFICIAL</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30" activeCellId="0" sqref="D30"/>
    </sheetView>
  </sheetViews>
  <sheetFormatPr defaultColWidth="8.83203125" defaultRowHeight="15" zeroHeight="false" outlineLevelRow="0" outlineLevelCol="0"/>
  <cols>
    <col collapsed="false" customWidth="true" hidden="false" outlineLevel="0" max="1" min="1" style="0" width="68.16"/>
    <col collapsed="false" customWidth="true" hidden="false" outlineLevel="0" max="2" min="2" style="0" width="30.83"/>
    <col collapsed="false" customWidth="true" hidden="false" outlineLevel="0" max="4" min="4" style="0" width="38.83"/>
    <col collapsed="false" customWidth="true" hidden="false" outlineLevel="0" max="5" min="5" style="0" width="90.5"/>
    <col collapsed="false" customWidth="true" hidden="false" outlineLevel="0" max="6" min="6" style="0" width="16.83"/>
    <col collapsed="false" customWidth="true" hidden="false" outlineLevel="0" max="7" min="7" style="0" width="25.51"/>
  </cols>
  <sheetData>
    <row r="1" customFormat="false" ht="15" hidden="false" customHeight="true" outlineLevel="0" collapsed="false">
      <c r="A1" s="293" t="s">
        <v>541</v>
      </c>
      <c r="B1" s="294"/>
    </row>
    <row r="2" customFormat="false" ht="15" hidden="false" customHeight="true" outlineLevel="0" collapsed="false">
      <c r="A2" s="0" t="str">
        <f aca="false">Admin!$B$20</f>
        <v>Test Council</v>
      </c>
    </row>
    <row r="3" customFormat="false" ht="15" hidden="false" customHeight="true" outlineLevel="0" collapsed="false">
      <c r="D3" s="288" t="s">
        <v>542</v>
      </c>
    </row>
    <row r="4" customFormat="false" ht="15" hidden="false" customHeight="true" outlineLevel="0" collapsed="false">
      <c r="A4" s="293" t="s">
        <v>543</v>
      </c>
      <c r="B4" s="294" t="s">
        <v>452</v>
      </c>
      <c r="D4" s="11" t="s">
        <v>504</v>
      </c>
      <c r="E4" s="11" t="s">
        <v>165</v>
      </c>
      <c r="F4" s="11" t="s">
        <v>452</v>
      </c>
      <c r="G4" s="11" t="s">
        <v>164</v>
      </c>
    </row>
    <row r="5" customFormat="false" ht="15" hidden="false" customHeight="true" outlineLevel="0" collapsed="false">
      <c r="A5" s="0" t="str">
        <f aca="false" t="array" ref="A5:B43">Filtered_Bespoke_Outputs</f>
        <v>Please select an option</v>
      </c>
      <c r="B5" s="0" t="e">
        <v>#N/A</v>
      </c>
      <c r="D5" s="0" t="s">
        <v>50</v>
      </c>
      <c r="E5" s="0" t="str">
        <f aca="false">'Dropdown Values'!A3</f>
        <v>Please select an option</v>
      </c>
      <c r="F5" s="0" t="e">
        <f aca="false">NA()</f>
        <v>#N/A</v>
      </c>
      <c r="G5" s="0" t="s">
        <v>224</v>
      </c>
    </row>
    <row r="6" customFormat="false" ht="15" hidden="false" customHeight="true" outlineLevel="0" collapsed="false">
      <c r="A6" s="0" t="str">
        <v>Amount of new office space (m2)</v>
      </c>
      <c r="B6" s="0" t="str">
        <v>sqm </v>
      </c>
      <c r="D6" s="0" t="s">
        <v>50</v>
      </c>
      <c r="E6" s="0" t="s">
        <v>225</v>
      </c>
      <c r="F6" s="0" t="s">
        <v>453</v>
      </c>
      <c r="G6" s="0" t="s">
        <v>224</v>
      </c>
    </row>
    <row r="7" customFormat="false" ht="15" hidden="false" customHeight="true" outlineLevel="0" collapsed="false">
      <c r="A7" s="0" t="str">
        <v>Amount of capacity of new or improved training or education facilities (people)</v>
      </c>
      <c r="B7" s="0" t="str">
        <v>n of </v>
      </c>
      <c r="D7" s="0" t="s">
        <v>50</v>
      </c>
      <c r="E7" s="0" t="s">
        <v>226</v>
      </c>
      <c r="F7" s="0" t="s">
        <v>221</v>
      </c>
      <c r="G7" s="0" t="s">
        <v>224</v>
      </c>
    </row>
    <row r="8" customFormat="false" ht="15" hidden="false" customHeight="true" outlineLevel="0" collapsed="false">
      <c r="A8" s="0" t="str">
        <v>Amount of public realm created (sqm)</v>
      </c>
      <c r="B8" s="0" t="str">
        <v>sqm </v>
      </c>
      <c r="D8" s="0" t="s">
        <v>50</v>
      </c>
      <c r="E8" s="0" t="s">
        <v>227</v>
      </c>
      <c r="F8" s="0" t="s">
        <v>453</v>
      </c>
      <c r="G8" s="0" t="s">
        <v>224</v>
      </c>
    </row>
    <row r="9" customFormat="false" ht="15" hidden="false" customHeight="true" outlineLevel="0" collapsed="false">
      <c r="A9" s="0" t="str">
        <v>% increase in participation</v>
      </c>
      <c r="B9" s="0" t="str">
        <v>%</v>
      </c>
      <c r="D9" s="0" t="s">
        <v>50</v>
      </c>
      <c r="E9" s="0" t="s">
        <v>228</v>
      </c>
      <c r="F9" s="0" t="s">
        <v>459</v>
      </c>
      <c r="G9" s="0" t="s">
        <v>224</v>
      </c>
    </row>
    <row r="10" customFormat="false" ht="15" hidden="false" customHeight="true" outlineLevel="0" collapsed="false">
      <c r="A10" s="0" t="str">
        <v>% increase in membership</v>
      </c>
      <c r="B10" s="0" t="str">
        <v>%</v>
      </c>
      <c r="D10" s="0" t="s">
        <v>50</v>
      </c>
      <c r="E10" s="0" t="s">
        <v>229</v>
      </c>
      <c r="F10" s="0" t="s">
        <v>459</v>
      </c>
      <c r="G10" s="0" t="s">
        <v>224</v>
      </c>
    </row>
    <row r="11" customFormat="false" ht="15" hidden="false" customHeight="true" outlineLevel="0" collapsed="false">
      <c r="A11" s="0" t="str">
        <v>% increase in Health Pathway referrals </v>
      </c>
      <c r="B11" s="0" t="str">
        <v>%</v>
      </c>
      <c r="D11" s="0" t="s">
        <v>50</v>
      </c>
      <c r="E11" s="0" t="s">
        <v>230</v>
      </c>
      <c r="F11" s="0" t="s">
        <v>459</v>
      </c>
      <c r="G11" s="0" t="s">
        <v>224</v>
      </c>
    </row>
    <row r="12" customFormat="false" ht="15" hidden="false" customHeight="true" outlineLevel="0" collapsed="false">
      <c r="A12" s="0" t="str">
        <v>Number of residential units</v>
      </c>
      <c r="B12" s="0" t="str">
        <v>n of </v>
      </c>
      <c r="D12" s="0" t="s">
        <v>50</v>
      </c>
      <c r="E12" s="0" t="s">
        <v>231</v>
      </c>
      <c r="F12" s="0" t="s">
        <v>221</v>
      </c>
      <c r="G12" s="0" t="s">
        <v>224</v>
      </c>
    </row>
    <row r="13" customFormat="false" ht="15" hidden="false" customHeight="true" outlineLevel="0" collapsed="false">
      <c r="A13" s="0" t="str">
        <v>Amount of new healthcare facilities sqm</v>
      </c>
      <c r="B13" s="0" t="str">
        <v>sqm </v>
      </c>
      <c r="D13" s="0" t="s">
        <v>50</v>
      </c>
      <c r="E13" s="0" t="s">
        <v>232</v>
      </c>
      <c r="F13" s="0" t="s">
        <v>453</v>
      </c>
      <c r="G13" s="0" t="s">
        <v>224</v>
      </c>
    </row>
    <row r="14" customFormat="false" ht="15" hidden="false" customHeight="true" outlineLevel="0" collapsed="false">
      <c r="A14" s="0" t="str">
        <v>Number of new parking spaces</v>
      </c>
      <c r="B14" s="0" t="str">
        <v>n of </v>
      </c>
      <c r="D14" s="0" t="s">
        <v>50</v>
      </c>
      <c r="E14" s="0" t="s">
        <v>233</v>
      </c>
      <c r="F14" s="0" t="s">
        <v>221</v>
      </c>
      <c r="G14" s="0" t="s">
        <v>224</v>
      </c>
    </row>
    <row r="15" customFormat="false" ht="15" hidden="false" customHeight="true" outlineLevel="0" collapsed="false">
      <c r="A15" s="0" t="str">
        <v>Additional Learners (FE)</v>
      </c>
      <c r="B15" s="0" t="str">
        <v>n of </v>
      </c>
      <c r="D15" s="0" t="s">
        <v>50</v>
      </c>
      <c r="E15" s="0" t="s">
        <v>234</v>
      </c>
      <c r="F15" s="0" t="s">
        <v>221</v>
      </c>
      <c r="G15" s="0" t="s">
        <v>224</v>
      </c>
    </row>
    <row r="16" customFormat="false" ht="15" hidden="false" customHeight="true" outlineLevel="0" collapsed="false">
      <c r="A16" s="0" t="str">
        <v>Additional Learners (HE)</v>
      </c>
      <c r="B16" s="0" t="str">
        <v>n of </v>
      </c>
      <c r="D16" s="0" t="s">
        <v>50</v>
      </c>
      <c r="E16" s="0" t="s">
        <v>235</v>
      </c>
      <c r="F16" s="0" t="s">
        <v>221</v>
      </c>
      <c r="G16" s="0" t="s">
        <v>224</v>
      </c>
    </row>
    <row r="17" customFormat="false" ht="15" hidden="false" customHeight="true" outlineLevel="0" collapsed="false">
      <c r="A17" s="0" t="str">
        <v>Additional Learners (CPD)</v>
      </c>
      <c r="B17" s="0" t="str">
        <v>n of </v>
      </c>
      <c r="D17" s="0" t="s">
        <v>50</v>
      </c>
      <c r="E17" s="0" t="s">
        <v>236</v>
      </c>
      <c r="F17" s="0" t="s">
        <v>221</v>
      </c>
      <c r="G17" s="0" t="s">
        <v>224</v>
      </c>
    </row>
    <row r="18" customFormat="false" ht="15" hidden="false" customHeight="true" outlineLevel="0" collapsed="false">
      <c r="A18" s="0" t="str">
        <v>Learners moving into Healthcare from other sectors</v>
      </c>
      <c r="B18" s="0" t="str">
        <v>n of </v>
      </c>
      <c r="D18" s="0" t="s">
        <v>50</v>
      </c>
      <c r="E18" s="0" t="s">
        <v>237</v>
      </c>
      <c r="F18" s="0" t="s">
        <v>221</v>
      </c>
      <c r="G18" s="0" t="s">
        <v>224</v>
      </c>
    </row>
    <row r="19" customFormat="false" ht="15" hidden="false" customHeight="true" outlineLevel="0" collapsed="false">
      <c r="A19" s="0" t="str">
        <v>Local employment (NHS workers living within 10 mile radious)</v>
      </c>
      <c r="B19" s="0" t="str">
        <v>n of </v>
      </c>
      <c r="D19" s="0" t="s">
        <v>50</v>
      </c>
      <c r="E19" s="0" t="s">
        <v>238</v>
      </c>
      <c r="F19" s="0" t="s">
        <v>221</v>
      </c>
      <c r="G19" s="0" t="s">
        <v>224</v>
      </c>
    </row>
    <row r="20" customFormat="false" ht="15" hidden="false" customHeight="true" outlineLevel="0" collapsed="false">
      <c r="A20" s="0" t="str">
        <v>Number of improved community/sports centres</v>
      </c>
      <c r="B20" s="0" t="str">
        <v>n of </v>
      </c>
      <c r="D20" s="0" t="s">
        <v>50</v>
      </c>
      <c r="E20" s="0" t="s">
        <v>544</v>
      </c>
      <c r="F20" s="0" t="s">
        <v>221</v>
      </c>
      <c r="G20" s="0" t="s">
        <v>224</v>
      </c>
    </row>
    <row r="21" customFormat="false" ht="15" hidden="false" customHeight="true" outlineLevel="0" collapsed="false">
      <c r="A21" s="0" t="str">
        <v>Increase in the amount of diversity of commercial floorspace (sqm)</v>
      </c>
      <c r="B21" s="0" t="str">
        <v>sqm </v>
      </c>
      <c r="D21" s="0" t="s">
        <v>50</v>
      </c>
      <c r="E21" s="0" t="s">
        <v>239</v>
      </c>
      <c r="F21" s="0" t="s">
        <v>453</v>
      </c>
      <c r="G21" s="0" t="s">
        <v>224</v>
      </c>
    </row>
    <row r="22" customFormat="false" ht="15" hidden="false" customHeight="true" outlineLevel="0" collapsed="false">
      <c r="A22" s="0" t="str">
        <v>Increase in existing visits (%)</v>
      </c>
      <c r="B22" s="0" t="str">
        <v>%</v>
      </c>
      <c r="D22" s="0" t="s">
        <v>50</v>
      </c>
      <c r="E22" s="0" t="s">
        <v>240</v>
      </c>
      <c r="F22" s="0" t="s">
        <v>459</v>
      </c>
      <c r="G22" s="0" t="s">
        <v>224</v>
      </c>
    </row>
    <row r="23" customFormat="false" ht="15" hidden="false" customHeight="true" outlineLevel="0" collapsed="false">
      <c r="A23" s="0" t="str">
        <v>Increase in dwell time (%)</v>
      </c>
      <c r="B23" s="0" t="str">
        <v>%</v>
      </c>
      <c r="D23" s="0" t="s">
        <v>50</v>
      </c>
      <c r="E23" s="0" t="s">
        <v>241</v>
      </c>
      <c r="F23" s="0" t="s">
        <v>459</v>
      </c>
      <c r="G23" s="0" t="s">
        <v>224</v>
      </c>
    </row>
    <row r="24" customFormat="false" ht="15" hidden="false" customHeight="true" outlineLevel="0" collapsed="false">
      <c r="A24" s="0" t="str">
        <v>Increase in number of trading units</v>
      </c>
      <c r="B24" s="0" t="str">
        <v>n of </v>
      </c>
      <c r="D24" s="0" t="s">
        <v>50</v>
      </c>
      <c r="E24" s="0" t="s">
        <v>242</v>
      </c>
      <c r="F24" s="0" t="s">
        <v>221</v>
      </c>
      <c r="G24" s="0" t="s">
        <v>224</v>
      </c>
    </row>
    <row r="25" customFormat="false" ht="15" hidden="false" customHeight="true" outlineLevel="0" collapsed="false">
      <c r="A25" s="0" t="str">
        <v>Number of new awnings &amp; food hall</v>
      </c>
      <c r="B25" s="0" t="str">
        <v>n of </v>
      </c>
      <c r="D25" s="0" t="s">
        <v>50</v>
      </c>
      <c r="E25" s="0" t="s">
        <v>243</v>
      </c>
      <c r="F25" s="0" t="s">
        <v>221</v>
      </c>
      <c r="G25" s="0" t="s">
        <v>224</v>
      </c>
    </row>
    <row r="26" customFormat="false" ht="15" hidden="false" customHeight="true" outlineLevel="0" collapsed="false">
      <c r="A26" s="0" t="str">
        <v>Increase in amount of shared innovation facilities (%)</v>
      </c>
      <c r="B26" s="0" t="str">
        <v>%</v>
      </c>
      <c r="D26" s="0" t="s">
        <v>50</v>
      </c>
      <c r="E26" s="0" t="s">
        <v>244</v>
      </c>
      <c r="F26" s="0" t="s">
        <v>459</v>
      </c>
      <c r="G26" s="0" t="s">
        <v>224</v>
      </c>
    </row>
    <row r="27" customFormat="false" ht="15" hidden="false" customHeight="true" outlineLevel="0" collapsed="false">
      <c r="A27" s="0" t="str">
        <v>Increase in amount of new specialist technology equipment (%)</v>
      </c>
      <c r="B27" s="0" t="str">
        <v>%</v>
      </c>
      <c r="D27" s="0" t="s">
        <v>50</v>
      </c>
      <c r="E27" s="0" t="s">
        <v>245</v>
      </c>
      <c r="F27" s="0" t="s">
        <v>459</v>
      </c>
      <c r="G27" s="0" t="s">
        <v>224</v>
      </c>
    </row>
    <row r="28" customFormat="false" ht="15" hidden="false" customHeight="true" outlineLevel="0" collapsed="false">
      <c r="A28" s="0" t="str">
        <v>Increase in uptake of digital/technical apprenticeships (%)</v>
      </c>
      <c r="B28" s="0" t="str">
        <v>%</v>
      </c>
      <c r="D28" s="0" t="s">
        <v>50</v>
      </c>
      <c r="E28" s="0" t="s">
        <v>246</v>
      </c>
      <c r="F28" s="0" t="s">
        <v>459</v>
      </c>
      <c r="G28" s="0" t="s">
        <v>224</v>
      </c>
    </row>
    <row r="29" customFormat="false" ht="15" hidden="false" customHeight="true" outlineLevel="0" collapsed="false">
      <c r="A29" s="0" t="str">
        <v>Increase in the share of young people &amp; adults who have the relevant skills for employment &amp; entrepreneurship (%)</v>
      </c>
      <c r="B29" s="0" t="str">
        <v>%</v>
      </c>
      <c r="D29" s="0" t="s">
        <v>50</v>
      </c>
      <c r="E29" s="0" t="s">
        <v>247</v>
      </c>
      <c r="F29" s="0" t="s">
        <v>459</v>
      </c>
      <c r="G29" s="0" t="s">
        <v>224</v>
      </c>
    </row>
    <row r="30" customFormat="false" ht="15" hidden="false" customHeight="true" outlineLevel="0" collapsed="false">
      <c r="A30" s="0" t="str">
        <v>Increase in new business start ups (%)</v>
      </c>
      <c r="B30" s="0" t="str">
        <v>%</v>
      </c>
      <c r="D30" s="0" t="s">
        <v>50</v>
      </c>
      <c r="E30" s="0" t="s">
        <v>248</v>
      </c>
      <c r="F30" s="0" t="s">
        <v>459</v>
      </c>
      <c r="G30" s="0" t="s">
        <v>224</v>
      </c>
    </row>
    <row r="31" customFormat="false" ht="15" hidden="false" customHeight="false" outlineLevel="0" collapsed="false">
      <c r="A31" s="0" t="str">
        <v>Increase in business scale ups (%)</v>
      </c>
      <c r="B31" s="0" t="str">
        <v>%</v>
      </c>
      <c r="D31" s="0" t="s">
        <v>50</v>
      </c>
      <c r="E31" s="0" t="s">
        <v>249</v>
      </c>
      <c r="F31" s="0" t="s">
        <v>459</v>
      </c>
      <c r="G31" s="0" t="s">
        <v>224</v>
      </c>
    </row>
    <row r="32" customFormat="false" ht="15" hidden="false" customHeight="false" outlineLevel="0" collapsed="false">
      <c r="A32" s="0" t="str">
        <v>m2 of heritage buildings renovated/restored</v>
      </c>
      <c r="B32" s="0" t="str">
        <v>sqm </v>
      </c>
      <c r="D32" s="0" t="s">
        <v>50</v>
      </c>
      <c r="E32" s="0" t="s">
        <v>260</v>
      </c>
      <c r="F32" s="0" t="s">
        <v>453</v>
      </c>
      <c r="G32" s="0" t="s">
        <v>224</v>
      </c>
    </row>
    <row r="33" customFormat="false" ht="15" hidden="false" customHeight="false" outlineLevel="0" collapsed="false">
      <c r="A33" s="0" t="str">
        <v>Increase in no of visitors to arts, culture &amp; heritage events</v>
      </c>
      <c r="B33" s="0" t="str">
        <v>n of </v>
      </c>
      <c r="D33" s="0" t="s">
        <v>50</v>
      </c>
      <c r="E33" s="0" t="s">
        <v>250</v>
      </c>
      <c r="F33" s="0" t="s">
        <v>221</v>
      </c>
      <c r="G33" s="0" t="s">
        <v>224</v>
      </c>
    </row>
    <row r="34" customFormat="false" ht="15" hidden="false" customHeight="false" outlineLevel="0" collapsed="false">
      <c r="A34" s="0" t="str">
        <v>Improved perception of place (%) visitors, businesses, residents</v>
      </c>
      <c r="B34" s="0" t="str">
        <v>%</v>
      </c>
      <c r="D34" s="0" t="s">
        <v>50</v>
      </c>
      <c r="E34" s="0" t="s">
        <v>261</v>
      </c>
      <c r="F34" s="0" t="s">
        <v>459</v>
      </c>
      <c r="G34" s="0" t="s">
        <v>224</v>
      </c>
    </row>
    <row r="35" customFormat="false" ht="15" hidden="false" customHeight="false" outlineLevel="0" collapsed="false">
      <c r="A35" s="0" t="str">
        <v>Rehabilitated land m2</v>
      </c>
      <c r="B35" s="0" t="str">
        <v>sqm </v>
      </c>
      <c r="D35" s="0" t="s">
        <v>50</v>
      </c>
      <c r="E35" s="0" t="s">
        <v>251</v>
      </c>
      <c r="F35" s="0" t="s">
        <v>453</v>
      </c>
      <c r="G35" s="0" t="s">
        <v>224</v>
      </c>
    </row>
    <row r="36" customFormat="false" ht="15" hidden="false" customHeight="false" outlineLevel="0" collapsed="false">
      <c r="A36" s="0" t="str">
        <v>Improved parking spaces</v>
      </c>
      <c r="B36" s="0" t="str">
        <v>n of </v>
      </c>
      <c r="D36" s="0" t="s">
        <v>50</v>
      </c>
      <c r="E36" s="0" t="s">
        <v>252</v>
      </c>
      <c r="F36" s="0" t="s">
        <v>221</v>
      </c>
      <c r="G36" s="0" t="s">
        <v>224</v>
      </c>
    </row>
    <row r="37" customFormat="false" ht="15" hidden="false" customHeight="false" outlineLevel="0" collapsed="false">
      <c r="A37" s="0" t="str">
        <v>Sites cleared</v>
      </c>
      <c r="B37" s="0" t="str">
        <v>n of </v>
      </c>
      <c r="D37" s="0" t="s">
        <v>50</v>
      </c>
      <c r="E37" s="0" t="s">
        <v>253</v>
      </c>
      <c r="F37" s="0" t="s">
        <v>221</v>
      </c>
      <c r="G37" s="0" t="s">
        <v>224</v>
      </c>
    </row>
    <row r="38" customFormat="false" ht="15" hidden="false" customHeight="false" outlineLevel="0" collapsed="false">
      <c r="A38" s="0" t="str">
        <v>Additional enterprises with broadband access</v>
      </c>
      <c r="B38" s="0" t="str">
        <v>n of </v>
      </c>
      <c r="D38" s="0" t="s">
        <v>50</v>
      </c>
      <c r="E38" s="0" t="s">
        <v>254</v>
      </c>
      <c r="F38" s="0" t="s">
        <v>221</v>
      </c>
      <c r="G38" s="0" t="s">
        <v>224</v>
      </c>
    </row>
    <row r="39" customFormat="false" ht="15" hidden="false" customHeight="false" outlineLevel="0" collapsed="false">
      <c r="A39" s="0" t="str">
        <v>Non domestic buildings with green retrofit</v>
      </c>
      <c r="B39" s="0" t="str">
        <v>n of </v>
      </c>
      <c r="D39" s="0" t="s">
        <v>50</v>
      </c>
      <c r="E39" s="0" t="s">
        <v>255</v>
      </c>
      <c r="F39" s="0" t="s">
        <v>221</v>
      </c>
      <c r="G39" s="0" t="s">
        <v>224</v>
      </c>
    </row>
    <row r="40" customFormat="false" ht="15" hidden="false" customHeight="false" outlineLevel="0" collapsed="false">
      <c r="A40" s="0" t="str">
        <v>Office Space renovated/improved</v>
      </c>
      <c r="B40" s="0" t="str">
        <v>sqm </v>
      </c>
      <c r="D40" s="0" t="s">
        <v>50</v>
      </c>
      <c r="E40" s="0" t="s">
        <v>256</v>
      </c>
      <c r="F40" s="0" t="s">
        <v>453</v>
      </c>
      <c r="G40" s="0" t="s">
        <v>224</v>
      </c>
    </row>
    <row r="41" customFormat="false" ht="15" hidden="false" customHeight="false" outlineLevel="0" collapsed="false">
      <c r="A41" s="0" t="str">
        <v>Potential entrepreneurs assisted</v>
      </c>
      <c r="B41" s="0" t="str">
        <v>n of </v>
      </c>
      <c r="D41" s="0" t="s">
        <v>50</v>
      </c>
      <c r="E41" s="0" t="s">
        <v>257</v>
      </c>
      <c r="F41" s="0" t="s">
        <v>221</v>
      </c>
      <c r="G41" s="0" t="s">
        <v>224</v>
      </c>
    </row>
    <row r="42" customFormat="false" ht="15" hidden="false" customHeight="false" outlineLevel="0" collapsed="false">
      <c r="A42" s="0" t="str">
        <v>Closer collaboration with employers</v>
      </c>
      <c r="B42" s="0" t="str">
        <v>n of </v>
      </c>
      <c r="D42" s="0" t="s">
        <v>50</v>
      </c>
      <c r="E42" s="0" t="s">
        <v>258</v>
      </c>
      <c r="F42" s="0" t="s">
        <v>221</v>
      </c>
      <c r="G42" s="0" t="s">
        <v>224</v>
      </c>
    </row>
    <row r="43" customFormat="false" ht="15" hidden="false" customHeight="false" outlineLevel="0" collapsed="false">
      <c r="A43" s="0" t="str">
        <v>Increase in capacity and accessibility to new/improved facilities</v>
      </c>
      <c r="B43" s="0" t="str">
        <v>%</v>
      </c>
      <c r="D43" s="0" t="s">
        <v>50</v>
      </c>
      <c r="E43" s="0" t="s">
        <v>259</v>
      </c>
      <c r="F43" s="0" t="s">
        <v>459</v>
      </c>
      <c r="G43" s="0" t="s">
        <v>224</v>
      </c>
    </row>
    <row r="44" customFormat="false" ht="15" hidden="false" customHeight="false" outlineLevel="0" collapsed="false">
      <c r="G44" s="288" t="s">
        <v>545</v>
      </c>
    </row>
  </sheetData>
  <sheetProtection algorithmName="SHA-512" hashValue="HoiqcHGkbBf6PzwRtIautsABpytguzaxgIJma6ry4TEf03UR9mawOItkRd+Qb4DTulDD9xNEyzYsNX4vHnLGNg==" saltValue="rfV80lUekFw2ihewM0690Q==" spinCount="100000" sheet="true" objects="true" scenarios="true" selectLockedCells="true" selectUnlockedCells="true"/>
  <dataValidations count="1">
    <dataValidation allowBlank="true" errorStyle="stop" operator="between" showDropDown="false" showErrorMessage="true" showInputMessage="true" sqref="Q8" type="list">
      <formula1>OutputRange</formula1>
      <formula2>0</formula2>
    </dataValidation>
  </dataValidations>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&amp;C&amp;10 OFFICIAL&amp;1#_x005F_x000D_</oddHeader>
    <oddFooter>&amp;C_x005F_x000D_&amp;1#&amp;10 OFFICIAL</oddFooter>
  </headerFooter>
  <tableParts>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ColWidth="8.83203125" defaultRowHeight="15" zeroHeight="false" outlineLevelRow="0" outlineLevelCol="0"/>
  <cols>
    <col collapsed="false" customWidth="true" hidden="false" outlineLevel="0" max="1" min="1" style="0" width="68.16"/>
    <col collapsed="false" customWidth="true" hidden="false" outlineLevel="0" max="2" min="2" style="0" width="31.83"/>
    <col collapsed="false" customWidth="true" hidden="false" outlineLevel="0" max="4" min="4" style="0" width="38.83"/>
    <col collapsed="false" customWidth="true" hidden="false" outlineLevel="0" max="5" min="5" style="0" width="85.5"/>
    <col collapsed="false" customWidth="true" hidden="false" outlineLevel="0" max="7" min="7" style="0" width="21"/>
  </cols>
  <sheetData>
    <row r="1" customFormat="false" ht="15" hidden="false" customHeight="true" outlineLevel="0" collapsed="false">
      <c r="A1" s="293" t="s">
        <v>541</v>
      </c>
      <c r="B1" s="294"/>
    </row>
    <row r="2" customFormat="false" ht="15" hidden="false" customHeight="true" outlineLevel="0" collapsed="false">
      <c r="A2" s="0" t="str">
        <f aca="false">Admin!$B$20</f>
        <v>Test Council</v>
      </c>
    </row>
    <row r="3" customFormat="false" ht="15" hidden="false" customHeight="true" outlineLevel="0" collapsed="false">
      <c r="D3" s="288" t="s">
        <v>546</v>
      </c>
    </row>
    <row r="4" customFormat="false" ht="15" hidden="false" customHeight="true" outlineLevel="0" collapsed="false">
      <c r="A4" s="293" t="s">
        <v>547</v>
      </c>
      <c r="B4" s="294" t="s">
        <v>452</v>
      </c>
      <c r="D4" s="11" t="s">
        <v>504</v>
      </c>
      <c r="E4" s="11" t="s">
        <v>265</v>
      </c>
      <c r="F4" s="11" t="s">
        <v>452</v>
      </c>
      <c r="G4" s="11" t="s">
        <v>164</v>
      </c>
    </row>
    <row r="5" customFormat="false" ht="15" hidden="false" customHeight="true" outlineLevel="0" collapsed="false">
      <c r="A5" s="0" t="str">
        <f aca="false" t="array" ref="A5:B13">Filtered_Bespoke_Outcomes</f>
        <v>Please select an option</v>
      </c>
      <c r="B5" s="0" t="e">
        <v>#N/A</v>
      </c>
      <c r="D5" s="0" t="s">
        <v>50</v>
      </c>
      <c r="E5" s="0" t="str">
        <f aca="false">'Dropdown Values'!A3</f>
        <v>Please select an option</v>
      </c>
      <c r="F5" s="0" t="e">
        <f aca="false">NA()</f>
        <v>#N/A</v>
      </c>
      <c r="G5" s="0" t="s">
        <v>224</v>
      </c>
    </row>
    <row r="6" customFormat="false" ht="15" hidden="false" customHeight="true" outlineLevel="0" collapsed="false">
      <c r="A6" s="0" t="str">
        <v>Travel times in corridors of interest</v>
      </c>
      <c r="B6" s="0" t="str">
        <v>%</v>
      </c>
      <c r="D6" s="0" t="s">
        <v>50</v>
      </c>
      <c r="E6" s="0" t="s">
        <v>291</v>
      </c>
      <c r="F6" s="0" t="s">
        <v>459</v>
      </c>
      <c r="G6" s="0" t="s">
        <v>224</v>
      </c>
    </row>
    <row r="7" customFormat="false" ht="15" hidden="false" customHeight="true" outlineLevel="0" collapsed="false">
      <c r="A7" s="0" t="str">
        <v>Number of enterprises receiving non financial support </v>
      </c>
      <c r="B7" s="0" t="str">
        <v>n of </v>
      </c>
      <c r="D7" s="0" t="s">
        <v>50</v>
      </c>
      <c r="E7" s="0" t="s">
        <v>292</v>
      </c>
      <c r="F7" s="0" t="s">
        <v>221</v>
      </c>
      <c r="G7" s="0" t="s">
        <v>224</v>
      </c>
    </row>
    <row r="8" customFormat="false" ht="15" hidden="false" customHeight="true" outlineLevel="0" collapsed="false">
      <c r="A8" s="0" t="str">
        <v>No of births of new enterprises</v>
      </c>
      <c r="B8" s="0" t="str">
        <v>n of </v>
      </c>
      <c r="D8" s="0" t="s">
        <v>50</v>
      </c>
      <c r="E8" s="0" t="s">
        <v>293</v>
      </c>
      <c r="F8" s="0" t="s">
        <v>221</v>
      </c>
      <c r="G8" s="0" t="s">
        <v>224</v>
      </c>
    </row>
    <row r="9" customFormat="false" ht="15" hidden="false" customHeight="true" outlineLevel="0" collapsed="false">
      <c r="A9" s="0" t="str">
        <v>Average occupany rates work spaces (5)</v>
      </c>
      <c r="B9" s="0" t="str">
        <v>n of </v>
      </c>
      <c r="D9" s="0" t="s">
        <v>50</v>
      </c>
      <c r="E9" s="0" t="s">
        <v>294</v>
      </c>
      <c r="F9" s="0" t="s">
        <v>221</v>
      </c>
      <c r="G9" s="0" t="s">
        <v>224</v>
      </c>
    </row>
    <row r="10" customFormat="false" ht="15" hidden="false" customHeight="true" outlineLevel="0" collapsed="false">
      <c r="A10" s="0" t="str">
        <v>(%) of adults satisfied with their area</v>
      </c>
      <c r="B10" s="0" t="str">
        <v>%</v>
      </c>
      <c r="D10" s="0" t="s">
        <v>50</v>
      </c>
      <c r="E10" s="0" t="s">
        <v>295</v>
      </c>
      <c r="F10" s="0" t="s">
        <v>459</v>
      </c>
      <c r="G10" s="0" t="s">
        <v>224</v>
      </c>
    </row>
    <row r="11" customFormat="false" ht="15" hidden="false" customHeight="true" outlineLevel="0" collapsed="false">
      <c r="A11" s="0" t="str">
        <v>(%) of visitors likely to recommend the town</v>
      </c>
      <c r="B11" s="0" t="str">
        <v>%</v>
      </c>
      <c r="D11" s="0" t="s">
        <v>50</v>
      </c>
      <c r="E11" s="0" t="s">
        <v>296</v>
      </c>
      <c r="F11" s="0" t="s">
        <v>459</v>
      </c>
      <c r="G11" s="0" t="s">
        <v>224</v>
      </c>
    </row>
    <row r="12" customFormat="false" ht="15" hidden="false" customHeight="true" outlineLevel="0" collapsed="false">
      <c r="A12" s="0" t="str">
        <v>No of people using an improved/new public facility (%)</v>
      </c>
      <c r="B12" s="0" t="str">
        <v>n of </v>
      </c>
      <c r="D12" s="0" t="s">
        <v>50</v>
      </c>
      <c r="E12" s="0" t="s">
        <v>297</v>
      </c>
      <c r="F12" s="0" t="s">
        <v>221</v>
      </c>
      <c r="G12" s="0" t="s">
        <v>224</v>
      </c>
    </row>
    <row r="13" customFormat="false" ht="15" hidden="false" customHeight="true" outlineLevel="0" collapsed="false">
      <c r="A13" s="0" t="str">
        <v>(%) of customers or visitors who report a positive experience</v>
      </c>
      <c r="B13" s="0" t="str">
        <v>%</v>
      </c>
      <c r="D13" s="0" t="s">
        <v>50</v>
      </c>
      <c r="E13" s="0" t="s">
        <v>298</v>
      </c>
      <c r="F13" s="0" t="s">
        <v>459</v>
      </c>
      <c r="G13" s="0" t="s">
        <v>224</v>
      </c>
    </row>
    <row r="14" customFormat="false" ht="15" hidden="false" customHeight="false" outlineLevel="0" collapsed="false">
      <c r="G14" s="288" t="s">
        <v>548</v>
      </c>
    </row>
  </sheetData>
  <sheetProtection algorithmName="SHA-512" hashValue="A7p40Nn+ZTbn15QCrb62q1TSNjV8gO5FoIr6ubMuVlWueS8bztQlt4aldDTg7fmqj4d+omXyB2CzZ1a2LzSPCw==" saltValue="wQcDvuuRWeHnw6HqF796Zg==" spinCount="100000" sheet="true" objects="true" scenarios="true" selectLockedCells="true" selectUnlockedCells="true"/>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&amp;C&amp;10 OFFICIAL&amp;1#_x005F_x000D_</oddHeader>
    <oddFooter>&amp;C_x005F_x000D_&amp;1#&amp;10 OFFICIAL</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DataMashup xmlns="http://schemas.microsoft.com/DataMashup">AAAAABUDAABQSwMEFAACAAgAx2AxWc1auQ2lAAAA9gAAABIAHABDb25maWcvUGFja2FnZS54bWwgohgAKKAUAAAAAAAAAAAAAAAAAAAAAAAAAAAAhY9LCsIwGISvUrJvXkWQ8jcFXbixIAjiNsTYBttUmtT0bi48klewolV3LmfmG5i5X2+QD00dXXTnTGszxDBFkbaqPRhbZqj3x3iOcgEbqU6y1NEIW5cOzmSo8v6cEhJCwCHBbVcSTikj+2K9VZVuZGys89IqjT6tw/8WErB7jREcs4ThGeWYAplMKIz9Anzc+0x/TFj2te87LbSNVwsgkwTy/iAeUEsDBBQAAgAIAMdgMVk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HYDFZKIpHuA4AAAARAAAAEwAcAEZvcm11bGFzL1NlY3Rpb24xLm0gohgAKKAUAAAAAAAAAAAAAAAAAAAAAAAAAAAAK05NLsnMz1MIhtCG1gBQSwECLQAUAAIACADHYDFZzVq5DaUAAAD2AAAAEgAAAAAAAAAAAAAAAAAAAAAAQ29uZmlnL1BhY2thZ2UueG1sUEsBAi0AFAACAAgAx2AxWQ/K6aukAAAA6QAAABMAAAAAAAAAAAAAAAAA8QAAAFtDb250ZW50X1R5cGVzXS54bWxQSwECLQAUAAIACADHYDFZKIpHuA4AAAARAAAAEwAAAAAAAAAAAAAAAADiAQAARm9ybXVsYXMvU2VjdGlvbjEubVBLBQYAAAAAAwADAMIAAAA9AgAAAAAQAQAA77u/PD94bWwgdmVyc2lvbj0iMS4wIiBlbmNvZGluZz0idXRmLTgiPz48UGVybWlzc2lvbkxpc3QgeG1sbnM6eHNpPSJodHRwOi8vd3d3LnczLm9yZy8yMDAxL1hNTFNjaGVtYS1pbnN0YW5jZSIgeG1sbnM6eHNkPSJodHRwOi8vd3d3LnczLm9yZy8yMDAxL1hNTFNjaGVtYSI+PENhbkV2YWx1YXRlRnV0dXJlUGFja2FnZXM+ZmFsc2U8L0NhbkV2YWx1YXRlRnV0dXJlUGFja2FnZXM+PEZpcmV3YWxsRW5hYmxlZD50cnVlPC9GaXJld2FsbEVuYWJsZWQ+PC9QZXJtaXNzaW9uTGlzdD6XAQAAAAAAAHUBAADvu788P3htbCB2ZXJzaW9uPSIxLjAiIGVuY29kaW5nPSJ1dGYtOCI/PjxMb2NhbFBhY2thZ2VNZXRhZGF0YUZpbGUgeG1sbnM6eHNpPSJodHRwOi8vd3d3LnczLm9yZy8yMDAxL1hNTFNjaGVtYS1pbnN0YW5jZSIgeG1sbnM6eHNkPSJodHRwOi8vd3d3LnczLm9yZy8yMDAxL1hNTFNjaGVtYSI+PEl0ZW1zPjxJdGVtPjxJdGVtTG9jYXRpb24+PEl0ZW1UeXBlPkFsbEZvcm11bGFzPC9JdGVtVHlwZT48SXRlbVBhdGggLz48L0l0ZW1Mb2NhdGlvbj48U3RhYmxlRW50cmllcz48RW50cnkgVHlwZT0iUmVsYXRpb25zaGlwcyIgVmFsdWU9InNBQUFBQUE9PSIgLz48L1N0YWJsZUVudHJpZXM+PC9JdGVtPjwvSXRlbXM+PC9Mb2NhbFBhY2thZ2VNZXRhZGF0YUZpbGU+FgAAAFBLBQYAAAAAAAAAAAAAAAAAAAAAAAAmAQAAAQAAANCMnd8BFdERjHoAwE/Cl+sBAAAAW0dQl2oqf0ONRbMRLvGW/gAAAAACAAAAAAAQZgAAAAEAACAAAAAPBaQlaUCsYA0a9XtTWrxhHkvpjWLQRSPdrE52Ok7puwAAAAAOgAAAAAIAACAAAAAUdUJg1AqfM2Sqstx7v1f2v90rrt/TYpwXR89SAK0OdFAAAAAMCZoYUeQ9ZZdcJ2lRGIsxjO1OeRtO4UZIx1u/YDL2vVa4HqMS0MAAe3Ht8saQD16uEDZ2cDUPOxSN+GK7p4iRXNuDj+jxJALBx5U/eQDxfUAAAAB7IhsLjuU+Cvia/U49teZUninTN5dIhPDmgbluRyaNaXwhM9/dot28a+gC7CerLTG++7gq6IO+rbOZKWARu5Wt</DataMashup>
</file>

<file path=customXml/item3.xml><?xml version="1.0" encoding="utf-8"?>
<ct:contentTypeSchema xmlns:ct="http://schemas.microsoft.com/office/2006/metadata/contentType" xmlns:ma="http://schemas.microsoft.com/office/2006/metadata/properties/metaAttributes" ct:_="" ma:_="" ma:contentTypeName="Document" ma:contentTypeID="0x01010083D66D72E9D549448C616EA5B320D725" ma:contentTypeVersion="17" ma:contentTypeDescription="Create a new document." ma:contentTypeScope="" ma:versionID="cb056db38008baf4b9731beb221125dd">
  <xsd:schema xmlns:xsd="http://www.w3.org/2001/XMLSchema" xmlns:xs="http://www.w3.org/2001/XMLSchema" xmlns:p="http://schemas.microsoft.com/office/2006/metadata/properties" xmlns:ns3="bf400654-d189-4d7c-a8a3-10427610f55b" xmlns:ns4="0732d37f-eb2b-4075-89ae-0b0883dff98c" targetNamespace="http://schemas.microsoft.com/office/2006/metadata/properties" ma:root="true" ma:fieldsID="8180bbdd916c4e3fd8e310909b8d900a" ns3:_="" ns4:_="">
    <xsd:import namespace="bf400654-d189-4d7c-a8a3-10427610f55b"/>
    <xsd:import namespace="0732d37f-eb2b-4075-89ae-0b0883dff98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AutoKeyPoints" minOccurs="0"/>
                <xsd:element ref="ns4:MediaServiceKeyPoints" minOccurs="0"/>
                <xsd:element ref="ns4:MediaServiceGenerationTime" minOccurs="0"/>
                <xsd:element ref="ns4:MediaServiceEventHashCode"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400654-d189-4d7c-a8a3-10427610f55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32d37f-eb2b-4075-89ae-0b0883dff98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SharedWithUsers xmlns="bf400654-d189-4d7c-a8a3-10427610f55b">
      <UserInfo>
        <DisplayName/>
        <AccountId xsi:nil="true"/>
        <AccountType/>
      </UserInfo>
    </SharedWithUsers>
    <_activity xmlns="0732d37f-eb2b-4075-89ae-0b0883dff98c" xsi:nil="true"/>
  </documentManagement>
</p:properties>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D398EC88-A9CD-4562-BE4D-1DACBC0F861A}">
  <ds:schemaRefs>
    <ds:schemaRef ds:uri="http://schemas.microsoft.com/DataMashup"/>
  </ds:schemaRefs>
</ds:datastoreItem>
</file>

<file path=customXml/itemProps3.xml><?xml version="1.0" encoding="utf-8"?>
<ds:datastoreItem xmlns:ds="http://schemas.openxmlformats.org/officeDocument/2006/customXml" ds:itemID="{6CBBCC12-68BB-4509-AEBD-1F26EABF67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400654-d189-4d7c-a8a3-10427610f55b"/>
    <ds:schemaRef ds:uri="0732d37f-eb2b-4075-89ae-0b0883dff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2714E09-E476-4024-A743-EBE78B46D4FD}">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0732d37f-eb2b-4075-89ae-0b0883dff98c"/>
    <ds:schemaRef ds:uri="http://purl.org/dc/terms/"/>
    <ds:schemaRef ds:uri="http://schemas.openxmlformats.org/package/2006/metadata/core-properties"/>
    <ds:schemaRef ds:uri="bf400654-d189-4d7c-a8a3-10427610f55b"/>
    <ds:schemaRef ds:uri="http://www.w3.org/XML/1998/namespace"/>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emplate/>
  <TotalTime>1</TotalTime>
  <Application>LibreOffice/24.8.1.2$MacOSX_AARCH64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2023-11-10T13:31:50Z</dcterms:created>
  <dc:creator>Ade Adewusi</dc:creator>
  <dc:description/>
  <dc:language>en-GB</dc:language>
  <cp:lastModifiedBy/>
  <dcterms:modified xsi:type="dcterms:W3CDTF">2024-09-27T10:56:25Z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0x01010083D66D72E9D549448C616EA5B320D725</vt:lpwstr>
  </property>
  <property fmtid="{D5CDD505-2E9C-101B-9397-08002B2CF9AE}" pid="4" name="MediaServiceImageTags">
    <vt:lpwstr/>
  </property>
  <property fmtid="{D5CDD505-2E9C-101B-9397-08002B2CF9AE}" pid="5" name="Order">
    <vt:r8>2400</vt:r8>
  </property>
  <property fmtid="{D5CDD505-2E9C-101B-9397-08002B2CF9AE}" pid="6" name="TriggerFlowInfo">
    <vt:lpwstr/>
  </property>
  <property fmtid="{D5CDD505-2E9C-101B-9397-08002B2CF9AE}" pid="7" name="_ExtendedDescription">
    <vt:lpwstr/>
  </property>
  <property fmtid="{D5CDD505-2E9C-101B-9397-08002B2CF9AE}" pid="8" name="_activity">
    <vt:lpwstr>{"FileActivityType":"9","FileActivityTimeStamp":"2024-03-01T15:42:00.420Z","FileActivityUsersOnPage":[{"DisplayName":"William May","Id":"william.may@communities.gov.uk"}],"FileActivityNavigationId":null}</vt:lpwstr>
  </property>
</Properties>
</file>