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qp/MyFiles2019/VocalScales/FMA_stimuli/"/>
    </mc:Choice>
  </mc:AlternateContent>
  <xr:revisionPtr revIDLastSave="0" documentId="13_ncr:1_{B9A71373-CE31-0D46-9A8E-CBD045F38C23}" xr6:coauthVersionLast="36" xr6:coauthVersionMax="36" xr10:uidLastSave="{00000000-0000-0000-0000-000000000000}"/>
  <bookViews>
    <workbookView xWindow="3020" yWindow="-20480" windowWidth="25600" windowHeight="20480" activeTab="1" xr2:uid="{5A3E1579-CF23-F945-B1DC-2BAD577DAD20}"/>
  </bookViews>
  <sheets>
    <sheet name="audio" sheetId="1" r:id="rId1"/>
    <sheet name="spectrograms" sheetId="3" r:id="rId2"/>
    <sheet name="_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S4" i="3"/>
  <c r="S3" i="3"/>
  <c r="O26" i="1"/>
  <c r="O25" i="1"/>
  <c r="O24" i="1"/>
  <c r="O10" i="1"/>
  <c r="O9" i="1"/>
  <c r="O8" i="1"/>
  <c r="O10" i="3"/>
  <c r="O9" i="3"/>
  <c r="O8" i="3"/>
  <c r="K11" i="3"/>
  <c r="K10" i="3"/>
  <c r="K9" i="3"/>
  <c r="K8" i="3"/>
  <c r="K7" i="3"/>
  <c r="K6" i="3"/>
  <c r="K5" i="3"/>
  <c r="K4" i="3"/>
  <c r="K3" i="3"/>
  <c r="K11" i="1"/>
  <c r="K10" i="1"/>
  <c r="K9" i="1"/>
  <c r="K8" i="1"/>
  <c r="K7" i="1"/>
  <c r="K6" i="1"/>
  <c r="K5" i="1"/>
  <c r="K4" i="1"/>
  <c r="K3" i="1"/>
  <c r="J17" i="3"/>
  <c r="I17" i="3"/>
  <c r="H17" i="3"/>
  <c r="G17" i="3"/>
  <c r="F17" i="3"/>
  <c r="E17" i="3"/>
  <c r="D17" i="3"/>
  <c r="C17" i="3"/>
  <c r="F7" i="3"/>
  <c r="F13" i="3" s="1"/>
  <c r="D7" i="3"/>
  <c r="J14" i="3"/>
  <c r="I14" i="3"/>
  <c r="H14" i="3"/>
  <c r="G14" i="3"/>
  <c r="F14" i="3"/>
  <c r="E14" i="3"/>
  <c r="D14" i="3"/>
  <c r="C14" i="3"/>
  <c r="J13" i="3"/>
  <c r="I13" i="3"/>
  <c r="H13" i="3"/>
  <c r="G13" i="3"/>
  <c r="E13" i="3"/>
  <c r="D13" i="3"/>
  <c r="C13" i="3"/>
  <c r="L11" i="3"/>
  <c r="L10" i="3"/>
  <c r="L9" i="3"/>
  <c r="L8" i="3"/>
  <c r="L7" i="3"/>
  <c r="L6" i="3"/>
  <c r="P5" i="3"/>
  <c r="O5" i="3"/>
  <c r="L5" i="3"/>
  <c r="P4" i="3"/>
  <c r="L4" i="3"/>
  <c r="P3" i="3"/>
  <c r="O3" i="3"/>
  <c r="L3" i="3"/>
  <c r="L17" i="3" l="1"/>
  <c r="K17" i="3"/>
  <c r="O4" i="3"/>
  <c r="J30" i="1"/>
  <c r="I30" i="1"/>
  <c r="H30" i="1"/>
  <c r="G30" i="1"/>
  <c r="E30" i="1"/>
  <c r="D30" i="1"/>
  <c r="C30" i="1"/>
  <c r="J29" i="1"/>
  <c r="I29" i="1"/>
  <c r="H29" i="1"/>
  <c r="G29" i="1"/>
  <c r="E29" i="1"/>
  <c r="D29" i="1"/>
  <c r="C29" i="1"/>
  <c r="L27" i="1"/>
  <c r="L26" i="1"/>
  <c r="L25" i="1"/>
  <c r="L24" i="1"/>
  <c r="L23" i="1"/>
  <c r="L22" i="1"/>
  <c r="P21" i="1"/>
  <c r="O21" i="1"/>
  <c r="L21" i="1"/>
  <c r="P20" i="1"/>
  <c r="O20" i="1"/>
  <c r="L20" i="1"/>
  <c r="P19" i="1"/>
  <c r="O19" i="1"/>
  <c r="L19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C14" i="1"/>
  <c r="C13" i="1"/>
  <c r="P5" i="1"/>
  <c r="P4" i="1"/>
  <c r="P3" i="1"/>
  <c r="O5" i="1"/>
  <c r="O4" i="1"/>
  <c r="O3" i="1"/>
  <c r="L11" i="1"/>
  <c r="L10" i="1"/>
  <c r="L9" i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Pfordresher</author>
  </authors>
  <commentList>
    <comment ref="D7" authorId="0" shapeId="0" xr:uid="{AAE33565-5576-7343-BF83-61C5A4B86AE5}">
      <text>
        <r>
          <rPr>
            <b/>
            <sz val="10"/>
            <color rgb="FF000000"/>
            <rFont val="Tahoma"/>
            <family val="2"/>
          </rPr>
          <t>Peter Pfordresher: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in file: 2 iterations of this trial but none of hm1</t>
        </r>
      </text>
    </comment>
    <comment ref="F7" authorId="0" shapeId="0" xr:uid="{97B61636-1DE8-EC45-AF85-8ED5E8528A40}">
      <text>
        <r>
          <rPr>
            <b/>
            <sz val="10"/>
            <color rgb="FF000000"/>
            <rFont val="Tahoma"/>
            <family val="2"/>
          </rPr>
          <t>Peter Pfordresher: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in file: 2 iterations of this trial but none of hm1</t>
        </r>
      </text>
    </comment>
  </commentList>
</comments>
</file>

<file path=xl/sharedStrings.xml><?xml version="1.0" encoding="utf-8"?>
<sst xmlns="http://schemas.openxmlformats.org/spreadsheetml/2006/main" count="105" uniqueCount="37">
  <si>
    <t>file</t>
  </si>
  <si>
    <t>CE</t>
  </si>
  <si>
    <t>DV</t>
  </si>
  <si>
    <t>ES</t>
  </si>
  <si>
    <t>GG</t>
  </si>
  <si>
    <t>IK</t>
  </si>
  <si>
    <t>KK</t>
  </si>
  <si>
    <t>KM</t>
  </si>
  <si>
    <t>SD</t>
  </si>
  <si>
    <t>M</t>
  </si>
  <si>
    <t>bs1_KAUAI_scale1.5.wav</t>
  </si>
  <si>
    <t>bs2_FIREB_scale4.wav</t>
  </si>
  <si>
    <t>bs3_CANYO_scale4.wav</t>
  </si>
  <si>
    <t>hm1_Yangguan_Sandie_hum.wav</t>
  </si>
  <si>
    <t>hm2_Ireland_old_style_hum.wav</t>
  </si>
  <si>
    <t>hm3_p2_birthday1_hum.wav</t>
  </si>
  <si>
    <t>hs1_Sometimes_behave_so_strangly_hum.wav</t>
  </si>
  <si>
    <t>hs2_Vietnamese_hum.wav</t>
  </si>
  <si>
    <t>hs3_English_short_hum.wav</t>
  </si>
  <si>
    <t>Median</t>
  </si>
  <si>
    <t>Participant ID</t>
  </si>
  <si>
    <t>by categgory</t>
  </si>
  <si>
    <t>median</t>
  </si>
  <si>
    <t>human music</t>
  </si>
  <si>
    <t>human speech</t>
  </si>
  <si>
    <t>bird song</t>
  </si>
  <si>
    <t>Mean</t>
  </si>
  <si>
    <t>Patrticipant Mean</t>
  </si>
  <si>
    <t>…median</t>
  </si>
  <si>
    <t>Remove GG (biased toward hearing stable pitch?)</t>
  </si>
  <si>
    <t>correlation with  audio ratings</t>
  </si>
  <si>
    <t>contrasts</t>
  </si>
  <si>
    <t>bird vs. music</t>
  </si>
  <si>
    <t>bird vs. speech</t>
  </si>
  <si>
    <t>p (t-test)</t>
  </si>
  <si>
    <t>music vs. speech</t>
  </si>
  <si>
    <t>by stimrank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</si>
</sst>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8EDF-D27A-AE40-B4FA-0A2EED3DF62B}">
  <dimension ref="A1:P30"/>
  <sheetViews>
    <sheetView zoomScale="120" zoomScaleNormal="120" workbookViewId="0">
      <selection activeCell="O36" sqref="O36"/>
    </sheetView>
  </sheetViews>
  <sheetFormatPr baseColWidth="10" defaultRowHeight="16" x14ac:dyDescent="0.2"/>
  <cols>
    <col min="2" max="2" width="38.33203125" style="1" customWidth="1"/>
    <col min="3" max="10" width="6.5" style="2" customWidth="1"/>
    <col min="11" max="12" width="10.83203125" style="2"/>
    <col min="14" max="14" width="14" customWidth="1"/>
    <col min="15" max="15" width="8.1640625" style="2" customWidth="1"/>
    <col min="16" max="16" width="7.83203125" style="2" customWidth="1"/>
  </cols>
  <sheetData>
    <row r="1" spans="1:16" x14ac:dyDescent="0.2">
      <c r="C1" s="16" t="s">
        <v>20</v>
      </c>
      <c r="D1" s="16"/>
      <c r="E1" s="16"/>
      <c r="F1" s="16"/>
      <c r="G1" s="16"/>
      <c r="H1" s="16"/>
      <c r="I1" s="16"/>
      <c r="J1" s="16"/>
      <c r="K1" s="16"/>
    </row>
    <row r="2" spans="1:16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19</v>
      </c>
      <c r="N2" s="13" t="s">
        <v>21</v>
      </c>
      <c r="O2" s="14" t="s">
        <v>9</v>
      </c>
      <c r="P2" s="14" t="s">
        <v>22</v>
      </c>
    </row>
    <row r="3" spans="1:16" x14ac:dyDescent="0.2">
      <c r="A3">
        <v>1</v>
      </c>
      <c r="B3" s="1" t="s">
        <v>10</v>
      </c>
      <c r="C3" s="4">
        <v>6</v>
      </c>
      <c r="D3" s="5">
        <v>3</v>
      </c>
      <c r="E3" s="5">
        <v>7</v>
      </c>
      <c r="F3" s="5">
        <v>6</v>
      </c>
      <c r="G3" s="5">
        <v>5</v>
      </c>
      <c r="H3" s="5">
        <v>5</v>
      </c>
      <c r="I3" s="5">
        <v>4</v>
      </c>
      <c r="J3" s="6">
        <v>5</v>
      </c>
      <c r="K3" s="2">
        <f>AVERAGE(C3:J3)</f>
        <v>5.125</v>
      </c>
      <c r="L3" s="2">
        <f>MEDIAN(C3:J3)</f>
        <v>5</v>
      </c>
      <c r="N3" s="1" t="s">
        <v>25</v>
      </c>
      <c r="O3" s="3">
        <f>AVERAGE(C3:J5)</f>
        <v>5.625</v>
      </c>
      <c r="P3" s="2">
        <f>MEDIAN(C3:J5)</f>
        <v>6</v>
      </c>
    </row>
    <row r="4" spans="1:16" x14ac:dyDescent="0.2">
      <c r="A4">
        <v>2</v>
      </c>
      <c r="B4" s="1" t="s">
        <v>11</v>
      </c>
      <c r="C4" s="7">
        <v>5</v>
      </c>
      <c r="D4" s="8">
        <v>6</v>
      </c>
      <c r="E4" s="8">
        <v>6</v>
      </c>
      <c r="F4" s="8">
        <v>7</v>
      </c>
      <c r="G4" s="8">
        <v>6</v>
      </c>
      <c r="H4" s="8">
        <v>5</v>
      </c>
      <c r="I4" s="8">
        <v>6</v>
      </c>
      <c r="J4" s="9">
        <v>6</v>
      </c>
      <c r="K4" s="15">
        <f t="shared" ref="K4:K11" si="0">AVERAGE(C4:J4)</f>
        <v>5.875</v>
      </c>
      <c r="L4" s="2">
        <f t="shared" ref="L4:L11" si="1">MEDIAN(C4:J4)</f>
        <v>6</v>
      </c>
      <c r="N4" s="1" t="s">
        <v>23</v>
      </c>
      <c r="O4" s="3">
        <f>AVERAGE(C6:J8)</f>
        <v>5.958333333333333</v>
      </c>
      <c r="P4" s="2">
        <f>MEDIAN(C6:J8)</f>
        <v>6</v>
      </c>
    </row>
    <row r="5" spans="1:16" x14ac:dyDescent="0.2">
      <c r="A5">
        <v>3</v>
      </c>
      <c r="B5" s="1" t="s">
        <v>12</v>
      </c>
      <c r="C5" s="7">
        <v>7</v>
      </c>
      <c r="D5" s="8">
        <v>2</v>
      </c>
      <c r="E5" s="8">
        <v>7</v>
      </c>
      <c r="F5" s="8">
        <v>6</v>
      </c>
      <c r="G5" s="8">
        <v>7</v>
      </c>
      <c r="H5" s="8">
        <v>7</v>
      </c>
      <c r="I5" s="8">
        <v>6</v>
      </c>
      <c r="J5" s="9">
        <v>5</v>
      </c>
      <c r="K5" s="15">
        <f t="shared" si="0"/>
        <v>5.875</v>
      </c>
      <c r="L5" s="2">
        <f t="shared" si="1"/>
        <v>6.5</v>
      </c>
      <c r="N5" s="1" t="s">
        <v>24</v>
      </c>
      <c r="O5" s="2">
        <f>AVERAGE(C9:J11)</f>
        <v>3.9583333333333335</v>
      </c>
      <c r="P5" s="2">
        <f>MEDIAN(C9:J11)</f>
        <v>4</v>
      </c>
    </row>
    <row r="6" spans="1:16" x14ac:dyDescent="0.2">
      <c r="A6">
        <v>4</v>
      </c>
      <c r="B6" s="1" t="s">
        <v>13</v>
      </c>
      <c r="C6" s="7">
        <v>7</v>
      </c>
      <c r="D6" s="8">
        <v>6</v>
      </c>
      <c r="E6" s="8">
        <v>6</v>
      </c>
      <c r="F6" s="8">
        <v>7</v>
      </c>
      <c r="G6" s="8">
        <v>5</v>
      </c>
      <c r="H6" s="8">
        <v>6</v>
      </c>
      <c r="I6" s="8">
        <v>5</v>
      </c>
      <c r="J6" s="9">
        <v>6</v>
      </c>
      <c r="K6" s="15">
        <f t="shared" si="0"/>
        <v>6</v>
      </c>
      <c r="L6" s="2">
        <f t="shared" si="1"/>
        <v>6</v>
      </c>
    </row>
    <row r="7" spans="1:16" x14ac:dyDescent="0.2">
      <c r="A7">
        <v>5</v>
      </c>
      <c r="B7" s="1" t="s">
        <v>14</v>
      </c>
      <c r="C7" s="7">
        <v>7</v>
      </c>
      <c r="D7" s="8">
        <v>5</v>
      </c>
      <c r="E7" s="8">
        <v>7</v>
      </c>
      <c r="F7" s="8">
        <v>5</v>
      </c>
      <c r="G7" s="8">
        <v>6</v>
      </c>
      <c r="H7" s="8">
        <v>6</v>
      </c>
      <c r="I7" s="8">
        <v>7</v>
      </c>
      <c r="J7" s="9">
        <v>6</v>
      </c>
      <c r="K7" s="15">
        <f t="shared" si="0"/>
        <v>6.125</v>
      </c>
      <c r="L7" s="2">
        <f t="shared" si="1"/>
        <v>6</v>
      </c>
      <c r="N7" s="24" t="s">
        <v>31</v>
      </c>
      <c r="O7" s="14" t="s">
        <v>34</v>
      </c>
    </row>
    <row r="8" spans="1:16" x14ac:dyDescent="0.2">
      <c r="A8">
        <v>6</v>
      </c>
      <c r="B8" s="1" t="s">
        <v>15</v>
      </c>
      <c r="C8" s="7">
        <v>7</v>
      </c>
      <c r="D8" s="8">
        <v>4</v>
      </c>
      <c r="E8" s="8">
        <v>6</v>
      </c>
      <c r="F8" s="8">
        <v>7</v>
      </c>
      <c r="G8" s="8">
        <v>4</v>
      </c>
      <c r="H8" s="8">
        <v>5</v>
      </c>
      <c r="I8" s="8">
        <v>7</v>
      </c>
      <c r="J8" s="9">
        <v>6</v>
      </c>
      <c r="K8" s="15">
        <f t="shared" si="0"/>
        <v>5.75</v>
      </c>
      <c r="L8" s="2">
        <f t="shared" si="1"/>
        <v>6</v>
      </c>
      <c r="N8" s="1" t="s">
        <v>32</v>
      </c>
      <c r="O8" s="23">
        <f>_xlfn.T.TEST(C3:J5,C6:J8, 2, 1)</f>
        <v>0.25669072530488779</v>
      </c>
    </row>
    <row r="9" spans="1:16" x14ac:dyDescent="0.2">
      <c r="A9">
        <v>7</v>
      </c>
      <c r="B9" s="1" t="s">
        <v>16</v>
      </c>
      <c r="C9" s="7">
        <v>5</v>
      </c>
      <c r="D9" s="8">
        <v>4</v>
      </c>
      <c r="E9" s="8">
        <v>6</v>
      </c>
      <c r="F9" s="8">
        <v>5</v>
      </c>
      <c r="G9" s="8">
        <v>2</v>
      </c>
      <c r="H9" s="8">
        <v>4</v>
      </c>
      <c r="I9" s="8">
        <v>4</v>
      </c>
      <c r="J9" s="9">
        <v>2</v>
      </c>
      <c r="K9" s="15">
        <f t="shared" si="0"/>
        <v>4</v>
      </c>
      <c r="L9" s="2">
        <f t="shared" si="1"/>
        <v>4</v>
      </c>
      <c r="N9" s="1" t="s">
        <v>33</v>
      </c>
      <c r="O9" s="23">
        <f>_xlfn.T.TEST(C3:J5,C9:J11, 2, 1)</f>
        <v>2.4284930236634995E-5</v>
      </c>
    </row>
    <row r="10" spans="1:16" x14ac:dyDescent="0.2">
      <c r="A10">
        <v>8</v>
      </c>
      <c r="B10" s="1" t="s">
        <v>17</v>
      </c>
      <c r="C10" s="7">
        <v>5</v>
      </c>
      <c r="D10" s="8">
        <v>7</v>
      </c>
      <c r="E10" s="8">
        <v>2</v>
      </c>
      <c r="F10" s="8">
        <v>4</v>
      </c>
      <c r="G10" s="8">
        <v>4</v>
      </c>
      <c r="H10" s="8">
        <v>2</v>
      </c>
      <c r="I10" s="8">
        <v>3</v>
      </c>
      <c r="J10" s="9">
        <v>3</v>
      </c>
      <c r="K10" s="15">
        <f t="shared" si="0"/>
        <v>3.75</v>
      </c>
      <c r="L10" s="2">
        <f t="shared" si="1"/>
        <v>3.5</v>
      </c>
      <c r="N10" s="1" t="s">
        <v>35</v>
      </c>
      <c r="O10" s="23">
        <f>_xlfn.T.TEST(C6:J8,C9:J11,2,1)</f>
        <v>8.3984535653222056E-6</v>
      </c>
    </row>
    <row r="11" spans="1:16" x14ac:dyDescent="0.2">
      <c r="A11">
        <v>9</v>
      </c>
      <c r="B11" s="1" t="s">
        <v>18</v>
      </c>
      <c r="C11" s="10">
        <v>4</v>
      </c>
      <c r="D11" s="11">
        <v>2</v>
      </c>
      <c r="E11" s="11">
        <v>4</v>
      </c>
      <c r="F11" s="11">
        <v>7</v>
      </c>
      <c r="G11" s="11">
        <v>4</v>
      </c>
      <c r="H11" s="11">
        <v>6</v>
      </c>
      <c r="I11" s="11">
        <v>4</v>
      </c>
      <c r="J11" s="12">
        <v>2</v>
      </c>
      <c r="K11" s="15">
        <f t="shared" si="0"/>
        <v>4.125</v>
      </c>
      <c r="L11" s="2">
        <f t="shared" si="1"/>
        <v>4</v>
      </c>
    </row>
    <row r="13" spans="1:16" x14ac:dyDescent="0.2">
      <c r="B13" s="1" t="s">
        <v>27</v>
      </c>
      <c r="C13" s="3">
        <f>AVERAGE(C3:C11)</f>
        <v>5.8888888888888893</v>
      </c>
      <c r="D13" s="3">
        <f t="shared" ref="D13:J13" si="2">AVERAGE(D3:D11)</f>
        <v>4.333333333333333</v>
      </c>
      <c r="E13" s="3">
        <f t="shared" si="2"/>
        <v>5.666666666666667</v>
      </c>
      <c r="F13" s="3">
        <f t="shared" si="2"/>
        <v>6</v>
      </c>
      <c r="G13" s="3">
        <f t="shared" si="2"/>
        <v>4.7777777777777777</v>
      </c>
      <c r="H13" s="3">
        <f t="shared" si="2"/>
        <v>5.1111111111111107</v>
      </c>
      <c r="I13" s="3">
        <f t="shared" si="2"/>
        <v>5.1111111111111107</v>
      </c>
      <c r="J13" s="3">
        <f t="shared" si="2"/>
        <v>4.5555555555555554</v>
      </c>
    </row>
    <row r="14" spans="1:16" x14ac:dyDescent="0.2">
      <c r="B14" s="1" t="s">
        <v>28</v>
      </c>
      <c r="C14" s="2">
        <f>MEDIAN(C3:C11)</f>
        <v>6</v>
      </c>
      <c r="D14" s="2">
        <f t="shared" ref="D14:J14" si="3">MEDIAN(D3:D11)</f>
        <v>4</v>
      </c>
      <c r="E14" s="2">
        <f t="shared" si="3"/>
        <v>6</v>
      </c>
      <c r="F14" s="2">
        <f t="shared" si="3"/>
        <v>6</v>
      </c>
      <c r="G14" s="2">
        <f t="shared" si="3"/>
        <v>5</v>
      </c>
      <c r="H14" s="2">
        <f t="shared" si="3"/>
        <v>5</v>
      </c>
      <c r="I14" s="2">
        <f t="shared" si="3"/>
        <v>5</v>
      </c>
      <c r="J14" s="2">
        <f t="shared" si="3"/>
        <v>5</v>
      </c>
    </row>
    <row r="17" spans="1:16" x14ac:dyDescent="0.2">
      <c r="B17" s="1" t="s">
        <v>29</v>
      </c>
    </row>
    <row r="18" spans="1:16" x14ac:dyDescent="0.2">
      <c r="B18" s="1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26</v>
      </c>
      <c r="L18" s="2" t="s">
        <v>19</v>
      </c>
      <c r="N18" s="13" t="s">
        <v>21</v>
      </c>
      <c r="O18" s="14" t="s">
        <v>9</v>
      </c>
      <c r="P18" s="14" t="s">
        <v>22</v>
      </c>
    </row>
    <row r="19" spans="1:16" x14ac:dyDescent="0.2">
      <c r="A19">
        <v>1</v>
      </c>
      <c r="B19" s="1" t="s">
        <v>10</v>
      </c>
      <c r="C19" s="4">
        <v>6</v>
      </c>
      <c r="D19" s="5">
        <v>3</v>
      </c>
      <c r="E19" s="5">
        <v>7</v>
      </c>
      <c r="F19" s="5"/>
      <c r="G19" s="5">
        <v>5</v>
      </c>
      <c r="H19" s="5">
        <v>5</v>
      </c>
      <c r="I19" s="5">
        <v>4</v>
      </c>
      <c r="J19" s="6">
        <v>5</v>
      </c>
      <c r="K19" s="2">
        <v>5.375</v>
      </c>
      <c r="L19" s="2">
        <f>MEDIAN(C19:J19)</f>
        <v>5</v>
      </c>
      <c r="N19" s="1" t="s">
        <v>25</v>
      </c>
      <c r="O19" s="3">
        <f>AVERAGE(C19:J21)</f>
        <v>5.5238095238095237</v>
      </c>
      <c r="P19" s="2">
        <f>MEDIAN(C19:J21)</f>
        <v>6</v>
      </c>
    </row>
    <row r="20" spans="1:16" x14ac:dyDescent="0.2">
      <c r="A20">
        <v>2</v>
      </c>
      <c r="B20" s="1" t="s">
        <v>11</v>
      </c>
      <c r="C20" s="7">
        <v>5</v>
      </c>
      <c r="D20" s="8">
        <v>6</v>
      </c>
      <c r="E20" s="8">
        <v>6</v>
      </c>
      <c r="F20" s="8"/>
      <c r="G20" s="8">
        <v>6</v>
      </c>
      <c r="H20" s="8">
        <v>5</v>
      </c>
      <c r="I20" s="8">
        <v>6</v>
      </c>
      <c r="J20" s="9">
        <v>6</v>
      </c>
      <c r="K20" s="2">
        <v>6</v>
      </c>
      <c r="L20" s="2">
        <f t="shared" ref="L20:L27" si="4">MEDIAN(C20:J20)</f>
        <v>6</v>
      </c>
      <c r="N20" s="1" t="s">
        <v>23</v>
      </c>
      <c r="O20" s="3">
        <f>AVERAGE(C22:J24)</f>
        <v>5.9047619047619051</v>
      </c>
      <c r="P20" s="2">
        <f>MEDIAN(C22:J24)</f>
        <v>6</v>
      </c>
    </row>
    <row r="21" spans="1:16" x14ac:dyDescent="0.2">
      <c r="A21">
        <v>3</v>
      </c>
      <c r="B21" s="1" t="s">
        <v>12</v>
      </c>
      <c r="C21" s="7">
        <v>7</v>
      </c>
      <c r="D21" s="8">
        <v>2</v>
      </c>
      <c r="E21" s="8">
        <v>7</v>
      </c>
      <c r="F21" s="8"/>
      <c r="G21" s="8">
        <v>7</v>
      </c>
      <c r="H21" s="8">
        <v>7</v>
      </c>
      <c r="I21" s="8">
        <v>6</v>
      </c>
      <c r="J21" s="9">
        <v>5</v>
      </c>
      <c r="K21" s="2">
        <v>5.375</v>
      </c>
      <c r="L21" s="2">
        <f t="shared" si="4"/>
        <v>7</v>
      </c>
      <c r="N21" s="1" t="s">
        <v>24</v>
      </c>
      <c r="O21" s="2">
        <f>AVERAGE(C25:J27)</f>
        <v>3.7619047619047619</v>
      </c>
      <c r="P21" s="2">
        <f>MEDIAN(C25:J27)</f>
        <v>4</v>
      </c>
    </row>
    <row r="22" spans="1:16" x14ac:dyDescent="0.2">
      <c r="A22">
        <v>4</v>
      </c>
      <c r="B22" s="1" t="s">
        <v>13</v>
      </c>
      <c r="C22" s="7">
        <v>7</v>
      </c>
      <c r="D22" s="8">
        <v>6</v>
      </c>
      <c r="E22" s="8">
        <v>6</v>
      </c>
      <c r="F22" s="8"/>
      <c r="G22" s="8">
        <v>5</v>
      </c>
      <c r="H22" s="8">
        <v>6</v>
      </c>
      <c r="I22" s="8">
        <v>5</v>
      </c>
      <c r="J22" s="9">
        <v>6</v>
      </c>
      <c r="K22" s="2">
        <v>5.125</v>
      </c>
      <c r="L22" s="2">
        <f t="shared" si="4"/>
        <v>6</v>
      </c>
    </row>
    <row r="23" spans="1:16" x14ac:dyDescent="0.2">
      <c r="A23">
        <v>5</v>
      </c>
      <c r="B23" s="1" t="s">
        <v>14</v>
      </c>
      <c r="C23" s="7">
        <v>7</v>
      </c>
      <c r="D23" s="8">
        <v>5</v>
      </c>
      <c r="E23" s="8">
        <v>7</v>
      </c>
      <c r="F23" s="8"/>
      <c r="G23" s="8">
        <v>6</v>
      </c>
      <c r="H23" s="8">
        <v>6</v>
      </c>
      <c r="I23" s="8">
        <v>7</v>
      </c>
      <c r="J23" s="9">
        <v>6</v>
      </c>
      <c r="K23" s="2">
        <v>6.125</v>
      </c>
      <c r="L23" s="2">
        <f t="shared" si="4"/>
        <v>6</v>
      </c>
      <c r="N23" s="24" t="s">
        <v>31</v>
      </c>
      <c r="O23" s="14" t="s">
        <v>34</v>
      </c>
    </row>
    <row r="24" spans="1:16" x14ac:dyDescent="0.2">
      <c r="A24">
        <v>6</v>
      </c>
      <c r="B24" s="1" t="s">
        <v>15</v>
      </c>
      <c r="C24" s="7">
        <v>7</v>
      </c>
      <c r="D24" s="8">
        <v>4</v>
      </c>
      <c r="E24" s="8">
        <v>6</v>
      </c>
      <c r="F24" s="8"/>
      <c r="G24" s="8">
        <v>4</v>
      </c>
      <c r="H24" s="8">
        <v>5</v>
      </c>
      <c r="I24" s="8">
        <v>7</v>
      </c>
      <c r="J24" s="9">
        <v>6</v>
      </c>
      <c r="K24" s="2">
        <v>5.125</v>
      </c>
      <c r="L24" s="2">
        <f t="shared" si="4"/>
        <v>6</v>
      </c>
      <c r="N24" s="1" t="s">
        <v>32</v>
      </c>
      <c r="O24" s="23">
        <f>_xlfn.T.TEST(C19:J21,C22:J24, 2, 1)</f>
        <v>0.22540127007534905</v>
      </c>
    </row>
    <row r="25" spans="1:16" x14ac:dyDescent="0.2">
      <c r="A25">
        <v>7</v>
      </c>
      <c r="B25" s="1" t="s">
        <v>16</v>
      </c>
      <c r="C25" s="7">
        <v>5</v>
      </c>
      <c r="D25" s="8">
        <v>4</v>
      </c>
      <c r="E25" s="8">
        <v>6</v>
      </c>
      <c r="F25" s="8"/>
      <c r="G25" s="8">
        <v>2</v>
      </c>
      <c r="H25" s="8">
        <v>4</v>
      </c>
      <c r="I25" s="8">
        <v>4</v>
      </c>
      <c r="J25" s="9">
        <v>2</v>
      </c>
      <c r="K25" s="2">
        <v>4.625</v>
      </c>
      <c r="L25" s="2">
        <f t="shared" si="4"/>
        <v>4</v>
      </c>
      <c r="N25" s="1" t="s">
        <v>33</v>
      </c>
      <c r="O25" s="23">
        <f>_xlfn.T.TEST(C19:J21,C25:J27, 2, 1)</f>
        <v>3.1982307302909112E-5</v>
      </c>
    </row>
    <row r="26" spans="1:16" x14ac:dyDescent="0.2">
      <c r="A26">
        <v>8</v>
      </c>
      <c r="B26" s="1" t="s">
        <v>17</v>
      </c>
      <c r="C26" s="7">
        <v>5</v>
      </c>
      <c r="D26" s="8">
        <v>7</v>
      </c>
      <c r="E26" s="8">
        <v>2</v>
      </c>
      <c r="F26" s="8"/>
      <c r="G26" s="8">
        <v>4</v>
      </c>
      <c r="H26" s="8">
        <v>2</v>
      </c>
      <c r="I26" s="8">
        <v>3</v>
      </c>
      <c r="J26" s="9">
        <v>3</v>
      </c>
      <c r="K26" s="2">
        <v>4.5</v>
      </c>
      <c r="L26" s="2">
        <f t="shared" si="4"/>
        <v>3</v>
      </c>
      <c r="N26" s="1" t="s">
        <v>35</v>
      </c>
      <c r="O26" s="23">
        <f>_xlfn.T.TEST(C22:J24,C25:J27,2,1)</f>
        <v>1.9603595469750235E-5</v>
      </c>
    </row>
    <row r="27" spans="1:16" x14ac:dyDescent="0.2">
      <c r="A27">
        <v>9</v>
      </c>
      <c r="B27" s="1" t="s">
        <v>18</v>
      </c>
      <c r="C27" s="10">
        <v>4</v>
      </c>
      <c r="D27" s="11">
        <v>2</v>
      </c>
      <c r="E27" s="11">
        <v>4</v>
      </c>
      <c r="F27" s="11"/>
      <c r="G27" s="11">
        <v>4</v>
      </c>
      <c r="H27" s="11">
        <v>6</v>
      </c>
      <c r="I27" s="11">
        <v>4</v>
      </c>
      <c r="J27" s="12">
        <v>2</v>
      </c>
      <c r="K27" s="2">
        <v>4.375</v>
      </c>
      <c r="L27" s="2">
        <f t="shared" si="4"/>
        <v>4</v>
      </c>
    </row>
    <row r="29" spans="1:16" x14ac:dyDescent="0.2">
      <c r="B29" s="1" t="s">
        <v>27</v>
      </c>
      <c r="C29" s="3">
        <f>AVERAGE(C19:C27)</f>
        <v>5.8888888888888893</v>
      </c>
      <c r="D29" s="3">
        <f t="shared" ref="D29:J29" si="5">AVERAGE(D19:D27)</f>
        <v>4.333333333333333</v>
      </c>
      <c r="E29" s="3">
        <f t="shared" si="5"/>
        <v>5.666666666666667</v>
      </c>
      <c r="F29" s="3"/>
      <c r="G29" s="3">
        <f t="shared" si="5"/>
        <v>4.7777777777777777</v>
      </c>
      <c r="H29" s="3">
        <f t="shared" si="5"/>
        <v>5.1111111111111107</v>
      </c>
      <c r="I29" s="3">
        <f t="shared" si="5"/>
        <v>5.1111111111111107</v>
      </c>
      <c r="J29" s="3">
        <f t="shared" si="5"/>
        <v>4.5555555555555554</v>
      </c>
    </row>
    <row r="30" spans="1:16" x14ac:dyDescent="0.2">
      <c r="B30" s="1" t="s">
        <v>28</v>
      </c>
      <c r="C30" s="2">
        <f>MEDIAN(C19:C27)</f>
        <v>6</v>
      </c>
      <c r="D30" s="2">
        <f t="shared" ref="D30:J30" si="6">MEDIAN(D19:D27)</f>
        <v>4</v>
      </c>
      <c r="E30" s="2">
        <f t="shared" si="6"/>
        <v>6</v>
      </c>
      <c r="G30" s="2">
        <f t="shared" si="6"/>
        <v>5</v>
      </c>
      <c r="H30" s="2">
        <f t="shared" si="6"/>
        <v>5</v>
      </c>
      <c r="I30" s="2">
        <f t="shared" si="6"/>
        <v>5</v>
      </c>
      <c r="J30" s="2">
        <f t="shared" si="6"/>
        <v>5</v>
      </c>
    </row>
  </sheetData>
  <mergeCells count="1">
    <mergeCell ref="C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4252-D718-A240-A027-57CBA3F4BCAD}">
  <dimension ref="A1:T17"/>
  <sheetViews>
    <sheetView tabSelected="1" topLeftCell="K1" zoomScale="120" zoomScaleNormal="120" workbookViewId="0">
      <selection activeCell="T5" sqref="T5"/>
    </sheetView>
  </sheetViews>
  <sheetFormatPr baseColWidth="10" defaultRowHeight="16" x14ac:dyDescent="0.2"/>
  <cols>
    <col min="2" max="2" width="38.33203125" style="1" customWidth="1"/>
    <col min="3" max="10" width="6.5" style="15" customWidth="1"/>
    <col min="11" max="12" width="10.83203125" style="15"/>
    <col min="14" max="14" width="14" customWidth="1"/>
    <col min="15" max="15" width="8.1640625" style="15" customWidth="1"/>
    <col min="16" max="16" width="7.83203125" style="15" customWidth="1"/>
  </cols>
  <sheetData>
    <row r="1" spans="1:20" x14ac:dyDescent="0.2">
      <c r="C1" s="16" t="s">
        <v>20</v>
      </c>
      <c r="D1" s="16"/>
      <c r="E1" s="16"/>
      <c r="F1" s="16"/>
      <c r="G1" s="16"/>
      <c r="H1" s="16"/>
      <c r="I1" s="16"/>
      <c r="J1" s="16"/>
      <c r="K1" s="16"/>
    </row>
    <row r="2" spans="1:20" x14ac:dyDescent="0.2">
      <c r="B2" s="1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19</v>
      </c>
      <c r="N2" s="13" t="s">
        <v>21</v>
      </c>
      <c r="O2" s="14" t="s">
        <v>9</v>
      </c>
      <c r="P2" s="14" t="s">
        <v>22</v>
      </c>
      <c r="R2" t="s">
        <v>36</v>
      </c>
      <c r="S2" s="14" t="s">
        <v>9</v>
      </c>
      <c r="T2" s="14"/>
    </row>
    <row r="3" spans="1:20" x14ac:dyDescent="0.2">
      <c r="A3">
        <v>1</v>
      </c>
      <c r="B3" s="1" t="s">
        <v>10</v>
      </c>
      <c r="C3" s="4">
        <v>4</v>
      </c>
      <c r="D3" s="5">
        <v>4</v>
      </c>
      <c r="E3" s="5">
        <v>7</v>
      </c>
      <c r="F3" s="5">
        <v>1</v>
      </c>
      <c r="G3" s="5">
        <v>2</v>
      </c>
      <c r="H3" s="17">
        <v>1</v>
      </c>
      <c r="I3" s="17">
        <v>5</v>
      </c>
      <c r="J3" s="18">
        <v>5</v>
      </c>
      <c r="K3" s="3">
        <f>AVERAGE(C3:J3)</f>
        <v>3.625</v>
      </c>
      <c r="L3" s="15">
        <f>MEDIAN(C3:J3)</f>
        <v>4</v>
      </c>
      <c r="N3" s="1" t="s">
        <v>25</v>
      </c>
      <c r="O3" s="3">
        <f>AVERAGE(C3:J5)</f>
        <v>4.208333333333333</v>
      </c>
      <c r="P3" s="15">
        <f>MEDIAN(C3:J5)</f>
        <v>4.5</v>
      </c>
      <c r="R3">
        <v>1</v>
      </c>
      <c r="S3" s="25">
        <f>AVERAGE(C3:J3,C6:J6,C9:J9)</f>
        <v>3.5454545454545454</v>
      </c>
    </row>
    <row r="4" spans="1:20" x14ac:dyDescent="0.2">
      <c r="A4">
        <v>2</v>
      </c>
      <c r="B4" s="1" t="s">
        <v>11</v>
      </c>
      <c r="C4" s="7">
        <v>3</v>
      </c>
      <c r="D4" s="8">
        <v>6</v>
      </c>
      <c r="E4" s="8">
        <v>6</v>
      </c>
      <c r="F4" s="8">
        <v>5</v>
      </c>
      <c r="G4" s="8">
        <v>1</v>
      </c>
      <c r="H4" s="19">
        <v>2</v>
      </c>
      <c r="I4" s="8">
        <v>1</v>
      </c>
      <c r="J4" s="20">
        <v>6</v>
      </c>
      <c r="K4" s="3">
        <f t="shared" ref="K4:K11" si="0">AVERAGE(C4:J4)</f>
        <v>3.75</v>
      </c>
      <c r="L4" s="15">
        <f t="shared" ref="L4:L11" si="1">MEDIAN(C4:J4)</f>
        <v>4</v>
      </c>
      <c r="N4" s="1" t="s">
        <v>23</v>
      </c>
      <c r="O4" s="3">
        <f>AVERAGE(C6:J8)</f>
        <v>4.4090909090909092</v>
      </c>
      <c r="P4" s="15">
        <f>MEDIAN(C6:J8)</f>
        <v>4.5</v>
      </c>
      <c r="R4">
        <v>2</v>
      </c>
      <c r="S4" s="25">
        <f>AVERAGE(C4:J4,C7:J7,C10:J10)</f>
        <v>4.416666666666667</v>
      </c>
    </row>
    <row r="5" spans="1:20" x14ac:dyDescent="0.2">
      <c r="A5">
        <v>3</v>
      </c>
      <c r="B5" s="1" t="s">
        <v>12</v>
      </c>
      <c r="C5" s="7">
        <v>7</v>
      </c>
      <c r="D5" s="8">
        <v>3</v>
      </c>
      <c r="E5" s="8">
        <v>3</v>
      </c>
      <c r="F5" s="8">
        <v>7</v>
      </c>
      <c r="G5" s="8">
        <v>7</v>
      </c>
      <c r="H5" s="19">
        <v>7</v>
      </c>
      <c r="I5" s="19">
        <v>6</v>
      </c>
      <c r="J5" s="20">
        <v>2</v>
      </c>
      <c r="K5" s="3">
        <f t="shared" si="0"/>
        <v>5.25</v>
      </c>
      <c r="L5" s="15">
        <f t="shared" si="1"/>
        <v>6.5</v>
      </c>
      <c r="N5" s="1" t="s">
        <v>24</v>
      </c>
      <c r="O5" s="15">
        <f>AVERAGE(C9:J11)</f>
        <v>4.208333333333333</v>
      </c>
      <c r="P5" s="15">
        <f>MEDIAN(C9:J11)</f>
        <v>4.5</v>
      </c>
      <c r="R5">
        <v>3</v>
      </c>
      <c r="S5" s="25">
        <f>AVERAGE(C5:J5,C8:J8,C11:J11)</f>
        <v>4.791666666666667</v>
      </c>
    </row>
    <row r="6" spans="1:20" x14ac:dyDescent="0.2">
      <c r="A6">
        <v>4</v>
      </c>
      <c r="B6" s="1" t="s">
        <v>13</v>
      </c>
      <c r="C6" s="7">
        <v>1</v>
      </c>
      <c r="D6" s="8"/>
      <c r="E6" s="8">
        <v>6</v>
      </c>
      <c r="F6" s="8"/>
      <c r="G6" s="8">
        <v>4</v>
      </c>
      <c r="H6" s="19">
        <v>2</v>
      </c>
      <c r="I6" s="19">
        <v>2</v>
      </c>
      <c r="J6" s="20">
        <v>2</v>
      </c>
      <c r="K6" s="3">
        <f t="shared" si="0"/>
        <v>2.8333333333333335</v>
      </c>
      <c r="L6" s="15">
        <f t="shared" si="1"/>
        <v>2</v>
      </c>
    </row>
    <row r="7" spans="1:20" x14ac:dyDescent="0.2">
      <c r="A7">
        <v>5</v>
      </c>
      <c r="B7" s="1" t="s">
        <v>14</v>
      </c>
      <c r="C7" s="7">
        <v>3</v>
      </c>
      <c r="D7" s="8">
        <f>AVERAGE(5,3)</f>
        <v>4</v>
      </c>
      <c r="E7" s="8">
        <v>6</v>
      </c>
      <c r="F7" s="8">
        <f>AVERAGE(5,7)</f>
        <v>6</v>
      </c>
      <c r="G7" s="8">
        <v>5</v>
      </c>
      <c r="H7" s="19">
        <v>7</v>
      </c>
      <c r="I7" s="19">
        <v>7</v>
      </c>
      <c r="J7" s="20">
        <v>5</v>
      </c>
      <c r="K7" s="3">
        <f t="shared" si="0"/>
        <v>5.375</v>
      </c>
      <c r="L7" s="15">
        <f t="shared" si="1"/>
        <v>5.5</v>
      </c>
      <c r="N7" s="24" t="s">
        <v>31</v>
      </c>
      <c r="O7" s="14" t="s">
        <v>34</v>
      </c>
      <c r="R7" s="24"/>
      <c r="S7" s="14"/>
    </row>
    <row r="8" spans="1:20" x14ac:dyDescent="0.2">
      <c r="A8">
        <v>6</v>
      </c>
      <c r="B8" s="1" t="s">
        <v>15</v>
      </c>
      <c r="C8" s="7">
        <v>4</v>
      </c>
      <c r="D8" s="8">
        <v>3</v>
      </c>
      <c r="E8" s="8">
        <v>6</v>
      </c>
      <c r="F8" s="8">
        <v>5</v>
      </c>
      <c r="G8" s="8">
        <v>5</v>
      </c>
      <c r="H8" s="19">
        <v>3</v>
      </c>
      <c r="I8" s="19">
        <v>4</v>
      </c>
      <c r="J8" s="20">
        <v>7</v>
      </c>
      <c r="K8" s="3">
        <f t="shared" si="0"/>
        <v>4.625</v>
      </c>
      <c r="L8" s="15">
        <f t="shared" si="1"/>
        <v>4.5</v>
      </c>
      <c r="N8" s="1" t="s">
        <v>32</v>
      </c>
      <c r="O8" s="23">
        <f>_xlfn.T.TEST(C3:J5,C6:J8, 2, 1)</f>
        <v>0.94371208904081882</v>
      </c>
    </row>
    <row r="9" spans="1:20" x14ac:dyDescent="0.2">
      <c r="A9">
        <v>7</v>
      </c>
      <c r="B9" s="1" t="s">
        <v>16</v>
      </c>
      <c r="C9" s="7">
        <v>5</v>
      </c>
      <c r="D9" s="8">
        <v>2</v>
      </c>
      <c r="E9" s="8">
        <v>3</v>
      </c>
      <c r="F9" s="8">
        <v>4</v>
      </c>
      <c r="G9" s="8">
        <v>5</v>
      </c>
      <c r="H9" s="19">
        <v>2</v>
      </c>
      <c r="I9" s="19">
        <v>5</v>
      </c>
      <c r="J9" s="20">
        <v>6</v>
      </c>
      <c r="K9" s="3">
        <f t="shared" si="0"/>
        <v>4</v>
      </c>
      <c r="L9" s="15">
        <f t="shared" si="1"/>
        <v>4.5</v>
      </c>
      <c r="N9" s="1" t="s">
        <v>33</v>
      </c>
      <c r="O9" s="23">
        <f>_xlfn.T.TEST(C3:J5,C9:J11, 2, 1)</f>
        <v>1</v>
      </c>
    </row>
    <row r="10" spans="1:20" x14ac:dyDescent="0.2">
      <c r="A10">
        <v>8</v>
      </c>
      <c r="B10" s="1" t="s">
        <v>17</v>
      </c>
      <c r="C10" s="7">
        <v>6</v>
      </c>
      <c r="D10" s="8">
        <v>1</v>
      </c>
      <c r="E10" s="8">
        <v>3</v>
      </c>
      <c r="F10" s="8">
        <v>5</v>
      </c>
      <c r="G10" s="8">
        <v>5</v>
      </c>
      <c r="H10" s="19">
        <v>3</v>
      </c>
      <c r="I10" s="19">
        <v>5</v>
      </c>
      <c r="J10" s="20">
        <v>5</v>
      </c>
      <c r="K10" s="3">
        <f t="shared" si="0"/>
        <v>4.125</v>
      </c>
      <c r="L10" s="15">
        <f t="shared" si="1"/>
        <v>5</v>
      </c>
      <c r="N10" s="1" t="s">
        <v>35</v>
      </c>
      <c r="O10" s="23">
        <f>_xlfn.T.TEST(C6:J8,C9:J11,2,1)</f>
        <v>0.86117310766825983</v>
      </c>
    </row>
    <row r="11" spans="1:20" x14ac:dyDescent="0.2">
      <c r="A11">
        <v>9</v>
      </c>
      <c r="B11" s="1" t="s">
        <v>18</v>
      </c>
      <c r="C11" s="10">
        <v>7</v>
      </c>
      <c r="D11" s="11">
        <v>3</v>
      </c>
      <c r="E11" s="11">
        <v>4</v>
      </c>
      <c r="F11" s="11">
        <v>4</v>
      </c>
      <c r="G11" s="11">
        <v>4</v>
      </c>
      <c r="H11" s="11">
        <v>3</v>
      </c>
      <c r="I11" s="21">
        <v>6</v>
      </c>
      <c r="J11" s="22">
        <v>5</v>
      </c>
      <c r="K11" s="3">
        <f t="shared" si="0"/>
        <v>4.5</v>
      </c>
      <c r="L11" s="15">
        <f t="shared" si="1"/>
        <v>4</v>
      </c>
    </row>
    <row r="13" spans="1:20" x14ac:dyDescent="0.2">
      <c r="B13" s="1" t="s">
        <v>27</v>
      </c>
      <c r="C13" s="3">
        <f>AVERAGE(C3:C11)</f>
        <v>4.4444444444444446</v>
      </c>
      <c r="D13" s="3">
        <f t="shared" ref="D13:J13" si="2">AVERAGE(D3:D11)</f>
        <v>3.25</v>
      </c>
      <c r="E13" s="3">
        <f t="shared" si="2"/>
        <v>4.8888888888888893</v>
      </c>
      <c r="F13" s="3">
        <f t="shared" si="2"/>
        <v>4.625</v>
      </c>
      <c r="G13" s="3">
        <f t="shared" si="2"/>
        <v>4.2222222222222223</v>
      </c>
      <c r="H13" s="3">
        <f t="shared" si="2"/>
        <v>3.3333333333333335</v>
      </c>
      <c r="I13" s="3">
        <f t="shared" si="2"/>
        <v>4.5555555555555554</v>
      </c>
      <c r="J13" s="3">
        <f t="shared" si="2"/>
        <v>4.7777777777777777</v>
      </c>
    </row>
    <row r="14" spans="1:20" x14ac:dyDescent="0.2">
      <c r="B14" s="1" t="s">
        <v>28</v>
      </c>
      <c r="C14" s="15">
        <f>MEDIAN(C3:C11)</f>
        <v>4</v>
      </c>
      <c r="D14" s="15">
        <f t="shared" ref="D14:J14" si="3">MEDIAN(D3:D11)</f>
        <v>3</v>
      </c>
      <c r="E14" s="15">
        <f t="shared" si="3"/>
        <v>6</v>
      </c>
      <c r="F14" s="15">
        <f t="shared" si="3"/>
        <v>5</v>
      </c>
      <c r="G14" s="15">
        <f t="shared" si="3"/>
        <v>5</v>
      </c>
      <c r="H14" s="15">
        <f t="shared" si="3"/>
        <v>3</v>
      </c>
      <c r="I14" s="15">
        <f t="shared" si="3"/>
        <v>5</v>
      </c>
      <c r="J14" s="15">
        <f t="shared" si="3"/>
        <v>5</v>
      </c>
    </row>
    <row r="17" spans="2:12" x14ac:dyDescent="0.2">
      <c r="B17" s="1" t="s">
        <v>30</v>
      </c>
      <c r="C17" s="15">
        <f>CORREL(C3:C11,audio!C3:C11)</f>
        <v>-0.45675013919556984</v>
      </c>
      <c r="D17" s="15">
        <f>CORREL(D3:D11,audio!D3:D11)</f>
        <v>-1.3276805963441246E-2</v>
      </c>
      <c r="E17" s="15">
        <f>CORREL(E3:E11,audio!E3:E11)</f>
        <v>0.49757633085689829</v>
      </c>
      <c r="F17" s="15">
        <f>CORREL(F3:F11,audio!F3:F11)</f>
        <v>-9.8683486883576463E-2</v>
      </c>
      <c r="G17" s="15">
        <f>CORREL(G3:G11,audio!G3:G11)</f>
        <v>-2.6228746932662996E-2</v>
      </c>
      <c r="H17" s="15">
        <f>CORREL(H3:H11,audio!H3:H11)</f>
        <v>0.46052631578947367</v>
      </c>
      <c r="I17" s="15">
        <f>CORREL(I3:I11,audio!I3:I11)</f>
        <v>-6.8852829094405446E-2</v>
      </c>
      <c r="J17" s="15">
        <f>CORREL(J3:J11,audio!J3:J11)</f>
        <v>-0.16280654765015917</v>
      </c>
      <c r="K17" s="3">
        <f>CORREL(K3:K11,audio!K3:K11)</f>
        <v>0.11402130662116831</v>
      </c>
      <c r="L17" s="3">
        <f>CORREL(L3:L11,audio!L3:L11)</f>
        <v>7.7674965731283671E-2</v>
      </c>
    </row>
  </sheetData>
  <mergeCells count="1">
    <mergeCell ref="C1:K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4A78-E74B-2E4C-913E-FE29449A255D}">
  <dimension ref="A1"/>
  <sheetViews>
    <sheetView workbookViewId="0">
      <selection activeCell="E28" sqref="E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</vt:lpstr>
      <vt:lpstr>spectrograms</vt:lpstr>
      <vt:lpstr>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Pfordresher</dc:creator>
  <cp:lastModifiedBy>Peter Pfordresher</cp:lastModifiedBy>
  <dcterms:created xsi:type="dcterms:W3CDTF">2020-03-27T16:57:27Z</dcterms:created>
  <dcterms:modified xsi:type="dcterms:W3CDTF">2020-04-03T15:55:05Z</dcterms:modified>
</cp:coreProperties>
</file>