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filterPrivacy="1" codeName="ThisWorkbook"/>
  <xr:revisionPtr revIDLastSave="0" documentId="8_{29119714-C683-374D-AD9F-D576FD42AE01}" xr6:coauthVersionLast="47" xr6:coauthVersionMax="47" xr10:uidLastSave="{00000000-0000-0000-0000-000000000000}"/>
  <bookViews>
    <workbookView xWindow="0" yWindow="500" windowWidth="28800" windowHeight="17500" tabRatio="42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3" i="11" l="1"/>
  <c r="H32" i="11"/>
  <c r="H36" i="11"/>
  <c r="H35" i="11"/>
  <c r="H34" i="11"/>
  <c r="H31" i="11"/>
  <c r="H30" i="11"/>
  <c r="H23" i="11"/>
  <c r="H9" i="11"/>
  <c r="H10" i="11"/>
  <c r="H11" i="11"/>
  <c r="H12" i="11"/>
  <c r="H13" i="11"/>
  <c r="H14" i="11"/>
  <c r="H16" i="11"/>
  <c r="E3" i="11" l="1"/>
  <c r="H7" i="11" l="1"/>
  <c r="I5" i="11" l="1"/>
  <c r="H8" i="11" l="1"/>
  <c r="I6" i="1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<sst xmlns="http://schemas.openxmlformats.org/spreadsheetml/2006/main" count="78" uniqueCount="56">
  <si>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</si>
  <si>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</si>
  <si>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</si>
  <si>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</si>
  <si>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</si>
  <si>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</si>
  <si>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</si>
  <si>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</si>
  <si>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</si>
  <si>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</si>
  <si>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</si>
  <si>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</si>
  <si>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</si>
  <si>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</si>
  <si>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</si>
  <si>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</si>
  <si>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</si>
  <si>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</si>
  <si>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</si>
  <si>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</si>
  <si>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</si>
  <si>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</si>
  <si>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</si>
  <si>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</si>
  <si>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Senior Project Day</t>
  </si>
  <si>
    <t>Kunal Babbar, Antonio Barrios, Dalton Coppage</t>
  </si>
  <si>
    <t>ADK Financial Service</t>
  </si>
  <si>
    <t>Create GANTT Chart</t>
  </si>
  <si>
    <t>System Design Report</t>
  </si>
  <si>
    <t>Create Read Me</t>
  </si>
  <si>
    <t>Create Git Wiki Page</t>
  </si>
  <si>
    <t>Kunal</t>
  </si>
  <si>
    <t>Dalton</t>
  </si>
  <si>
    <t>Create License</t>
  </si>
  <si>
    <t>Phase 1 - Miscellaneous</t>
  </si>
  <si>
    <t>Phase 3 - User Interface</t>
  </si>
  <si>
    <t>Phase 2 - Programming</t>
  </si>
  <si>
    <t>Design News Article Scrapper</t>
  </si>
  <si>
    <t>Antonio</t>
  </si>
  <si>
    <t>Design News Sentiment Analyzer</t>
  </si>
  <si>
    <t>Link Programming Phase into GUI</t>
  </si>
  <si>
    <t>Design Menu Search</t>
  </si>
  <si>
    <t>Design Instructions Pane</t>
  </si>
  <si>
    <t>Design YahooFinance Scrapper</t>
  </si>
  <si>
    <t>Design Data Visualization Tools</t>
  </si>
  <si>
    <t>Senior Project Poster Submission</t>
  </si>
  <si>
    <t>Final Project Implementation</t>
  </si>
  <si>
    <t xml:space="preserve">Troubleshooting and debugging </t>
  </si>
  <si>
    <t>Design (aesthetically)  GUI</t>
  </si>
  <si>
    <t xml:space="preserve">   Design Ticker Search Box</t>
  </si>
  <si>
    <t xml:space="preserve">   Display Trading Volume Chart</t>
  </si>
  <si>
    <t xml:space="preserve">   Display Analysis (Interpretation) on Data</t>
  </si>
  <si>
    <t xml:space="preserve">   Display Relevant Data (Price, P/E Ratio, Beta…)</t>
  </si>
  <si>
    <t>Design Trading Volume Chart</t>
  </si>
  <si>
    <t xml:space="preserve">    Display 5yr List Price Chart</t>
  </si>
  <si>
    <t>Design 5yr List Price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</si>
</sst>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17" fillId="0" borderId="0" xfId="7" applyFont="1">
      <alignment vertical="top"/>
    </xf>
    <xf numFmtId="0" fontId="18" fillId="0" borderId="0" xfId="6" applyFont="1"/>
    <xf numFmtId="0" fontId="19"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164" fontId="9" fillId="8" borderId="2" xfId="10" applyFill="1">
      <alignment horizontal="center" vertical="center"/>
    </xf>
    <xf numFmtId="0" fontId="6" fillId="8" borderId="2" xfId="12" applyFont="1" applyFill="1">
      <alignment horizontal="left" vertical="center" indent="2"/>
    </xf>
    <xf numFmtId="164" fontId="0" fillId="11" borderId="2" xfId="0" applyNumberFormat="1" applyFill="1" applyBorder="1" applyAlignment="1">
      <alignment horizontal="center" vertical="center"/>
    </xf>
    <xf numFmtId="164" fontId="5" fillId="11" borderId="2" xfId="0" applyNumberFormat="1" applyFont="1" applyFill="1" applyBorder="1" applyAlignment="1">
      <alignment horizontal="center" vertical="center"/>
    </xf>
    <xf numFmtId="0" fontId="9" fillId="4" borderId="2" xfId="11" applyFill="1">
      <alignment horizontal="center" vertical="center"/>
    </xf>
    <xf numFmtId="164" fontId="0" fillId="4" borderId="2" xfId="0" applyNumberFormat="1" applyFill="1" applyBorder="1" applyAlignment="1">
      <alignment horizontal="center" vertical="center"/>
    </xf>
    <xf numFmtId="0" fontId="5" fillId="0" borderId="9" xfId="0" applyFont="1" applyFill="1" applyBorder="1" applyAlignment="1">
      <alignment vertical="center"/>
    </xf>
    <xf numFmtId="0" fontId="0" fillId="11" borderId="2" xfId="0" applyFont="1" applyFill="1" applyBorder="1" applyAlignment="1">
      <alignment horizontal="left" vertical="center"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8" zoomScaleNormal="100" zoomScalePageLayoutView="70" workbookViewId="0">
      <pane ySplit="6" topLeftCell="A8" activePane="bottomLeft" state="frozen"/>
      <selection pane="bottomLeft" activeCell="AI1" sqref="AI1"/>
    </sheetView>
  </sheetViews>
  <sheetFormatPr baseColWidth="10" defaultColWidth="8.83203125" defaultRowHeight="30" customHeight="1" x14ac:dyDescent="0.2"/>
  <cols>
    <col min="1" max="1" width="2.6640625" style="42" customWidth="1"/>
    <col min="2" max="2" width="38"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43"/>
      <c r="B1" s="59" t="s">
        <v>26</v>
      </c>
      <c r="C1" s="1"/>
      <c r="D1" s="2"/>
      <c r="E1" s="4"/>
      <c r="F1" s="41"/>
      <c r="H1" s="2"/>
      <c r="I1" s="13"/>
    </row>
    <row r="2" spans="1:64" ht="30" customHeight="1" x14ac:dyDescent="0.2">
      <c r="A2" s="42" t="s">
        <v>9</v>
      </c>
      <c r="B2" s="58" t="s">
        <v>21</v>
      </c>
      <c r="I2" s="44"/>
    </row>
    <row r="3" spans="1:64" ht="30" customHeight="1" x14ac:dyDescent="0.2">
      <c r="A3" s="42" t="s">
        <v>14</v>
      </c>
      <c r="B3" s="57" t="s">
        <v>25</v>
      </c>
      <c r="C3" s="77" t="s">
        <v>1</v>
      </c>
      <c r="D3" s="78"/>
      <c r="E3" s="76">
        <f ca="1">TODAY()</f>
        <v>44654</v>
      </c>
      <c r="F3" s="76"/>
    </row>
    <row r="4" spans="1:64" ht="30" customHeight="1" x14ac:dyDescent="0.2">
      <c r="A4" s="43" t="s">
        <v>15</v>
      </c>
      <c r="C4" s="77" t="s">
        <v>7</v>
      </c>
      <c r="D4" s="78"/>
      <c r="E4" s="6">
        <v>6</v>
      </c>
      <c r="I4" s="73">
        <f ca="1">I5</f>
        <v>44690</v>
      </c>
      <c r="J4" s="74"/>
      <c r="K4" s="74"/>
      <c r="L4" s="74"/>
      <c r="M4" s="74"/>
      <c r="N4" s="74"/>
      <c r="O4" s="75"/>
      <c r="P4" s="73">
        <f ca="1">P5</f>
        <v>44697</v>
      </c>
      <c r="Q4" s="74"/>
      <c r="R4" s="74"/>
      <c r="S4" s="74"/>
      <c r="T4" s="74"/>
      <c r="U4" s="74"/>
      <c r="V4" s="75"/>
      <c r="W4" s="73">
        <f ca="1">W5</f>
        <v>44704</v>
      </c>
      <c r="X4" s="74"/>
      <c r="Y4" s="74"/>
      <c r="Z4" s="74"/>
      <c r="AA4" s="74"/>
      <c r="AB4" s="74"/>
      <c r="AC4" s="75"/>
      <c r="AD4" s="73">
        <f ca="1">AD5</f>
        <v>44711</v>
      </c>
      <c r="AE4" s="74"/>
      <c r="AF4" s="74"/>
      <c r="AG4" s="74"/>
      <c r="AH4" s="74"/>
      <c r="AI4" s="74"/>
      <c r="AJ4" s="75"/>
      <c r="AK4" s="73">
        <f ca="1">AK5</f>
        <v>44718</v>
      </c>
      <c r="AL4" s="74"/>
      <c r="AM4" s="74"/>
      <c r="AN4" s="74"/>
      <c r="AO4" s="74"/>
      <c r="AP4" s="74"/>
      <c r="AQ4" s="75"/>
      <c r="AR4" s="73">
        <f ca="1">AR5</f>
        <v>44725</v>
      </c>
      <c r="AS4" s="74"/>
      <c r="AT4" s="74"/>
      <c r="AU4" s="74"/>
      <c r="AV4" s="74"/>
      <c r="AW4" s="74"/>
      <c r="AX4" s="75"/>
      <c r="AY4" s="73">
        <f ca="1">AY5</f>
        <v>44732</v>
      </c>
      <c r="AZ4" s="74"/>
      <c r="BA4" s="74"/>
      <c r="BB4" s="74"/>
      <c r="BC4" s="74"/>
      <c r="BD4" s="74"/>
      <c r="BE4" s="75"/>
      <c r="BF4" s="73">
        <f ca="1">BF5</f>
        <v>44739</v>
      </c>
      <c r="BG4" s="74"/>
      <c r="BH4" s="74"/>
      <c r="BI4" s="74"/>
      <c r="BJ4" s="74"/>
      <c r="BK4" s="74"/>
      <c r="BL4" s="75"/>
    </row>
    <row r="5" spans="1:64" ht="15" customHeight="1" x14ac:dyDescent="0.2">
      <c r="A5" s="43" t="s">
        <v>16</v>
      </c>
      <c r="B5" s="79"/>
      <c r="C5" s="79"/>
      <c r="D5" s="79"/>
      <c r="E5" s="79"/>
      <c r="F5" s="79"/>
      <c r="G5" s="79"/>
      <c r="I5" s="10">
        <f ca="1">Project_Start-WEEKDAY(Project_Start,1)+2+7*(Display_Week-1)</f>
        <v>44690</v>
      </c>
      <c r="J5" s="9">
        <f ca="1">I5+1</f>
        <v>44691</v>
      </c>
      <c r="K5" s="9">
        <f t="shared" ref="K5:AX5" ca="1" si="0">J5+1</f>
        <v>44692</v>
      </c>
      <c r="L5" s="9">
        <f t="shared" ca="1" si="0"/>
        <v>44693</v>
      </c>
      <c r="M5" s="9">
        <f t="shared" ca="1" si="0"/>
        <v>44694</v>
      </c>
      <c r="N5" s="9">
        <f t="shared" ca="1" si="0"/>
        <v>44695</v>
      </c>
      <c r="O5" s="11">
        <f t="shared" ca="1" si="0"/>
        <v>44696</v>
      </c>
      <c r="P5" s="10">
        <f ca="1">O5+1</f>
        <v>44697</v>
      </c>
      <c r="Q5" s="9">
        <f ca="1">P5+1</f>
        <v>44698</v>
      </c>
      <c r="R5" s="9">
        <f t="shared" ca="1" si="0"/>
        <v>44699</v>
      </c>
      <c r="S5" s="9">
        <f t="shared" ca="1" si="0"/>
        <v>44700</v>
      </c>
      <c r="T5" s="9">
        <f t="shared" ca="1" si="0"/>
        <v>44701</v>
      </c>
      <c r="U5" s="9">
        <f t="shared" ca="1" si="0"/>
        <v>44702</v>
      </c>
      <c r="V5" s="11">
        <f t="shared" ca="1" si="0"/>
        <v>44703</v>
      </c>
      <c r="W5" s="10">
        <f ca="1">V5+1</f>
        <v>44704</v>
      </c>
      <c r="X5" s="9">
        <f ca="1">W5+1</f>
        <v>44705</v>
      </c>
      <c r="Y5" s="9">
        <f t="shared" ca="1" si="0"/>
        <v>44706</v>
      </c>
      <c r="Z5" s="9">
        <f t="shared" ca="1" si="0"/>
        <v>44707</v>
      </c>
      <c r="AA5" s="9">
        <f t="shared" ca="1" si="0"/>
        <v>44708</v>
      </c>
      <c r="AB5" s="9">
        <f t="shared" ca="1" si="0"/>
        <v>44709</v>
      </c>
      <c r="AC5" s="11">
        <f t="shared" ca="1" si="0"/>
        <v>44710</v>
      </c>
      <c r="AD5" s="10">
        <f ca="1">AC5+1</f>
        <v>44711</v>
      </c>
      <c r="AE5" s="9">
        <f ca="1">AD5+1</f>
        <v>44712</v>
      </c>
      <c r="AF5" s="9">
        <f t="shared" ca="1" si="0"/>
        <v>44713</v>
      </c>
      <c r="AG5" s="9">
        <f t="shared" ca="1" si="0"/>
        <v>44714</v>
      </c>
      <c r="AH5" s="9">
        <f t="shared" ca="1" si="0"/>
        <v>44715</v>
      </c>
      <c r="AI5" s="9">
        <f t="shared" ca="1" si="0"/>
        <v>44716</v>
      </c>
      <c r="AJ5" s="11">
        <f t="shared" ca="1" si="0"/>
        <v>44717</v>
      </c>
      <c r="AK5" s="10">
        <f ca="1">AJ5+1</f>
        <v>44718</v>
      </c>
      <c r="AL5" s="9">
        <f ca="1">AK5+1</f>
        <v>44719</v>
      </c>
      <c r="AM5" s="9">
        <f t="shared" ca="1" si="0"/>
        <v>44720</v>
      </c>
      <c r="AN5" s="9">
        <f t="shared" ca="1" si="0"/>
        <v>44721</v>
      </c>
      <c r="AO5" s="9">
        <f t="shared" ca="1" si="0"/>
        <v>44722</v>
      </c>
      <c r="AP5" s="9">
        <f t="shared" ca="1" si="0"/>
        <v>44723</v>
      </c>
      <c r="AQ5" s="11">
        <f t="shared" ca="1" si="0"/>
        <v>44724</v>
      </c>
      <c r="AR5" s="10">
        <f ca="1">AQ5+1</f>
        <v>44725</v>
      </c>
      <c r="AS5" s="9">
        <f ca="1">AR5+1</f>
        <v>44726</v>
      </c>
      <c r="AT5" s="9">
        <f t="shared" ca="1" si="0"/>
        <v>44727</v>
      </c>
      <c r="AU5" s="9">
        <f t="shared" ca="1" si="0"/>
        <v>44728</v>
      </c>
      <c r="AV5" s="9">
        <f t="shared" ca="1" si="0"/>
        <v>44729</v>
      </c>
      <c r="AW5" s="9">
        <f t="shared" ca="1" si="0"/>
        <v>44730</v>
      </c>
      <c r="AX5" s="11">
        <f t="shared" ca="1" si="0"/>
        <v>44731</v>
      </c>
      <c r="AY5" s="10">
        <f ca="1">AX5+1</f>
        <v>44732</v>
      </c>
      <c r="AZ5" s="9">
        <f ca="1">AY5+1</f>
        <v>44733</v>
      </c>
      <c r="BA5" s="9">
        <f t="shared" ref="BA5:BE5" ca="1" si="1">AZ5+1</f>
        <v>44734</v>
      </c>
      <c r="BB5" s="9">
        <f t="shared" ca="1" si="1"/>
        <v>44735</v>
      </c>
      <c r="BC5" s="9">
        <f t="shared" ca="1" si="1"/>
        <v>44736</v>
      </c>
      <c r="BD5" s="9">
        <f t="shared" ca="1" si="1"/>
        <v>44737</v>
      </c>
      <c r="BE5" s="11">
        <f t="shared" ca="1" si="1"/>
        <v>44738</v>
      </c>
      <c r="BF5" s="10">
        <f ca="1">BE5+1</f>
        <v>44739</v>
      </c>
      <c r="BG5" s="9">
        <f ca="1">BF5+1</f>
        <v>44740</v>
      </c>
      <c r="BH5" s="9">
        <f t="shared" ref="BH5:BL5" ca="1" si="2">BG5+1</f>
        <v>44741</v>
      </c>
      <c r="BI5" s="9">
        <f t="shared" ca="1" si="2"/>
        <v>44742</v>
      </c>
      <c r="BJ5" s="9">
        <f t="shared" ca="1" si="2"/>
        <v>44743</v>
      </c>
      <c r="BK5" s="9">
        <f t="shared" ca="1" si="2"/>
        <v>44744</v>
      </c>
      <c r="BL5" s="11">
        <f t="shared" ca="1" si="2"/>
        <v>44745</v>
      </c>
    </row>
    <row r="6" spans="1:64" ht="30" customHeight="1" thickBot="1" x14ac:dyDescent="0.25">
      <c r="A6" s="43" t="s">
        <v>17</v>
      </c>
      <c r="B6" s="7" t="s">
        <v>8</v>
      </c>
      <c r="C6" s="8" t="s">
        <v>3</v>
      </c>
      <c r="D6" s="8" t="s">
        <v>2</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25">
      <c r="A7" s="42" t="s">
        <v>13</v>
      </c>
      <c r="C7" s="4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25">
      <c r="A8" s="43" t="s">
        <v>18</v>
      </c>
      <c r="B8" s="66" t="s">
        <v>34</v>
      </c>
      <c r="C8" s="50"/>
      <c r="D8" s="15"/>
      <c r="E8" s="65"/>
      <c r="F8" s="65"/>
      <c r="G8" s="14"/>
      <c r="H8" s="14" t="str">
        <f t="shared" ref="H8:H16"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25">
      <c r="A9" s="43" t="s">
        <v>19</v>
      </c>
      <c r="B9" s="60" t="s">
        <v>30</v>
      </c>
      <c r="C9" s="51" t="s">
        <v>31</v>
      </c>
      <c r="D9" s="16">
        <v>1</v>
      </c>
      <c r="E9" s="46">
        <v>44619</v>
      </c>
      <c r="F9" s="46">
        <v>44619</v>
      </c>
      <c r="G9" s="14"/>
      <c r="H9" s="14">
        <f t="shared" si="6"/>
        <v>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25">
      <c r="A10" s="43" t="s">
        <v>19</v>
      </c>
      <c r="B10" s="60" t="s">
        <v>33</v>
      </c>
      <c r="C10" s="51" t="s">
        <v>31</v>
      </c>
      <c r="D10" s="16">
        <v>1</v>
      </c>
      <c r="E10" s="46">
        <v>44619</v>
      </c>
      <c r="F10" s="46">
        <v>44619</v>
      </c>
      <c r="G10" s="14"/>
      <c r="H10" s="14">
        <f t="shared" si="6"/>
        <v>1</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25">
      <c r="A11" s="43" t="s">
        <v>20</v>
      </c>
      <c r="B11" s="60" t="s">
        <v>27</v>
      </c>
      <c r="C11" s="51" t="s">
        <v>32</v>
      </c>
      <c r="D11" s="16">
        <v>0.9</v>
      </c>
      <c r="E11" s="46">
        <v>44619</v>
      </c>
      <c r="F11" s="46">
        <v>44654</v>
      </c>
      <c r="G11" s="14"/>
      <c r="H11" s="14">
        <f t="shared" si="6"/>
        <v>36</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25">
      <c r="A12" s="43"/>
      <c r="B12" s="60" t="s">
        <v>28</v>
      </c>
      <c r="C12" s="51" t="s">
        <v>23</v>
      </c>
      <c r="D12" s="16">
        <v>0</v>
      </c>
      <c r="E12" s="46">
        <v>44598</v>
      </c>
      <c r="F12" s="46">
        <v>44598</v>
      </c>
      <c r="G12" s="14"/>
      <c r="H12" s="14">
        <f t="shared" si="6"/>
        <v>1</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25">
      <c r="A13" s="42"/>
      <c r="B13" s="60" t="s">
        <v>29</v>
      </c>
      <c r="C13" s="51" t="s">
        <v>31</v>
      </c>
      <c r="D13" s="16">
        <v>1</v>
      </c>
      <c r="E13" s="46">
        <v>44619</v>
      </c>
      <c r="F13" s="46">
        <v>44619</v>
      </c>
      <c r="G13" s="14"/>
      <c r="H13" s="14">
        <f t="shared" si="6"/>
        <v>1</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25">
      <c r="A14" s="42" t="s">
        <v>10</v>
      </c>
      <c r="B14" s="17" t="s">
        <v>36</v>
      </c>
      <c r="C14" s="52"/>
      <c r="D14" s="18"/>
      <c r="E14" s="19"/>
      <c r="F14" s="20"/>
      <c r="G14" s="14"/>
      <c r="H14" s="14" t="str">
        <f t="shared" si="6"/>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25">
      <c r="A15" s="42"/>
      <c r="B15" s="61" t="s">
        <v>41</v>
      </c>
      <c r="C15" s="69" t="s">
        <v>31</v>
      </c>
      <c r="D15" s="21">
        <v>1</v>
      </c>
      <c r="E15" s="70">
        <v>44640</v>
      </c>
      <c r="F15" s="70">
        <v>44642</v>
      </c>
      <c r="G15" s="14"/>
      <c r="H15" s="14"/>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25">
      <c r="A16" s="42"/>
      <c r="B16" s="61" t="s">
        <v>42</v>
      </c>
      <c r="C16" s="62" t="s">
        <v>32</v>
      </c>
      <c r="D16" s="21">
        <v>0.9</v>
      </c>
      <c r="E16" s="47">
        <v>44652</v>
      </c>
      <c r="F16" s="47">
        <v>44653</v>
      </c>
      <c r="G16" s="14"/>
      <c r="H16" s="14">
        <f t="shared" si="6"/>
        <v>2</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25">
      <c r="A17" s="42" t="s">
        <v>10</v>
      </c>
      <c r="B17" s="61" t="s">
        <v>37</v>
      </c>
      <c r="C17" s="62" t="s">
        <v>38</v>
      </c>
      <c r="D17" s="21">
        <v>1</v>
      </c>
      <c r="E17" s="47">
        <v>44612</v>
      </c>
      <c r="F17" s="47">
        <v>44619</v>
      </c>
      <c r="G17" s="14"/>
      <c r="H17" s="14"/>
      <c r="I17" s="38"/>
      <c r="J17" s="38"/>
      <c r="K17" s="38"/>
      <c r="L17" s="38"/>
      <c r="M17" s="38"/>
      <c r="N17" s="38"/>
      <c r="O17" s="38"/>
      <c r="P17" s="38"/>
      <c r="Q17" s="38"/>
      <c r="R17" s="38"/>
      <c r="S17" s="38"/>
      <c r="T17" s="38"/>
      <c r="U17" s="39"/>
      <c r="V17" s="39"/>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25">
      <c r="A18" s="42"/>
      <c r="B18" s="61" t="s">
        <v>39</v>
      </c>
      <c r="C18" s="62" t="s">
        <v>38</v>
      </c>
      <c r="D18" s="21">
        <v>1</v>
      </c>
      <c r="E18" s="47">
        <v>44612</v>
      </c>
      <c r="F18" s="47">
        <v>44619</v>
      </c>
      <c r="G18" s="14"/>
      <c r="H18" s="14"/>
      <c r="I18" s="38"/>
      <c r="J18" s="38"/>
      <c r="K18" s="38"/>
      <c r="L18" s="38"/>
      <c r="M18" s="38"/>
      <c r="N18" s="38"/>
      <c r="O18" s="38"/>
      <c r="P18" s="38"/>
      <c r="Q18" s="38"/>
      <c r="R18" s="38"/>
      <c r="S18" s="38"/>
      <c r="T18" s="38"/>
      <c r="U18" s="39"/>
      <c r="V18" s="39"/>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25">
      <c r="A19" s="42"/>
      <c r="B19" s="61" t="s">
        <v>43</v>
      </c>
      <c r="C19" s="62" t="s">
        <v>32</v>
      </c>
      <c r="D19" s="21">
        <v>1</v>
      </c>
      <c r="E19" s="47">
        <v>44640</v>
      </c>
      <c r="F19" s="47">
        <v>44656</v>
      </c>
      <c r="G19" s="14"/>
      <c r="H19" s="14"/>
      <c r="I19" s="38"/>
      <c r="J19" s="38"/>
      <c r="K19" s="38"/>
      <c r="L19" s="38"/>
      <c r="M19" s="38"/>
      <c r="N19" s="38"/>
      <c r="O19" s="38"/>
      <c r="P19" s="38"/>
      <c r="Q19" s="38"/>
      <c r="R19" s="38"/>
      <c r="S19" s="38"/>
      <c r="T19" s="38"/>
      <c r="U19" s="39"/>
      <c r="V19" s="39"/>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25">
      <c r="A20" s="42"/>
      <c r="B20" s="61" t="s">
        <v>44</v>
      </c>
      <c r="C20" s="62" t="s">
        <v>32</v>
      </c>
      <c r="D20" s="21">
        <v>0.1</v>
      </c>
      <c r="E20" s="47">
        <v>44640</v>
      </c>
      <c r="F20" s="47">
        <v>44647</v>
      </c>
      <c r="G20" s="14"/>
      <c r="H20" s="14"/>
      <c r="I20" s="38"/>
      <c r="J20" s="38"/>
      <c r="K20" s="38"/>
      <c r="L20" s="38"/>
      <c r="M20" s="38"/>
      <c r="N20" s="38"/>
      <c r="O20" s="38"/>
      <c r="P20" s="38"/>
      <c r="Q20" s="38"/>
      <c r="R20" s="38"/>
      <c r="S20" s="38"/>
      <c r="T20" s="38"/>
      <c r="U20" s="39"/>
      <c r="V20" s="39"/>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25">
      <c r="A21" s="42"/>
      <c r="B21" s="61" t="s">
        <v>53</v>
      </c>
      <c r="C21" s="62" t="s">
        <v>32</v>
      </c>
      <c r="D21" s="21">
        <v>0.9</v>
      </c>
      <c r="E21" s="47">
        <v>44641</v>
      </c>
      <c r="F21" s="47">
        <v>44656</v>
      </c>
      <c r="G21" s="14"/>
      <c r="H21" s="14"/>
      <c r="I21" s="38"/>
      <c r="J21" s="38"/>
      <c r="K21" s="38"/>
      <c r="L21" s="38"/>
      <c r="M21" s="38"/>
      <c r="N21" s="38"/>
      <c r="O21" s="38"/>
      <c r="P21" s="38"/>
      <c r="Q21" s="38"/>
      <c r="R21" s="38"/>
      <c r="S21" s="38"/>
      <c r="T21" s="38"/>
      <c r="U21" s="39"/>
      <c r="V21" s="39"/>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25">
      <c r="A22" s="42"/>
      <c r="B22" s="61" t="s">
        <v>55</v>
      </c>
      <c r="C22" s="62" t="s">
        <v>31</v>
      </c>
      <c r="D22" s="21">
        <v>0.25</v>
      </c>
      <c r="E22" s="47">
        <v>44640</v>
      </c>
      <c r="F22" s="47">
        <v>44646</v>
      </c>
      <c r="G22" s="14"/>
      <c r="H22" s="14"/>
      <c r="I22" s="38"/>
      <c r="J22" s="38"/>
      <c r="K22" s="38"/>
      <c r="L22" s="38"/>
      <c r="M22" s="38"/>
      <c r="N22" s="38"/>
      <c r="O22" s="38"/>
      <c r="P22" s="38"/>
      <c r="Q22" s="38"/>
      <c r="R22" s="38"/>
      <c r="S22" s="38"/>
      <c r="T22" s="38"/>
      <c r="U22" s="39"/>
      <c r="V22" s="39"/>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25">
      <c r="A23" s="42"/>
      <c r="B23" s="22" t="s">
        <v>35</v>
      </c>
      <c r="C23" s="53"/>
      <c r="D23" s="23"/>
      <c r="E23" s="24"/>
      <c r="F23" s="25"/>
      <c r="G23" s="14"/>
      <c r="H23" s="14" t="str">
        <f t="shared" ref="H23:H36" si="7">IF(OR(ISBLANK(task_start),ISBLANK(task_end)),"",task_end-task_start+1)</f>
        <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25">
      <c r="A24" s="42"/>
      <c r="B24" s="72" t="s">
        <v>49</v>
      </c>
      <c r="C24" s="54" t="s">
        <v>38</v>
      </c>
      <c r="D24" s="26">
        <v>1</v>
      </c>
      <c r="E24" s="67">
        <v>44641</v>
      </c>
      <c r="F24" s="68">
        <v>44661</v>
      </c>
      <c r="G24" s="14"/>
      <c r="H24" s="14"/>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25">
      <c r="A25" s="42"/>
      <c r="B25" s="72" t="s">
        <v>52</v>
      </c>
      <c r="C25" s="54" t="s">
        <v>32</v>
      </c>
      <c r="D25" s="26">
        <v>0.9</v>
      </c>
      <c r="E25" s="67">
        <v>44640</v>
      </c>
      <c r="F25" s="68">
        <v>44657</v>
      </c>
      <c r="G25" s="14"/>
      <c r="H25" s="14"/>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25">
      <c r="A26" s="42"/>
      <c r="B26" s="72" t="s">
        <v>54</v>
      </c>
      <c r="C26" s="54" t="s">
        <v>32</v>
      </c>
      <c r="D26" s="26">
        <v>0.9</v>
      </c>
      <c r="E26" s="67">
        <v>44643</v>
      </c>
      <c r="F26" s="68">
        <v>44657</v>
      </c>
      <c r="G26" s="14"/>
      <c r="H26" s="14"/>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25">
      <c r="A27" s="42"/>
      <c r="B27" s="72" t="s">
        <v>50</v>
      </c>
      <c r="C27" s="54" t="s">
        <v>32</v>
      </c>
      <c r="D27" s="26">
        <v>0.75</v>
      </c>
      <c r="E27" s="67">
        <v>44646</v>
      </c>
      <c r="F27" s="68">
        <v>44650</v>
      </c>
      <c r="G27" s="14"/>
      <c r="H27" s="14"/>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25">
      <c r="A28" s="42"/>
      <c r="B28" s="72" t="s">
        <v>51</v>
      </c>
      <c r="C28" s="54" t="s">
        <v>32</v>
      </c>
      <c r="D28" s="26">
        <v>0</v>
      </c>
      <c r="E28" s="67">
        <v>44651</v>
      </c>
      <c r="F28" s="68">
        <v>44656</v>
      </c>
      <c r="G28" s="14"/>
      <c r="H28" s="14"/>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25">
      <c r="A29" s="42"/>
      <c r="B29" s="63" t="s">
        <v>48</v>
      </c>
      <c r="C29" s="54" t="s">
        <v>32</v>
      </c>
      <c r="D29" s="26">
        <v>0.5</v>
      </c>
      <c r="E29" s="67">
        <v>44620</v>
      </c>
      <c r="F29" s="68">
        <v>44661</v>
      </c>
      <c r="G29" s="14"/>
      <c r="H29" s="14"/>
      <c r="I29" s="71"/>
      <c r="J29" s="71"/>
      <c r="K29" s="71"/>
      <c r="L29" s="71"/>
      <c r="M29" s="71"/>
      <c r="N29" s="71"/>
      <c r="O29" s="71"/>
      <c r="P29" s="71"/>
      <c r="Q29" s="71"/>
      <c r="R29" s="71"/>
      <c r="S29" s="71"/>
      <c r="T29" s="71"/>
      <c r="U29" s="71"/>
      <c r="V29" s="71"/>
      <c r="W29" s="71"/>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 customFormat="1" ht="30" customHeight="1" thickBot="1" x14ac:dyDescent="0.25">
      <c r="A30" s="42"/>
      <c r="B30" s="63" t="s">
        <v>40</v>
      </c>
      <c r="C30" s="54" t="s">
        <v>31</v>
      </c>
      <c r="D30" s="26">
        <v>1</v>
      </c>
      <c r="E30" s="48">
        <v>44648</v>
      </c>
      <c r="F30" s="48">
        <v>44679</v>
      </c>
      <c r="G30" s="14"/>
      <c r="H30" s="14">
        <f t="shared" si="7"/>
        <v>32</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3" customFormat="1" ht="30" customHeight="1" thickBot="1" x14ac:dyDescent="0.25">
      <c r="A31" s="42"/>
      <c r="B31" s="27" t="s">
        <v>22</v>
      </c>
      <c r="C31" s="55"/>
      <c r="D31" s="28"/>
      <c r="E31" s="29"/>
      <c r="F31" s="30"/>
      <c r="G31" s="14"/>
      <c r="H31" s="14" t="str">
        <f t="shared" si="7"/>
        <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3" customFormat="1" ht="30" customHeight="1" thickBot="1" x14ac:dyDescent="0.25">
      <c r="A32" s="42"/>
      <c r="B32" s="64" t="s">
        <v>47</v>
      </c>
      <c r="C32" s="56" t="s">
        <v>23</v>
      </c>
      <c r="D32" s="31">
        <v>0</v>
      </c>
      <c r="E32" s="49">
        <v>44638</v>
      </c>
      <c r="F32" s="49">
        <v>44648</v>
      </c>
      <c r="G32" s="14"/>
      <c r="H32" s="14">
        <f t="shared" si="7"/>
        <v>11</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 customFormat="1" ht="30" customHeight="1" thickBot="1" x14ac:dyDescent="0.25">
      <c r="A33" s="42" t="s">
        <v>12</v>
      </c>
      <c r="B33" s="64" t="s">
        <v>46</v>
      </c>
      <c r="C33" s="56" t="s">
        <v>23</v>
      </c>
      <c r="D33" s="31">
        <v>0</v>
      </c>
      <c r="E33" s="49">
        <v>44320</v>
      </c>
      <c r="F33" s="49">
        <v>44320</v>
      </c>
      <c r="G33" s="14"/>
      <c r="H33" s="14">
        <f t="shared" si="7"/>
        <v>1</v>
      </c>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row>
    <row r="34" spans="1:64" ht="30" customHeight="1" thickBot="1" x14ac:dyDescent="0.25">
      <c r="A34" s="43" t="s">
        <v>11</v>
      </c>
      <c r="B34" s="64" t="s">
        <v>45</v>
      </c>
      <c r="C34" s="56" t="s">
        <v>23</v>
      </c>
      <c r="D34" s="31">
        <v>0</v>
      </c>
      <c r="E34" s="49">
        <v>44687</v>
      </c>
      <c r="F34" s="49">
        <v>44687</v>
      </c>
      <c r="G34" s="14"/>
      <c r="H34" s="14">
        <f t="shared" si="7"/>
        <v>1</v>
      </c>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ht="30" customHeight="1" thickBot="1" x14ac:dyDescent="0.25">
      <c r="B35" s="64" t="s">
        <v>24</v>
      </c>
      <c r="C35" s="56" t="s">
        <v>23</v>
      </c>
      <c r="D35" s="31">
        <v>0</v>
      </c>
      <c r="E35" s="49">
        <v>44688</v>
      </c>
      <c r="F35" s="49">
        <v>44688</v>
      </c>
      <c r="G35" s="14"/>
      <c r="H35" s="14">
        <f t="shared" si="7"/>
        <v>1</v>
      </c>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row>
    <row r="36" spans="1:64" ht="30" customHeight="1" thickBot="1" x14ac:dyDescent="0.25">
      <c r="B36" s="32" t="s">
        <v>0</v>
      </c>
      <c r="C36" s="33"/>
      <c r="D36" s="34"/>
      <c r="E36" s="35"/>
      <c r="F36" s="36"/>
      <c r="G36" s="37"/>
      <c r="H36" s="37" t="str">
        <f t="shared" si="7"/>
        <v/>
      </c>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row>
    <row r="38" spans="1:64" ht="30" customHeight="1" x14ac:dyDescent="0.2">
      <c r="E38"/>
    </row>
    <row r="39" spans="1:64" ht="30" customHeight="1" x14ac:dyDescent="0.2">
      <c r="E39"/>
    </row>
    <row r="40" spans="1:64" ht="30" customHeight="1" x14ac:dyDescent="0.2">
      <c r="E40"/>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6">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41">
      <formula>AND(TODAY()&gt;=I$5,TODAY()&lt;J$5)</formula>
    </cfRule>
  </conditionalFormatting>
  <conditionalFormatting sqref="I7:BL36">
    <cfRule type="expression" dxfId="1" priority="35">
      <formula>AND(task_start&lt;=I$5,ROUNDDOWN((task_end-task_start+1)*task_progress,0)+task_start-1&gt;=I$5)</formula>
    </cfRule>
    <cfRule type="expression" dxfId="0" priority="36"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cp:lastPrinted>2022-04-04T01:41:35Z</cp:lastPrinted>
  <dcterms:created xsi:type="dcterms:W3CDTF">2019-03-19T17:17:03Z</dcterms:created>
  <dcterms:modified xsi:type="dcterms:W3CDTF">2022-04-04T01:42:06Z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