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filterPrivacy="1" codeName="ThisWorkbook"/>
  <xr:revisionPtr revIDLastSave="0" documentId="8_{A51A829A-DE61-7843-AA50-28CAFCA98DAB}" xr6:coauthVersionLast="47" xr6:coauthVersionMax="47" xr10:uidLastSave="{00000000-0000-0000-0000-000000000000}"/>
  <bookViews>
    <workbookView xWindow="0" yWindow="500" windowWidth="28800" windowHeight="1648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11" l="1"/>
  <c r="E3" i="11" l="1"/>
  <c r="H7" i="11" l="1"/>
  <c r="I5" i="11" l="1"/>
  <c r="H29" i="11"/>
  <c r="H28" i="11"/>
  <c r="H22" i="11"/>
  <c r="H18" i="11"/>
  <c r="H14" i="11"/>
  <c r="H8" i="11"/>
  <c r="H9" i="11" l="1"/>
  <c r="I6" i="11"/>
  <c r="H15" i="11" l="1"/>
  <c r="J5" i="11"/>
  <c r="K5" i="11" s="1"/>
  <c r="L5" i="11" s="1"/>
  <c r="M5" i="11" s="1"/>
  <c r="N5" i="11" s="1"/>
  <c r="O5" i="11" s="1"/>
  <c r="P5" i="11" s="1"/>
  <c r="I4" i="11"/>
  <c r="H17" i="11" l="1"/>
  <c r="P4" i="11"/>
  <c r="Q5" i="11"/>
  <c r="R5" i="11" s="1"/>
  <c r="S5" i="11" s="1"/>
  <c r="T5" i="11" s="1"/>
  <c r="U5" i="11" s="1"/>
  <c r="V5" i="11" s="1"/>
  <c r="W5" i="11" s="1"/>
  <c r="J6" i="11"/>
  <c r="W4" i="11" l="1"/>
  <c r="X5" i="11"/>
  <c r="Y5" i="11" s="1"/>
  <c r="Z5" i="11" s="1"/>
  <c r="AA5" i="11" s="1"/>
  <c r="AB5" i="11" s="1"/>
  <c r="AC5" i="11" s="1"/>
  <c r="AD5" i="11" s="1"/>
  <c r="K6" i="11"/>
  <c r="H19" i="11" l="1"/>
  <c r="AE5" i="11"/>
  <c r="AF5" i="11" s="1"/>
  <c r="AG5" i="11" s="1"/>
  <c r="AH5" i="11" s="1"/>
  <c r="AI5" i="11" s="1"/>
  <c r="AJ5" i="11" s="1"/>
  <c r="AD4" i="11"/>
  <c r="L6" i="11"/>
  <c r="AK5" i="11" l="1"/>
  <c r="AL5" i="11" s="1"/>
  <c r="AM5" i="11" s="1"/>
  <c r="AN5" i="11" s="1"/>
  <c r="AO5" i="11" s="1"/>
  <c r="AP5" i="11" s="1"/>
  <c r="AQ5" i="11" s="1"/>
  <c r="M6" i="11"/>
  <c r="AR5" i="11" l="1"/>
  <c r="AS5" i="11" s="1"/>
  <c r="AK4" i="11"/>
  <c r="N6" i="11"/>
  <c r="H23" i="11" l="1"/>
  <c r="AT5" i="11"/>
  <c r="AS6" i="11"/>
  <c r="AR4" i="11"/>
  <c r="O6" i="11"/>
  <c r="AU5" i="11" l="1"/>
  <c r="AT6" i="11"/>
  <c r="AV5" i="11" l="1"/>
  <c r="AU6" i="11"/>
  <c r="P6" i="11"/>
  <c r="Q6" i="11"/>
  <c r="H27"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<sst xmlns="http://schemas.openxmlformats.org/spreadsheetml/2006/main" count="79" uniqueCount="59">
  <si>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</si>
  <si>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</si>
  <si>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</si>
  <si>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</si>
  <si>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</si>
  <si>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</si>
  <si>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</si>
  <si>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</si>
  <si>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</si>
  <si>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</si>
  <si>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</si>
  <si>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</si>
  <si>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</si>
  <si>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</si>
  <si>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</si>
  <si>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</si>
  <si>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</si>
  <si>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</si>
  <si>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</si>
  <si>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</si>
  <si>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</si>
  <si>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</si>
  <si>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</si>
  <si>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</si>
  <si>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</si>
  <si>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</si>
  <si>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</si>
  <si>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</si>
  <si>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</si>
  <si>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</si>
  <si>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</si>
  <si>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</si>
  <si>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</si>
  <si>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</si>
  <si>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</si>
  <si>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</si>
  <si>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</si>
  <si>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All</t>
  </si>
  <si>
    <t>Phase 1</t>
  </si>
  <si>
    <t>Phase 2</t>
  </si>
  <si>
    <t>Senior Project Day</t>
  </si>
  <si>
    <t>Controller: Physical Assembly</t>
  </si>
  <si>
    <t>Controller: GUI</t>
  </si>
  <si>
    <t>Controller: Establish LORA communication</t>
  </si>
  <si>
    <t>Droid: Physical Design</t>
  </si>
  <si>
    <t>Droid: Physical Assembly</t>
  </si>
  <si>
    <t>Update user controls</t>
  </si>
  <si>
    <t>Controller: Physical Design</t>
  </si>
  <si>
    <t>Enoch</t>
  </si>
  <si>
    <t>Andrew Vanderpool</t>
  </si>
  <si>
    <t>Establish Basic Motor Controls with controller</t>
  </si>
  <si>
    <t>Establish Station to Station Controls with controller</t>
  </si>
  <si>
    <t xml:space="preserve">Controller: Basic Wiriing Diagram </t>
  </si>
  <si>
    <t>Droid: Basic Wiring Diagram</t>
  </si>
  <si>
    <t>Testing and Debugging</t>
  </si>
  <si>
    <t>Error Management and Recovery Guide</t>
  </si>
  <si>
    <t>Phase 3 - Freemode</t>
  </si>
  <si>
    <t>Phase 4- Station to Station</t>
  </si>
  <si>
    <t>0% - behind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</si>
</sst>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11"/>
      <color rgb="FF000000"/>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CE6F1"/>
        <bgColor rgb="FF000000"/>
      </patternFill>
    </fill>
    <fill>
      <patternFill patternType="solid">
        <fgColor rgb="FFF2DCDB"/>
        <bgColor rgb="FF000000"/>
      </patternFill>
    </fill>
    <fill>
      <patternFill patternType="solid">
        <fgColor rgb="FFEBF1DE"/>
        <bgColor rgb="FF000000"/>
      </patternFill>
    </fill>
    <fill>
      <patternFill patternType="solid">
        <fgColor rgb="FFE4DFEC"/>
        <bgColor rgb="FF000000"/>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9D9D9"/>
      </top>
      <bottom style="medium">
        <color rgb="FFD9D9D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164" fontId="26" fillId="14" borderId="11" xfId="0" applyNumberFormat="1" applyFont="1" applyFill="1" applyBorder="1" applyAlignment="1">
      <alignment horizontal="center" vertical="center"/>
    </xf>
    <xf numFmtId="164" fontId="26" fillId="15" borderId="11" xfId="0" applyNumberFormat="1" applyFont="1" applyFill="1" applyBorder="1" applyAlignment="1">
      <alignment horizontal="center" vertical="center"/>
    </xf>
    <xf numFmtId="164" fontId="26" fillId="16" borderId="11" xfId="0" applyNumberFormat="1" applyFont="1" applyFill="1" applyBorder="1" applyAlignment="1">
      <alignment horizontal="center" vertical="center"/>
    </xf>
    <xf numFmtId="164" fontId="26" fillId="17" borderId="11" xfId="0" applyNumberFormat="1" applyFont="1" applyFill="1" applyBorder="1" applyAlignment="1">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2"/>
  <sheetViews>
    <sheetView showGridLines="0" tabSelected="1" showRuler="0" zoomScale="113" zoomScaleNormal="100" zoomScalePageLayoutView="70" workbookViewId="0">
      <pane ySplit="6" topLeftCell="A8" activePane="bottomLeft" state="frozen"/>
      <selection pane="bottomLeft" activeCell="I6" sqref="I6"/>
    </sheetView>
  </sheetViews>
  <sheetFormatPr baseColWidth="10" defaultColWidth="8.83203125" defaultRowHeight="30" customHeight="1" x14ac:dyDescent="0.2"/>
  <cols>
    <col min="1" max="1" width="2.6640625" style="58" customWidth="1"/>
    <col min="2" max="2" width="43.5" customWidth="1"/>
    <col min="3" max="3" width="13.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59"/>
      <c r="B1" s="79" t="s">
        <v>48</v>
      </c>
      <c r="C1" s="1"/>
      <c r="D1" s="2"/>
      <c r="E1" s="4"/>
      <c r="F1" s="47"/>
      <c r="H1" s="2"/>
      <c r="I1" s="14"/>
    </row>
    <row r="2" spans="1:64" ht="30" customHeight="1" x14ac:dyDescent="0.2">
      <c r="A2" s="58" t="s">
        <v>24</v>
      </c>
      <c r="B2" s="78" t="s">
        <v>36</v>
      </c>
      <c r="I2" s="61"/>
    </row>
    <row r="3" spans="1:64" ht="30" customHeight="1" x14ac:dyDescent="0.2">
      <c r="A3" s="58" t="s">
        <v>29</v>
      </c>
      <c r="B3" s="77" t="s">
        <v>49</v>
      </c>
      <c r="C3" s="85" t="s">
        <v>1</v>
      </c>
      <c r="D3" s="86"/>
      <c r="E3" s="91">
        <f ca="1">TODAY()</f>
        <v>44640</v>
      </c>
      <c r="F3" s="91"/>
    </row>
    <row r="4" spans="1:64" ht="30" customHeight="1" x14ac:dyDescent="0.2">
      <c r="A4" s="59" t="s">
        <v>30</v>
      </c>
      <c r="C4" s="85" t="s">
        <v>8</v>
      </c>
      <c r="D4" s="86"/>
      <c r="E4" s="7">
        <v>1</v>
      </c>
      <c r="I4" s="88">
        <f ca="1">I5</f>
        <v>44641</v>
      </c>
      <c r="J4" s="89"/>
      <c r="K4" s="89"/>
      <c r="L4" s="89"/>
      <c r="M4" s="89"/>
      <c r="N4" s="89"/>
      <c r="O4" s="90"/>
      <c r="P4" s="88">
        <f ca="1">P5</f>
        <v>44648</v>
      </c>
      <c r="Q4" s="89"/>
      <c r="R4" s="89"/>
      <c r="S4" s="89"/>
      <c r="T4" s="89"/>
      <c r="U4" s="89"/>
      <c r="V4" s="90"/>
      <c r="W4" s="88">
        <f ca="1">W5</f>
        <v>44655</v>
      </c>
      <c r="X4" s="89"/>
      <c r="Y4" s="89"/>
      <c r="Z4" s="89"/>
      <c r="AA4" s="89"/>
      <c r="AB4" s="89"/>
      <c r="AC4" s="90"/>
      <c r="AD4" s="88">
        <f ca="1">AD5</f>
        <v>44662</v>
      </c>
      <c r="AE4" s="89"/>
      <c r="AF4" s="89"/>
      <c r="AG4" s="89"/>
      <c r="AH4" s="89"/>
      <c r="AI4" s="89"/>
      <c r="AJ4" s="90"/>
      <c r="AK4" s="88">
        <f ca="1">AK5</f>
        <v>44669</v>
      </c>
      <c r="AL4" s="89"/>
      <c r="AM4" s="89"/>
      <c r="AN4" s="89"/>
      <c r="AO4" s="89"/>
      <c r="AP4" s="89"/>
      <c r="AQ4" s="90"/>
      <c r="AR4" s="88">
        <f ca="1">AR5</f>
        <v>44676</v>
      </c>
      <c r="AS4" s="89"/>
      <c r="AT4" s="89"/>
      <c r="AU4" s="89"/>
      <c r="AV4" s="89"/>
      <c r="AW4" s="89"/>
      <c r="AX4" s="90"/>
      <c r="AY4" s="88">
        <f ca="1">AY5</f>
        <v>44683</v>
      </c>
      <c r="AZ4" s="89"/>
      <c r="BA4" s="89"/>
      <c r="BB4" s="89"/>
      <c r="BC4" s="89"/>
      <c r="BD4" s="89"/>
      <c r="BE4" s="90"/>
      <c r="BF4" s="88">
        <f ca="1">BF5</f>
        <v>44690</v>
      </c>
      <c r="BG4" s="89"/>
      <c r="BH4" s="89"/>
      <c r="BI4" s="89"/>
      <c r="BJ4" s="89"/>
      <c r="BK4" s="89"/>
      <c r="BL4" s="90"/>
    </row>
    <row r="5" spans="1:64" ht="15" customHeight="1" x14ac:dyDescent="0.2">
      <c r="A5" s="59" t="s">
        <v>31</v>
      </c>
      <c r="B5" s="87"/>
      <c r="C5" s="87"/>
      <c r="D5" s="87"/>
      <c r="E5" s="87"/>
      <c r="F5" s="87"/>
      <c r="G5" s="87"/>
      <c r="I5" s="11">
        <f ca="1">Project_Start-WEEKDAY(Project_Start,1)+2+7*(Display_Week-1)</f>
        <v>44641</v>
      </c>
      <c r="J5" s="10">
        <f ca="1">I5+1</f>
        <v>44642</v>
      </c>
      <c r="K5" s="10">
        <f t="shared" ref="K5:AX5" ca="1" si="0">J5+1</f>
        <v>44643</v>
      </c>
      <c r="L5" s="10">
        <f t="shared" ca="1" si="0"/>
        <v>44644</v>
      </c>
      <c r="M5" s="10">
        <f t="shared" ca="1" si="0"/>
        <v>44645</v>
      </c>
      <c r="N5" s="10">
        <f t="shared" ca="1" si="0"/>
        <v>44646</v>
      </c>
      <c r="O5" s="12">
        <f t="shared" ca="1" si="0"/>
        <v>44647</v>
      </c>
      <c r="P5" s="11">
        <f ca="1">O5+1</f>
        <v>44648</v>
      </c>
      <c r="Q5" s="10">
        <f ca="1">P5+1</f>
        <v>44649</v>
      </c>
      <c r="R5" s="10">
        <f t="shared" ca="1" si="0"/>
        <v>44650</v>
      </c>
      <c r="S5" s="10">
        <f t="shared" ca="1" si="0"/>
        <v>44651</v>
      </c>
      <c r="T5" s="10">
        <f t="shared" ca="1" si="0"/>
        <v>44652</v>
      </c>
      <c r="U5" s="10">
        <f t="shared" ca="1" si="0"/>
        <v>44653</v>
      </c>
      <c r="V5" s="12">
        <f t="shared" ca="1" si="0"/>
        <v>44654</v>
      </c>
      <c r="W5" s="11">
        <f ca="1">V5+1</f>
        <v>44655</v>
      </c>
      <c r="X5" s="10">
        <f ca="1">W5+1</f>
        <v>44656</v>
      </c>
      <c r="Y5" s="10">
        <f t="shared" ca="1" si="0"/>
        <v>44657</v>
      </c>
      <c r="Z5" s="10">
        <f t="shared" ca="1" si="0"/>
        <v>44658</v>
      </c>
      <c r="AA5" s="10">
        <f t="shared" ca="1" si="0"/>
        <v>44659</v>
      </c>
      <c r="AB5" s="10">
        <f t="shared" ca="1" si="0"/>
        <v>44660</v>
      </c>
      <c r="AC5" s="12">
        <f t="shared" ca="1" si="0"/>
        <v>44661</v>
      </c>
      <c r="AD5" s="11">
        <f ca="1">AC5+1</f>
        <v>44662</v>
      </c>
      <c r="AE5" s="10">
        <f ca="1">AD5+1</f>
        <v>44663</v>
      </c>
      <c r="AF5" s="10">
        <f t="shared" ca="1" si="0"/>
        <v>44664</v>
      </c>
      <c r="AG5" s="10">
        <f t="shared" ca="1" si="0"/>
        <v>44665</v>
      </c>
      <c r="AH5" s="10">
        <f t="shared" ca="1" si="0"/>
        <v>44666</v>
      </c>
      <c r="AI5" s="10">
        <f t="shared" ca="1" si="0"/>
        <v>44667</v>
      </c>
      <c r="AJ5" s="12">
        <f t="shared" ca="1" si="0"/>
        <v>44668</v>
      </c>
      <c r="AK5" s="11">
        <f ca="1">AJ5+1</f>
        <v>44669</v>
      </c>
      <c r="AL5" s="10">
        <f ca="1">AK5+1</f>
        <v>44670</v>
      </c>
      <c r="AM5" s="10">
        <f t="shared" ca="1" si="0"/>
        <v>44671</v>
      </c>
      <c r="AN5" s="10">
        <f t="shared" ca="1" si="0"/>
        <v>44672</v>
      </c>
      <c r="AO5" s="10">
        <f t="shared" ca="1" si="0"/>
        <v>44673</v>
      </c>
      <c r="AP5" s="10">
        <f t="shared" ca="1" si="0"/>
        <v>44674</v>
      </c>
      <c r="AQ5" s="12">
        <f t="shared" ca="1" si="0"/>
        <v>44675</v>
      </c>
      <c r="AR5" s="11">
        <f ca="1">AQ5+1</f>
        <v>44676</v>
      </c>
      <c r="AS5" s="10">
        <f ca="1">AR5+1</f>
        <v>44677</v>
      </c>
      <c r="AT5" s="10">
        <f t="shared" ca="1" si="0"/>
        <v>44678</v>
      </c>
      <c r="AU5" s="10">
        <f t="shared" ca="1" si="0"/>
        <v>44679</v>
      </c>
      <c r="AV5" s="10">
        <f t="shared" ca="1" si="0"/>
        <v>44680</v>
      </c>
      <c r="AW5" s="10">
        <f t="shared" ca="1" si="0"/>
        <v>44681</v>
      </c>
      <c r="AX5" s="12">
        <f t="shared" ca="1" si="0"/>
        <v>44682</v>
      </c>
      <c r="AY5" s="11">
        <f ca="1">AX5+1</f>
        <v>44683</v>
      </c>
      <c r="AZ5" s="10">
        <f ca="1">AY5+1</f>
        <v>44684</v>
      </c>
      <c r="BA5" s="10">
        <f t="shared" ref="BA5:BE5" ca="1" si="1">AZ5+1</f>
        <v>44685</v>
      </c>
      <c r="BB5" s="10">
        <f t="shared" ca="1" si="1"/>
        <v>44686</v>
      </c>
      <c r="BC5" s="10">
        <f t="shared" ca="1" si="1"/>
        <v>44687</v>
      </c>
      <c r="BD5" s="10">
        <f t="shared" ca="1" si="1"/>
        <v>44688</v>
      </c>
      <c r="BE5" s="12">
        <f t="shared" ca="1" si="1"/>
        <v>44689</v>
      </c>
      <c r="BF5" s="11">
        <f ca="1">BE5+1</f>
        <v>44690</v>
      </c>
      <c r="BG5" s="10">
        <f ca="1">BF5+1</f>
        <v>44691</v>
      </c>
      <c r="BH5" s="10">
        <f t="shared" ref="BH5:BL5" ca="1" si="2">BG5+1</f>
        <v>44692</v>
      </c>
      <c r="BI5" s="10">
        <f t="shared" ca="1" si="2"/>
        <v>44693</v>
      </c>
      <c r="BJ5" s="10">
        <f t="shared" ca="1" si="2"/>
        <v>44694</v>
      </c>
      <c r="BK5" s="10">
        <f t="shared" ca="1" si="2"/>
        <v>44695</v>
      </c>
      <c r="BL5" s="12">
        <f t="shared" ca="1" si="2"/>
        <v>44696</v>
      </c>
    </row>
    <row r="6" spans="1:64" ht="30" customHeight="1" thickBot="1" x14ac:dyDescent="0.25">
      <c r="A6" s="59" t="s">
        <v>32</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9" t="s">
        <v>33</v>
      </c>
      <c r="B8" s="18" t="s">
        <v>38</v>
      </c>
      <c r="C8" s="68"/>
      <c r="D8" s="19"/>
      <c r="E8" s="20"/>
      <c r="F8" s="21"/>
      <c r="G8" s="17"/>
      <c r="H8" s="17" t="str">
        <f t="shared" ref="H8:H2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9" t="s">
        <v>34</v>
      </c>
      <c r="B9" s="80" t="s">
        <v>47</v>
      </c>
      <c r="C9" s="69" t="s">
        <v>37</v>
      </c>
      <c r="D9" s="22">
        <v>1</v>
      </c>
      <c r="E9" s="63"/>
      <c r="F9" s="63"/>
      <c r="G9" s="17"/>
      <c r="H9" s="17" t="str">
        <f t="shared" si="6"/>
        <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9"/>
      <c r="B10" s="80" t="s">
        <v>52</v>
      </c>
      <c r="C10" s="69" t="s">
        <v>37</v>
      </c>
      <c r="D10" s="22" t="s">
        <v>58</v>
      </c>
      <c r="E10" s="63"/>
      <c r="F10" s="63"/>
      <c r="G10" s="17"/>
      <c r="H10" s="17"/>
      <c r="I10" s="44"/>
      <c r="J10" s="92"/>
      <c r="K10" s="92"/>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9"/>
      <c r="B11" s="80" t="s">
        <v>41</v>
      </c>
      <c r="C11" s="69" t="s">
        <v>37</v>
      </c>
      <c r="D11" s="22" t="s">
        <v>58</v>
      </c>
      <c r="E11" s="63"/>
      <c r="F11" s="63"/>
      <c r="G11" s="17"/>
      <c r="H11" s="17"/>
      <c r="I11" s="44"/>
      <c r="J11" s="44"/>
      <c r="K11" s="44"/>
      <c r="L11" s="92"/>
      <c r="M11" s="92"/>
      <c r="N11" s="92"/>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9"/>
      <c r="B12" s="80" t="s">
        <v>42</v>
      </c>
      <c r="C12" s="69" t="s">
        <v>37</v>
      </c>
      <c r="D12" s="22" t="s">
        <v>58</v>
      </c>
      <c r="E12" s="63"/>
      <c r="F12" s="63"/>
      <c r="G12" s="17"/>
      <c r="H12" s="17"/>
      <c r="I12" s="44"/>
      <c r="J12" s="44"/>
      <c r="K12" s="44"/>
      <c r="L12" s="44"/>
      <c r="M12" s="44"/>
      <c r="N12" s="92"/>
      <c r="O12" s="92"/>
      <c r="P12" s="92"/>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9"/>
      <c r="B13" s="80" t="s">
        <v>43</v>
      </c>
      <c r="C13" s="69" t="s">
        <v>37</v>
      </c>
      <c r="D13" s="22" t="s">
        <v>58</v>
      </c>
      <c r="E13" s="63"/>
      <c r="F13" s="63"/>
      <c r="G13" s="17"/>
      <c r="H13" s="17"/>
      <c r="I13" s="44"/>
      <c r="J13" s="44"/>
      <c r="K13" s="92"/>
      <c r="L13" s="92"/>
      <c r="M13" s="92"/>
      <c r="N13" s="92"/>
      <c r="O13" s="92"/>
      <c r="P13" s="92"/>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9" t="s">
        <v>35</v>
      </c>
      <c r="B14" s="23" t="s">
        <v>39</v>
      </c>
      <c r="C14" s="70"/>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9"/>
      <c r="B15" s="81" t="s">
        <v>44</v>
      </c>
      <c r="C15" s="82" t="s">
        <v>37</v>
      </c>
      <c r="D15" s="27">
        <v>0</v>
      </c>
      <c r="E15" s="64"/>
      <c r="F15" s="64"/>
      <c r="G15" s="17"/>
      <c r="H15" s="17" t="str">
        <f t="shared" si="6"/>
        <v/>
      </c>
      <c r="I15" s="44"/>
      <c r="J15" s="44"/>
      <c r="K15" s="44"/>
      <c r="L15" s="44"/>
      <c r="M15" s="44"/>
      <c r="N15" s="44"/>
      <c r="O15" s="44"/>
      <c r="P15" s="44"/>
      <c r="Q15" s="93"/>
      <c r="R15" s="93"/>
      <c r="S15" s="93"/>
      <c r="T15" s="93"/>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9"/>
      <c r="B16" s="81" t="s">
        <v>53</v>
      </c>
      <c r="C16" s="82" t="s">
        <v>37</v>
      </c>
      <c r="D16" s="27">
        <v>0</v>
      </c>
      <c r="E16" s="64"/>
      <c r="F16" s="64"/>
      <c r="G16" s="17"/>
      <c r="H16" s="17"/>
      <c r="I16" s="44"/>
      <c r="J16" s="44"/>
      <c r="K16" s="44"/>
      <c r="L16" s="44"/>
      <c r="M16" s="44"/>
      <c r="N16" s="44"/>
      <c r="O16" s="44"/>
      <c r="P16" s="44"/>
      <c r="Q16" s="44"/>
      <c r="R16" s="44"/>
      <c r="S16" s="93"/>
      <c r="T16" s="93"/>
      <c r="U16" s="93"/>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1" t="s">
        <v>45</v>
      </c>
      <c r="C17" s="82" t="s">
        <v>37</v>
      </c>
      <c r="D17" s="27">
        <v>0</v>
      </c>
      <c r="E17" s="64"/>
      <c r="F17" s="64"/>
      <c r="G17" s="17"/>
      <c r="H17" s="17" t="str">
        <f t="shared" si="6"/>
        <v/>
      </c>
      <c r="I17" s="44"/>
      <c r="J17" s="44"/>
      <c r="K17" s="44"/>
      <c r="L17" s="44"/>
      <c r="M17" s="44"/>
      <c r="N17" s="44"/>
      <c r="O17" s="44"/>
      <c r="P17" s="44"/>
      <c r="Q17" s="44"/>
      <c r="R17" s="44"/>
      <c r="S17" s="44"/>
      <c r="T17" s="44"/>
      <c r="U17" s="45"/>
      <c r="V17" s="93"/>
      <c r="W17" s="93"/>
      <c r="X17" s="93"/>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8" t="s">
        <v>25</v>
      </c>
      <c r="B18" s="28" t="s">
        <v>56</v>
      </c>
      <c r="C18" s="71"/>
      <c r="D18" s="29"/>
      <c r="E18" s="30"/>
      <c r="F18" s="31"/>
      <c r="G18" s="17"/>
      <c r="H18" s="17" t="str">
        <f t="shared" si="6"/>
        <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8"/>
      <c r="B19" s="83" t="s">
        <v>50</v>
      </c>
      <c r="C19" s="72" t="s">
        <v>37</v>
      </c>
      <c r="D19" s="32">
        <v>0</v>
      </c>
      <c r="E19" s="65"/>
      <c r="F19" s="65"/>
      <c r="G19" s="17"/>
      <c r="H19" s="17" t="str">
        <f t="shared" si="6"/>
        <v/>
      </c>
      <c r="I19" s="44"/>
      <c r="J19" s="44"/>
      <c r="K19" s="44"/>
      <c r="L19" s="44"/>
      <c r="M19" s="44"/>
      <c r="N19" s="44"/>
      <c r="O19" s="44"/>
      <c r="P19" s="44"/>
      <c r="Q19" s="44"/>
      <c r="R19" s="44"/>
      <c r="S19" s="44"/>
      <c r="T19" s="44"/>
      <c r="U19" s="44"/>
      <c r="V19" s="44"/>
      <c r="W19" s="44"/>
      <c r="X19" s="44"/>
      <c r="Y19" s="65"/>
      <c r="Z19" s="65"/>
      <c r="AA19" s="65"/>
      <c r="AB19" s="65"/>
      <c r="AC19" s="65"/>
      <c r="AD19" s="65"/>
      <c r="AE19" s="65"/>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8"/>
      <c r="B20" s="83">
        <v>9</v>
      </c>
      <c r="C20" s="72" t="s">
        <v>37</v>
      </c>
      <c r="D20" s="32">
        <v>0</v>
      </c>
      <c r="E20" s="65"/>
      <c r="F20" s="65"/>
      <c r="G20" s="17"/>
      <c r="H20" s="17"/>
      <c r="I20" s="44"/>
      <c r="J20" s="44"/>
      <c r="K20" s="44"/>
      <c r="L20" s="44"/>
      <c r="M20" s="44"/>
      <c r="N20" s="44"/>
      <c r="O20" s="44"/>
      <c r="P20" s="44"/>
      <c r="Q20" s="44"/>
      <c r="R20" s="44"/>
      <c r="S20" s="44"/>
      <c r="T20" s="44"/>
      <c r="U20" s="44"/>
      <c r="V20" s="44"/>
      <c r="W20" s="44"/>
      <c r="X20" s="44"/>
      <c r="Y20" s="44"/>
      <c r="Z20" s="44"/>
      <c r="AA20" s="44"/>
      <c r="AB20" s="44"/>
      <c r="AC20" s="44"/>
      <c r="AD20" s="44"/>
      <c r="AE20" s="44"/>
      <c r="AF20" s="94"/>
      <c r="AG20" s="94"/>
      <c r="AH20" s="9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8"/>
      <c r="B21" s="83" t="s">
        <v>54</v>
      </c>
      <c r="C21" s="72" t="s">
        <v>37</v>
      </c>
      <c r="D21" s="32">
        <v>0</v>
      </c>
      <c r="E21" s="65"/>
      <c r="F21" s="65"/>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94"/>
      <c r="AJ21" s="94"/>
      <c r="AK21" s="94"/>
      <c r="AL21" s="94"/>
      <c r="AM21" s="9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8" t="s">
        <v>25</v>
      </c>
      <c r="B22" s="33" t="s">
        <v>57</v>
      </c>
      <c r="C22" s="73"/>
      <c r="D22" s="34"/>
      <c r="E22" s="35"/>
      <c r="F22" s="36"/>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8"/>
      <c r="B23" s="84" t="s">
        <v>51</v>
      </c>
      <c r="C23" s="74" t="s">
        <v>37</v>
      </c>
      <c r="D23" s="37">
        <v>0</v>
      </c>
      <c r="E23" s="66"/>
      <c r="F23" s="66"/>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66"/>
      <c r="AO23" s="66"/>
      <c r="AP23" s="66"/>
      <c r="AQ23" s="66"/>
      <c r="AR23" s="66"/>
      <c r="AS23" s="66"/>
      <c r="AT23" s="66"/>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8"/>
      <c r="B24" s="84" t="s">
        <v>46</v>
      </c>
      <c r="C24" s="74" t="s">
        <v>37</v>
      </c>
      <c r="D24" s="37">
        <v>0</v>
      </c>
      <c r="E24" s="66"/>
      <c r="F24" s="66"/>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66"/>
      <c r="AV24" s="66"/>
      <c r="AW24" s="66"/>
      <c r="AX24" s="44"/>
      <c r="AY24" s="44"/>
      <c r="AZ24" s="44"/>
      <c r="BA24" s="44"/>
      <c r="BB24" s="44"/>
      <c r="BC24" s="44"/>
      <c r="BD24" s="44"/>
      <c r="BE24" s="44"/>
      <c r="BF24" s="44"/>
      <c r="BG24" s="44"/>
      <c r="BH24" s="44"/>
      <c r="BI24" s="44"/>
      <c r="BJ24" s="44"/>
      <c r="BK24" s="44"/>
      <c r="BL24" s="44"/>
    </row>
    <row r="25" spans="1:64" s="3" customFormat="1" ht="30" customHeight="1" thickBot="1" x14ac:dyDescent="0.25">
      <c r="A25" s="58"/>
      <c r="B25" s="84" t="s">
        <v>54</v>
      </c>
      <c r="C25" s="74" t="s">
        <v>37</v>
      </c>
      <c r="D25" s="37">
        <v>0</v>
      </c>
      <c r="E25" s="66"/>
      <c r="F25" s="66"/>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66"/>
      <c r="AY25" s="66"/>
      <c r="AZ25" s="66"/>
      <c r="BA25" s="66"/>
      <c r="BB25" s="66"/>
      <c r="BC25" s="66"/>
      <c r="BD25" s="66"/>
      <c r="BE25" s="44"/>
      <c r="BF25" s="44"/>
      <c r="BG25" s="44"/>
      <c r="BH25" s="44"/>
      <c r="BI25" s="44"/>
      <c r="BJ25" s="44"/>
      <c r="BK25" s="44"/>
      <c r="BL25" s="44"/>
    </row>
    <row r="26" spans="1:64" s="3" customFormat="1" ht="30" customHeight="1" thickBot="1" x14ac:dyDescent="0.25">
      <c r="A26" s="58"/>
      <c r="B26" s="84" t="s">
        <v>55</v>
      </c>
      <c r="C26" s="74" t="s">
        <v>37</v>
      </c>
      <c r="D26" s="37">
        <v>0</v>
      </c>
      <c r="E26" s="66"/>
      <c r="F26" s="66"/>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66"/>
      <c r="BF26" s="66"/>
      <c r="BG26" s="66"/>
      <c r="BH26" s="66"/>
      <c r="BI26" s="95"/>
      <c r="BJ26" s="95"/>
      <c r="BK26" s="95"/>
      <c r="BL26" s="95"/>
    </row>
    <row r="27" spans="1:64" s="3" customFormat="1" ht="30" customHeight="1" thickBot="1" x14ac:dyDescent="0.25">
      <c r="A27" s="58"/>
      <c r="B27" s="84" t="s">
        <v>40</v>
      </c>
      <c r="C27" s="74" t="s">
        <v>37</v>
      </c>
      <c r="D27" s="37">
        <v>0</v>
      </c>
      <c r="E27" s="66">
        <v>44323</v>
      </c>
      <c r="F27" s="66">
        <f>E27+1</f>
        <v>44324</v>
      </c>
      <c r="G27" s="17"/>
      <c r="H27" s="17">
        <f t="shared" si="6"/>
        <v>2</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8" t="s">
        <v>27</v>
      </c>
      <c r="B28" s="76"/>
      <c r="C28" s="75"/>
      <c r="D28" s="16"/>
      <c r="E28" s="67"/>
      <c r="F28" s="67"/>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9" t="s">
        <v>26</v>
      </c>
      <c r="B29" s="38" t="s">
        <v>0</v>
      </c>
      <c r="C29" s="39"/>
      <c r="D29" s="40"/>
      <c r="E29" s="41"/>
      <c r="F29" s="42"/>
      <c r="G29" s="43"/>
      <c r="H29" s="43" t="str">
        <f t="shared" si="6"/>
        <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row>
    <row r="30" spans="1:64" ht="30" customHeight="1" x14ac:dyDescent="0.2">
      <c r="G30" s="6"/>
    </row>
    <row r="31" spans="1:64" ht="30" customHeight="1" x14ac:dyDescent="0.2">
      <c r="C31" s="14"/>
      <c r="F31" s="60"/>
    </row>
    <row r="32" spans="1:64" ht="30" customHeight="1" x14ac:dyDescent="0.2">
      <c r="C32"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9">
    <cfRule type="dataBar" priority="3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9 I14:BL14 I10 L10:BL10 I11:K11 I12:M12 O11:BL11 I13:J13 Q12:BL13 I18:BL18 I15:P15 I16:R16 U15:BL15 V16:BL16 I17:U17 Y17:BL17 I22:BL22 I19:X19 AF19:BL19 I20:AE20 AI20:BL20 I21:AH21 AN21:BL21 I28:BL29 I23:AM23 AU23:BL23 I24:AT24 AX24:BL24 I25:AW26 I27:BB27 BE25:BL25 BL27">
    <cfRule type="expression" dxfId="14" priority="49">
      <formula>AND(TODAY()&gt;=I$5,TODAY()&lt;J$5)</formula>
    </cfRule>
  </conditionalFormatting>
  <conditionalFormatting sqref="I7:BL9 I14:BL14 I10 L10:BL10 I11:K11 I12:M12 O11:BL11 I13:J13 Q12:BL13 I18:BL18 I15:P15 I16:R16 U15:BL15 V16:BL16 I17:U17 Y17:BL17 I22:BL22 I19:X19 AF19:BL19 I20:AE20 AI20:BL20 I21:AH21 AN21:BL21 I28:BL29 I23:AM23 AU23:BL23 I24:AT24 AX24:BL24 I25:AW26 I27:BB27 BE25:BL25 BL27">
    <cfRule type="expression" dxfId="13" priority="43">
      <formula>AND(task_start&lt;=I$5,ROUNDDOWN((task_end-task_start+1)*task_progress,0)+task_start-1&gt;=I$5)</formula>
    </cfRule>
    <cfRule type="expression" dxfId="12" priority="44" stopIfTrue="1">
      <formula>AND(task_end&gt;=I$5,task_start&lt;J$5)</formula>
    </cfRule>
  </conditionalFormatting>
  <conditionalFormatting sqref="AX26:BB26">
    <cfRule type="expression" dxfId="11" priority="12">
      <formula>AND(TODAY()&gt;=AX$5,TODAY()&lt;AY$5)</formula>
    </cfRule>
  </conditionalFormatting>
  <conditionalFormatting sqref="AX26:BB26">
    <cfRule type="expression" dxfId="10" priority="10">
      <formula>AND(task_start&lt;=AX$5,ROUNDDOWN((task_end-task_start+1)*task_progress,0)+task_start-1&gt;=AX$5)</formula>
    </cfRule>
    <cfRule type="expression" dxfId="9" priority="11" stopIfTrue="1">
      <formula>AND(task_end&gt;=AX$5,task_start&lt;AY$5)</formula>
    </cfRule>
  </conditionalFormatting>
  <conditionalFormatting sqref="BC26:BD26">
    <cfRule type="expression" dxfId="8" priority="9">
      <formula>AND(TODAY()&gt;=BC$5,TODAY()&lt;BD$5)</formula>
    </cfRule>
  </conditionalFormatting>
  <conditionalFormatting sqref="BC26:BD26">
    <cfRule type="expression" dxfId="7" priority="7">
      <formula>AND(task_start&lt;=BC$5,ROUNDDOWN((task_end-task_start+1)*task_progress,0)+task_start-1&gt;=BC$5)</formula>
    </cfRule>
    <cfRule type="expression" dxfId="6" priority="8" stopIfTrue="1">
      <formula>AND(task_end&gt;=BC$5,task_start&lt;BD$5)</formula>
    </cfRule>
  </conditionalFormatting>
  <conditionalFormatting sqref="BC28:BJ28">
    <cfRule type="expression" dxfId="5" priority="6">
      <formula>AND(TODAY()&gt;=BC$5,TODAY()&lt;BD$5)</formula>
    </cfRule>
  </conditionalFormatting>
  <conditionalFormatting sqref="BC28:BJ28">
    <cfRule type="expression" dxfId="4" priority="4">
      <formula>AND(task_start&lt;=BC$5,ROUNDDOWN((task_end-task_start+1)*task_progress,0)+task_start-1&gt;=BC$5)</formula>
    </cfRule>
    <cfRule type="expression" dxfId="3" priority="5" stopIfTrue="1">
      <formula>AND(task_end&gt;=BC$5,task_start&lt;BD$5)</formula>
    </cfRule>
  </conditionalFormatting>
  <conditionalFormatting sqref="BC27:BK27">
    <cfRule type="expression" dxfId="2" priority="3">
      <formula>AND(TODAY()&gt;=BC$5,TODAY()&lt;BD$5)</formula>
    </cfRule>
  </conditionalFormatting>
  <conditionalFormatting sqref="BC27:BK27">
    <cfRule type="expression" dxfId="1" priority="1">
      <formula>AND(task_start&lt;=BC$5,ROUNDDOWN((task_end-task_start+1)*task_progress,0)+task_start-1&gt;=BC$5)</formula>
    </cfRule>
    <cfRule type="expression" dxfId="0" priority="2" stopIfTrue="1">
      <formula>AND(task_end&gt;=BC$5,task_start&lt;BD$5)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12</v>
      </c>
      <c r="B2" s="49"/>
    </row>
    <row r="3" spans="1:2" s="54" customFormat="1" ht="27" customHeight="1" x14ac:dyDescent="0.2">
      <c r="A3" s="55" t="s">
        <v>17</v>
      </c>
      <c r="B3" s="55"/>
    </row>
    <row r="4" spans="1:2" s="51" customFormat="1" ht="26" x14ac:dyDescent="0.3">
      <c r="A4" s="52" t="s">
        <v>11</v>
      </c>
    </row>
    <row r="5" spans="1:2" ht="74" customHeight="1" x14ac:dyDescent="0.2">
      <c r="A5" s="53" t="s">
        <v>20</v>
      </c>
    </row>
    <row r="6" spans="1:2" ht="26.25" customHeight="1" x14ac:dyDescent="0.2">
      <c r="A6" s="52" t="s">
        <v>23</v>
      </c>
    </row>
    <row r="7" spans="1:2" s="48" customFormat="1" ht="205" customHeight="1" x14ac:dyDescent="0.2">
      <c r="A7" s="57" t="s">
        <v>22</v>
      </c>
    </row>
    <row r="8" spans="1:2" s="51" customFormat="1" ht="26" x14ac:dyDescent="0.3">
      <c r="A8" s="52" t="s">
        <v>13</v>
      </c>
    </row>
    <row r="9" spans="1:2" ht="48" x14ac:dyDescent="0.2">
      <c r="A9" s="53" t="s">
        <v>21</v>
      </c>
    </row>
    <row r="10" spans="1:2" s="48" customFormat="1" ht="28" customHeight="1" x14ac:dyDescent="0.2">
      <c r="A10" s="56" t="s">
        <v>19</v>
      </c>
    </row>
    <row r="11" spans="1:2" s="51" customFormat="1" ht="26" x14ac:dyDescent="0.3">
      <c r="A11" s="52" t="s">
        <v>10</v>
      </c>
    </row>
    <row r="12" spans="1:2" ht="32" x14ac:dyDescent="0.2">
      <c r="A12" s="53" t="s">
        <v>18</v>
      </c>
    </row>
    <row r="13" spans="1:2" s="48" customFormat="1" ht="28" customHeight="1" x14ac:dyDescent="0.2">
      <c r="A13" s="56" t="s">
        <v>4</v>
      </c>
    </row>
    <row r="14" spans="1:2" s="51" customFormat="1" ht="26" x14ac:dyDescent="0.3">
      <c r="A14" s="52" t="s">
        <v>14</v>
      </c>
    </row>
    <row r="15" spans="1:2" ht="75" customHeight="1" x14ac:dyDescent="0.2">
      <c r="A15" s="53" t="s">
        <v>15</v>
      </c>
    </row>
    <row r="16" spans="1:2" ht="64"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2022-03-21T06:52:00Z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