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cs\Invoice\"/>
    </mc:Choice>
  </mc:AlternateContent>
  <xr:revisionPtr revIDLastSave="0" documentId="13_ncr:1_{042237F5-9015-4E93-8E98-7021F4C54A5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20" i="1"/>
  <c r="E18" i="1"/>
  <c r="G19" i="1" l="1"/>
  <c r="G20" i="1"/>
  <c r="H18" i="1"/>
  <c r="C18" i="1" a="1"/>
  <c r="C18" i="1" s="1"/>
  <c r="C19" i="1" a="1"/>
  <c r="C19" i="1" s="1"/>
  <c r="C20" i="1" a="1"/>
  <c r="C20" i="1" s="1"/>
  <c r="D15" i="1"/>
  <c r="C15" i="1"/>
  <c r="H19" i="1" l="1"/>
  <c r="H20" i="1"/>
  <c r="G18" i="1"/>
  <c r="B15" i="1" l="1"/>
  <c r="H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<sst xmlns="http://schemas.openxmlformats.org/spreadsheetml/2006/main" count="28" uniqueCount="28">
  <si>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</si>
  <si>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</si>
  <si>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</si>
  <si>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</si>
  <si>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</si>
  <si>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</si>
  <si>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</si>
  <si>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</si>
  <si>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</si>
  <si>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</si>
  <si>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</si>
  <si>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</si>
  <si>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</si>
  <si>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</si>
  <si>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</si>
  <si>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</si>
  <si>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Unit (Rp.)</t>
  </si>
  <si>
    <t>Amount (Rp.)</t>
  </si>
  <si>
    <t>Transfer to : BCA 4685015898 on behalf PT Solusi Edukasi Gemilang</t>
  </si>
  <si>
    <t>Total (Rp.)</t>
  </si>
  <si>
    <t>Grand Total (Rp.)</t>
  </si>
  <si>
    <t>Total Items</t>
  </si>
  <si>
    <t>Description of items</t>
  </si>
  <si>
    <t>COM1170725</t>
  </si>
  <si>
    <t>Ms. Margareth - TK Pelita Kasih</t>
  </si>
  <si>
    <t>Treehouse 1 - Student Book</t>
  </si>
  <si>
    <t>Treehouse 2 - Student Book</t>
  </si>
  <si>
    <t>Treehouse 3 - Student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</si>
</sst>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164" formatCode="_-[$Rp-3809]* #,##0.00_-;\-[$Rp-3809]* #,##0.00_-;_-[$Rp-3809]* &quot;-&quot;??_-;_-@_-"/>
    <numFmt numFmtId="165" formatCode="[$Rp-3809]#,##0.00"/>
    <numFmt numFmtId="166" formatCode="_-&quot;Rp&quot;* #,##0.00_-;\-&quot;Rp&quot;* #,##0.00_-;_-&quot;Rp&quot;* &quot;-&quot;_-;_-@_-"/>
  </numFmts>
  <fonts count="16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8"/>
      <name val="Calibri"/>
      <charset val="134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indexed="64"/>
      </right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505050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2" fontId="15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1" fontId="13" fillId="0" borderId="1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 wrapText="1"/>
    </xf>
    <xf numFmtId="0" fontId="0" fillId="0" borderId="7" xfId="0" applyBorder="1"/>
    <xf numFmtId="0" fontId="0" fillId="0" borderId="20" xfId="0" applyBorder="1"/>
    <xf numFmtId="0" fontId="8" fillId="0" borderId="3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 indent="1"/>
    </xf>
    <xf numFmtId="0" fontId="1" fillId="0" borderId="22" xfId="0" applyFont="1" applyBorder="1" applyAlignment="1">
      <alignment horizontal="left" vertical="center" indent="1"/>
    </xf>
    <xf numFmtId="164" fontId="11" fillId="2" borderId="16" xfId="0" applyNumberFormat="1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9" fontId="11" fillId="2" borderId="13" xfId="0" applyNumberFormat="1" applyFont="1" applyFill="1" applyBorder="1" applyAlignment="1">
      <alignment horizontal="center" vertical="center" wrapText="1"/>
    </xf>
    <xf numFmtId="164" fontId="11" fillId="2" borderId="13" xfId="0" applyNumberFormat="1" applyFont="1" applyFill="1" applyBorder="1" applyAlignment="1">
      <alignment horizontal="center" vertical="center" wrapText="1"/>
    </xf>
    <xf numFmtId="166" fontId="13" fillId="0" borderId="13" xfId="2" applyNumberFormat="1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27</xdr:row>
      <xdr:rowOff>168088</xdr:rowOff>
    </xdr:from>
    <xdr:to>
      <xdr:col>1</xdr:col>
      <xdr:colOff>1356518</xdr:colOff>
      <xdr:row>31</xdr:row>
      <xdr:rowOff>68870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topLeftCell="A3" zoomScale="85" zoomScaleNormal="85" workbookViewId="0">
      <selection activeCell="D12" sqref="D12:G12"/>
    </sheetView>
  </sheetViews>
  <sheetFormatPr defaultColWidth="9" defaultRowHeight="15.75"/>
  <cols>
    <col min="1" max="1" width="8.5703125" style="2" customWidth="1"/>
    <col min="2" max="2" width="70.7109375" style="3" bestFit="1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15</v>
      </c>
      <c r="E5" s="35" t="s">
        <v>23</v>
      </c>
      <c r="F5" s="13" t="s">
        <v>1</v>
      </c>
      <c r="G5" s="24">
        <v>45859</v>
      </c>
    </row>
    <row r="6" spans="1:8">
      <c r="B6" s="52" t="s">
        <v>2</v>
      </c>
      <c r="C6" s="53"/>
      <c r="D6" s="54" t="s">
        <v>3</v>
      </c>
      <c r="E6" s="54"/>
      <c r="F6" s="54"/>
      <c r="G6" s="54"/>
      <c r="H6" s="17"/>
    </row>
    <row r="7" spans="1:8" ht="15.75" customHeight="1">
      <c r="B7" s="51" t="s">
        <v>24</v>
      </c>
      <c r="C7" s="50"/>
      <c r="D7" s="47"/>
      <c r="E7" s="48"/>
      <c r="F7" s="48"/>
      <c r="G7" s="48"/>
      <c r="H7" s="17"/>
    </row>
    <row r="8" spans="1:8">
      <c r="B8" s="50"/>
      <c r="C8" s="50"/>
      <c r="D8" s="49"/>
      <c r="E8" s="50"/>
      <c r="F8" s="50"/>
      <c r="G8" s="50"/>
      <c r="H8" s="17"/>
    </row>
    <row r="9" spans="1:8">
      <c r="B9" s="55" t="s">
        <v>4</v>
      </c>
      <c r="C9" s="56"/>
      <c r="D9" s="54" t="s">
        <v>5</v>
      </c>
      <c r="E9" s="54"/>
      <c r="F9" s="54"/>
      <c r="G9" s="57"/>
      <c r="H9" s="17"/>
    </row>
    <row r="10" spans="1:8">
      <c r="B10" s="62"/>
      <c r="C10" s="62"/>
      <c r="D10" s="37"/>
      <c r="E10"/>
      <c r="F10"/>
      <c r="G10" s="38"/>
      <c r="H10" s="17"/>
    </row>
    <row r="11" spans="1:8">
      <c r="B11" s="54" t="s">
        <v>6</v>
      </c>
      <c r="C11" s="54"/>
      <c r="D11" s="37"/>
      <c r="E11"/>
      <c r="F11"/>
      <c r="G11" s="38"/>
      <c r="H11" s="17"/>
    </row>
    <row r="12" spans="1:8">
      <c r="B12" s="61"/>
      <c r="C12" s="61"/>
      <c r="D12" s="63"/>
      <c r="E12" s="64"/>
      <c r="F12" s="64"/>
      <c r="G12" s="65"/>
      <c r="H12" s="17"/>
    </row>
    <row r="13" spans="1:8" ht="15.75" customHeight="1">
      <c r="B13" s="11"/>
      <c r="C13" s="12"/>
      <c r="D13" s="12"/>
      <c r="E13" s="14"/>
      <c r="F13" s="12"/>
      <c r="G13" s="14"/>
      <c r="H13" s="17"/>
    </row>
    <row r="14" spans="1:8">
      <c r="B14" s="18" t="s">
        <v>7</v>
      </c>
      <c r="C14" s="19" t="s">
        <v>21</v>
      </c>
      <c r="D14" s="19" t="s">
        <v>8</v>
      </c>
      <c r="E14" s="15"/>
      <c r="F14" s="12"/>
      <c r="G14" s="16"/>
      <c r="H14" s="17"/>
    </row>
    <row r="15" spans="1:8">
      <c r="B15" s="20">
        <f>SUM(H18:H20)</f>
        <v>11907000</v>
      </c>
      <c r="C15" s="21">
        <f>COUNT(D18:D20)</f>
        <v>3</v>
      </c>
      <c r="D15" s="21">
        <f>SUM(D18:D20)</f>
        <v>90</v>
      </c>
      <c r="E15" s="14"/>
      <c r="F15" s="12"/>
      <c r="G15" s="14"/>
      <c r="H15" s="17"/>
    </row>
    <row r="16" spans="1:8">
      <c r="B16" s="11"/>
      <c r="C16" s="12"/>
      <c r="D16" s="12"/>
      <c r="E16" s="14"/>
      <c r="F16" s="12"/>
      <c r="G16" s="14"/>
      <c r="H16" s="17"/>
    </row>
    <row r="17" spans="2:8">
      <c r="B17" s="39" t="s">
        <v>22</v>
      </c>
      <c r="C17" s="32" t="s">
        <v>9</v>
      </c>
      <c r="D17" s="32" t="s">
        <v>10</v>
      </c>
      <c r="E17" s="32" t="s">
        <v>16</v>
      </c>
      <c r="F17" s="32" t="s">
        <v>11</v>
      </c>
      <c r="G17" s="32" t="s">
        <v>17</v>
      </c>
      <c r="H17" s="22" t="s">
        <v>19</v>
      </c>
    </row>
    <row r="18" spans="2:8">
      <c r="B18" s="36" t="s">
        <v>25</v>
      </c>
      <c r="C18" s="34" t="str" cm="1">
        <f t="array" ref="C18">_xlfn.REGEXEXTRACT(_xlfn.WEBSERVICE("https://seg-server.vercel.app/api/books/isbn/"&amp;B18), "\d+")</f>
        <v>9781613527948</v>
      </c>
      <c r="D18" s="43">
        <v>30</v>
      </c>
      <c r="E18" s="46">
        <f>VALUE(_xlfn.WEBSERVICE("https://seg-server.vercel.app/api/books/price/"&amp;C18))</f>
        <v>189000</v>
      </c>
      <c r="F18" s="44">
        <v>0.3</v>
      </c>
      <c r="G18" s="45">
        <f t="shared" ref="G18:G20" si="0">(E18-(E18*F18))</f>
        <v>132300</v>
      </c>
      <c r="H18" s="45">
        <f t="shared" ref="H18:H20" si="1">(E18-(E18*F18))*(D18)</f>
        <v>3969000</v>
      </c>
    </row>
    <row r="19" spans="2:8">
      <c r="B19" s="36" t="s">
        <v>26</v>
      </c>
      <c r="C19" s="34" t="str" cm="1">
        <f t="array" ref="C19">_xlfn.REGEXEXTRACT(_xlfn.WEBSERVICE("https://seg-server.vercel.app/api/books/isbn/"&amp;B19), "\d+")</f>
        <v>9781613527962</v>
      </c>
      <c r="D19" s="43">
        <v>30</v>
      </c>
      <c r="E19" s="46">
        <f t="shared" ref="E19:E20" si="2">VALUE(_xlfn.WEBSERVICE("https://seg-server.vercel.app/api/books/price/"&amp;C19))</f>
        <v>189000</v>
      </c>
      <c r="F19" s="44">
        <v>0.3</v>
      </c>
      <c r="G19" s="45">
        <f t="shared" si="0"/>
        <v>132300</v>
      </c>
      <c r="H19" s="45">
        <f t="shared" si="1"/>
        <v>3969000</v>
      </c>
    </row>
    <row r="20" spans="2:8">
      <c r="B20" s="36" t="s">
        <v>27</v>
      </c>
      <c r="C20" s="34" t="str" cm="1">
        <f t="array" ref="C20">_xlfn.REGEXEXTRACT(_xlfn.WEBSERVICE("https://seg-server.vercel.app/api/books/isbn/"&amp;B20), "\d+")</f>
        <v>9781613527986</v>
      </c>
      <c r="D20" s="43">
        <v>30</v>
      </c>
      <c r="E20" s="46">
        <f t="shared" si="2"/>
        <v>189000</v>
      </c>
      <c r="F20" s="44">
        <v>0.3</v>
      </c>
      <c r="G20" s="45">
        <f t="shared" si="0"/>
        <v>132300</v>
      </c>
      <c r="H20" s="45">
        <f t="shared" si="1"/>
        <v>3969000</v>
      </c>
    </row>
    <row r="21" spans="2:8">
      <c r="G21" s="31" t="s">
        <v>20</v>
      </c>
      <c r="H21" s="42">
        <f>SUM(H18:H20)</f>
        <v>11907000</v>
      </c>
    </row>
    <row r="23" spans="2:8">
      <c r="B23" s="25"/>
      <c r="C23" s="26"/>
      <c r="D23" s="26"/>
      <c r="E23" s="26"/>
      <c r="F23" s="26"/>
      <c r="G23" s="26"/>
      <c r="H23" s="27"/>
    </row>
    <row r="24" spans="2:8">
      <c r="B24" s="33" t="s">
        <v>18</v>
      </c>
      <c r="E24" s="4"/>
      <c r="G24" s="4"/>
      <c r="H24" s="29"/>
    </row>
    <row r="25" spans="2:8">
      <c r="B25" s="40"/>
      <c r="E25" s="4"/>
      <c r="G25" s="4"/>
      <c r="H25" s="29"/>
    </row>
    <row r="26" spans="2:8">
      <c r="B26" s="40"/>
      <c r="E26" s="4"/>
      <c r="G26" s="4"/>
      <c r="H26" s="29"/>
    </row>
    <row r="27" spans="2:8">
      <c r="B27" s="41"/>
      <c r="E27" s="4"/>
      <c r="G27" s="4"/>
      <c r="H27" s="29"/>
    </row>
    <row r="28" spans="2:8">
      <c r="B28" s="30" t="s">
        <v>12</v>
      </c>
      <c r="E28" s="4"/>
      <c r="G28" s="4"/>
      <c r="H28" s="29"/>
    </row>
    <row r="29" spans="2:8">
      <c r="B29" s="28"/>
      <c r="E29" s="4"/>
      <c r="G29" s="4"/>
      <c r="H29" s="29"/>
    </row>
    <row r="30" spans="2:8" ht="39" customHeight="1">
      <c r="B30" s="28"/>
      <c r="E30" s="4"/>
      <c r="G30" s="4"/>
      <c r="H30" s="29"/>
    </row>
    <row r="31" spans="2:8">
      <c r="B31" s="28" t="s">
        <v>13</v>
      </c>
      <c r="C31" s="23"/>
      <c r="D31" s="23"/>
      <c r="E31" s="23"/>
      <c r="F31" s="23"/>
      <c r="G31" s="23"/>
      <c r="H31" s="29"/>
    </row>
    <row r="32" spans="2:8">
      <c r="B32" s="28"/>
      <c r="E32" s="4"/>
      <c r="G32" s="4"/>
      <c r="H32" s="29"/>
    </row>
    <row r="33" spans="2:8">
      <c r="B33" s="58" t="s">
        <v>14</v>
      </c>
      <c r="C33" s="59"/>
      <c r="D33" s="59"/>
      <c r="E33" s="59"/>
      <c r="F33" s="59"/>
      <c r="G33" s="59"/>
      <c r="H33" s="60"/>
    </row>
  </sheetData>
  <mergeCells count="11">
    <mergeCell ref="B33:H33"/>
    <mergeCell ref="B11:C11"/>
    <mergeCell ref="B12:C12"/>
    <mergeCell ref="B10:C10"/>
    <mergeCell ref="D12:G12"/>
    <mergeCell ref="D7:G8"/>
    <mergeCell ref="B7:C8"/>
    <mergeCell ref="B6:C6"/>
    <mergeCell ref="D6:G6"/>
    <mergeCell ref="B9:C9"/>
    <mergeCell ref="D9:G9"/>
  </mergeCells>
  <phoneticPr fontId="12" type="noConversion"/>
  <pageMargins left="0.25" right="0.25" top="0.75" bottom="0.75" header="0.3" footer="0.3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 Alfiandi</cp:lastModifiedBy>
  <cp:lastPrinted>2025-07-17T06:54:53Z</cp:lastPrinted>
  <dcterms:created xsi:type="dcterms:W3CDTF">2023-07-26T09:32:00Z</dcterms:created>
  <dcterms:modified xsi:type="dcterms:W3CDTF">2025-07-21T06:27:06Z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