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5" windowWidth="23715" windowHeight="10305" tabRatio="903" activeTab="6"/>
  </bookViews>
  <sheets>
    <sheet name="cell line" sheetId="1" r:id="rId1"/>
    <sheet name="bt549" sheetId="2" r:id="rId2"/>
    <sheet name="A549" sheetId="3" r:id="rId3"/>
    <sheet name="DU145" sheetId="4" r:id="rId4"/>
    <sheet name="PC3" sheetId="5" r:id="rId5"/>
    <sheet name="HT1080" sheetId="6" r:id="rId6"/>
    <sheet name="HT29" sheetId="7" r:id="rId7"/>
    <sheet name="HCT116" sheetId="8" r:id="rId8"/>
    <sheet name="HeG2" sheetId="9" r:id="rId9"/>
    <sheet name="HCT15" sheetId="10" r:id="rId10"/>
    <sheet name="T47D" sheetId="11" r:id="rId11"/>
    <sheet name="MB231" sheetId="12" r:id="rId12"/>
    <sheet name="AGS" sheetId="13" r:id="rId13"/>
    <sheet name="MCF-7" sheetId="14" r:id="rId14"/>
  </sheets>
  <calcPr calcId="145621" iterateCount="1"/>
</workbook>
</file>

<file path=xl/calcChain.xml><?xml version="1.0" encoding="utf-8"?>
<calcChain xmlns="http://schemas.openxmlformats.org/spreadsheetml/2006/main">
  <c r="D10" i="14" l="1"/>
  <c r="C10" i="14"/>
  <c r="E10" i="14" s="1"/>
  <c r="E9" i="14"/>
  <c r="E8" i="14"/>
  <c r="E7" i="14"/>
  <c r="D5" i="14"/>
  <c r="E2" i="14" s="1"/>
  <c r="C5" i="14"/>
  <c r="E5" i="14" s="1"/>
  <c r="F5" i="14" s="1"/>
  <c r="G5" i="14" s="1"/>
  <c r="D10" i="13"/>
  <c r="E7" i="13" s="1"/>
  <c r="F7" i="13" s="1"/>
  <c r="G7" i="13" s="1"/>
  <c r="C21" i="13" s="1"/>
  <c r="C10" i="13"/>
  <c r="E10" i="13" s="1"/>
  <c r="F10" i="13" s="1"/>
  <c r="G10" i="13" s="1"/>
  <c r="D5" i="13"/>
  <c r="E4" i="13" s="1"/>
  <c r="C5" i="13"/>
  <c r="E5" i="13" s="1"/>
  <c r="F5" i="13" s="1"/>
  <c r="G5" i="13" s="1"/>
  <c r="E2" i="13"/>
  <c r="F2" i="13" s="1"/>
  <c r="G2" i="13" s="1"/>
  <c r="B21" i="13" s="1"/>
  <c r="D10" i="12"/>
  <c r="E7" i="12" s="1"/>
  <c r="F7" i="12" s="1"/>
  <c r="G7" i="12" s="1"/>
  <c r="C21" i="12" s="1"/>
  <c r="C10" i="12"/>
  <c r="E10" i="12" s="1"/>
  <c r="E9" i="12"/>
  <c r="E8" i="12"/>
  <c r="D5" i="12"/>
  <c r="E2" i="12" s="1"/>
  <c r="C5" i="12"/>
  <c r="E5" i="12" s="1"/>
  <c r="F5" i="12" s="1"/>
  <c r="G5" i="12" s="1"/>
  <c r="D10" i="11"/>
  <c r="E7" i="11" s="1"/>
  <c r="F7" i="11" s="1"/>
  <c r="G7" i="11" s="1"/>
  <c r="C21" i="11" s="1"/>
  <c r="C10" i="11"/>
  <c r="E10" i="11" s="1"/>
  <c r="F10" i="11" s="1"/>
  <c r="G10" i="11" s="1"/>
  <c r="D5" i="11"/>
  <c r="E4" i="11" s="1"/>
  <c r="C5" i="11"/>
  <c r="E5" i="11" s="1"/>
  <c r="F5" i="11" s="1"/>
  <c r="G5" i="11" s="1"/>
  <c r="E2" i="11"/>
  <c r="F2" i="11" s="1"/>
  <c r="G2" i="11" s="1"/>
  <c r="B21" i="11" s="1"/>
  <c r="D10" i="10"/>
  <c r="E7" i="10" s="1"/>
  <c r="C10" i="10"/>
  <c r="E10" i="10" s="1"/>
  <c r="F10" i="10" s="1"/>
  <c r="G10" i="10" s="1"/>
  <c r="D5" i="10"/>
  <c r="E4" i="10" s="1"/>
  <c r="C5" i="10"/>
  <c r="E5" i="10" s="1"/>
  <c r="F5" i="10" s="1"/>
  <c r="G5" i="10" s="1"/>
  <c r="E2" i="10"/>
  <c r="E10" i="9"/>
  <c r="D10" i="9"/>
  <c r="C10" i="9"/>
  <c r="E9" i="9"/>
  <c r="E8" i="9"/>
  <c r="E7" i="9"/>
  <c r="D5" i="9"/>
  <c r="E2" i="9" s="1"/>
  <c r="C5" i="9"/>
  <c r="E5" i="9" s="1"/>
  <c r="F5" i="9" s="1"/>
  <c r="G5" i="9" s="1"/>
  <c r="D10" i="8"/>
  <c r="E7" i="8" s="1"/>
  <c r="C10" i="8"/>
  <c r="E10" i="8" s="1"/>
  <c r="D5" i="8"/>
  <c r="E4" i="8" s="1"/>
  <c r="C5" i="8"/>
  <c r="E5" i="8" s="1"/>
  <c r="F5" i="8" s="1"/>
  <c r="G5" i="8" s="1"/>
  <c r="E2" i="8"/>
  <c r="D10" i="7"/>
  <c r="E7" i="7" s="1"/>
  <c r="C10" i="7"/>
  <c r="E10" i="7" s="1"/>
  <c r="D5" i="7"/>
  <c r="E4" i="7" s="1"/>
  <c r="C5" i="7"/>
  <c r="E5" i="7" s="1"/>
  <c r="F5" i="7" s="1"/>
  <c r="G5" i="7" s="1"/>
  <c r="E2" i="7"/>
  <c r="D10" i="6"/>
  <c r="E7" i="6" s="1"/>
  <c r="C10" i="6"/>
  <c r="E10" i="6" s="1"/>
  <c r="D5" i="6"/>
  <c r="E4" i="6" s="1"/>
  <c r="C5" i="6"/>
  <c r="E5" i="6" s="1"/>
  <c r="F5" i="6" s="1"/>
  <c r="G5" i="6" s="1"/>
  <c r="E2" i="6"/>
  <c r="F2" i="6" s="1"/>
  <c r="G2" i="6" s="1"/>
  <c r="B21" i="6" s="1"/>
  <c r="D10" i="5"/>
  <c r="E7" i="5" s="1"/>
  <c r="C10" i="5"/>
  <c r="E10" i="5" s="1"/>
  <c r="D5" i="5"/>
  <c r="E4" i="5" s="1"/>
  <c r="C5" i="5"/>
  <c r="E5" i="5" s="1"/>
  <c r="F5" i="5" s="1"/>
  <c r="G5" i="5" s="1"/>
  <c r="E2" i="5"/>
  <c r="D10" i="4"/>
  <c r="E7" i="4" s="1"/>
  <c r="F7" i="4" s="1"/>
  <c r="G7" i="4" s="1"/>
  <c r="C21" i="4" s="1"/>
  <c r="C10" i="4"/>
  <c r="E10" i="4" s="1"/>
  <c r="F10" i="4" s="1"/>
  <c r="G10" i="4" s="1"/>
  <c r="D5" i="4"/>
  <c r="E4" i="4" s="1"/>
  <c r="C5" i="4"/>
  <c r="E5" i="4" s="1"/>
  <c r="F5" i="4" s="1"/>
  <c r="G5" i="4" s="1"/>
  <c r="E2" i="4"/>
  <c r="D10" i="3"/>
  <c r="E7" i="3" s="1"/>
  <c r="F7" i="3" s="1"/>
  <c r="G7" i="3" s="1"/>
  <c r="C21" i="3" s="1"/>
  <c r="C10" i="3"/>
  <c r="E10" i="3" s="1"/>
  <c r="F10" i="3" s="1"/>
  <c r="G10" i="3" s="1"/>
  <c r="D5" i="3"/>
  <c r="E4" i="3" s="1"/>
  <c r="C5" i="3"/>
  <c r="E5" i="3" s="1"/>
  <c r="F5" i="3" s="1"/>
  <c r="G5" i="3" s="1"/>
  <c r="E2" i="3"/>
  <c r="D10" i="2"/>
  <c r="E7" i="2" s="1"/>
  <c r="C10" i="2"/>
  <c r="D5" i="2"/>
  <c r="E3" i="2" s="1"/>
  <c r="C5" i="2"/>
  <c r="E2" i="2"/>
  <c r="F10" i="7" l="1"/>
  <c r="G10" i="7" s="1"/>
  <c r="F2" i="7"/>
  <c r="G2" i="7" s="1"/>
  <c r="B21" i="7" s="1"/>
  <c r="F7" i="7"/>
  <c r="G7" i="7" s="1"/>
  <c r="C21" i="7" s="1"/>
  <c r="F2" i="14"/>
  <c r="G2" i="14" s="1"/>
  <c r="B21" i="14" s="1"/>
  <c r="F7" i="14"/>
  <c r="G7" i="14" s="1"/>
  <c r="C21" i="14" s="1"/>
  <c r="F8" i="14"/>
  <c r="G8" i="14" s="1"/>
  <c r="C22" i="14" s="1"/>
  <c r="F9" i="14"/>
  <c r="G9" i="14" s="1"/>
  <c r="C23" i="14" s="1"/>
  <c r="F10" i="14"/>
  <c r="G10" i="14" s="1"/>
  <c r="E3" i="14"/>
  <c r="F3" i="14" s="1"/>
  <c r="G3" i="14" s="1"/>
  <c r="B22" i="14" s="1"/>
  <c r="E4" i="14"/>
  <c r="F4" i="14" s="1"/>
  <c r="G4" i="14" s="1"/>
  <c r="B23" i="14" s="1"/>
  <c r="F4" i="13"/>
  <c r="G4" i="13" s="1"/>
  <c r="B23" i="13" s="1"/>
  <c r="E8" i="13"/>
  <c r="F8" i="13" s="1"/>
  <c r="G8" i="13" s="1"/>
  <c r="C22" i="13" s="1"/>
  <c r="E3" i="13"/>
  <c r="F3" i="13" s="1"/>
  <c r="G3" i="13" s="1"/>
  <c r="B22" i="13" s="1"/>
  <c r="B25" i="13" s="1"/>
  <c r="B26" i="13" s="1"/>
  <c r="E9" i="13"/>
  <c r="F9" i="13" s="1"/>
  <c r="G9" i="13" s="1"/>
  <c r="C23" i="13" s="1"/>
  <c r="F10" i="12"/>
  <c r="G10" i="12" s="1"/>
  <c r="F2" i="12"/>
  <c r="G2" i="12" s="1"/>
  <c r="B21" i="12" s="1"/>
  <c r="F8" i="12"/>
  <c r="G8" i="12" s="1"/>
  <c r="C22" i="12" s="1"/>
  <c r="C24" i="12" s="1"/>
  <c r="F9" i="12"/>
  <c r="G9" i="12" s="1"/>
  <c r="C23" i="12" s="1"/>
  <c r="E3" i="12"/>
  <c r="F3" i="12" s="1"/>
  <c r="G3" i="12" s="1"/>
  <c r="B22" i="12" s="1"/>
  <c r="E4" i="12"/>
  <c r="F4" i="12" s="1"/>
  <c r="G4" i="12" s="1"/>
  <c r="B23" i="12" s="1"/>
  <c r="C25" i="11"/>
  <c r="C26" i="11" s="1"/>
  <c r="F4" i="11"/>
  <c r="G4" i="11" s="1"/>
  <c r="B23" i="11" s="1"/>
  <c r="E8" i="11"/>
  <c r="F8" i="11" s="1"/>
  <c r="G8" i="11" s="1"/>
  <c r="C22" i="11" s="1"/>
  <c r="E3" i="11"/>
  <c r="F3" i="11" s="1"/>
  <c r="G3" i="11" s="1"/>
  <c r="B22" i="11" s="1"/>
  <c r="B25" i="11" s="1"/>
  <c r="B26" i="11" s="1"/>
  <c r="E9" i="11"/>
  <c r="F9" i="11" s="1"/>
  <c r="G9" i="11" s="1"/>
  <c r="C23" i="11" s="1"/>
  <c r="C24" i="11" s="1"/>
  <c r="F7" i="10"/>
  <c r="G7" i="10" s="1"/>
  <c r="C21" i="10" s="1"/>
  <c r="C24" i="10" s="1"/>
  <c r="F2" i="10"/>
  <c r="G2" i="10" s="1"/>
  <c r="B21" i="10" s="1"/>
  <c r="F4" i="10"/>
  <c r="G4" i="10" s="1"/>
  <c r="B23" i="10" s="1"/>
  <c r="E8" i="10"/>
  <c r="F8" i="10" s="1"/>
  <c r="G8" i="10" s="1"/>
  <c r="C22" i="10" s="1"/>
  <c r="E3" i="10"/>
  <c r="F3" i="10" s="1"/>
  <c r="G3" i="10" s="1"/>
  <c r="B22" i="10" s="1"/>
  <c r="E9" i="10"/>
  <c r="F9" i="10" s="1"/>
  <c r="G9" i="10" s="1"/>
  <c r="C23" i="10" s="1"/>
  <c r="F9" i="9"/>
  <c r="G9" i="9" s="1"/>
  <c r="C23" i="9" s="1"/>
  <c r="F2" i="9"/>
  <c r="G2" i="9" s="1"/>
  <c r="B21" i="9" s="1"/>
  <c r="F7" i="9"/>
  <c r="G7" i="9" s="1"/>
  <c r="C21" i="9" s="1"/>
  <c r="F8" i="9"/>
  <c r="G8" i="9" s="1"/>
  <c r="C22" i="9" s="1"/>
  <c r="F10" i="9"/>
  <c r="G10" i="9" s="1"/>
  <c r="E3" i="9"/>
  <c r="F3" i="9" s="1"/>
  <c r="G3" i="9" s="1"/>
  <c r="B22" i="9" s="1"/>
  <c r="E4" i="9"/>
  <c r="F4" i="9" s="1"/>
  <c r="G4" i="9" s="1"/>
  <c r="B23" i="9" s="1"/>
  <c r="F7" i="8"/>
  <c r="G7" i="8" s="1"/>
  <c r="C21" i="8" s="1"/>
  <c r="F10" i="8"/>
  <c r="G10" i="8" s="1"/>
  <c r="F2" i="8"/>
  <c r="G2" i="8" s="1"/>
  <c r="B21" i="8" s="1"/>
  <c r="F4" i="8"/>
  <c r="G4" i="8" s="1"/>
  <c r="B23" i="8" s="1"/>
  <c r="E3" i="8"/>
  <c r="F3" i="8" s="1"/>
  <c r="G3" i="8" s="1"/>
  <c r="B22" i="8" s="1"/>
  <c r="E9" i="8"/>
  <c r="F9" i="8" s="1"/>
  <c r="G9" i="8" s="1"/>
  <c r="C23" i="8" s="1"/>
  <c r="E8" i="8"/>
  <c r="F8" i="8" s="1"/>
  <c r="G8" i="8" s="1"/>
  <c r="C22" i="8" s="1"/>
  <c r="F4" i="7"/>
  <c r="G4" i="7" s="1"/>
  <c r="B23" i="7" s="1"/>
  <c r="E8" i="7"/>
  <c r="F8" i="7" s="1"/>
  <c r="G8" i="7" s="1"/>
  <c r="C22" i="7" s="1"/>
  <c r="E3" i="7"/>
  <c r="F3" i="7" s="1"/>
  <c r="G3" i="7" s="1"/>
  <c r="B22" i="7" s="1"/>
  <c r="B24" i="7" s="1"/>
  <c r="E9" i="7"/>
  <c r="F9" i="7" s="1"/>
  <c r="G9" i="7" s="1"/>
  <c r="C23" i="7" s="1"/>
  <c r="F10" i="6"/>
  <c r="G10" i="6" s="1"/>
  <c r="F7" i="6"/>
  <c r="G7" i="6" s="1"/>
  <c r="C21" i="6" s="1"/>
  <c r="F4" i="6"/>
  <c r="G4" i="6" s="1"/>
  <c r="B23" i="6" s="1"/>
  <c r="B25" i="6" s="1"/>
  <c r="B26" i="6" s="1"/>
  <c r="E3" i="6"/>
  <c r="F3" i="6" s="1"/>
  <c r="G3" i="6" s="1"/>
  <c r="B22" i="6" s="1"/>
  <c r="E9" i="6"/>
  <c r="F9" i="6" s="1"/>
  <c r="G9" i="6" s="1"/>
  <c r="C23" i="6" s="1"/>
  <c r="E8" i="6"/>
  <c r="F8" i="6" s="1"/>
  <c r="G8" i="6" s="1"/>
  <c r="C22" i="6" s="1"/>
  <c r="F7" i="5"/>
  <c r="G7" i="5" s="1"/>
  <c r="C21" i="5" s="1"/>
  <c r="C25" i="5" s="1"/>
  <c r="C26" i="5" s="1"/>
  <c r="F10" i="5"/>
  <c r="G10" i="5" s="1"/>
  <c r="F2" i="5"/>
  <c r="G2" i="5" s="1"/>
  <c r="B21" i="5" s="1"/>
  <c r="F4" i="5"/>
  <c r="G4" i="5" s="1"/>
  <c r="B23" i="5" s="1"/>
  <c r="E3" i="5"/>
  <c r="F3" i="5" s="1"/>
  <c r="G3" i="5" s="1"/>
  <c r="B22" i="5" s="1"/>
  <c r="E8" i="5"/>
  <c r="F8" i="5" s="1"/>
  <c r="G8" i="5" s="1"/>
  <c r="C22" i="5" s="1"/>
  <c r="E9" i="5"/>
  <c r="F9" i="5" s="1"/>
  <c r="G9" i="5" s="1"/>
  <c r="C23" i="5" s="1"/>
  <c r="F2" i="4"/>
  <c r="G2" i="4" s="1"/>
  <c r="B21" i="4" s="1"/>
  <c r="F4" i="4"/>
  <c r="G4" i="4" s="1"/>
  <c r="B23" i="4" s="1"/>
  <c r="E3" i="4"/>
  <c r="F3" i="4" s="1"/>
  <c r="G3" i="4" s="1"/>
  <c r="B22" i="4" s="1"/>
  <c r="E8" i="4"/>
  <c r="F8" i="4" s="1"/>
  <c r="G8" i="4" s="1"/>
  <c r="C22" i="4" s="1"/>
  <c r="E9" i="4"/>
  <c r="F9" i="4" s="1"/>
  <c r="G9" i="4" s="1"/>
  <c r="C23" i="4" s="1"/>
  <c r="F2" i="3"/>
  <c r="G2" i="3" s="1"/>
  <c r="B21" i="3" s="1"/>
  <c r="B25" i="3" s="1"/>
  <c r="B26" i="3" s="1"/>
  <c r="F4" i="3"/>
  <c r="G4" i="3" s="1"/>
  <c r="B23" i="3" s="1"/>
  <c r="E8" i="3"/>
  <c r="F8" i="3" s="1"/>
  <c r="G8" i="3" s="1"/>
  <c r="C22" i="3" s="1"/>
  <c r="E3" i="3"/>
  <c r="F3" i="3" s="1"/>
  <c r="G3" i="3" s="1"/>
  <c r="B22" i="3" s="1"/>
  <c r="E9" i="3"/>
  <c r="F9" i="3" s="1"/>
  <c r="G9" i="3" s="1"/>
  <c r="C23" i="3" s="1"/>
  <c r="E10" i="2"/>
  <c r="F10" i="2"/>
  <c r="G10" i="2" s="1"/>
  <c r="F7" i="2"/>
  <c r="G7" i="2" s="1"/>
  <c r="C21" i="2" s="1"/>
  <c r="E8" i="2"/>
  <c r="F8" i="2" s="1"/>
  <c r="G8" i="2" s="1"/>
  <c r="C22" i="2" s="1"/>
  <c r="E5" i="2"/>
  <c r="F5" i="2" s="1"/>
  <c r="G5" i="2" s="1"/>
  <c r="E4" i="2"/>
  <c r="F4" i="2" s="1"/>
  <c r="G4" i="2" s="1"/>
  <c r="B23" i="2" s="1"/>
  <c r="E9" i="2"/>
  <c r="F9" i="2" s="1"/>
  <c r="G9" i="2" s="1"/>
  <c r="C23" i="2" s="1"/>
  <c r="C25" i="7" l="1"/>
  <c r="C26" i="7" s="1"/>
  <c r="B27" i="14"/>
  <c r="C24" i="14"/>
  <c r="C25" i="14"/>
  <c r="C26" i="14" s="1"/>
  <c r="B25" i="14"/>
  <c r="B26" i="14" s="1"/>
  <c r="B24" i="14"/>
  <c r="B27" i="13"/>
  <c r="B24" i="13"/>
  <c r="C24" i="13"/>
  <c r="C25" i="13"/>
  <c r="C26" i="13" s="1"/>
  <c r="B27" i="12"/>
  <c r="C25" i="12"/>
  <c r="C26" i="12" s="1"/>
  <c r="B25" i="12"/>
  <c r="B26" i="12" s="1"/>
  <c r="B24" i="12"/>
  <c r="B27" i="11"/>
  <c r="B24" i="11"/>
  <c r="C25" i="10"/>
  <c r="C26" i="10" s="1"/>
  <c r="B25" i="10"/>
  <c r="B26" i="10" s="1"/>
  <c r="B27" i="10"/>
  <c r="B24" i="10"/>
  <c r="B27" i="9"/>
  <c r="C24" i="9"/>
  <c r="C25" i="9"/>
  <c r="C26" i="9" s="1"/>
  <c r="B24" i="9"/>
  <c r="B25" i="9"/>
  <c r="B26" i="9" s="1"/>
  <c r="C25" i="8"/>
  <c r="C26" i="8" s="1"/>
  <c r="B25" i="8"/>
  <c r="B26" i="8" s="1"/>
  <c r="B24" i="8"/>
  <c r="B27" i="8"/>
  <c r="C24" i="8"/>
  <c r="B25" i="7"/>
  <c r="B26" i="7" s="1"/>
  <c r="B27" i="7"/>
  <c r="C24" i="7"/>
  <c r="B27" i="6"/>
  <c r="C25" i="6"/>
  <c r="C26" i="6" s="1"/>
  <c r="C24" i="6"/>
  <c r="B24" i="6"/>
  <c r="B27" i="5"/>
  <c r="C24" i="5"/>
  <c r="B25" i="5"/>
  <c r="B26" i="5" s="1"/>
  <c r="B24" i="5"/>
  <c r="C25" i="4"/>
  <c r="C26" i="4" s="1"/>
  <c r="B24" i="4"/>
  <c r="B25" i="4"/>
  <c r="B26" i="4" s="1"/>
  <c r="C24" i="4"/>
  <c r="B27" i="4"/>
  <c r="C25" i="3"/>
  <c r="C26" i="3" s="1"/>
  <c r="B24" i="3"/>
  <c r="C24" i="3"/>
  <c r="B27" i="3"/>
  <c r="C25" i="2"/>
  <c r="C26" i="2" s="1"/>
  <c r="C24" i="2"/>
  <c r="F3" i="2"/>
  <c r="G3" i="2" s="1"/>
  <c r="B22" i="2" s="1"/>
  <c r="F2" i="2"/>
  <c r="G2" i="2" s="1"/>
  <c r="B21" i="2" s="1"/>
  <c r="B25" i="2" l="1"/>
  <c r="B26" i="2" s="1"/>
  <c r="B24" i="2"/>
  <c r="B27" i="2"/>
</calcChain>
</file>

<file path=xl/sharedStrings.xml><?xml version="1.0" encoding="utf-8"?>
<sst xmlns="http://schemas.openxmlformats.org/spreadsheetml/2006/main" count="380" uniqueCount="31">
  <si>
    <t>bt549</t>
  </si>
  <si>
    <t>a549</t>
  </si>
  <si>
    <t>du145</t>
  </si>
  <si>
    <t>pc3</t>
  </si>
  <si>
    <t>HT1080</t>
  </si>
  <si>
    <t>ht29</t>
  </si>
  <si>
    <t>HCT116</t>
  </si>
  <si>
    <t>hepg2</t>
  </si>
  <si>
    <t>hct15</t>
  </si>
  <si>
    <t>t47d</t>
  </si>
  <si>
    <t>mb231</t>
  </si>
  <si>
    <t>AGS</t>
  </si>
  <si>
    <t>NOTCH2</t>
  </si>
  <si>
    <t>MCF7</t>
  </si>
  <si>
    <t>NOTCH2-NM_024408</t>
  </si>
  <si>
    <t>NOTCH2-NM_001200001</t>
  </si>
  <si>
    <t>Replicate No.</t>
  </si>
  <si>
    <t>deltaCT</t>
  </si>
  <si>
    <t>deltadeltaCT</t>
  </si>
  <si>
    <t>Relative</t>
  </si>
  <si>
    <t>1</t>
  </si>
  <si>
    <t>2</t>
  </si>
  <si>
    <t>3</t>
  </si>
  <si>
    <t>average</t>
  </si>
  <si>
    <t>Average</t>
  </si>
  <si>
    <t>STD</t>
  </si>
  <si>
    <t>SE</t>
  </si>
  <si>
    <t>t-test</t>
  </si>
  <si>
    <t>NM_024408</t>
  </si>
  <si>
    <t>NM_001200001</t>
  </si>
  <si>
    <t>fixed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</si>
</sst>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##0.00;\-###0.00"/>
  </numFmts>
  <fonts count="10">
    <font>
      <sz val="11"/>
      <color theme="1"/>
      <name val="Calibri"/>
      <family val="2"/>
      <scheme val="minor"/>
    </font>
    <font>
      <sz val="8.25"/>
      <name val="Microsoft Sans Serif"/>
      <charset val="1"/>
    </font>
    <font>
      <sz val="8.25"/>
      <name val="Microsoft Sans Serif"/>
      <family val="2"/>
    </font>
    <font>
      <b/>
      <sz val="8.25"/>
      <name val="Microsoft Sans Serif"/>
      <family val="2"/>
    </font>
    <font>
      <b/>
      <sz val="14"/>
      <name val="Microsoft Sans Serif"/>
      <family val="2"/>
    </font>
    <font>
      <b/>
      <sz val="14"/>
      <color theme="1"/>
      <name val="Calibri"/>
      <family val="2"/>
      <scheme val="minor"/>
    </font>
    <font>
      <sz val="11"/>
      <color theme="1"/>
      <name val="Gulim"/>
      <family val="2"/>
    </font>
    <font>
      <sz val="10.5"/>
      <color theme="1"/>
      <name val="GulimChe"/>
      <family val="3"/>
    </font>
    <font>
      <sz val="11"/>
      <color theme="1"/>
      <name val="GulimChe"/>
      <family val="3"/>
    </font>
    <font>
      <sz val="11"/>
      <name val="Microsoft Sans Serif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>
      <alignment vertical="top"/>
      <protection locked="0"/>
    </xf>
  </cellStyleXfs>
  <cellXfs count="17">
    <xf numFmtId="0" fontId="0" fillId="0" borderId="0" xfId="0"/>
    <xf numFmtId="0" fontId="0" fillId="0" borderId="0" xfId="1" applyFont="1" applyFill="1" applyBorder="1" applyAlignment="1" applyProtection="1">
      <alignment vertical="center"/>
    </xf>
    <xf numFmtId="0" fontId="1" fillId="0" borderId="0" xfId="1" applyFont="1" applyFill="1" applyBorder="1" applyAlignment="1" applyProtection="1">
      <alignment vertical="center"/>
    </xf>
    <xf numFmtId="0" fontId="2" fillId="0" borderId="0" xfId="1" applyFont="1" applyFill="1" applyBorder="1" applyAlignment="1" applyProtection="1">
      <alignment vertical="center"/>
    </xf>
    <xf numFmtId="164" fontId="1" fillId="0" borderId="0" xfId="1" applyNumberFormat="1" applyFont="1" applyFill="1" applyBorder="1" applyAlignment="1" applyProtection="1">
      <alignment vertical="center"/>
    </xf>
    <xf numFmtId="164" fontId="2" fillId="0" borderId="0" xfId="1" applyNumberFormat="1" applyFont="1" applyFill="1" applyBorder="1" applyAlignment="1" applyProtection="1">
      <alignment vertical="center"/>
    </xf>
    <xf numFmtId="0" fontId="3" fillId="0" borderId="0" xfId="1" applyFont="1" applyFill="1" applyBorder="1" applyAlignment="1" applyProtection="1">
      <alignment vertical="center"/>
    </xf>
    <xf numFmtId="0" fontId="4" fillId="0" borderId="0" xfId="1" applyFont="1" applyFill="1" applyBorder="1" applyAlignment="1" applyProtection="1">
      <alignment vertical="center"/>
    </xf>
    <xf numFmtId="0" fontId="5" fillId="0" borderId="0" xfId="1" applyFont="1" applyFill="1" applyBorder="1" applyAlignment="1" applyProtection="1">
      <alignment vertical="center"/>
    </xf>
    <xf numFmtId="0" fontId="0" fillId="0" borderId="0" xfId="0" applyFont="1" applyFill="1" applyBorder="1" applyAlignment="1" applyProtection="1">
      <alignment vertical="center"/>
    </xf>
    <xf numFmtId="0" fontId="2" fillId="0" borderId="0" xfId="0" applyFont="1" applyFill="1" applyBorder="1" applyAlignment="1" applyProtection="1">
      <alignment vertical="center"/>
    </xf>
    <xf numFmtId="164" fontId="2" fillId="0" borderId="0" xfId="0" applyNumberFormat="1" applyFont="1" applyFill="1" applyBorder="1" applyAlignment="1" applyProtection="1">
      <alignment vertical="center"/>
    </xf>
    <xf numFmtId="0" fontId="6" fillId="0" borderId="0" xfId="0" applyFont="1"/>
    <xf numFmtId="0" fontId="7" fillId="0" borderId="0" xfId="0" applyFont="1" applyAlignment="1">
      <alignment vertical="center"/>
    </xf>
    <xf numFmtId="0" fontId="8" fillId="0" borderId="0" xfId="0" applyFont="1"/>
    <xf numFmtId="0" fontId="9" fillId="0" borderId="0" xfId="0" applyFont="1" applyFill="1" applyBorder="1" applyAlignment="1" applyProtection="1">
      <alignment vertical="top"/>
      <protection locked="0"/>
    </xf>
    <xf numFmtId="2" fontId="9" fillId="0" borderId="0" xfId="0" applyNumberFormat="1" applyFont="1" applyFill="1" applyBorder="1" applyAlignment="1" applyProtection="1">
      <alignment vertical="top"/>
      <protection locked="0"/>
    </xf>
  </cellXfs>
  <cellStyles count="2">
    <cellStyle name="Normal" xfId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5"/>
  <sheetViews>
    <sheetView workbookViewId="0">
      <selection activeCell="F19" sqref="F19:F21"/>
    </sheetView>
  </sheetViews>
  <sheetFormatPr defaultRowHeight="15"/>
  <sheetData>
    <row r="1" spans="1:15" ht="18.75">
      <c r="A1" s="8" t="s">
        <v>12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5">
      <c r="A3" s="1" t="s">
        <v>0</v>
      </c>
      <c r="B3" s="1" t="s">
        <v>1</v>
      </c>
      <c r="C3" s="1" t="s">
        <v>2</v>
      </c>
      <c r="D3" s="1" t="s">
        <v>3</v>
      </c>
      <c r="E3" s="3" t="s">
        <v>4</v>
      </c>
      <c r="F3" s="1" t="s">
        <v>5</v>
      </c>
      <c r="G3" s="3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3" t="s">
        <v>11</v>
      </c>
      <c r="M3" s="1" t="s">
        <v>13</v>
      </c>
    </row>
    <row r="4" spans="1:15">
      <c r="A4" s="4">
        <v>29.033318626771202</v>
      </c>
      <c r="B4" s="4">
        <v>29.169786860230101</v>
      </c>
      <c r="C4" s="4">
        <v>29.285064740235601</v>
      </c>
      <c r="D4" s="4">
        <v>27.847029522840302</v>
      </c>
      <c r="E4" s="4">
        <v>26.880655671271199</v>
      </c>
      <c r="F4" s="4">
        <v>29.9482129481699</v>
      </c>
      <c r="G4" s="4">
        <v>27.527121945779701</v>
      </c>
      <c r="H4" s="5">
        <v>30.060144771471698</v>
      </c>
      <c r="I4" s="4">
        <v>27.696398107147701</v>
      </c>
      <c r="J4" s="4">
        <v>28.444607469616699</v>
      </c>
      <c r="K4" s="4">
        <v>25.9230285702867</v>
      </c>
      <c r="L4" s="4">
        <v>29.4023993153376</v>
      </c>
      <c r="M4" s="11">
        <v>25.859852216276199</v>
      </c>
      <c r="O4" s="13" t="s">
        <v>14</v>
      </c>
    </row>
    <row r="5" spans="1:15">
      <c r="A5" s="4">
        <v>29.065545668236201</v>
      </c>
      <c r="B5" s="4">
        <v>29.279497435224599</v>
      </c>
      <c r="C5" s="4">
        <v>29.298022741293199</v>
      </c>
      <c r="D5" s="4">
        <v>27.829868324054999</v>
      </c>
      <c r="E5" s="4">
        <v>26.753467515740098</v>
      </c>
      <c r="F5" s="4">
        <v>29.7670046216695</v>
      </c>
      <c r="G5" s="4">
        <v>27.469607444871901</v>
      </c>
      <c r="H5" s="5">
        <v>29.7268493324272</v>
      </c>
      <c r="I5" s="4">
        <v>27.444389078570602</v>
      </c>
      <c r="J5" s="4">
        <v>28.1784655867535</v>
      </c>
      <c r="K5" s="4">
        <v>25.580626169429401</v>
      </c>
      <c r="L5" s="4">
        <v>29.158834287189599</v>
      </c>
      <c r="M5" s="11">
        <v>25.832335342299299</v>
      </c>
    </row>
    <row r="6" spans="1:15">
      <c r="A6" s="4">
        <v>28.799505301266901</v>
      </c>
      <c r="B6" s="4">
        <v>28.860827306319599</v>
      </c>
      <c r="C6" s="4">
        <v>29.176492796473099</v>
      </c>
      <c r="D6" s="4">
        <v>27.785223970109399</v>
      </c>
      <c r="E6" s="4">
        <v>26.889905991567399</v>
      </c>
      <c r="F6" s="4">
        <v>29.876216854259098</v>
      </c>
      <c r="G6" s="4">
        <v>27.678928006060101</v>
      </c>
      <c r="H6" s="5">
        <v>29.6984467701641</v>
      </c>
      <c r="I6" s="4">
        <v>27.566634711913501</v>
      </c>
      <c r="J6" s="4">
        <v>28.173618704261099</v>
      </c>
      <c r="K6" s="4">
        <v>25.726018187594399</v>
      </c>
      <c r="L6" s="4">
        <v>29.3952048058656</v>
      </c>
      <c r="M6" s="11">
        <v>25.968456691197499</v>
      </c>
    </row>
    <row r="7" spans="1:15">
      <c r="A7" s="4">
        <v>28.860336632565499</v>
      </c>
      <c r="B7" s="4">
        <v>29.109513074974799</v>
      </c>
      <c r="C7" s="4">
        <v>29.167047014664799</v>
      </c>
      <c r="D7" s="4">
        <v>27.786570971165101</v>
      </c>
      <c r="E7" s="4">
        <v>26.615201330568599</v>
      </c>
      <c r="F7" s="4">
        <v>29.830286011268502</v>
      </c>
      <c r="G7" s="4">
        <v>27.493188816457</v>
      </c>
      <c r="H7" s="5">
        <v>30.012113741635599</v>
      </c>
      <c r="I7" s="4">
        <v>27.386020041062501</v>
      </c>
      <c r="J7" s="4">
        <v>28.079315198683499</v>
      </c>
      <c r="K7" s="4">
        <v>25.6620715414765</v>
      </c>
      <c r="L7" s="4">
        <v>29.174965668626001</v>
      </c>
      <c r="M7" s="11">
        <v>25.5986771742234</v>
      </c>
    </row>
    <row r="8" spans="1:15">
      <c r="A8" s="2"/>
      <c r="B8" s="2"/>
      <c r="C8" s="2"/>
      <c r="D8" s="2"/>
      <c r="E8" s="2"/>
      <c r="F8" s="2"/>
      <c r="G8" s="2"/>
      <c r="H8" s="3"/>
      <c r="I8" s="2"/>
      <c r="J8" s="2"/>
      <c r="K8" s="2"/>
      <c r="L8" s="2"/>
      <c r="M8" s="10"/>
    </row>
    <row r="9" spans="1:15">
      <c r="A9" s="2"/>
      <c r="B9" s="2"/>
      <c r="C9" s="2"/>
      <c r="D9" s="2"/>
      <c r="E9" s="2"/>
      <c r="F9" s="2"/>
      <c r="G9" s="2"/>
      <c r="H9" s="3"/>
      <c r="I9" s="2"/>
      <c r="J9" s="2"/>
      <c r="K9" s="2"/>
      <c r="L9" s="2"/>
      <c r="M9" s="10"/>
    </row>
    <row r="10" spans="1:15">
      <c r="A10" s="4">
        <v>32.389040569175002</v>
      </c>
      <c r="B10" s="4">
        <v>32.145636918209902</v>
      </c>
      <c r="C10" s="4">
        <v>32.614554748097099</v>
      </c>
      <c r="D10" s="4">
        <v>32.263352336281599</v>
      </c>
      <c r="E10" s="4">
        <v>30.462099570179799</v>
      </c>
      <c r="F10" s="4">
        <v>33.172677222645703</v>
      </c>
      <c r="G10" s="4">
        <v>32.456927852249699</v>
      </c>
      <c r="H10" s="5">
        <v>32.660914201112199</v>
      </c>
      <c r="I10" s="4">
        <v>31.476682969797999</v>
      </c>
      <c r="J10" s="4">
        <v>32.236206239872601</v>
      </c>
      <c r="K10" s="4">
        <v>30.0703850302103</v>
      </c>
      <c r="L10" s="4">
        <v>31.2748913458658</v>
      </c>
      <c r="M10" s="11">
        <v>28.0737624316668</v>
      </c>
      <c r="O10" t="s">
        <v>15</v>
      </c>
    </row>
    <row r="11" spans="1:15">
      <c r="A11" s="4">
        <v>32.678482237206403</v>
      </c>
      <c r="B11" s="4">
        <v>32.971084118802601</v>
      </c>
      <c r="C11" s="4">
        <v>32.080954889705197</v>
      </c>
      <c r="D11" s="4">
        <v>32.4884656462782</v>
      </c>
      <c r="E11" s="4">
        <v>30.624421722427801</v>
      </c>
      <c r="F11" s="4">
        <v>33.061208436563803</v>
      </c>
      <c r="G11" s="4">
        <v>33.385516682578199</v>
      </c>
      <c r="H11" s="5">
        <v>32.503133653624097</v>
      </c>
      <c r="I11" s="4">
        <v>32.112974251475698</v>
      </c>
      <c r="J11" s="4">
        <v>32.166277386212002</v>
      </c>
      <c r="K11" s="4">
        <v>29.759881139516501</v>
      </c>
      <c r="L11" s="4">
        <v>31.135669463948201</v>
      </c>
      <c r="M11" s="11">
        <v>27.902385591523199</v>
      </c>
    </row>
    <row r="12" spans="1:15">
      <c r="A12" s="4">
        <v>32.851899466222299</v>
      </c>
      <c r="B12" s="4">
        <v>32.586522561474403</v>
      </c>
      <c r="C12" s="4">
        <v>32.016962009965297</v>
      </c>
      <c r="D12" s="4">
        <v>32.361101544396398</v>
      </c>
      <c r="E12" s="4">
        <v>30.332623689770799</v>
      </c>
      <c r="F12" s="4">
        <v>33.3448599881227</v>
      </c>
      <c r="G12" s="4">
        <v>32.6144039244029</v>
      </c>
      <c r="H12" s="5">
        <v>33.216930257936397</v>
      </c>
      <c r="I12" s="4">
        <v>31.896377630893198</v>
      </c>
      <c r="J12" s="4">
        <v>32.195546178094702</v>
      </c>
      <c r="K12" s="4">
        <v>30.0234572673617</v>
      </c>
      <c r="L12" s="4">
        <v>31.7769641085819</v>
      </c>
      <c r="M12" s="11">
        <v>28.0038746684594</v>
      </c>
    </row>
    <row r="13" spans="1:15">
      <c r="A13" s="4">
        <v>32.682479679674998</v>
      </c>
      <c r="B13" s="4">
        <v>32.593831708588802</v>
      </c>
      <c r="C13" s="4">
        <v>31.837917731423399</v>
      </c>
      <c r="D13" s="4">
        <v>33.0245247834537</v>
      </c>
      <c r="E13" s="4">
        <v>30.4009067651123</v>
      </c>
      <c r="F13" s="4">
        <v>33.248172063744498</v>
      </c>
      <c r="G13" s="4">
        <v>32.958914002996998</v>
      </c>
      <c r="H13" s="5">
        <v>33.727672213826899</v>
      </c>
      <c r="I13" s="4">
        <v>31.760933333699001</v>
      </c>
      <c r="J13" s="4">
        <v>32.361658195987701</v>
      </c>
      <c r="K13" s="4">
        <v>29.946562618013701</v>
      </c>
      <c r="L13" s="4">
        <v>31.7388885875332</v>
      </c>
      <c r="M13" s="11">
        <v>28.3952433116329</v>
      </c>
    </row>
    <row r="15" spans="1:15">
      <c r="A15" s="4">
        <v>28.799505301266901</v>
      </c>
      <c r="B15" s="4">
        <v>29.169786860230101</v>
      </c>
      <c r="C15" s="4">
        <v>29.285064740235601</v>
      </c>
      <c r="D15" s="4">
        <v>27.829868324054999</v>
      </c>
      <c r="E15" s="4">
        <v>26.880655671271199</v>
      </c>
      <c r="F15" s="4">
        <v>29.7670046216695</v>
      </c>
      <c r="G15" s="4">
        <v>27.527121945779701</v>
      </c>
      <c r="H15" s="5">
        <v>29.7268493324272</v>
      </c>
      <c r="I15" s="4">
        <v>27.444389078570602</v>
      </c>
      <c r="J15" s="4">
        <v>28.1784655867535</v>
      </c>
      <c r="K15" s="4">
        <v>25.580626169429401</v>
      </c>
      <c r="L15" s="4">
        <v>29.158834287189599</v>
      </c>
      <c r="M15" s="11">
        <v>25.859852216276199</v>
      </c>
    </row>
    <row r="16" spans="1:15">
      <c r="A16" s="4">
        <v>28.860336632565499</v>
      </c>
      <c r="B16" s="4">
        <v>29.279497435224599</v>
      </c>
      <c r="C16" s="4">
        <v>29.298022741293199</v>
      </c>
      <c r="D16" s="4">
        <v>27.785223970109399</v>
      </c>
      <c r="E16" s="4">
        <v>26.753467515740098</v>
      </c>
      <c r="F16" s="4">
        <v>29.876216854259098</v>
      </c>
      <c r="G16" s="4">
        <v>27.469607444871901</v>
      </c>
      <c r="H16" s="5">
        <v>29.6984467701641</v>
      </c>
      <c r="I16" s="4">
        <v>27.566634711913501</v>
      </c>
      <c r="J16" s="4">
        <v>28.173618704261099</v>
      </c>
      <c r="K16" s="4">
        <v>25.726018187594399</v>
      </c>
      <c r="L16" s="4">
        <v>29.3952048058656</v>
      </c>
      <c r="M16" s="11">
        <v>25.832335342299299</v>
      </c>
    </row>
    <row r="17" spans="1:15">
      <c r="A17" s="4">
        <v>29.033318626771202</v>
      </c>
      <c r="B17" s="4">
        <v>29.109513074974799</v>
      </c>
      <c r="C17" s="4">
        <v>29.176492796473099</v>
      </c>
      <c r="D17" s="4">
        <v>27.786570971165101</v>
      </c>
      <c r="E17" s="4">
        <v>26.889905991567399</v>
      </c>
      <c r="F17" s="4">
        <v>29.830286011268502</v>
      </c>
      <c r="G17" s="4">
        <v>27.493188816457</v>
      </c>
      <c r="H17" s="5">
        <v>30.012113741635599</v>
      </c>
      <c r="I17" s="4">
        <v>27.386020041062501</v>
      </c>
      <c r="J17" s="4">
        <v>28.079315198683499</v>
      </c>
      <c r="K17" s="4">
        <v>25.6620715414765</v>
      </c>
      <c r="L17" s="4">
        <v>29.174965668626001</v>
      </c>
      <c r="M17" s="11">
        <v>25.968456691197499</v>
      </c>
    </row>
    <row r="19" spans="1:15">
      <c r="A19" s="4">
        <v>32.678482237206403</v>
      </c>
      <c r="B19" s="4">
        <v>32.586522561474403</v>
      </c>
      <c r="C19" s="4">
        <v>32.080954889705197</v>
      </c>
      <c r="D19" s="4">
        <v>32.263352336281599</v>
      </c>
      <c r="E19" s="4">
        <v>30.462099570179799</v>
      </c>
      <c r="F19" s="4">
        <v>33.172677222645703</v>
      </c>
      <c r="G19" s="4">
        <v>32.456927852249699</v>
      </c>
      <c r="H19" s="5">
        <v>32.660914201112199</v>
      </c>
      <c r="I19" s="4">
        <v>32.112974251475698</v>
      </c>
      <c r="J19" s="4">
        <v>32.236206239872601</v>
      </c>
      <c r="K19" s="4">
        <v>30.0703850302103</v>
      </c>
      <c r="L19" s="4">
        <v>31.2748913458658</v>
      </c>
      <c r="M19" s="11">
        <v>28.0737624316668</v>
      </c>
    </row>
    <row r="20" spans="1:15">
      <c r="A20" s="4">
        <v>32.851899466222299</v>
      </c>
      <c r="B20" s="4">
        <v>32.593831708588802</v>
      </c>
      <c r="C20" s="4">
        <v>32.016962009965297</v>
      </c>
      <c r="D20" s="4">
        <v>32.4884656462782</v>
      </c>
      <c r="E20" s="4">
        <v>30.332623689770799</v>
      </c>
      <c r="F20" s="4">
        <v>33.3448599881227</v>
      </c>
      <c r="G20" s="4">
        <v>33.385516682578199</v>
      </c>
      <c r="H20" s="5">
        <v>32.503133653624097</v>
      </c>
      <c r="I20" s="4">
        <v>31.896377630893198</v>
      </c>
      <c r="J20" s="4">
        <v>32.166277386212002</v>
      </c>
      <c r="K20" s="4">
        <v>30.0234572673617</v>
      </c>
      <c r="L20" s="4">
        <v>31.7769641085819</v>
      </c>
      <c r="M20" s="11">
        <v>27.902385591523199</v>
      </c>
    </row>
    <row r="21" spans="1:15">
      <c r="A21" s="4">
        <v>32.682479679674998</v>
      </c>
      <c r="B21" s="4">
        <v>32.145636918209902</v>
      </c>
      <c r="C21" s="4">
        <v>31.837917731423399</v>
      </c>
      <c r="D21" s="4">
        <v>32.361101544396398</v>
      </c>
      <c r="E21" s="4">
        <v>30.4009067651123</v>
      </c>
      <c r="F21" s="4">
        <v>33.248172063744498</v>
      </c>
      <c r="G21" s="4">
        <v>32.6144039244029</v>
      </c>
      <c r="H21" s="5">
        <v>33.727672213826899</v>
      </c>
      <c r="I21" s="4">
        <v>31.760933333699001</v>
      </c>
      <c r="J21" s="4">
        <v>32.195546178094702</v>
      </c>
      <c r="K21" s="4">
        <v>29.946562618013701</v>
      </c>
      <c r="L21" s="4">
        <v>31.7388885875332</v>
      </c>
      <c r="M21" s="11">
        <v>28.0038746684594</v>
      </c>
    </row>
    <row r="28" spans="1:15" ht="18.75">
      <c r="A28" s="7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</row>
    <row r="29" spans="1:15">
      <c r="A29" s="6"/>
      <c r="B29" s="2"/>
      <c r="C29" s="2"/>
      <c r="D29" s="2"/>
      <c r="E29" s="2"/>
      <c r="F29" s="2"/>
      <c r="G29" s="2"/>
      <c r="H29" s="3"/>
      <c r="I29" s="2"/>
      <c r="J29" s="2"/>
      <c r="K29" s="2"/>
      <c r="L29" s="2"/>
    </row>
    <row r="30" spans="1:15">
      <c r="A30" s="1"/>
      <c r="B30" s="1"/>
      <c r="C30" s="1"/>
      <c r="D30" s="1"/>
      <c r="E30" s="3"/>
      <c r="F30" s="1"/>
      <c r="G30" s="3"/>
      <c r="H30" s="1"/>
      <c r="I30" s="1"/>
      <c r="J30" s="1"/>
      <c r="K30" s="1"/>
      <c r="L30" s="3"/>
      <c r="M30" s="9"/>
    </row>
    <row r="31" spans="1:15">
      <c r="A31" s="4"/>
      <c r="B31" s="4"/>
      <c r="C31" s="4"/>
      <c r="D31" s="4"/>
      <c r="E31" s="4"/>
      <c r="F31" s="4"/>
      <c r="G31" s="4"/>
      <c r="H31" s="5"/>
      <c r="I31" s="4"/>
      <c r="J31" s="4"/>
      <c r="K31" s="4"/>
      <c r="L31" s="4"/>
      <c r="M31" s="11"/>
      <c r="O31" s="14"/>
    </row>
    <row r="32" spans="1:15">
      <c r="A32" s="4"/>
      <c r="B32" s="4"/>
      <c r="C32" s="4"/>
      <c r="D32" s="4"/>
      <c r="E32" s="4"/>
      <c r="F32" s="4"/>
      <c r="G32" s="4"/>
      <c r="H32" s="5"/>
      <c r="I32" s="4"/>
      <c r="J32" s="4"/>
      <c r="K32" s="4"/>
      <c r="L32" s="4"/>
      <c r="M32" s="11"/>
    </row>
    <row r="33" spans="1:15">
      <c r="A33" s="4"/>
      <c r="B33" s="4"/>
      <c r="C33" s="4"/>
      <c r="D33" s="4"/>
      <c r="E33" s="4"/>
      <c r="F33" s="4"/>
      <c r="G33" s="4"/>
      <c r="H33" s="5"/>
      <c r="I33" s="4"/>
      <c r="J33" s="4"/>
      <c r="K33" s="4"/>
      <c r="L33" s="4"/>
      <c r="M33" s="11"/>
    </row>
    <row r="34" spans="1:15">
      <c r="A34" s="4"/>
      <c r="B34" s="4"/>
      <c r="C34" s="4"/>
      <c r="D34" s="4"/>
      <c r="E34" s="4"/>
      <c r="F34" s="4"/>
      <c r="G34" s="4"/>
      <c r="H34" s="5"/>
      <c r="I34" s="4"/>
      <c r="J34" s="4"/>
      <c r="K34" s="4"/>
      <c r="L34" s="2"/>
      <c r="M34" s="11"/>
    </row>
    <row r="35" spans="1:15">
      <c r="A35" s="2"/>
      <c r="B35" s="2"/>
      <c r="C35" s="2"/>
      <c r="D35" s="2"/>
      <c r="E35" s="2"/>
      <c r="F35" s="2"/>
      <c r="G35" s="2"/>
      <c r="H35" s="3"/>
      <c r="I35" s="2"/>
      <c r="J35" s="2"/>
      <c r="K35" s="2"/>
      <c r="L35" s="2"/>
      <c r="M35" s="10"/>
    </row>
    <row r="36" spans="1:15">
      <c r="A36" s="4"/>
      <c r="B36" s="4"/>
      <c r="C36" s="4"/>
      <c r="D36" s="4"/>
      <c r="E36" s="4"/>
      <c r="F36" s="4"/>
      <c r="G36" s="4"/>
      <c r="H36" s="3"/>
      <c r="I36" s="4"/>
      <c r="J36" s="4"/>
      <c r="K36" s="4"/>
      <c r="L36" s="4"/>
      <c r="M36" s="10"/>
    </row>
    <row r="37" spans="1:15">
      <c r="A37" s="4"/>
      <c r="B37" s="4"/>
      <c r="C37" s="4"/>
      <c r="D37" s="4"/>
      <c r="E37" s="4"/>
      <c r="F37" s="4"/>
      <c r="G37" s="4"/>
      <c r="H37" s="5"/>
      <c r="I37" s="4"/>
      <c r="J37" s="4"/>
      <c r="K37" s="4"/>
      <c r="L37" s="4"/>
      <c r="M37" s="11"/>
      <c r="O37" s="13"/>
    </row>
    <row r="38" spans="1:15">
      <c r="A38" s="4"/>
      <c r="B38" s="4"/>
      <c r="C38" s="4"/>
      <c r="D38" s="4"/>
      <c r="E38" s="4"/>
      <c r="F38" s="4"/>
      <c r="G38" s="4"/>
      <c r="H38" s="5"/>
      <c r="I38" s="4"/>
      <c r="J38" s="4"/>
      <c r="K38" s="4"/>
      <c r="L38" s="4"/>
      <c r="M38" s="11"/>
    </row>
    <row r="39" spans="1:15">
      <c r="A39" s="4"/>
      <c r="B39" s="4"/>
      <c r="C39" s="4"/>
      <c r="D39" s="4"/>
      <c r="E39" s="4"/>
      <c r="F39" s="4"/>
      <c r="G39" s="4"/>
      <c r="H39" s="5"/>
      <c r="I39" s="4"/>
      <c r="J39" s="4"/>
      <c r="K39" s="4"/>
      <c r="L39" s="4"/>
      <c r="M39" s="11"/>
    </row>
    <row r="40" spans="1:15">
      <c r="M40" s="11"/>
    </row>
    <row r="49" spans="1:22">
      <c r="S49" s="9"/>
      <c r="T49" s="9"/>
      <c r="U49" s="9"/>
      <c r="V49" s="9"/>
    </row>
    <row r="50" spans="1:22">
      <c r="S50" s="10"/>
      <c r="T50" s="10"/>
      <c r="U50" s="10"/>
      <c r="V50" s="11"/>
    </row>
    <row r="51" spans="1:22">
      <c r="S51" s="11"/>
      <c r="T51" s="11"/>
      <c r="U51" s="11"/>
      <c r="V51" s="11"/>
    </row>
    <row r="52" spans="1:22">
      <c r="S52" s="11"/>
      <c r="T52" s="11"/>
      <c r="U52" s="11"/>
      <c r="V52" s="11"/>
    </row>
    <row r="53" spans="1:22">
      <c r="S53" s="11"/>
      <c r="T53" s="11"/>
      <c r="U53" s="11"/>
      <c r="V53" s="11"/>
    </row>
    <row r="54" spans="1:22">
      <c r="S54" s="11"/>
      <c r="T54" s="11"/>
      <c r="U54" s="11"/>
      <c r="V54" s="10"/>
    </row>
    <row r="55" spans="1:22">
      <c r="S55" s="10"/>
      <c r="T55" s="10"/>
      <c r="U55" s="10"/>
      <c r="V55" s="10"/>
    </row>
    <row r="56" spans="1:22" ht="18.75">
      <c r="A56" s="7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S56" s="10"/>
      <c r="T56" s="10"/>
      <c r="U56" s="10"/>
      <c r="V56" s="11"/>
    </row>
    <row r="57" spans="1:2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S57" s="11"/>
      <c r="T57" s="11"/>
      <c r="U57" s="11"/>
      <c r="V57" s="11"/>
    </row>
    <row r="58" spans="1:22">
      <c r="A58" s="1"/>
      <c r="B58" s="1"/>
      <c r="C58" s="1"/>
      <c r="D58" s="1"/>
      <c r="E58" s="3"/>
      <c r="F58" s="1"/>
      <c r="G58" s="3"/>
      <c r="H58" s="1"/>
      <c r="I58" s="1"/>
      <c r="J58" s="1"/>
      <c r="K58" s="1"/>
      <c r="L58" s="3"/>
      <c r="M58" s="1"/>
      <c r="O58" s="12"/>
      <c r="S58" s="11"/>
      <c r="T58" s="11"/>
      <c r="U58" s="11"/>
      <c r="V58" s="11"/>
    </row>
    <row r="59" spans="1:22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11"/>
      <c r="S59" s="11"/>
      <c r="T59" s="11"/>
      <c r="U59" s="11"/>
      <c r="V59" s="11"/>
    </row>
    <row r="60" spans="1:22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11"/>
      <c r="S60" s="11"/>
      <c r="T60" s="11"/>
      <c r="U60" s="11"/>
    </row>
    <row r="61" spans="1:22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11"/>
    </row>
    <row r="62" spans="1:2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11"/>
    </row>
    <row r="63" spans="1:2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10"/>
    </row>
    <row r="64" spans="1:2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10"/>
    </row>
    <row r="65" spans="1:1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11"/>
      <c r="O65" s="12"/>
    </row>
    <row r="66" spans="1:1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11"/>
    </row>
    <row r="67" spans="1:1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11"/>
    </row>
    <row r="68" spans="1:1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11"/>
    </row>
    <row r="69" spans="1:1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</row>
    <row r="71" spans="1:15">
      <c r="M71" s="3"/>
    </row>
    <row r="84" spans="1:15" ht="18.75">
      <c r="A84" s="7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</row>
    <row r="85" spans="1:15">
      <c r="A85" s="1"/>
      <c r="B85" s="1"/>
      <c r="C85" s="1"/>
      <c r="D85" s="1"/>
      <c r="E85" s="3"/>
      <c r="F85" s="1"/>
      <c r="G85" s="3"/>
      <c r="H85" s="1"/>
      <c r="I85" s="1"/>
      <c r="J85" s="1"/>
      <c r="K85" s="1"/>
      <c r="L85" s="3"/>
      <c r="M85" s="1"/>
      <c r="O85" s="13"/>
    </row>
    <row r="86" spans="1:1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11"/>
    </row>
    <row r="87" spans="1:1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11"/>
    </row>
    <row r="88" spans="1:1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11"/>
    </row>
    <row r="89" spans="1:1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11"/>
    </row>
    <row r="90" spans="1:1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10"/>
    </row>
    <row r="91" spans="1:1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10"/>
    </row>
    <row r="92" spans="1:1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11"/>
      <c r="O92" s="13"/>
    </row>
    <row r="93" spans="1:1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11"/>
    </row>
    <row r="94" spans="1:1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11"/>
    </row>
    <row r="95" spans="1:1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11"/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"/>
  <sheetViews>
    <sheetView workbookViewId="0">
      <selection sqref="A1:XFD1048576"/>
    </sheetView>
  </sheetViews>
  <sheetFormatPr defaultColWidth="10.28515625" defaultRowHeight="14.25"/>
  <cols>
    <col min="1" max="1" width="18.42578125" style="15" customWidth="1"/>
    <col min="2" max="3" width="10.28515625" style="15"/>
    <col min="4" max="4" width="11.7109375" style="15" customWidth="1"/>
    <col min="5" max="5" width="10.28515625" style="15"/>
    <col min="6" max="6" width="11.7109375" style="15" customWidth="1"/>
    <col min="7" max="9" width="10.28515625" style="15"/>
    <col min="10" max="10" width="20.140625" style="15" customWidth="1"/>
    <col min="11" max="16384" width="10.28515625" style="15"/>
  </cols>
  <sheetData>
    <row r="1" spans="1:15">
      <c r="A1" s="15" t="s">
        <v>12</v>
      </c>
      <c r="B1" s="15" t="s">
        <v>16</v>
      </c>
      <c r="C1" s="15" t="s">
        <v>12</v>
      </c>
      <c r="D1" s="15" t="s">
        <v>30</v>
      </c>
      <c r="E1" s="15" t="s">
        <v>17</v>
      </c>
      <c r="F1" s="15" t="s">
        <v>18</v>
      </c>
      <c r="G1" s="15" t="s">
        <v>19</v>
      </c>
    </row>
    <row r="2" spans="1:15">
      <c r="A2" s="15" t="s">
        <v>28</v>
      </c>
      <c r="B2" s="15" t="s">
        <v>20</v>
      </c>
      <c r="C2" s="4">
        <v>27.444389078570602</v>
      </c>
      <c r="D2" s="5">
        <v>28.306461272030798</v>
      </c>
      <c r="E2" s="16">
        <f>C2-D5</f>
        <v>-1.026856153985868</v>
      </c>
      <c r="F2" s="15">
        <f>E2-E5</f>
        <v>-2.1292198611597257E-2</v>
      </c>
      <c r="G2" s="15">
        <f>2^-(F2)</f>
        <v>1.0148680737403344</v>
      </c>
      <c r="L2" s="11"/>
      <c r="M2" s="11"/>
      <c r="N2" s="16"/>
      <c r="O2" s="16"/>
    </row>
    <row r="3" spans="1:15">
      <c r="A3" s="15" t="s">
        <v>28</v>
      </c>
      <c r="B3" s="15" t="s">
        <v>21</v>
      </c>
      <c r="C3" s="4">
        <v>27.566634711913501</v>
      </c>
      <c r="D3" s="5">
        <v>28.51107562192</v>
      </c>
      <c r="E3" s="16">
        <f>C3-D5</f>
        <v>-0.90461052064296865</v>
      </c>
      <c r="F3" s="15">
        <f>E3-E5</f>
        <v>0.10095343473130214</v>
      </c>
      <c r="G3" s="15">
        <f>2^-(F3)</f>
        <v>0.93241658117391946</v>
      </c>
      <c r="L3" s="11"/>
      <c r="M3" s="11"/>
      <c r="N3" s="16"/>
      <c r="O3" s="16"/>
    </row>
    <row r="4" spans="1:15">
      <c r="A4" s="15" t="s">
        <v>28</v>
      </c>
      <c r="B4" s="15" t="s">
        <v>22</v>
      </c>
      <c r="C4" s="4">
        <v>27.386020041062501</v>
      </c>
      <c r="D4" s="5">
        <v>28.5961988037186</v>
      </c>
      <c r="E4" s="16">
        <f>C4-D5</f>
        <v>-1.0852251914939686</v>
      </c>
      <c r="F4" s="15">
        <f>E4-E5</f>
        <v>-7.9661236119697776E-2</v>
      </c>
      <c r="G4" s="15">
        <f>2^-(F4)</f>
        <v>1.0567698678809405</v>
      </c>
      <c r="L4" s="11"/>
      <c r="M4" s="11"/>
      <c r="N4" s="16"/>
      <c r="O4" s="16"/>
    </row>
    <row r="5" spans="1:15">
      <c r="A5" s="15" t="s">
        <v>23</v>
      </c>
      <c r="C5" s="15">
        <f>AVERAGE(C2:C4)</f>
        <v>27.465681277182199</v>
      </c>
      <c r="D5" s="15">
        <f>AVERAGE(D2:D4)</f>
        <v>28.47124523255647</v>
      </c>
      <c r="E5" s="15">
        <f>C5-D5</f>
        <v>-1.0055639553742708</v>
      </c>
      <c r="F5" s="15">
        <f>E5-E5</f>
        <v>0</v>
      </c>
      <c r="G5" s="15">
        <f>2^-(F5)</f>
        <v>1</v>
      </c>
    </row>
    <row r="7" spans="1:15">
      <c r="A7" s="15" t="s">
        <v>29</v>
      </c>
      <c r="B7" s="15" t="s">
        <v>20</v>
      </c>
      <c r="C7" s="4">
        <v>32.112974251475698</v>
      </c>
      <c r="D7" s="5">
        <v>28.306461272030798</v>
      </c>
      <c r="E7" s="16">
        <f>C7-D10</f>
        <v>3.6417290189192286</v>
      </c>
      <c r="F7" s="15">
        <f>E7-E5</f>
        <v>4.6472929742934994</v>
      </c>
      <c r="G7" s="15">
        <f>2^-(F7)</f>
        <v>3.990482550725262E-2</v>
      </c>
      <c r="L7" s="11"/>
      <c r="M7" s="11"/>
      <c r="N7" s="16"/>
      <c r="O7" s="16"/>
    </row>
    <row r="8" spans="1:15">
      <c r="A8" s="15" t="s">
        <v>29</v>
      </c>
      <c r="B8" s="15" t="s">
        <v>21</v>
      </c>
      <c r="C8" s="4">
        <v>31.896377630893198</v>
      </c>
      <c r="D8" s="5">
        <v>28.51107562192</v>
      </c>
      <c r="E8" s="16">
        <f>C8-D10</f>
        <v>3.4251323983367286</v>
      </c>
      <c r="F8" s="15">
        <f>E8-E5</f>
        <v>4.4306963537109993</v>
      </c>
      <c r="G8" s="15">
        <f>2^-(F8)</f>
        <v>4.6368975006501729E-2</v>
      </c>
      <c r="L8" s="11"/>
      <c r="M8" s="11"/>
      <c r="N8" s="16"/>
      <c r="O8" s="16"/>
    </row>
    <row r="9" spans="1:15">
      <c r="A9" s="15" t="s">
        <v>29</v>
      </c>
      <c r="B9" s="15" t="s">
        <v>22</v>
      </c>
      <c r="C9" s="4">
        <v>31.760933333699001</v>
      </c>
      <c r="D9" s="5">
        <v>28.5961988037186</v>
      </c>
      <c r="E9" s="16">
        <f>C9-D10</f>
        <v>3.2896881011425307</v>
      </c>
      <c r="F9" s="15">
        <f>E9-E5</f>
        <v>4.2952520565168015</v>
      </c>
      <c r="G9" s="15">
        <f>2^-(F9)</f>
        <v>5.0933121356825026E-2</v>
      </c>
      <c r="L9" s="11"/>
      <c r="M9" s="11"/>
      <c r="N9" s="16"/>
      <c r="O9" s="16"/>
    </row>
    <row r="10" spans="1:15">
      <c r="A10" s="15" t="s">
        <v>23</v>
      </c>
      <c r="C10" s="15">
        <f>AVERAGE(C7:C9)</f>
        <v>31.923428405355963</v>
      </c>
      <c r="D10" s="15">
        <f>AVERAGE(D7:D9)</f>
        <v>28.47124523255647</v>
      </c>
      <c r="E10" s="15">
        <f>C10-D10</f>
        <v>3.4521831727994936</v>
      </c>
      <c r="F10" s="15">
        <f>E10-E5</f>
        <v>4.4577471281737644</v>
      </c>
      <c r="G10" s="15">
        <f>2^-(F10)</f>
        <v>4.5507649169341649E-2</v>
      </c>
    </row>
    <row r="12" spans="1:15">
      <c r="C12" s="11"/>
      <c r="D12" s="11"/>
      <c r="E12" s="16"/>
      <c r="F12" s="16"/>
      <c r="L12" s="11"/>
      <c r="M12" s="11"/>
      <c r="N12" s="16"/>
      <c r="O12" s="16"/>
    </row>
    <row r="13" spans="1:15">
      <c r="C13" s="11"/>
      <c r="D13" s="11"/>
      <c r="E13" s="16"/>
      <c r="F13" s="16"/>
      <c r="L13" s="11"/>
      <c r="M13" s="11"/>
      <c r="N13" s="16"/>
      <c r="O13" s="16"/>
    </row>
    <row r="14" spans="1:15">
      <c r="C14" s="11"/>
      <c r="D14" s="11"/>
      <c r="E14" s="16"/>
      <c r="F14" s="16"/>
      <c r="L14" s="11"/>
      <c r="M14" s="11"/>
      <c r="N14" s="16"/>
      <c r="O14" s="16"/>
    </row>
    <row r="20" spans="1:3">
      <c r="A20" s="15" t="s">
        <v>12</v>
      </c>
      <c r="B20" s="15" t="s">
        <v>28</v>
      </c>
      <c r="C20" s="15" t="s">
        <v>29</v>
      </c>
    </row>
    <row r="21" spans="1:3">
      <c r="A21" s="15">
        <v>1</v>
      </c>
      <c r="B21" s="15">
        <f>G2</f>
        <v>1.0148680737403344</v>
      </c>
      <c r="C21" s="15">
        <f>G7</f>
        <v>3.990482550725262E-2</v>
      </c>
    </row>
    <row r="22" spans="1:3">
      <c r="A22" s="15">
        <v>2</v>
      </c>
      <c r="B22" s="15">
        <f>G3</f>
        <v>0.93241658117391946</v>
      </c>
      <c r="C22" s="15">
        <f>G8</f>
        <v>4.6368975006501729E-2</v>
      </c>
    </row>
    <row r="23" spans="1:3">
      <c r="A23" s="15">
        <v>3</v>
      </c>
      <c r="B23" s="15">
        <f>G4</f>
        <v>1.0567698678809405</v>
      </c>
      <c r="C23" s="15">
        <f>G9</f>
        <v>5.0933121356825026E-2</v>
      </c>
    </row>
    <row r="24" spans="1:3">
      <c r="A24" s="15" t="s">
        <v>24</v>
      </c>
      <c r="B24" s="15">
        <f>AVERAGE(B21:B23)</f>
        <v>1.0013515075983981</v>
      </c>
      <c r="C24" s="15">
        <f t="shared" ref="C24" si="0">AVERAGE(C21:C23)</f>
        <v>4.5735640623526454E-2</v>
      </c>
    </row>
    <row r="25" spans="1:3">
      <c r="A25" s="15" t="s">
        <v>25</v>
      </c>
      <c r="B25" s="15">
        <f>STDEV(B21:B23)</f>
        <v>6.3268935101767343E-2</v>
      </c>
      <c r="C25" s="15">
        <f>STDEV(C21:C23)</f>
        <v>5.5413591894875385E-3</v>
      </c>
    </row>
    <row r="26" spans="1:3">
      <c r="A26" s="15" t="s">
        <v>26</v>
      </c>
      <c r="B26" s="15">
        <f>B25/SQRT(3)</f>
        <v>3.6528336712346343E-2</v>
      </c>
      <c r="C26" s="15">
        <f>C25/SQRT(3)</f>
        <v>3.1993052197270369E-3</v>
      </c>
    </row>
    <row r="27" spans="1:3">
      <c r="A27" s="15" t="s">
        <v>27</v>
      </c>
      <c r="B27" s="15">
        <f>_xlfn.T.TEST(C21:C23,B21:B23,2,1)</f>
        <v>1.4089357382739826E-3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"/>
  <sheetViews>
    <sheetView workbookViewId="0">
      <selection sqref="A1:XFD1048576"/>
    </sheetView>
  </sheetViews>
  <sheetFormatPr defaultColWidth="10.28515625" defaultRowHeight="14.25"/>
  <cols>
    <col min="1" max="1" width="18.42578125" style="15" customWidth="1"/>
    <col min="2" max="3" width="10.28515625" style="15"/>
    <col min="4" max="4" width="11.7109375" style="15" customWidth="1"/>
    <col min="5" max="5" width="10.28515625" style="15"/>
    <col min="6" max="6" width="11.7109375" style="15" customWidth="1"/>
    <col min="7" max="9" width="10.28515625" style="15"/>
    <col min="10" max="10" width="20.140625" style="15" customWidth="1"/>
    <col min="11" max="16384" width="10.28515625" style="15"/>
  </cols>
  <sheetData>
    <row r="1" spans="1:15">
      <c r="A1" s="15" t="s">
        <v>12</v>
      </c>
      <c r="B1" s="15" t="s">
        <v>16</v>
      </c>
      <c r="C1" s="15" t="s">
        <v>12</v>
      </c>
      <c r="D1" s="15" t="s">
        <v>30</v>
      </c>
      <c r="E1" s="15" t="s">
        <v>17</v>
      </c>
      <c r="F1" s="15" t="s">
        <v>18</v>
      </c>
      <c r="G1" s="15" t="s">
        <v>19</v>
      </c>
    </row>
    <row r="2" spans="1:15">
      <c r="A2" s="15" t="s">
        <v>28</v>
      </c>
      <c r="B2" s="15" t="s">
        <v>20</v>
      </c>
      <c r="C2" s="4">
        <v>28.1784655867535</v>
      </c>
      <c r="D2" s="5">
        <v>28.306461272030798</v>
      </c>
      <c r="E2" s="16">
        <f>C2-D5</f>
        <v>-0.29277964580296967</v>
      </c>
      <c r="F2" s="15">
        <f>E2-E5</f>
        <v>3.466575685413531E-2</v>
      </c>
      <c r="G2" s="15">
        <f>2^-(F2)</f>
        <v>0.97625791371257886</v>
      </c>
      <c r="L2" s="11"/>
      <c r="M2" s="11"/>
      <c r="N2" s="16"/>
      <c r="O2" s="16"/>
    </row>
    <row r="3" spans="1:15">
      <c r="A3" s="15" t="s">
        <v>28</v>
      </c>
      <c r="B3" s="15" t="s">
        <v>21</v>
      </c>
      <c r="C3" s="4">
        <v>28.173618704261099</v>
      </c>
      <c r="D3" s="5">
        <v>28.51107562192</v>
      </c>
      <c r="E3" s="16">
        <f>C3-D5</f>
        <v>-0.29762652829537117</v>
      </c>
      <c r="F3" s="15">
        <f>E3-E5</f>
        <v>2.9818874361733805E-2</v>
      </c>
      <c r="G3" s="15">
        <f>2^-(F3)</f>
        <v>0.97954326831729344</v>
      </c>
      <c r="L3" s="11"/>
      <c r="M3" s="11"/>
      <c r="N3" s="16"/>
      <c r="O3" s="16"/>
    </row>
    <row r="4" spans="1:15">
      <c r="A4" s="15" t="s">
        <v>28</v>
      </c>
      <c r="B4" s="15" t="s">
        <v>22</v>
      </c>
      <c r="C4" s="4">
        <v>28.079315198683499</v>
      </c>
      <c r="D4" s="5">
        <v>28.5961988037186</v>
      </c>
      <c r="E4" s="16">
        <f>C4-D5</f>
        <v>-0.39193003387297054</v>
      </c>
      <c r="F4" s="15">
        <f>E4-E5</f>
        <v>-6.4484631215865562E-2</v>
      </c>
      <c r="G4" s="15">
        <f>2^-(F4)</f>
        <v>1.0457113173526915</v>
      </c>
      <c r="L4" s="11"/>
      <c r="M4" s="11"/>
      <c r="N4" s="16"/>
      <c r="O4" s="16"/>
    </row>
    <row r="5" spans="1:15">
      <c r="A5" s="15" t="s">
        <v>23</v>
      </c>
      <c r="C5" s="15">
        <f>AVERAGE(C2:C4)</f>
        <v>28.143799829899365</v>
      </c>
      <c r="D5" s="15">
        <f>AVERAGE(D2:D4)</f>
        <v>28.47124523255647</v>
      </c>
      <c r="E5" s="15">
        <f>C5-D5</f>
        <v>-0.32744540265710498</v>
      </c>
      <c r="F5" s="15">
        <f>E5-E5</f>
        <v>0</v>
      </c>
      <c r="G5" s="15">
        <f>2^-(F5)</f>
        <v>1</v>
      </c>
    </row>
    <row r="7" spans="1:15">
      <c r="A7" s="15" t="s">
        <v>29</v>
      </c>
      <c r="B7" s="15" t="s">
        <v>20</v>
      </c>
      <c r="C7" s="4">
        <v>32.236206239872601</v>
      </c>
      <c r="D7" s="5">
        <v>28.306461272030798</v>
      </c>
      <c r="E7" s="16">
        <f>C7-D10</f>
        <v>3.7649610073161313</v>
      </c>
      <c r="F7" s="15">
        <f>E7-E5</f>
        <v>4.0924064099732362</v>
      </c>
      <c r="G7" s="15">
        <f>2^-(F7)</f>
        <v>5.8622308437800287E-2</v>
      </c>
      <c r="L7" s="11"/>
      <c r="M7" s="11"/>
      <c r="N7" s="16"/>
      <c r="O7" s="16"/>
    </row>
    <row r="8" spans="1:15">
      <c r="A8" s="15" t="s">
        <v>29</v>
      </c>
      <c r="B8" s="15" t="s">
        <v>21</v>
      </c>
      <c r="C8" s="4">
        <v>32.166277386212002</v>
      </c>
      <c r="D8" s="5">
        <v>28.51107562192</v>
      </c>
      <c r="E8" s="16">
        <f>C8-D10</f>
        <v>3.6950321536555322</v>
      </c>
      <c r="F8" s="15">
        <f>E8-E5</f>
        <v>4.0224775563126371</v>
      </c>
      <c r="G8" s="15">
        <f>2^-(F8)</f>
        <v>6.1533780593544571E-2</v>
      </c>
      <c r="L8" s="11"/>
      <c r="M8" s="11"/>
      <c r="N8" s="16"/>
      <c r="O8" s="16"/>
    </row>
    <row r="9" spans="1:15">
      <c r="A9" s="15" t="s">
        <v>29</v>
      </c>
      <c r="B9" s="15" t="s">
        <v>22</v>
      </c>
      <c r="C9" s="4">
        <v>32.195546178094702</v>
      </c>
      <c r="D9" s="5">
        <v>28.5961988037186</v>
      </c>
      <c r="E9" s="16">
        <f>C9-D10</f>
        <v>3.7243009455382321</v>
      </c>
      <c r="F9" s="15">
        <f>E9-E5</f>
        <v>4.0517463481953371</v>
      </c>
      <c r="G9" s="15">
        <f>2^-(F9)</f>
        <v>6.029798707809491E-2</v>
      </c>
      <c r="L9" s="11"/>
      <c r="M9" s="11"/>
      <c r="N9" s="16"/>
      <c r="O9" s="16"/>
    </row>
    <row r="10" spans="1:15">
      <c r="A10" s="15" t="s">
        <v>23</v>
      </c>
      <c r="C10" s="15">
        <f>AVERAGE(C7:C9)</f>
        <v>32.199343268059771</v>
      </c>
      <c r="D10" s="15">
        <f>AVERAGE(D7:D9)</f>
        <v>28.47124523255647</v>
      </c>
      <c r="E10" s="15">
        <f>C10-D10</f>
        <v>3.7280980355033009</v>
      </c>
      <c r="F10" s="15">
        <f>E10-E5</f>
        <v>4.0555434381604059</v>
      </c>
      <c r="G10" s="15">
        <f>2^-(F10)</f>
        <v>6.0139494923696975E-2</v>
      </c>
    </row>
    <row r="12" spans="1:15">
      <c r="C12" s="11"/>
      <c r="D12" s="11"/>
      <c r="E12" s="16"/>
      <c r="F12" s="16"/>
      <c r="L12" s="11"/>
      <c r="M12" s="11"/>
      <c r="N12" s="16"/>
      <c r="O12" s="16"/>
    </row>
    <row r="13" spans="1:15">
      <c r="C13" s="11"/>
      <c r="D13" s="11"/>
      <c r="E13" s="16"/>
      <c r="F13" s="16"/>
      <c r="L13" s="11"/>
      <c r="M13" s="11"/>
      <c r="N13" s="16"/>
      <c r="O13" s="16"/>
    </row>
    <row r="14" spans="1:15">
      <c r="C14" s="11"/>
      <c r="D14" s="11"/>
      <c r="E14" s="16"/>
      <c r="F14" s="16"/>
      <c r="L14" s="11"/>
      <c r="M14" s="11"/>
      <c r="N14" s="16"/>
      <c r="O14" s="16"/>
    </row>
    <row r="20" spans="1:3">
      <c r="A20" s="15" t="s">
        <v>12</v>
      </c>
      <c r="B20" s="15" t="s">
        <v>28</v>
      </c>
      <c r="C20" s="15" t="s">
        <v>29</v>
      </c>
    </row>
    <row r="21" spans="1:3">
      <c r="A21" s="15">
        <v>1</v>
      </c>
      <c r="B21" s="15">
        <f>G2</f>
        <v>0.97625791371257886</v>
      </c>
      <c r="C21" s="15">
        <f>G7</f>
        <v>5.8622308437800287E-2</v>
      </c>
    </row>
    <row r="22" spans="1:3">
      <c r="A22" s="15">
        <v>2</v>
      </c>
      <c r="B22" s="15">
        <f>G3</f>
        <v>0.97954326831729344</v>
      </c>
      <c r="C22" s="15">
        <f>G8</f>
        <v>6.1533780593544571E-2</v>
      </c>
    </row>
    <row r="23" spans="1:3">
      <c r="A23" s="15">
        <v>3</v>
      </c>
      <c r="B23" s="15">
        <f>G4</f>
        <v>1.0457113173526915</v>
      </c>
      <c r="C23" s="15">
        <f>G9</f>
        <v>6.029798707809491E-2</v>
      </c>
    </row>
    <row r="24" spans="1:3">
      <c r="A24" s="15" t="s">
        <v>24</v>
      </c>
      <c r="B24" s="15">
        <f>AVERAGE(B21:B23)</f>
        <v>1.0005041664608545</v>
      </c>
      <c r="C24" s="15">
        <f t="shared" ref="C24" si="0">AVERAGE(C21:C23)</f>
        <v>6.0151358703146592E-2</v>
      </c>
    </row>
    <row r="25" spans="1:3">
      <c r="A25" s="15" t="s">
        <v>25</v>
      </c>
      <c r="B25" s="15">
        <f>STDEV(B21:B23)</f>
        <v>3.9184987655193453E-2</v>
      </c>
      <c r="C25" s="15">
        <f>STDEV(C21:C23)</f>
        <v>1.4612639866477088E-3</v>
      </c>
    </row>
    <row r="26" spans="1:3">
      <c r="A26" s="15" t="s">
        <v>26</v>
      </c>
      <c r="B26" s="15">
        <f>B25/SQRT(3)</f>
        <v>2.2623463170918102E-2</v>
      </c>
      <c r="C26" s="15">
        <f>C25/SQRT(3)</f>
        <v>8.4366115604816039E-4</v>
      </c>
    </row>
    <row r="27" spans="1:3">
      <c r="A27" s="15" t="s">
        <v>27</v>
      </c>
      <c r="B27" s="15">
        <f>_xlfn.T.TEST(C21:C23,B21:B23,2,1)</f>
        <v>5.7357075243987313E-4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"/>
  <sheetViews>
    <sheetView workbookViewId="0">
      <selection sqref="A1:XFD1048576"/>
    </sheetView>
  </sheetViews>
  <sheetFormatPr defaultColWidth="10.28515625" defaultRowHeight="14.25"/>
  <cols>
    <col min="1" max="1" width="18.42578125" style="15" customWidth="1"/>
    <col min="2" max="3" width="10.28515625" style="15"/>
    <col min="4" max="4" width="11.7109375" style="15" customWidth="1"/>
    <col min="5" max="5" width="10.28515625" style="15"/>
    <col min="6" max="6" width="11.7109375" style="15" customWidth="1"/>
    <col min="7" max="9" width="10.28515625" style="15"/>
    <col min="10" max="10" width="20.140625" style="15" customWidth="1"/>
    <col min="11" max="16384" width="10.28515625" style="15"/>
  </cols>
  <sheetData>
    <row r="1" spans="1:15">
      <c r="A1" s="15" t="s">
        <v>12</v>
      </c>
      <c r="B1" s="15" t="s">
        <v>16</v>
      </c>
      <c r="C1" s="15" t="s">
        <v>12</v>
      </c>
      <c r="D1" s="15" t="s">
        <v>30</v>
      </c>
      <c r="E1" s="15" t="s">
        <v>17</v>
      </c>
      <c r="F1" s="15" t="s">
        <v>18</v>
      </c>
      <c r="G1" s="15" t="s">
        <v>19</v>
      </c>
    </row>
    <row r="2" spans="1:15">
      <c r="A2" s="15" t="s">
        <v>28</v>
      </c>
      <c r="B2" s="15" t="s">
        <v>20</v>
      </c>
      <c r="C2" s="4">
        <v>25.580626169429401</v>
      </c>
      <c r="D2" s="5">
        <v>28.306461272030798</v>
      </c>
      <c r="E2" s="16">
        <f>C2-D5</f>
        <v>-2.890619063127069</v>
      </c>
      <c r="F2" s="15">
        <f>E2-E5</f>
        <v>-7.5612463404034713E-2</v>
      </c>
      <c r="G2" s="15">
        <f>2^-(F2)</f>
        <v>1.0538083113856753</v>
      </c>
      <c r="L2" s="11"/>
      <c r="M2" s="11"/>
      <c r="N2" s="16"/>
      <c r="O2" s="16"/>
    </row>
    <row r="3" spans="1:15">
      <c r="A3" s="15" t="s">
        <v>28</v>
      </c>
      <c r="B3" s="15" t="s">
        <v>21</v>
      </c>
      <c r="C3" s="4">
        <v>25.726018187594399</v>
      </c>
      <c r="D3" s="5">
        <v>28.51107562192</v>
      </c>
      <c r="E3" s="16">
        <f>C3-D5</f>
        <v>-2.7452270449620713</v>
      </c>
      <c r="F3" s="15">
        <f>E3-E5</f>
        <v>6.9779554760962981E-2</v>
      </c>
      <c r="G3" s="15">
        <f>2^-(F3)</f>
        <v>0.95278357320050788</v>
      </c>
      <c r="L3" s="11"/>
      <c r="M3" s="11"/>
      <c r="N3" s="16"/>
      <c r="O3" s="16"/>
    </row>
    <row r="4" spans="1:15">
      <c r="A4" s="15" t="s">
        <v>28</v>
      </c>
      <c r="B4" s="15" t="s">
        <v>22</v>
      </c>
      <c r="C4" s="4">
        <v>25.6620715414765</v>
      </c>
      <c r="D4" s="5">
        <v>28.5961988037186</v>
      </c>
      <c r="E4" s="16">
        <f>C4-D5</f>
        <v>-2.8091736910799696</v>
      </c>
      <c r="F4" s="15">
        <f>E4-E5</f>
        <v>5.8329086430646271E-3</v>
      </c>
      <c r="G4" s="15">
        <f>2^-(F4)</f>
        <v>0.99596509799980137</v>
      </c>
      <c r="L4" s="11"/>
      <c r="M4" s="11"/>
      <c r="N4" s="16"/>
      <c r="O4" s="16"/>
    </row>
    <row r="5" spans="1:15">
      <c r="A5" s="15" t="s">
        <v>23</v>
      </c>
      <c r="C5" s="15">
        <f>AVERAGE(C2:C4)</f>
        <v>25.656238632833436</v>
      </c>
      <c r="D5" s="15">
        <f>AVERAGE(D2:D4)</f>
        <v>28.47124523255647</v>
      </c>
      <c r="E5" s="15">
        <f>C5-D5</f>
        <v>-2.8150065997230342</v>
      </c>
      <c r="F5" s="15">
        <f>E5-E5</f>
        <v>0</v>
      </c>
      <c r="G5" s="15">
        <f>2^-(F5)</f>
        <v>1</v>
      </c>
    </row>
    <row r="7" spans="1:15">
      <c r="A7" s="15" t="s">
        <v>29</v>
      </c>
      <c r="B7" s="15" t="s">
        <v>20</v>
      </c>
      <c r="C7" s="4">
        <v>30.0703850302103</v>
      </c>
      <c r="D7" s="5">
        <v>28.306461272030798</v>
      </c>
      <c r="E7" s="16">
        <f>C7-D10</f>
        <v>1.5991397976538302</v>
      </c>
      <c r="F7" s="15">
        <f>E7-E5</f>
        <v>4.4141463973768644</v>
      </c>
      <c r="G7" s="15">
        <f>2^-(F7)</f>
        <v>4.690396197961471E-2</v>
      </c>
      <c r="L7" s="11"/>
      <c r="M7" s="11"/>
      <c r="N7" s="16"/>
      <c r="O7" s="16"/>
    </row>
    <row r="8" spans="1:15">
      <c r="A8" s="15" t="s">
        <v>29</v>
      </c>
      <c r="B8" s="15" t="s">
        <v>21</v>
      </c>
      <c r="C8" s="4">
        <v>30.0234572673617</v>
      </c>
      <c r="D8" s="5">
        <v>28.51107562192</v>
      </c>
      <c r="E8" s="16">
        <f>C8-D10</f>
        <v>1.5522120348052297</v>
      </c>
      <c r="F8" s="15">
        <f>E8-E5</f>
        <v>4.367218634528264</v>
      </c>
      <c r="G8" s="15">
        <f>2^-(F8)</f>
        <v>4.8454731723990334E-2</v>
      </c>
      <c r="L8" s="11"/>
      <c r="M8" s="11"/>
      <c r="N8" s="16"/>
      <c r="O8" s="16"/>
    </row>
    <row r="9" spans="1:15">
      <c r="A9" s="15" t="s">
        <v>29</v>
      </c>
      <c r="B9" s="15" t="s">
        <v>22</v>
      </c>
      <c r="C9" s="4">
        <v>29.946562618013701</v>
      </c>
      <c r="D9" s="5">
        <v>28.5961988037186</v>
      </c>
      <c r="E9" s="16">
        <f>C9-D10</f>
        <v>1.475317385457231</v>
      </c>
      <c r="F9" s="15">
        <f>E9-E5</f>
        <v>4.2903239851802653</v>
      </c>
      <c r="G9" s="15">
        <f>2^-(F9)</f>
        <v>5.1107400212126244E-2</v>
      </c>
      <c r="L9" s="11"/>
      <c r="M9" s="11"/>
      <c r="N9" s="16"/>
      <c r="O9" s="16"/>
    </row>
    <row r="10" spans="1:15">
      <c r="A10" s="15" t="s">
        <v>23</v>
      </c>
      <c r="C10" s="15">
        <f>AVERAGE(C7:C9)</f>
        <v>30.013468305195232</v>
      </c>
      <c r="D10" s="15">
        <f>AVERAGE(D7:D9)</f>
        <v>28.47124523255647</v>
      </c>
      <c r="E10" s="15">
        <f>C10-D10</f>
        <v>1.5422230726387625</v>
      </c>
      <c r="F10" s="15">
        <f>E10-E5</f>
        <v>4.3572296723617967</v>
      </c>
      <c r="G10" s="15">
        <f>2^-(F10)</f>
        <v>4.8791387739296671E-2</v>
      </c>
    </row>
    <row r="12" spans="1:15">
      <c r="C12" s="11"/>
      <c r="D12" s="11"/>
      <c r="E12" s="16"/>
      <c r="F12" s="16"/>
      <c r="L12" s="11"/>
      <c r="M12" s="11"/>
      <c r="N12" s="16"/>
      <c r="O12" s="16"/>
    </row>
    <row r="13" spans="1:15">
      <c r="C13" s="11"/>
      <c r="D13" s="11"/>
      <c r="E13" s="16"/>
      <c r="F13" s="16"/>
      <c r="L13" s="11"/>
      <c r="M13" s="11"/>
      <c r="N13" s="16"/>
      <c r="O13" s="16"/>
    </row>
    <row r="14" spans="1:15">
      <c r="C14" s="11"/>
      <c r="D14" s="11"/>
      <c r="E14" s="16"/>
      <c r="F14" s="16"/>
      <c r="L14" s="11"/>
      <c r="M14" s="11"/>
      <c r="N14" s="16"/>
      <c r="O14" s="16"/>
    </row>
    <row r="20" spans="1:3">
      <c r="A20" s="15" t="s">
        <v>12</v>
      </c>
      <c r="B20" s="15" t="s">
        <v>28</v>
      </c>
      <c r="C20" s="15" t="s">
        <v>29</v>
      </c>
    </row>
    <row r="21" spans="1:3">
      <c r="A21" s="15">
        <v>1</v>
      </c>
      <c r="B21" s="15">
        <f>G2</f>
        <v>1.0538083113856753</v>
      </c>
      <c r="C21" s="15">
        <f>G7</f>
        <v>4.690396197961471E-2</v>
      </c>
    </row>
    <row r="22" spans="1:3">
      <c r="A22" s="15">
        <v>2</v>
      </c>
      <c r="B22" s="15">
        <f>G3</f>
        <v>0.95278357320050788</v>
      </c>
      <c r="C22" s="15">
        <f>G8</f>
        <v>4.8454731723990334E-2</v>
      </c>
    </row>
    <row r="23" spans="1:3">
      <c r="A23" s="15">
        <v>3</v>
      </c>
      <c r="B23" s="15">
        <f>G4</f>
        <v>0.99596509799980137</v>
      </c>
      <c r="C23" s="15">
        <f>G9</f>
        <v>5.1107400212126244E-2</v>
      </c>
    </row>
    <row r="24" spans="1:3">
      <c r="A24" s="15" t="s">
        <v>24</v>
      </c>
      <c r="B24" s="15">
        <f>AVERAGE(B21:B23)</f>
        <v>1.0008523275286614</v>
      </c>
      <c r="C24" s="15">
        <f t="shared" ref="C24" si="0">AVERAGE(C21:C23)</f>
        <v>4.8822031305243763E-2</v>
      </c>
    </row>
    <row r="25" spans="1:3">
      <c r="A25" s="15" t="s">
        <v>25</v>
      </c>
      <c r="B25" s="15">
        <f>STDEV(B21:B23)</f>
        <v>5.0689379466474331E-2</v>
      </c>
      <c r="C25" s="15">
        <f>STDEV(C21:C23)</f>
        <v>2.1256540123986856E-3</v>
      </c>
    </row>
    <row r="26" spans="1:3">
      <c r="A26" s="15" t="s">
        <v>26</v>
      </c>
      <c r="B26" s="15">
        <f>B25/SQRT(3)</f>
        <v>2.9265526880024047E-2</v>
      </c>
      <c r="C26" s="15">
        <f>C25/SQRT(3)</f>
        <v>1.2272469162623893E-3</v>
      </c>
    </row>
    <row r="27" spans="1:3">
      <c r="A27" s="15" t="s">
        <v>27</v>
      </c>
      <c r="B27" s="15">
        <f>_xlfn.T.TEST(C21:C23,B21:B23,2,1)</f>
        <v>9.801440142976456E-4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"/>
  <sheetViews>
    <sheetView workbookViewId="0">
      <selection sqref="A1:XFD1048576"/>
    </sheetView>
  </sheetViews>
  <sheetFormatPr defaultColWidth="10.28515625" defaultRowHeight="14.25"/>
  <cols>
    <col min="1" max="1" width="18.42578125" style="15" customWidth="1"/>
    <col min="2" max="3" width="10.28515625" style="15"/>
    <col min="4" max="4" width="11.7109375" style="15" customWidth="1"/>
    <col min="5" max="5" width="10.28515625" style="15"/>
    <col min="6" max="6" width="11.7109375" style="15" customWidth="1"/>
    <col min="7" max="9" width="10.28515625" style="15"/>
    <col min="10" max="10" width="20.140625" style="15" customWidth="1"/>
    <col min="11" max="16384" width="10.28515625" style="15"/>
  </cols>
  <sheetData>
    <row r="1" spans="1:15">
      <c r="A1" s="15" t="s">
        <v>12</v>
      </c>
      <c r="B1" s="15" t="s">
        <v>16</v>
      </c>
      <c r="C1" s="15" t="s">
        <v>12</v>
      </c>
      <c r="D1" s="15" t="s">
        <v>30</v>
      </c>
      <c r="E1" s="15" t="s">
        <v>17</v>
      </c>
      <c r="F1" s="15" t="s">
        <v>18</v>
      </c>
      <c r="G1" s="15" t="s">
        <v>19</v>
      </c>
    </row>
    <row r="2" spans="1:15">
      <c r="A2" s="15" t="s">
        <v>28</v>
      </c>
      <c r="B2" s="15" t="s">
        <v>20</v>
      </c>
      <c r="C2" s="4">
        <v>29.158834287189599</v>
      </c>
      <c r="D2" s="5">
        <v>28.306461272030798</v>
      </c>
      <c r="E2" s="16">
        <f>C2-D5</f>
        <v>0.68758905463312914</v>
      </c>
      <c r="F2" s="15">
        <f>E2-E5</f>
        <v>-8.4167300037467641E-2</v>
      </c>
      <c r="G2" s="15">
        <f>2^-(F2)</f>
        <v>1.0600757064112687</v>
      </c>
      <c r="L2" s="11"/>
      <c r="M2" s="11"/>
      <c r="N2" s="16"/>
      <c r="O2" s="16"/>
    </row>
    <row r="3" spans="1:15">
      <c r="A3" s="15" t="s">
        <v>28</v>
      </c>
      <c r="B3" s="15" t="s">
        <v>21</v>
      </c>
      <c r="C3" s="4">
        <v>29.3952048058656</v>
      </c>
      <c r="D3" s="5">
        <v>28.51107562192</v>
      </c>
      <c r="E3" s="16">
        <f>C3-D5</f>
        <v>0.92395957330912992</v>
      </c>
      <c r="F3" s="15">
        <f>E3-E5</f>
        <v>0.15220321863853314</v>
      </c>
      <c r="G3" s="15">
        <f>2^-(F3)</f>
        <v>0.89987516406632451</v>
      </c>
      <c r="L3" s="11"/>
      <c r="M3" s="11"/>
      <c r="N3" s="16"/>
      <c r="O3" s="16"/>
    </row>
    <row r="4" spans="1:15">
      <c r="A4" s="15" t="s">
        <v>28</v>
      </c>
      <c r="B4" s="15" t="s">
        <v>22</v>
      </c>
      <c r="C4" s="4">
        <v>29.174965668626001</v>
      </c>
      <c r="D4" s="5">
        <v>28.5961988037186</v>
      </c>
      <c r="E4" s="16">
        <f>C4-D5</f>
        <v>0.70372043606953127</v>
      </c>
      <c r="F4" s="15">
        <f>E4-E5</f>
        <v>-6.8035918601065504E-2</v>
      </c>
      <c r="G4" s="15">
        <f>2^-(F4)</f>
        <v>1.0482885743037942</v>
      </c>
      <c r="L4" s="11"/>
      <c r="M4" s="11"/>
      <c r="N4" s="16"/>
      <c r="O4" s="16"/>
    </row>
    <row r="5" spans="1:15">
      <c r="A5" s="15" t="s">
        <v>23</v>
      </c>
      <c r="C5" s="15">
        <f>AVERAGE(C2:C4)</f>
        <v>29.243001587227067</v>
      </c>
      <c r="D5" s="15">
        <f>AVERAGE(D2:D4)</f>
        <v>28.47124523255647</v>
      </c>
      <c r="E5" s="15">
        <f>C5-D5</f>
        <v>0.77175635467059678</v>
      </c>
      <c r="F5" s="15">
        <f>E5-E5</f>
        <v>0</v>
      </c>
      <c r="G5" s="15">
        <f>2^-(F5)</f>
        <v>1</v>
      </c>
    </row>
    <row r="7" spans="1:15">
      <c r="A7" s="15" t="s">
        <v>29</v>
      </c>
      <c r="B7" s="15" t="s">
        <v>20</v>
      </c>
      <c r="C7" s="4">
        <v>31.2748913458658</v>
      </c>
      <c r="D7" s="5">
        <v>28.306461272030798</v>
      </c>
      <c r="E7" s="16">
        <f>C7-D10</f>
        <v>2.8036461133093304</v>
      </c>
      <c r="F7" s="15">
        <f>E7-E5</f>
        <v>2.0318897586387337</v>
      </c>
      <c r="G7" s="15">
        <f>2^-(F7)</f>
        <v>0.24453455338627422</v>
      </c>
      <c r="L7" s="11"/>
      <c r="M7" s="11"/>
      <c r="N7" s="16"/>
      <c r="O7" s="16"/>
    </row>
    <row r="8" spans="1:15">
      <c r="A8" s="15" t="s">
        <v>29</v>
      </c>
      <c r="B8" s="15" t="s">
        <v>21</v>
      </c>
      <c r="C8" s="4">
        <v>31.7769641085819</v>
      </c>
      <c r="D8" s="5">
        <v>28.51107562192</v>
      </c>
      <c r="E8" s="16">
        <f>C8-D10</f>
        <v>3.3057188760254306</v>
      </c>
      <c r="F8" s="15">
        <f>E8-E5</f>
        <v>2.5339625213548338</v>
      </c>
      <c r="G8" s="15">
        <f>2^-(F8)</f>
        <v>0.17266379145720193</v>
      </c>
      <c r="L8" s="11"/>
      <c r="M8" s="11"/>
      <c r="N8" s="16"/>
      <c r="O8" s="16"/>
    </row>
    <row r="9" spans="1:15">
      <c r="A9" s="15" t="s">
        <v>29</v>
      </c>
      <c r="B9" s="15" t="s">
        <v>22</v>
      </c>
      <c r="C9" s="4">
        <v>31.7388885875332</v>
      </c>
      <c r="D9" s="5">
        <v>28.5961988037186</v>
      </c>
      <c r="E9" s="16">
        <f>C9-D10</f>
        <v>3.2676433549767303</v>
      </c>
      <c r="F9" s="15">
        <f>E9-E5</f>
        <v>2.4958870003061335</v>
      </c>
      <c r="G9" s="15">
        <f>2^-(F9)</f>
        <v>0.1772813895553019</v>
      </c>
      <c r="L9" s="11"/>
      <c r="M9" s="11"/>
      <c r="N9" s="16"/>
      <c r="O9" s="16"/>
    </row>
    <row r="10" spans="1:15">
      <c r="A10" s="15" t="s">
        <v>23</v>
      </c>
      <c r="C10" s="15">
        <f>AVERAGE(C7:C9)</f>
        <v>31.596914680660301</v>
      </c>
      <c r="D10" s="15">
        <f>AVERAGE(D7:D9)</f>
        <v>28.47124523255647</v>
      </c>
      <c r="E10" s="15">
        <f>C10-D10</f>
        <v>3.1256694481038316</v>
      </c>
      <c r="F10" s="15">
        <f>E10-E5</f>
        <v>2.3539130934332348</v>
      </c>
      <c r="G10" s="15">
        <f>2^-(F10)</f>
        <v>0.19561472872302291</v>
      </c>
    </row>
    <row r="12" spans="1:15">
      <c r="C12" s="11"/>
      <c r="D12" s="11"/>
      <c r="E12" s="16"/>
      <c r="F12" s="16"/>
      <c r="L12" s="11"/>
      <c r="M12" s="11"/>
      <c r="N12" s="16"/>
      <c r="O12" s="16"/>
    </row>
    <row r="13" spans="1:15">
      <c r="C13" s="11"/>
      <c r="D13" s="11"/>
      <c r="E13" s="16"/>
      <c r="F13" s="16"/>
      <c r="L13" s="11"/>
      <c r="M13" s="11"/>
      <c r="N13" s="16"/>
      <c r="O13" s="16"/>
    </row>
    <row r="14" spans="1:15">
      <c r="C14" s="11"/>
      <c r="D14" s="11"/>
      <c r="E14" s="16"/>
      <c r="F14" s="16"/>
      <c r="L14" s="11"/>
      <c r="M14" s="11"/>
      <c r="N14" s="16"/>
      <c r="O14" s="16"/>
    </row>
    <row r="20" spans="1:3">
      <c r="A20" s="15" t="s">
        <v>12</v>
      </c>
      <c r="B20" s="15" t="s">
        <v>28</v>
      </c>
      <c r="C20" s="15" t="s">
        <v>29</v>
      </c>
    </row>
    <row r="21" spans="1:3">
      <c r="A21" s="15">
        <v>1</v>
      </c>
      <c r="B21" s="15">
        <f>G2</f>
        <v>1.0600757064112687</v>
      </c>
      <c r="C21" s="15">
        <f>G7</f>
        <v>0.24453455338627422</v>
      </c>
    </row>
    <row r="22" spans="1:3">
      <c r="A22" s="15">
        <v>2</v>
      </c>
      <c r="B22" s="15">
        <f>G3</f>
        <v>0.89987516406632451</v>
      </c>
      <c r="C22" s="15">
        <f>G8</f>
        <v>0.17266379145720193</v>
      </c>
    </row>
    <row r="23" spans="1:3">
      <c r="A23" s="15">
        <v>3</v>
      </c>
      <c r="B23" s="15">
        <f>G4</f>
        <v>1.0482885743037942</v>
      </c>
      <c r="C23" s="15">
        <f>G9</f>
        <v>0.1772813895553019</v>
      </c>
    </row>
    <row r="24" spans="1:3">
      <c r="A24" s="15" t="s">
        <v>24</v>
      </c>
      <c r="B24" s="15">
        <f>AVERAGE(B21:B23)</f>
        <v>1.0027464815937959</v>
      </c>
      <c r="C24" s="15">
        <f t="shared" ref="C24" si="0">AVERAGE(C21:C23)</f>
        <v>0.19815991146625936</v>
      </c>
    </row>
    <row r="25" spans="1:3">
      <c r="A25" s="15" t="s">
        <v>25</v>
      </c>
      <c r="B25" s="15">
        <f>STDEV(B21:B23)</f>
        <v>8.9283901674423544E-2</v>
      </c>
      <c r="C25" s="15">
        <f>STDEV(C21:C23)</f>
        <v>4.0227927027825988E-2</v>
      </c>
    </row>
    <row r="26" spans="1:3">
      <c r="A26" s="15" t="s">
        <v>26</v>
      </c>
      <c r="B26" s="15">
        <f>B25/SQRT(3)</f>
        <v>5.1548084666028511E-2</v>
      </c>
      <c r="C26" s="15">
        <f>C25/SQRT(3)</f>
        <v>2.3225604498455957E-2</v>
      </c>
    </row>
    <row r="27" spans="1:3">
      <c r="A27" s="15" t="s">
        <v>27</v>
      </c>
      <c r="B27" s="15">
        <f>_xlfn.T.TEST(C21:C23,B21:B23,2,1)</f>
        <v>2.697132303339391E-3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"/>
  <sheetViews>
    <sheetView workbookViewId="0">
      <selection activeCell="K19" sqref="K19"/>
    </sheetView>
  </sheetViews>
  <sheetFormatPr defaultColWidth="10.28515625" defaultRowHeight="14.25"/>
  <cols>
    <col min="1" max="1" width="18.42578125" style="15" customWidth="1"/>
    <col min="2" max="3" width="10.28515625" style="15"/>
    <col min="4" max="4" width="11.7109375" style="15" customWidth="1"/>
    <col min="5" max="5" width="10.28515625" style="15"/>
    <col min="6" max="6" width="11.7109375" style="15" customWidth="1"/>
    <col min="7" max="9" width="10.28515625" style="15"/>
    <col min="10" max="10" width="20.140625" style="15" customWidth="1"/>
    <col min="11" max="16384" width="10.28515625" style="15"/>
  </cols>
  <sheetData>
    <row r="1" spans="1:15">
      <c r="A1" s="15" t="s">
        <v>12</v>
      </c>
      <c r="B1" s="15" t="s">
        <v>16</v>
      </c>
      <c r="C1" s="15" t="s">
        <v>12</v>
      </c>
      <c r="D1" s="15" t="s">
        <v>30</v>
      </c>
      <c r="E1" s="15" t="s">
        <v>17</v>
      </c>
      <c r="F1" s="15" t="s">
        <v>18</v>
      </c>
      <c r="G1" s="15" t="s">
        <v>19</v>
      </c>
    </row>
    <row r="2" spans="1:15">
      <c r="A2" s="15" t="s">
        <v>28</v>
      </c>
      <c r="B2" s="15" t="s">
        <v>20</v>
      </c>
      <c r="C2" s="11">
        <v>25.859852216276199</v>
      </c>
      <c r="D2" s="5">
        <v>28.306461272030798</v>
      </c>
      <c r="E2" s="16">
        <f>C2-D5</f>
        <v>-2.611393016280271</v>
      </c>
      <c r="F2" s="15">
        <f>E2-E5</f>
        <v>-2.702920031480005E-2</v>
      </c>
      <c r="G2" s="15">
        <f>2^-(F2)</f>
        <v>1.0189118193013085</v>
      </c>
      <c r="L2" s="11"/>
      <c r="M2" s="11"/>
      <c r="N2" s="16"/>
      <c r="O2" s="16"/>
    </row>
    <row r="3" spans="1:15">
      <c r="A3" s="15" t="s">
        <v>28</v>
      </c>
      <c r="B3" s="15" t="s">
        <v>21</v>
      </c>
      <c r="C3" s="11">
        <v>25.832335342299299</v>
      </c>
      <c r="D3" s="5">
        <v>28.51107562192</v>
      </c>
      <c r="E3" s="16">
        <f>C3-D5</f>
        <v>-2.638909890257171</v>
      </c>
      <c r="F3" s="15">
        <f>E3-E5</f>
        <v>-5.4546074291700108E-2</v>
      </c>
      <c r="G3" s="15">
        <f>2^-(F3)</f>
        <v>1.0385322908648542</v>
      </c>
      <c r="L3" s="11"/>
      <c r="M3" s="11"/>
      <c r="N3" s="16"/>
      <c r="O3" s="16"/>
    </row>
    <row r="4" spans="1:15">
      <c r="A4" s="15" t="s">
        <v>28</v>
      </c>
      <c r="B4" s="15" t="s">
        <v>22</v>
      </c>
      <c r="C4" s="11">
        <v>25.968456691197499</v>
      </c>
      <c r="D4" s="5">
        <v>28.5961988037186</v>
      </c>
      <c r="E4" s="16">
        <f>C4-D5</f>
        <v>-2.5027885413589708</v>
      </c>
      <c r="F4" s="15">
        <f>E4-E5</f>
        <v>8.1575274606500159E-2</v>
      </c>
      <c r="G4" s="15">
        <f>2^-(F4)</f>
        <v>0.94502521283379948</v>
      </c>
      <c r="L4" s="11"/>
      <c r="M4" s="11"/>
      <c r="N4" s="16"/>
      <c r="O4" s="16"/>
    </row>
    <row r="5" spans="1:15">
      <c r="A5" s="15" t="s">
        <v>23</v>
      </c>
      <c r="C5" s="15">
        <f>AVERAGE(C2:C4)</f>
        <v>25.886881416590999</v>
      </c>
      <c r="D5" s="15">
        <f>AVERAGE(D2:D4)</f>
        <v>28.47124523255647</v>
      </c>
      <c r="E5" s="15">
        <f>C5-D5</f>
        <v>-2.5843638159654709</v>
      </c>
      <c r="F5" s="15">
        <f>E5-E5</f>
        <v>0</v>
      </c>
      <c r="G5" s="15">
        <f>2^-(F5)</f>
        <v>1</v>
      </c>
    </row>
    <row r="7" spans="1:15">
      <c r="A7" s="15" t="s">
        <v>29</v>
      </c>
      <c r="B7" s="15" t="s">
        <v>20</v>
      </c>
      <c r="C7" s="11">
        <v>28.0737624316668</v>
      </c>
      <c r="D7" s="5">
        <v>28.306461272030798</v>
      </c>
      <c r="E7" s="16">
        <f>C7-D10</f>
        <v>-0.39748280088966936</v>
      </c>
      <c r="F7" s="15">
        <f>E7-E5</f>
        <v>2.1868810150758016</v>
      </c>
      <c r="G7" s="15">
        <f>2^-(F7)</f>
        <v>0.21962572973931946</v>
      </c>
      <c r="L7" s="11"/>
      <c r="M7" s="11"/>
      <c r="N7" s="16"/>
      <c r="O7" s="16"/>
    </row>
    <row r="8" spans="1:15">
      <c r="A8" s="15" t="s">
        <v>29</v>
      </c>
      <c r="B8" s="15" t="s">
        <v>21</v>
      </c>
      <c r="C8" s="11">
        <v>27.902385591523199</v>
      </c>
      <c r="D8" s="5">
        <v>28.51107562192</v>
      </c>
      <c r="E8" s="16">
        <f>C8-D10</f>
        <v>-0.56885964103327069</v>
      </c>
      <c r="F8" s="15">
        <f>E8-E5</f>
        <v>2.0155041749322002</v>
      </c>
      <c r="G8" s="15">
        <f>2^-(F8)</f>
        <v>0.24732771601731826</v>
      </c>
      <c r="L8" s="11"/>
      <c r="M8" s="11"/>
      <c r="N8" s="16"/>
      <c r="O8" s="16"/>
    </row>
    <row r="9" spans="1:15">
      <c r="A9" s="15" t="s">
        <v>29</v>
      </c>
      <c r="B9" s="15" t="s">
        <v>22</v>
      </c>
      <c r="C9" s="11">
        <v>28.0038746684594</v>
      </c>
      <c r="D9" s="5">
        <v>28.5961988037186</v>
      </c>
      <c r="E9" s="16">
        <f>C9-D10</f>
        <v>-0.46737056409707023</v>
      </c>
      <c r="F9" s="15">
        <f>E9-E5</f>
        <v>2.1169932518684007</v>
      </c>
      <c r="G9" s="15">
        <f>2^-(F9)</f>
        <v>0.23052685775311615</v>
      </c>
      <c r="L9" s="11"/>
      <c r="M9" s="11"/>
      <c r="N9" s="16"/>
      <c r="O9" s="16"/>
    </row>
    <row r="10" spans="1:15">
      <c r="A10" s="15" t="s">
        <v>23</v>
      </c>
      <c r="C10" s="15">
        <f>AVERAGE(C7:C9)</f>
        <v>27.993340897216466</v>
      </c>
      <c r="D10" s="15">
        <f>AVERAGE(D7:D9)</f>
        <v>28.47124523255647</v>
      </c>
      <c r="E10" s="15">
        <f>C10-D10</f>
        <v>-0.47790433534000343</v>
      </c>
      <c r="F10" s="15">
        <f>E10-E5</f>
        <v>2.1064594806254675</v>
      </c>
      <c r="G10" s="15">
        <f>2^-(F10)</f>
        <v>0.23221619878105318</v>
      </c>
    </row>
    <row r="12" spans="1:15">
      <c r="C12" s="11"/>
      <c r="D12" s="11"/>
      <c r="E12" s="16"/>
      <c r="F12" s="16"/>
      <c r="L12" s="11"/>
      <c r="M12" s="11"/>
      <c r="N12" s="16"/>
      <c r="O12" s="16"/>
    </row>
    <row r="13" spans="1:15">
      <c r="C13" s="11"/>
      <c r="D13" s="11"/>
      <c r="E13" s="16"/>
      <c r="F13" s="16"/>
      <c r="L13" s="11"/>
      <c r="M13" s="11"/>
      <c r="N13" s="16"/>
      <c r="O13" s="16"/>
    </row>
    <row r="14" spans="1:15">
      <c r="C14" s="11"/>
      <c r="D14" s="11"/>
      <c r="E14" s="16"/>
      <c r="F14" s="16"/>
      <c r="L14" s="11"/>
      <c r="M14" s="11"/>
      <c r="N14" s="16"/>
      <c r="O14" s="16"/>
    </row>
    <row r="20" spans="1:3">
      <c r="A20" s="15" t="s">
        <v>12</v>
      </c>
      <c r="B20" s="15" t="s">
        <v>28</v>
      </c>
      <c r="C20" s="15" t="s">
        <v>29</v>
      </c>
    </row>
    <row r="21" spans="1:3">
      <c r="A21" s="15">
        <v>1</v>
      </c>
      <c r="B21" s="15">
        <f>G2</f>
        <v>1.0189118193013085</v>
      </c>
      <c r="C21" s="15">
        <f>G7</f>
        <v>0.21962572973931946</v>
      </c>
    </row>
    <row r="22" spans="1:3">
      <c r="A22" s="15">
        <v>2</v>
      </c>
      <c r="B22" s="15">
        <f>G3</f>
        <v>1.0385322908648542</v>
      </c>
      <c r="C22" s="15">
        <f>G8</f>
        <v>0.24732771601731826</v>
      </c>
    </row>
    <row r="23" spans="1:3">
      <c r="A23" s="15">
        <v>3</v>
      </c>
      <c r="B23" s="15">
        <f>G4</f>
        <v>0.94502521283379948</v>
      </c>
      <c r="C23" s="15">
        <f>G9</f>
        <v>0.23052685775311615</v>
      </c>
    </row>
    <row r="24" spans="1:3">
      <c r="A24" s="15" t="s">
        <v>24</v>
      </c>
      <c r="B24" s="15">
        <f>AVERAGE(B21:B23)</f>
        <v>1.0008231076666541</v>
      </c>
      <c r="C24" s="15">
        <f t="shared" ref="C24" si="0">AVERAGE(C21:C23)</f>
        <v>0.2324934345032513</v>
      </c>
    </row>
    <row r="25" spans="1:3">
      <c r="A25" s="15" t="s">
        <v>25</v>
      </c>
      <c r="B25" s="15">
        <f>STDEV(B21:B23)</f>
        <v>4.930815882719311E-2</v>
      </c>
      <c r="C25" s="15">
        <f>STDEV(C21:C23)</f>
        <v>1.3955306482562021E-2</v>
      </c>
    </row>
    <row r="26" spans="1:3">
      <c r="A26" s="15" t="s">
        <v>26</v>
      </c>
      <c r="B26" s="15">
        <f>B25/SQRT(3)</f>
        <v>2.8468078772124764E-2</v>
      </c>
      <c r="C26" s="15">
        <f>C25/SQRT(3)</f>
        <v>8.0570999543309128E-3</v>
      </c>
    </row>
    <row r="27" spans="1:3">
      <c r="A27" s="15" t="s">
        <v>27</v>
      </c>
      <c r="B27" s="15">
        <f>_xlfn.T.TEST(C21:C23,B21:B23,2,1)</f>
        <v>1.2341296805588331E-3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"/>
  <sheetViews>
    <sheetView workbookViewId="0">
      <selection sqref="A1:XFD1048576"/>
    </sheetView>
  </sheetViews>
  <sheetFormatPr defaultColWidth="10.28515625" defaultRowHeight="14.25"/>
  <cols>
    <col min="1" max="1" width="18.42578125" style="15" customWidth="1"/>
    <col min="2" max="3" width="10.28515625" style="15"/>
    <col min="4" max="4" width="11.7109375" style="15" customWidth="1"/>
    <col min="5" max="5" width="10.28515625" style="15"/>
    <col min="6" max="6" width="11.7109375" style="15" customWidth="1"/>
    <col min="7" max="9" width="10.28515625" style="15"/>
    <col min="10" max="10" width="20.140625" style="15" customWidth="1"/>
    <col min="11" max="16384" width="10.28515625" style="15"/>
  </cols>
  <sheetData>
    <row r="1" spans="1:15">
      <c r="A1" s="15" t="s">
        <v>12</v>
      </c>
      <c r="B1" s="15" t="s">
        <v>16</v>
      </c>
      <c r="C1" s="15" t="s">
        <v>12</v>
      </c>
      <c r="D1" s="15" t="s">
        <v>30</v>
      </c>
      <c r="E1" s="15" t="s">
        <v>17</v>
      </c>
      <c r="F1" s="15" t="s">
        <v>18</v>
      </c>
      <c r="G1" s="15" t="s">
        <v>19</v>
      </c>
    </row>
    <row r="2" spans="1:15">
      <c r="A2" s="15" t="s">
        <v>28</v>
      </c>
      <c r="B2" s="15" t="s">
        <v>20</v>
      </c>
      <c r="C2" s="4">
        <v>28.799505301266901</v>
      </c>
      <c r="D2" s="5">
        <v>28.306461272030798</v>
      </c>
      <c r="E2" s="16">
        <f>C2-D5</f>
        <v>0.32826006871043134</v>
      </c>
      <c r="F2" s="15">
        <f>E2-E5</f>
        <v>-9.821488560096725E-2</v>
      </c>
      <c r="G2" s="15">
        <f>2^-(F2)</f>
        <v>1.0704481269632684</v>
      </c>
      <c r="L2" s="11"/>
      <c r="M2" s="11"/>
      <c r="N2" s="16"/>
      <c r="O2" s="16"/>
    </row>
    <row r="3" spans="1:15">
      <c r="A3" s="15" t="s">
        <v>28</v>
      </c>
      <c r="B3" s="15" t="s">
        <v>21</v>
      </c>
      <c r="C3" s="4">
        <v>28.860336632565499</v>
      </c>
      <c r="D3" s="5">
        <v>28.51107562192</v>
      </c>
      <c r="E3" s="16">
        <f>C3-D5</f>
        <v>0.38909140000902909</v>
      </c>
      <c r="F3" s="15">
        <f>E3-E5</f>
        <v>-3.7383554302369504E-2</v>
      </c>
      <c r="G3" s="15">
        <f>2^-(F3)</f>
        <v>1.0262509477212705</v>
      </c>
      <c r="L3" s="11"/>
      <c r="M3" s="11"/>
      <c r="N3" s="16"/>
      <c r="O3" s="16"/>
    </row>
    <row r="4" spans="1:15">
      <c r="A4" s="15" t="s">
        <v>28</v>
      </c>
      <c r="B4" s="15" t="s">
        <v>22</v>
      </c>
      <c r="C4" s="4">
        <v>29.033318626771202</v>
      </c>
      <c r="D4" s="5">
        <v>28.5961988037186</v>
      </c>
      <c r="E4" s="16">
        <f>C4-D5</f>
        <v>0.56207339421473179</v>
      </c>
      <c r="F4" s="15">
        <f>E4-E5</f>
        <v>0.1355984399033332</v>
      </c>
      <c r="G4" s="15">
        <f>2^-(F4)</f>
        <v>0.91029215976876232</v>
      </c>
      <c r="L4" s="11"/>
      <c r="M4" s="11"/>
      <c r="N4" s="16"/>
      <c r="O4" s="16"/>
    </row>
    <row r="5" spans="1:15">
      <c r="A5" s="15" t="s">
        <v>23</v>
      </c>
      <c r="C5" s="15">
        <f>AVERAGE(C2:C4)</f>
        <v>28.897720186867868</v>
      </c>
      <c r="D5" s="15">
        <f>AVERAGE(D2:D4)</f>
        <v>28.47124523255647</v>
      </c>
      <c r="E5" s="15">
        <f>C5-D5</f>
        <v>0.42647495431139859</v>
      </c>
      <c r="F5" s="15">
        <f>E5-E5</f>
        <v>0</v>
      </c>
      <c r="G5" s="15">
        <f>2^-(F5)</f>
        <v>1</v>
      </c>
    </row>
    <row r="7" spans="1:15">
      <c r="A7" s="15" t="s">
        <v>29</v>
      </c>
      <c r="B7" s="15" t="s">
        <v>20</v>
      </c>
      <c r="C7" s="4">
        <v>32.678482237206403</v>
      </c>
      <c r="D7" s="5">
        <v>28.306461272030798</v>
      </c>
      <c r="E7" s="16">
        <f>C7-D10</f>
        <v>4.207237004649933</v>
      </c>
      <c r="F7" s="15">
        <f>E7-E5</f>
        <v>3.7807620503385344</v>
      </c>
      <c r="G7" s="15">
        <f>2^-(F7)</f>
        <v>7.2757407590796686E-2</v>
      </c>
      <c r="L7" s="11"/>
      <c r="M7" s="11"/>
      <c r="N7" s="16"/>
      <c r="O7" s="16"/>
    </row>
    <row r="8" spans="1:15">
      <c r="A8" s="15" t="s">
        <v>29</v>
      </c>
      <c r="B8" s="15" t="s">
        <v>21</v>
      </c>
      <c r="C8" s="4">
        <v>32.851899466222299</v>
      </c>
      <c r="D8" s="5">
        <v>28.51107562192</v>
      </c>
      <c r="E8" s="16">
        <f>C8-D10</f>
        <v>4.3806542336658296</v>
      </c>
      <c r="F8" s="15">
        <f>E8-E5</f>
        <v>3.954179279354431</v>
      </c>
      <c r="G8" s="15">
        <f>2^-(F8)</f>
        <v>6.4516890650438724E-2</v>
      </c>
      <c r="L8" s="11"/>
      <c r="M8" s="11"/>
      <c r="N8" s="16"/>
      <c r="O8" s="16"/>
    </row>
    <row r="9" spans="1:15">
      <c r="A9" s="15" t="s">
        <v>29</v>
      </c>
      <c r="B9" s="15" t="s">
        <v>22</v>
      </c>
      <c r="C9" s="4">
        <v>32.682479679674998</v>
      </c>
      <c r="D9" s="5">
        <v>28.5961988037186</v>
      </c>
      <c r="E9" s="16">
        <f>C9-D10</f>
        <v>4.2112344471185281</v>
      </c>
      <c r="F9" s="15">
        <f>E9-E5</f>
        <v>3.7847594928071295</v>
      </c>
      <c r="G9" s="15">
        <f>2^-(F9)</f>
        <v>7.2556089240282701E-2</v>
      </c>
      <c r="L9" s="11"/>
      <c r="M9" s="11"/>
      <c r="N9" s="16"/>
      <c r="O9" s="16"/>
    </row>
    <row r="10" spans="1:15">
      <c r="A10" s="15" t="s">
        <v>23</v>
      </c>
      <c r="C10" s="15">
        <f>AVERAGE(C7:C9)</f>
        <v>32.737620461034567</v>
      </c>
      <c r="D10" s="15">
        <f>AVERAGE(D7:D9)</f>
        <v>28.47124523255647</v>
      </c>
      <c r="E10" s="15">
        <f>C10-D10</f>
        <v>4.2663752284780969</v>
      </c>
      <c r="F10" s="15">
        <f>E10-E5</f>
        <v>3.8399002741666983</v>
      </c>
      <c r="G10" s="15">
        <f>2^-(F10)</f>
        <v>6.9835273303605935E-2</v>
      </c>
    </row>
    <row r="12" spans="1:15">
      <c r="C12" s="11"/>
      <c r="D12" s="11"/>
      <c r="E12" s="16"/>
      <c r="F12" s="16"/>
      <c r="L12" s="11"/>
      <c r="M12" s="11"/>
      <c r="N12" s="16"/>
      <c r="O12" s="16"/>
    </row>
    <row r="13" spans="1:15">
      <c r="C13" s="11"/>
      <c r="D13" s="11"/>
      <c r="E13" s="16"/>
      <c r="F13" s="16"/>
      <c r="L13" s="11"/>
      <c r="M13" s="11"/>
      <c r="N13" s="16"/>
      <c r="O13" s="16"/>
    </row>
    <row r="14" spans="1:15">
      <c r="C14" s="11"/>
      <c r="D14" s="11"/>
      <c r="E14" s="16"/>
      <c r="F14" s="16"/>
      <c r="L14" s="11"/>
      <c r="M14" s="11"/>
      <c r="N14" s="16"/>
      <c r="O14" s="16"/>
    </row>
    <row r="20" spans="1:3">
      <c r="A20" s="15" t="s">
        <v>12</v>
      </c>
      <c r="B20" s="15" t="s">
        <v>28</v>
      </c>
      <c r="C20" s="15" t="s">
        <v>29</v>
      </c>
    </row>
    <row r="21" spans="1:3">
      <c r="A21" s="15">
        <v>1</v>
      </c>
      <c r="B21" s="15">
        <f>G2</f>
        <v>1.0704481269632684</v>
      </c>
      <c r="C21" s="15">
        <f>G7</f>
        <v>7.2757407590796686E-2</v>
      </c>
    </row>
    <row r="22" spans="1:3">
      <c r="A22" s="15">
        <v>2</v>
      </c>
      <c r="B22" s="15">
        <f>G3</f>
        <v>1.0262509477212705</v>
      </c>
      <c r="C22" s="15">
        <f>G8</f>
        <v>6.4516890650438724E-2</v>
      </c>
    </row>
    <row r="23" spans="1:3">
      <c r="A23" s="15">
        <v>3</v>
      </c>
      <c r="B23" s="15">
        <f>G4</f>
        <v>0.91029215976876232</v>
      </c>
      <c r="C23" s="15">
        <f>G9</f>
        <v>7.2556089240282701E-2</v>
      </c>
    </row>
    <row r="24" spans="1:3">
      <c r="A24" s="15" t="s">
        <v>24</v>
      </c>
      <c r="B24" s="15">
        <f>AVERAGE(B21:B23)</f>
        <v>1.0023304114844336</v>
      </c>
      <c r="C24" s="15">
        <f t="shared" ref="C24" si="0">AVERAGE(C21:C23)</f>
        <v>6.994346249383937E-2</v>
      </c>
    </row>
    <row r="25" spans="1:3">
      <c r="A25" s="15" t="s">
        <v>25</v>
      </c>
      <c r="B25" s="15">
        <f>STDEV(B21:B23)</f>
        <v>8.2714131183222211E-2</v>
      </c>
      <c r="C25" s="15">
        <f>STDEV(C21:C23)</f>
        <v>4.7006269526792838E-3</v>
      </c>
    </row>
    <row r="26" spans="1:3">
      <c r="A26" s="15" t="s">
        <v>26</v>
      </c>
      <c r="B26" s="15">
        <f>B25/SQRT(3)</f>
        <v>4.7755025904419365E-2</v>
      </c>
      <c r="C26" s="15">
        <f>C25/SQRT(3)</f>
        <v>2.713908236489395E-3</v>
      </c>
    </row>
    <row r="27" spans="1:3">
      <c r="A27" s="15" t="s">
        <v>27</v>
      </c>
      <c r="B27" s="15">
        <f>_xlfn.T.TEST(C21:C23,B21:B23,2,1)</f>
        <v>2.6893475319196237E-3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"/>
  <sheetViews>
    <sheetView workbookViewId="0">
      <selection sqref="A1:XFD1048576"/>
    </sheetView>
  </sheetViews>
  <sheetFormatPr defaultColWidth="10.28515625" defaultRowHeight="14.25"/>
  <cols>
    <col min="1" max="1" width="18.42578125" style="15" customWidth="1"/>
    <col min="2" max="3" width="10.28515625" style="15"/>
    <col min="4" max="4" width="11.7109375" style="15" customWidth="1"/>
    <col min="5" max="5" width="10.28515625" style="15"/>
    <col min="6" max="6" width="11.7109375" style="15" customWidth="1"/>
    <col min="7" max="9" width="10.28515625" style="15"/>
    <col min="10" max="10" width="20.140625" style="15" customWidth="1"/>
    <col min="11" max="16384" width="10.28515625" style="15"/>
  </cols>
  <sheetData>
    <row r="1" spans="1:15">
      <c r="A1" s="15" t="s">
        <v>12</v>
      </c>
      <c r="B1" s="15" t="s">
        <v>16</v>
      </c>
      <c r="C1" s="15" t="s">
        <v>12</v>
      </c>
      <c r="D1" s="15" t="s">
        <v>30</v>
      </c>
      <c r="E1" s="15" t="s">
        <v>17</v>
      </c>
      <c r="F1" s="15" t="s">
        <v>18</v>
      </c>
      <c r="G1" s="15" t="s">
        <v>19</v>
      </c>
    </row>
    <row r="2" spans="1:15">
      <c r="A2" s="15" t="s">
        <v>28</v>
      </c>
      <c r="B2" s="15" t="s">
        <v>20</v>
      </c>
      <c r="C2" s="4">
        <v>29.169786860230101</v>
      </c>
      <c r="D2" s="5">
        <v>28.306461272030798</v>
      </c>
      <c r="E2" s="16">
        <f>C2-D5</f>
        <v>0.69854162767363093</v>
      </c>
      <c r="F2" s="15">
        <f>E2-E5</f>
        <v>-1.6478929913066764E-2</v>
      </c>
      <c r="G2" s="15">
        <f>2^-(F2)</f>
        <v>1.0114878076368021</v>
      </c>
      <c r="L2" s="11"/>
      <c r="M2" s="11"/>
      <c r="N2" s="16"/>
      <c r="O2" s="16"/>
    </row>
    <row r="3" spans="1:15">
      <c r="A3" s="15" t="s">
        <v>28</v>
      </c>
      <c r="B3" s="15" t="s">
        <v>21</v>
      </c>
      <c r="C3" s="4">
        <v>29.279497435224599</v>
      </c>
      <c r="D3" s="5">
        <v>28.51107562192</v>
      </c>
      <c r="E3" s="16">
        <f>C3-D5</f>
        <v>0.80825220266812892</v>
      </c>
      <c r="F3" s="15">
        <f>E3-E5</f>
        <v>9.3231645081431225E-2</v>
      </c>
      <c r="G3" s="15">
        <f>2^-(F3)</f>
        <v>0.93742056824996589</v>
      </c>
      <c r="L3" s="11"/>
      <c r="M3" s="11"/>
      <c r="N3" s="16"/>
      <c r="O3" s="16"/>
    </row>
    <row r="4" spans="1:15">
      <c r="A4" s="15" t="s">
        <v>28</v>
      </c>
      <c r="B4" s="15" t="s">
        <v>22</v>
      </c>
      <c r="C4" s="4">
        <v>29.109513074974799</v>
      </c>
      <c r="D4" s="5">
        <v>28.5961988037186</v>
      </c>
      <c r="E4" s="16">
        <f>C4-D5</f>
        <v>0.63826784241832968</v>
      </c>
      <c r="F4" s="15">
        <f>E4-E5</f>
        <v>-7.6752715168368013E-2</v>
      </c>
      <c r="G4" s="15">
        <f>2^-(F4)</f>
        <v>1.0546415309710573</v>
      </c>
      <c r="L4" s="11"/>
      <c r="M4" s="11"/>
      <c r="N4" s="16"/>
      <c r="O4" s="16"/>
    </row>
    <row r="5" spans="1:15">
      <c r="A5" s="15" t="s">
        <v>23</v>
      </c>
      <c r="C5" s="15">
        <f>AVERAGE(C2:C4)</f>
        <v>29.186265790143167</v>
      </c>
      <c r="D5" s="15">
        <f>AVERAGE(D2:D4)</f>
        <v>28.47124523255647</v>
      </c>
      <c r="E5" s="15">
        <f>C5-D5</f>
        <v>0.71502055758669769</v>
      </c>
      <c r="F5" s="15">
        <f>E5-E5</f>
        <v>0</v>
      </c>
      <c r="G5" s="15">
        <f>2^-(F5)</f>
        <v>1</v>
      </c>
    </row>
    <row r="7" spans="1:15">
      <c r="A7" s="15" t="s">
        <v>29</v>
      </c>
      <c r="B7" s="15" t="s">
        <v>20</v>
      </c>
      <c r="C7" s="4">
        <v>32.586522561474403</v>
      </c>
      <c r="D7" s="5">
        <v>28.306461272030798</v>
      </c>
      <c r="E7" s="16">
        <f>C7-D10</f>
        <v>4.1152773289179336</v>
      </c>
      <c r="F7" s="15">
        <f>E7-E5</f>
        <v>3.4002567713312359</v>
      </c>
      <c r="G7" s="15">
        <f>2^-(F7)</f>
        <v>9.4715426424350074E-2</v>
      </c>
      <c r="L7" s="11"/>
      <c r="M7" s="11"/>
      <c r="N7" s="16"/>
      <c r="O7" s="16"/>
    </row>
    <row r="8" spans="1:15">
      <c r="A8" s="15" t="s">
        <v>29</v>
      </c>
      <c r="B8" s="15" t="s">
        <v>21</v>
      </c>
      <c r="C8" s="4">
        <v>32.593831708588802</v>
      </c>
      <c r="D8" s="5">
        <v>28.51107562192</v>
      </c>
      <c r="E8" s="16">
        <f>C8-D10</f>
        <v>4.1225864760323319</v>
      </c>
      <c r="F8" s="15">
        <f>E8-E5</f>
        <v>3.4075659184456342</v>
      </c>
      <c r="G8" s="15">
        <f>2^-(F8)</f>
        <v>9.4236781771778216E-2</v>
      </c>
      <c r="L8" s="11"/>
      <c r="M8" s="11"/>
      <c r="N8" s="16"/>
      <c r="O8" s="16"/>
    </row>
    <row r="9" spans="1:15">
      <c r="A9" s="15" t="s">
        <v>29</v>
      </c>
      <c r="B9" s="15" t="s">
        <v>22</v>
      </c>
      <c r="C9" s="4">
        <v>32.145636918209902</v>
      </c>
      <c r="D9" s="5">
        <v>28.5961988037186</v>
      </c>
      <c r="E9" s="16">
        <f>C9-D10</f>
        <v>3.6743916856534327</v>
      </c>
      <c r="F9" s="15">
        <f>E9-E5</f>
        <v>2.959371128066735</v>
      </c>
      <c r="G9" s="15">
        <f>2^-(F9)</f>
        <v>0.12857025999914765</v>
      </c>
      <c r="L9" s="11"/>
      <c r="M9" s="11"/>
      <c r="N9" s="16"/>
      <c r="O9" s="16"/>
    </row>
    <row r="10" spans="1:15">
      <c r="A10" s="15" t="s">
        <v>23</v>
      </c>
      <c r="C10" s="15">
        <f>AVERAGE(C7:C9)</f>
        <v>32.4419970627577</v>
      </c>
      <c r="D10" s="15">
        <f>AVERAGE(D7:D9)</f>
        <v>28.47124523255647</v>
      </c>
      <c r="E10" s="15">
        <f>C10-D10</f>
        <v>3.9707518302012303</v>
      </c>
      <c r="F10" s="15">
        <f>E10-E5</f>
        <v>3.2557312726145327</v>
      </c>
      <c r="G10" s="15">
        <f>2^-(F10)</f>
        <v>0.10469531046974011</v>
      </c>
    </row>
    <row r="12" spans="1:15">
      <c r="C12" s="11"/>
      <c r="D12" s="11"/>
      <c r="E12" s="16"/>
      <c r="F12" s="16"/>
      <c r="L12" s="11"/>
      <c r="M12" s="11"/>
      <c r="N12" s="16"/>
      <c r="O12" s="16"/>
    </row>
    <row r="13" spans="1:15">
      <c r="C13" s="11"/>
      <c r="D13" s="11"/>
      <c r="E13" s="16"/>
      <c r="F13" s="16"/>
      <c r="L13" s="11"/>
      <c r="M13" s="11"/>
      <c r="N13" s="16"/>
      <c r="O13" s="16"/>
    </row>
    <row r="14" spans="1:15">
      <c r="C14" s="11"/>
      <c r="D14" s="11"/>
      <c r="E14" s="16"/>
      <c r="F14" s="16"/>
      <c r="L14" s="11"/>
      <c r="M14" s="11"/>
      <c r="N14" s="16"/>
      <c r="O14" s="16"/>
    </row>
    <row r="20" spans="1:3">
      <c r="A20" s="15" t="s">
        <v>12</v>
      </c>
      <c r="B20" s="15" t="s">
        <v>28</v>
      </c>
      <c r="C20" s="15" t="s">
        <v>29</v>
      </c>
    </row>
    <row r="21" spans="1:3">
      <c r="A21" s="15">
        <v>1</v>
      </c>
      <c r="B21" s="15">
        <f>G2</f>
        <v>1.0114878076368021</v>
      </c>
      <c r="C21" s="15">
        <f>G7</f>
        <v>9.4715426424350074E-2</v>
      </c>
    </row>
    <row r="22" spans="1:3">
      <c r="A22" s="15">
        <v>2</v>
      </c>
      <c r="B22" s="15">
        <f>G3</f>
        <v>0.93742056824996589</v>
      </c>
      <c r="C22" s="15">
        <f>G8</f>
        <v>9.4236781771778216E-2</v>
      </c>
    </row>
    <row r="23" spans="1:3">
      <c r="A23" s="15">
        <v>3</v>
      </c>
      <c r="B23" s="15">
        <f>G4</f>
        <v>1.0546415309710573</v>
      </c>
      <c r="C23" s="15">
        <f>G9</f>
        <v>0.12857025999914765</v>
      </c>
    </row>
    <row r="24" spans="1:3">
      <c r="A24" s="15" t="s">
        <v>24</v>
      </c>
      <c r="B24" s="15">
        <f>AVERAGE(B21:B23)</f>
        <v>1.0011833022859418</v>
      </c>
      <c r="C24" s="15">
        <f t="shared" ref="C24" si="0">AVERAGE(C21:C23)</f>
        <v>0.10584082273175865</v>
      </c>
    </row>
    <row r="25" spans="1:3">
      <c r="A25" s="15" t="s">
        <v>25</v>
      </c>
      <c r="B25" s="15">
        <f>STDEV(B21:B23)</f>
        <v>5.9285965018790972E-2</v>
      </c>
      <c r="C25" s="15">
        <f>STDEV(C21:C23)</f>
        <v>1.9685724879845944E-2</v>
      </c>
    </row>
    <row r="26" spans="1:3">
      <c r="A26" s="15" t="s">
        <v>26</v>
      </c>
      <c r="B26" s="15">
        <f>B25/SQRT(3)</f>
        <v>3.4228767862765706E-2</v>
      </c>
      <c r="C26" s="15">
        <f>C25/SQRT(3)</f>
        <v>1.1365558558571969E-2</v>
      </c>
    </row>
    <row r="27" spans="1:3">
      <c r="A27" s="15" t="s">
        <v>27</v>
      </c>
      <c r="B27" s="15">
        <f>_xlfn.T.TEST(C21:C23,B21:B23,2,1)</f>
        <v>8.5631571880227895E-4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"/>
  <sheetViews>
    <sheetView workbookViewId="0">
      <selection activeCell="E28" sqref="E28"/>
    </sheetView>
  </sheetViews>
  <sheetFormatPr defaultColWidth="10.28515625" defaultRowHeight="14.25"/>
  <cols>
    <col min="1" max="1" width="18.42578125" style="15" customWidth="1"/>
    <col min="2" max="3" width="10.28515625" style="15"/>
    <col min="4" max="4" width="11.7109375" style="15" customWidth="1"/>
    <col min="5" max="5" width="10.28515625" style="15"/>
    <col min="6" max="6" width="11.7109375" style="15" customWidth="1"/>
    <col min="7" max="9" width="10.28515625" style="15"/>
    <col min="10" max="10" width="20.140625" style="15" customWidth="1"/>
    <col min="11" max="16384" width="10.28515625" style="15"/>
  </cols>
  <sheetData>
    <row r="1" spans="1:15">
      <c r="A1" s="15" t="s">
        <v>12</v>
      </c>
      <c r="B1" s="15" t="s">
        <v>16</v>
      </c>
      <c r="C1" s="15" t="s">
        <v>12</v>
      </c>
      <c r="D1" s="15" t="s">
        <v>30</v>
      </c>
      <c r="E1" s="15" t="s">
        <v>17</v>
      </c>
      <c r="F1" s="15" t="s">
        <v>18</v>
      </c>
      <c r="G1" s="15" t="s">
        <v>19</v>
      </c>
    </row>
    <row r="2" spans="1:15">
      <c r="A2" s="15" t="s">
        <v>28</v>
      </c>
      <c r="B2" s="15" t="s">
        <v>20</v>
      </c>
      <c r="C2" s="4">
        <v>29.285064740235601</v>
      </c>
      <c r="D2" s="5">
        <v>28.306461272030798</v>
      </c>
      <c r="E2" s="16">
        <f>C2-D5</f>
        <v>0.81381950767913125</v>
      </c>
      <c r="F2" s="15">
        <f>E2-E5</f>
        <v>3.1871314234969361E-2</v>
      </c>
      <c r="G2" s="15">
        <f>2^-(F2)</f>
        <v>0.9781507188154156</v>
      </c>
      <c r="L2" s="11"/>
      <c r="M2" s="11"/>
      <c r="N2" s="16"/>
      <c r="O2" s="16"/>
    </row>
    <row r="3" spans="1:15">
      <c r="A3" s="15" t="s">
        <v>28</v>
      </c>
      <c r="B3" s="15" t="s">
        <v>21</v>
      </c>
      <c r="C3" s="4">
        <v>29.298022741293199</v>
      </c>
      <c r="D3" s="5">
        <v>28.51107562192</v>
      </c>
      <c r="E3" s="16">
        <f>C3-D5</f>
        <v>0.82677750873672906</v>
      </c>
      <c r="F3" s="15">
        <f>E3-E5</f>
        <v>4.4829315292567173E-2</v>
      </c>
      <c r="G3" s="15">
        <f>2^-(F3)</f>
        <v>0.96940450003250722</v>
      </c>
      <c r="L3" s="11"/>
      <c r="M3" s="11"/>
      <c r="N3" s="16"/>
      <c r="O3" s="16"/>
    </row>
    <row r="4" spans="1:15">
      <c r="A4" s="15" t="s">
        <v>28</v>
      </c>
      <c r="B4" s="15" t="s">
        <v>22</v>
      </c>
      <c r="C4" s="4">
        <v>29.176492796473099</v>
      </c>
      <c r="D4" s="5">
        <v>28.5961988037186</v>
      </c>
      <c r="E4" s="16">
        <f>C4-D5</f>
        <v>0.70524756391662891</v>
      </c>
      <c r="F4" s="15">
        <f>E4-E5</f>
        <v>-7.6700629527532982E-2</v>
      </c>
      <c r="G4" s="15">
        <f>2^-(F4)</f>
        <v>1.0546034559192639</v>
      </c>
      <c r="L4" s="11"/>
      <c r="M4" s="11"/>
      <c r="N4" s="16"/>
      <c r="O4" s="16"/>
    </row>
    <row r="5" spans="1:15">
      <c r="A5" s="15" t="s">
        <v>23</v>
      </c>
      <c r="C5" s="15">
        <f>AVERAGE(C2:C4)</f>
        <v>29.253193426000632</v>
      </c>
      <c r="D5" s="15">
        <f>AVERAGE(D2:D4)</f>
        <v>28.47124523255647</v>
      </c>
      <c r="E5" s="15">
        <f>C5-D5</f>
        <v>0.78194819344416189</v>
      </c>
      <c r="F5" s="15">
        <f>E5-E5</f>
        <v>0</v>
      </c>
      <c r="G5" s="15">
        <f>2^-(F5)</f>
        <v>1</v>
      </c>
    </row>
    <row r="7" spans="1:15">
      <c r="A7" s="15" t="s">
        <v>29</v>
      </c>
      <c r="B7" s="15" t="s">
        <v>20</v>
      </c>
      <c r="C7" s="4">
        <v>32.080954889705197</v>
      </c>
      <c r="D7" s="5">
        <v>28.306461272030798</v>
      </c>
      <c r="E7" s="16">
        <f>C7-D10</f>
        <v>3.609709657148727</v>
      </c>
      <c r="F7" s="15">
        <f>E7-E5</f>
        <v>2.8277614637045652</v>
      </c>
      <c r="G7" s="15">
        <f>2^-(F7)</f>
        <v>0.14085068999722949</v>
      </c>
      <c r="L7" s="11"/>
      <c r="M7" s="11"/>
      <c r="N7" s="16"/>
      <c r="O7" s="16"/>
    </row>
    <row r="8" spans="1:15">
      <c r="A8" s="15" t="s">
        <v>29</v>
      </c>
      <c r="B8" s="15" t="s">
        <v>21</v>
      </c>
      <c r="C8" s="4">
        <v>32.016962009965297</v>
      </c>
      <c r="D8" s="5">
        <v>28.51107562192</v>
      </c>
      <c r="E8" s="16">
        <f>C8-D10</f>
        <v>3.5457167774088276</v>
      </c>
      <c r="F8" s="15">
        <f>E8-E5</f>
        <v>2.7637685839646657</v>
      </c>
      <c r="G8" s="15">
        <f>2^-(F8)</f>
        <v>0.14723896472622613</v>
      </c>
      <c r="L8" s="11"/>
      <c r="M8" s="11"/>
      <c r="N8" s="16"/>
      <c r="O8" s="16"/>
    </row>
    <row r="9" spans="1:15">
      <c r="A9" s="15" t="s">
        <v>29</v>
      </c>
      <c r="B9" s="15" t="s">
        <v>22</v>
      </c>
      <c r="C9" s="4">
        <v>31.837917731423399</v>
      </c>
      <c r="D9" s="5">
        <v>28.5961988037186</v>
      </c>
      <c r="E9" s="16">
        <f>C9-D10</f>
        <v>3.3666724988669294</v>
      </c>
      <c r="F9" s="15">
        <f>E9-E5</f>
        <v>2.5847243054227675</v>
      </c>
      <c r="G9" s="15">
        <f>2^-(F9)</f>
        <v>0.16669418633833039</v>
      </c>
      <c r="L9" s="11"/>
      <c r="M9" s="11"/>
      <c r="N9" s="16"/>
      <c r="O9" s="16"/>
    </row>
    <row r="10" spans="1:15">
      <c r="A10" s="15" t="s">
        <v>23</v>
      </c>
      <c r="C10" s="15">
        <f>AVERAGE(C7:C9)</f>
        <v>31.978611543697966</v>
      </c>
      <c r="D10" s="15">
        <f>AVERAGE(D7:D9)</f>
        <v>28.47124523255647</v>
      </c>
      <c r="E10" s="15">
        <f>C10-D10</f>
        <v>3.5073663111414959</v>
      </c>
      <c r="F10" s="15">
        <f>E10-E5</f>
        <v>2.725418117697334</v>
      </c>
      <c r="G10" s="15">
        <f>2^-(F10)</f>
        <v>0.15120543288110413</v>
      </c>
    </row>
    <row r="12" spans="1:15">
      <c r="C12" s="11"/>
      <c r="D12" s="11"/>
      <c r="E12" s="16"/>
      <c r="F12" s="16"/>
      <c r="L12" s="11"/>
      <c r="M12" s="11"/>
      <c r="N12" s="16"/>
      <c r="O12" s="16"/>
    </row>
    <row r="13" spans="1:15">
      <c r="C13" s="11"/>
      <c r="D13" s="11"/>
      <c r="E13" s="16"/>
      <c r="F13" s="16"/>
      <c r="L13" s="11"/>
      <c r="M13" s="11"/>
      <c r="N13" s="16"/>
      <c r="O13" s="16"/>
    </row>
    <row r="14" spans="1:15">
      <c r="C14" s="11"/>
      <c r="D14" s="11"/>
      <c r="E14" s="16"/>
      <c r="F14" s="16"/>
      <c r="L14" s="11"/>
      <c r="M14" s="11"/>
      <c r="N14" s="16"/>
      <c r="O14" s="16"/>
    </row>
    <row r="20" spans="1:3">
      <c r="A20" s="15" t="s">
        <v>12</v>
      </c>
      <c r="B20" s="15" t="s">
        <v>28</v>
      </c>
      <c r="C20" s="15" t="s">
        <v>29</v>
      </c>
    </row>
    <row r="21" spans="1:3">
      <c r="A21" s="15">
        <v>1</v>
      </c>
      <c r="B21" s="15">
        <f>G2</f>
        <v>0.9781507188154156</v>
      </c>
      <c r="C21" s="15">
        <f>G7</f>
        <v>0.14085068999722949</v>
      </c>
    </row>
    <row r="22" spans="1:3">
      <c r="A22" s="15">
        <v>2</v>
      </c>
      <c r="B22" s="15">
        <f>G3</f>
        <v>0.96940450003250722</v>
      </c>
      <c r="C22" s="15">
        <f>G8</f>
        <v>0.14723896472622613</v>
      </c>
    </row>
    <row r="23" spans="1:3">
      <c r="A23" s="15">
        <v>3</v>
      </c>
      <c r="B23" s="15">
        <f>G4</f>
        <v>1.0546034559192639</v>
      </c>
      <c r="C23" s="15">
        <f>G9</f>
        <v>0.16669418633833039</v>
      </c>
    </row>
    <row r="24" spans="1:3">
      <c r="A24" s="15" t="s">
        <v>24</v>
      </c>
      <c r="B24" s="15">
        <f>AVERAGE(B21:B23)</f>
        <v>1.0007195582557289</v>
      </c>
      <c r="C24" s="15">
        <f t="shared" ref="C24" si="0">AVERAGE(C21:C23)</f>
        <v>0.15159461368726199</v>
      </c>
    </row>
    <row r="25" spans="1:3">
      <c r="A25" s="15" t="s">
        <v>25</v>
      </c>
      <c r="B25" s="15">
        <f>STDEV(B21:B23)</f>
        <v>4.6869285318962957E-2</v>
      </c>
      <c r="C25" s="15">
        <f>STDEV(C21:C23)</f>
        <v>1.3461067349469485E-2</v>
      </c>
    </row>
    <row r="26" spans="1:3">
      <c r="A26" s="15" t="s">
        <v>26</v>
      </c>
      <c r="B26" s="15">
        <f>B25/SQRT(3)</f>
        <v>2.7059994495628639E-2</v>
      </c>
      <c r="C26" s="15">
        <f>C25/SQRT(3)</f>
        <v>7.7717508577958899E-3</v>
      </c>
    </row>
    <row r="27" spans="1:3">
      <c r="A27" s="15" t="s">
        <v>27</v>
      </c>
      <c r="B27" s="15">
        <f>_xlfn.T.TEST(C21:C23,B21:B23,2,1)</f>
        <v>5.4758940377844603E-4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"/>
  <sheetViews>
    <sheetView workbookViewId="0">
      <selection activeCell="E26" sqref="E26"/>
    </sheetView>
  </sheetViews>
  <sheetFormatPr defaultColWidth="10.28515625" defaultRowHeight="14.25"/>
  <cols>
    <col min="1" max="1" width="18.42578125" style="15" customWidth="1"/>
    <col min="2" max="3" width="10.28515625" style="15"/>
    <col min="4" max="4" width="11.7109375" style="15" customWidth="1"/>
    <col min="5" max="5" width="10.28515625" style="15"/>
    <col min="6" max="6" width="11.7109375" style="15" customWidth="1"/>
    <col min="7" max="9" width="10.28515625" style="15"/>
    <col min="10" max="10" width="20.140625" style="15" customWidth="1"/>
    <col min="11" max="16384" width="10.28515625" style="15"/>
  </cols>
  <sheetData>
    <row r="1" spans="1:15">
      <c r="A1" s="15" t="s">
        <v>12</v>
      </c>
      <c r="B1" s="15" t="s">
        <v>16</v>
      </c>
      <c r="C1" s="15" t="s">
        <v>12</v>
      </c>
      <c r="D1" s="15" t="s">
        <v>30</v>
      </c>
      <c r="E1" s="15" t="s">
        <v>17</v>
      </c>
      <c r="F1" s="15" t="s">
        <v>18</v>
      </c>
      <c r="G1" s="15" t="s">
        <v>19</v>
      </c>
    </row>
    <row r="2" spans="1:15">
      <c r="A2" s="15" t="s">
        <v>28</v>
      </c>
      <c r="B2" s="15" t="s">
        <v>20</v>
      </c>
      <c r="C2" s="4">
        <v>27.829868324054999</v>
      </c>
      <c r="D2" s="5">
        <v>28.306461272030798</v>
      </c>
      <c r="E2" s="16">
        <f>C2-D5</f>
        <v>-0.64137690850147067</v>
      </c>
      <c r="F2" s="15">
        <f>E2-E5</f>
        <v>2.9313902278499171E-2</v>
      </c>
      <c r="G2" s="15">
        <f>2^-(F2)</f>
        <v>0.97988618803919658</v>
      </c>
      <c r="L2" s="11"/>
      <c r="M2" s="11"/>
      <c r="N2" s="16"/>
      <c r="O2" s="16"/>
    </row>
    <row r="3" spans="1:15">
      <c r="A3" s="15" t="s">
        <v>28</v>
      </c>
      <c r="B3" s="15" t="s">
        <v>21</v>
      </c>
      <c r="C3" s="4">
        <v>27.785223970109399</v>
      </c>
      <c r="D3" s="5">
        <v>28.51107562192</v>
      </c>
      <c r="E3" s="16">
        <f>C3-D5</f>
        <v>-0.68602126244707051</v>
      </c>
      <c r="F3" s="15">
        <f>E3-E5</f>
        <v>-1.5330451667100675E-2</v>
      </c>
      <c r="G3" s="15">
        <f>2^-(F3)</f>
        <v>1.0106829185576152</v>
      </c>
      <c r="L3" s="11"/>
      <c r="M3" s="11"/>
      <c r="N3" s="16"/>
      <c r="O3" s="16"/>
    </row>
    <row r="4" spans="1:15">
      <c r="A4" s="15" t="s">
        <v>28</v>
      </c>
      <c r="B4" s="15" t="s">
        <v>22</v>
      </c>
      <c r="C4" s="4">
        <v>27.786570971165101</v>
      </c>
      <c r="D4" s="5">
        <v>28.5961988037186</v>
      </c>
      <c r="E4" s="16">
        <f>C4-D5</f>
        <v>-0.68467426139136833</v>
      </c>
      <c r="F4" s="15">
        <f>E4-E5</f>
        <v>-1.3983450611398496E-2</v>
      </c>
      <c r="G4" s="15">
        <f>2^-(F4)</f>
        <v>1.0097397146423568</v>
      </c>
      <c r="L4" s="11"/>
      <c r="M4" s="11"/>
      <c r="N4" s="16"/>
      <c r="O4" s="16"/>
    </row>
    <row r="5" spans="1:15">
      <c r="A5" s="15" t="s">
        <v>23</v>
      </c>
      <c r="C5" s="15">
        <f>AVERAGE(C2:C4)</f>
        <v>27.8005544217765</v>
      </c>
      <c r="D5" s="15">
        <f>AVERAGE(D2:D4)</f>
        <v>28.47124523255647</v>
      </c>
      <c r="E5" s="15">
        <f>C5-D5</f>
        <v>-0.67069081077996984</v>
      </c>
      <c r="F5" s="15">
        <f>E5-E5</f>
        <v>0</v>
      </c>
      <c r="G5" s="15">
        <f>2^-(F5)</f>
        <v>1</v>
      </c>
    </row>
    <row r="7" spans="1:15">
      <c r="A7" s="15" t="s">
        <v>29</v>
      </c>
      <c r="B7" s="15" t="s">
        <v>20</v>
      </c>
      <c r="C7" s="4">
        <v>32.263352336281599</v>
      </c>
      <c r="D7" s="5">
        <v>28.306461272030798</v>
      </c>
      <c r="E7" s="16">
        <f>C7-D10</f>
        <v>3.7921071037251295</v>
      </c>
      <c r="F7" s="15">
        <f>E7-E5</f>
        <v>4.4627979145050993</v>
      </c>
      <c r="G7" s="15">
        <f>2^-(F7)</f>
        <v>4.5348608255840576E-2</v>
      </c>
      <c r="L7" s="11"/>
      <c r="M7" s="11"/>
      <c r="N7" s="16"/>
      <c r="O7" s="16"/>
    </row>
    <row r="8" spans="1:15">
      <c r="A8" s="15" t="s">
        <v>29</v>
      </c>
      <c r="B8" s="15" t="s">
        <v>21</v>
      </c>
      <c r="C8" s="4">
        <v>32.4884656462782</v>
      </c>
      <c r="D8" s="5">
        <v>28.51107562192</v>
      </c>
      <c r="E8" s="16">
        <f>C8-D10</f>
        <v>4.0172204137217307</v>
      </c>
      <c r="F8" s="15">
        <f>E8-E5</f>
        <v>4.6879112245017005</v>
      </c>
      <c r="G8" s="15">
        <f>2^-(F8)</f>
        <v>3.8796996389984982E-2</v>
      </c>
      <c r="L8" s="11"/>
      <c r="M8" s="11"/>
      <c r="N8" s="16"/>
      <c r="O8" s="16"/>
    </row>
    <row r="9" spans="1:15">
      <c r="A9" s="15" t="s">
        <v>29</v>
      </c>
      <c r="B9" s="15" t="s">
        <v>22</v>
      </c>
      <c r="C9" s="4">
        <v>32.361101544396398</v>
      </c>
      <c r="D9" s="5">
        <v>28.5961988037186</v>
      </c>
      <c r="E9" s="16">
        <f>C9-D10</f>
        <v>3.8898563118399281</v>
      </c>
      <c r="F9" s="15">
        <f>E9-E5</f>
        <v>4.5605471226198979</v>
      </c>
      <c r="G9" s="15">
        <f>2^-(F9)</f>
        <v>4.2377810972189026E-2</v>
      </c>
      <c r="L9" s="11"/>
      <c r="M9" s="11"/>
      <c r="N9" s="16"/>
      <c r="O9" s="16"/>
    </row>
    <row r="10" spans="1:15">
      <c r="A10" s="15" t="s">
        <v>23</v>
      </c>
      <c r="C10" s="15">
        <f>AVERAGE(C7:C9)</f>
        <v>32.370973175652068</v>
      </c>
      <c r="D10" s="15">
        <f>AVERAGE(D7:D9)</f>
        <v>28.47124523255647</v>
      </c>
      <c r="E10" s="15">
        <f>C10-D10</f>
        <v>3.8997279430955984</v>
      </c>
      <c r="F10" s="15">
        <f>E10-E5</f>
        <v>4.5704187538755683</v>
      </c>
      <c r="G10" s="15">
        <f>2^-(F10)</f>
        <v>4.2088830881150306E-2</v>
      </c>
    </row>
    <row r="12" spans="1:15">
      <c r="C12" s="11"/>
      <c r="D12" s="11"/>
      <c r="E12" s="16"/>
      <c r="F12" s="16"/>
      <c r="L12" s="11"/>
      <c r="M12" s="11"/>
      <c r="N12" s="16"/>
      <c r="O12" s="16"/>
    </row>
    <row r="13" spans="1:15">
      <c r="C13" s="11"/>
      <c r="D13" s="11"/>
      <c r="E13" s="16"/>
      <c r="F13" s="16"/>
      <c r="L13" s="11"/>
      <c r="M13" s="11"/>
      <c r="N13" s="16"/>
      <c r="O13" s="16"/>
    </row>
    <row r="14" spans="1:15">
      <c r="C14" s="11"/>
      <c r="D14" s="11"/>
      <c r="E14" s="16"/>
      <c r="F14" s="16"/>
      <c r="L14" s="11"/>
      <c r="M14" s="11"/>
      <c r="N14" s="16"/>
      <c r="O14" s="16"/>
    </row>
    <row r="20" spans="1:3">
      <c r="A20" s="15" t="s">
        <v>12</v>
      </c>
      <c r="B20" s="15" t="s">
        <v>28</v>
      </c>
      <c r="C20" s="15" t="s">
        <v>29</v>
      </c>
    </row>
    <row r="21" spans="1:3">
      <c r="A21" s="15">
        <v>1</v>
      </c>
      <c r="B21" s="15">
        <f>G2</f>
        <v>0.97988618803919658</v>
      </c>
      <c r="C21" s="15">
        <f>G7</f>
        <v>4.5348608255840576E-2</v>
      </c>
    </row>
    <row r="22" spans="1:3">
      <c r="A22" s="15">
        <v>2</v>
      </c>
      <c r="B22" s="15">
        <f>G3</f>
        <v>1.0106829185576152</v>
      </c>
      <c r="C22" s="15">
        <f>G8</f>
        <v>3.8796996389984982E-2</v>
      </c>
    </row>
    <row r="23" spans="1:3">
      <c r="A23" s="15">
        <v>3</v>
      </c>
      <c r="B23" s="15">
        <f>G4</f>
        <v>1.0097397146423568</v>
      </c>
      <c r="C23" s="15">
        <f>G9</f>
        <v>4.2377810972189026E-2</v>
      </c>
    </row>
    <row r="24" spans="1:3">
      <c r="A24" s="15" t="s">
        <v>24</v>
      </c>
      <c r="B24" s="15">
        <f>AVERAGE(B21:B23)</f>
        <v>1.0001029404130561</v>
      </c>
      <c r="C24" s="15">
        <f t="shared" ref="C24" si="0">AVERAGE(C21:C23)</f>
        <v>4.217447187267153E-2</v>
      </c>
    </row>
    <row r="25" spans="1:3">
      <c r="A25" s="15" t="s">
        <v>25</v>
      </c>
      <c r="B25" s="15">
        <f>STDEV(B21:B23)</f>
        <v>1.7514571528184978E-2</v>
      </c>
      <c r="C25" s="15">
        <f>STDEV(C21:C23)</f>
        <v>3.2805357187888377E-3</v>
      </c>
    </row>
    <row r="26" spans="1:3">
      <c r="A26" s="15" t="s">
        <v>26</v>
      </c>
      <c r="B26" s="15">
        <f>B25/SQRT(3)</f>
        <v>1.0112042586538552E-2</v>
      </c>
      <c r="C26" s="15">
        <f>C25/SQRT(3)</f>
        <v>1.8940181803289179E-3</v>
      </c>
    </row>
    <row r="27" spans="1:3">
      <c r="A27" s="15" t="s">
        <v>27</v>
      </c>
      <c r="B27" s="15">
        <f>_xlfn.T.TEST(C21:C23,B21:B23,2,1)</f>
        <v>1.5088662949163265E-4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"/>
  <sheetViews>
    <sheetView workbookViewId="0">
      <selection sqref="A1:XFD1048576"/>
    </sheetView>
  </sheetViews>
  <sheetFormatPr defaultColWidth="10.28515625" defaultRowHeight="14.25"/>
  <cols>
    <col min="1" max="1" width="18.42578125" style="15" customWidth="1"/>
    <col min="2" max="3" width="10.28515625" style="15"/>
    <col min="4" max="4" width="11.7109375" style="15" customWidth="1"/>
    <col min="5" max="5" width="10.28515625" style="15"/>
    <col min="6" max="6" width="11.7109375" style="15" customWidth="1"/>
    <col min="7" max="9" width="10.28515625" style="15"/>
    <col min="10" max="10" width="20.140625" style="15" customWidth="1"/>
    <col min="11" max="16384" width="10.28515625" style="15"/>
  </cols>
  <sheetData>
    <row r="1" spans="1:15">
      <c r="A1" s="15" t="s">
        <v>12</v>
      </c>
      <c r="B1" s="15" t="s">
        <v>16</v>
      </c>
      <c r="C1" s="15" t="s">
        <v>12</v>
      </c>
      <c r="D1" s="15" t="s">
        <v>30</v>
      </c>
      <c r="E1" s="15" t="s">
        <v>17</v>
      </c>
      <c r="F1" s="15" t="s">
        <v>18</v>
      </c>
      <c r="G1" s="15" t="s">
        <v>19</v>
      </c>
    </row>
    <row r="2" spans="1:15">
      <c r="A2" s="15" t="s">
        <v>28</v>
      </c>
      <c r="B2" s="15" t="s">
        <v>20</v>
      </c>
      <c r="C2" s="4">
        <v>26.880655671271199</v>
      </c>
      <c r="D2" s="5">
        <v>28.306461272030798</v>
      </c>
      <c r="E2" s="16">
        <f>C2-D5</f>
        <v>-1.5905895612852703</v>
      </c>
      <c r="F2" s="15">
        <f>E2-E5</f>
        <v>3.9312611744964698E-2</v>
      </c>
      <c r="G2" s="15">
        <f>2^-(F2)</f>
        <v>0.97311849020711361</v>
      </c>
      <c r="L2" s="11"/>
      <c r="M2" s="11"/>
      <c r="N2" s="16"/>
      <c r="O2" s="16"/>
    </row>
    <row r="3" spans="1:15">
      <c r="A3" s="15" t="s">
        <v>28</v>
      </c>
      <c r="B3" s="15" t="s">
        <v>21</v>
      </c>
      <c r="C3" s="4">
        <v>26.753467515740098</v>
      </c>
      <c r="D3" s="5">
        <v>28.51107562192</v>
      </c>
      <c r="E3" s="16">
        <f>C3-D5</f>
        <v>-1.7177777168163715</v>
      </c>
      <c r="F3" s="15">
        <f>E3-E5</f>
        <v>-8.787554378613649E-2</v>
      </c>
      <c r="G3" s="15">
        <f>2^-(F3)</f>
        <v>1.0628039860516403</v>
      </c>
      <c r="L3" s="11"/>
      <c r="M3" s="11"/>
      <c r="N3" s="16"/>
      <c r="O3" s="16"/>
    </row>
    <row r="4" spans="1:15">
      <c r="A4" s="15" t="s">
        <v>28</v>
      </c>
      <c r="B4" s="15" t="s">
        <v>22</v>
      </c>
      <c r="C4" s="4">
        <v>26.889905991567399</v>
      </c>
      <c r="D4" s="5">
        <v>28.5961988037186</v>
      </c>
      <c r="E4" s="16">
        <f>C4-D5</f>
        <v>-1.5813392409890703</v>
      </c>
      <c r="F4" s="15">
        <f>E4-E5</f>
        <v>4.8562932041164686E-2</v>
      </c>
      <c r="G4" s="15">
        <f>2^-(F4)</f>
        <v>0.96689897708664874</v>
      </c>
      <c r="L4" s="11"/>
      <c r="M4" s="11"/>
      <c r="N4" s="16"/>
      <c r="O4" s="16"/>
    </row>
    <row r="5" spans="1:15">
      <c r="A5" s="15" t="s">
        <v>23</v>
      </c>
      <c r="C5" s="15">
        <f>AVERAGE(C2:C4)</f>
        <v>26.841343059526235</v>
      </c>
      <c r="D5" s="15">
        <f>AVERAGE(D2:D4)</f>
        <v>28.47124523255647</v>
      </c>
      <c r="E5" s="15">
        <f>C5-D5</f>
        <v>-1.629902173030235</v>
      </c>
      <c r="F5" s="15">
        <f>E5-E5</f>
        <v>0</v>
      </c>
      <c r="G5" s="15">
        <f>2^-(F5)</f>
        <v>1</v>
      </c>
    </row>
    <row r="7" spans="1:15">
      <c r="A7" s="15" t="s">
        <v>29</v>
      </c>
      <c r="B7" s="15" t="s">
        <v>20</v>
      </c>
      <c r="C7" s="4">
        <v>30.462099570179799</v>
      </c>
      <c r="D7" s="5">
        <v>28.306461272030798</v>
      </c>
      <c r="E7" s="16">
        <f>C7-D10</f>
        <v>1.990854337623329</v>
      </c>
      <c r="F7" s="15">
        <f>E7-E5</f>
        <v>3.620756510653564</v>
      </c>
      <c r="G7" s="15">
        <f>2^-(F7)</f>
        <v>8.1291227843516112E-2</v>
      </c>
      <c r="L7" s="11"/>
      <c r="M7" s="11"/>
      <c r="N7" s="16"/>
      <c r="O7" s="16"/>
    </row>
    <row r="8" spans="1:15">
      <c r="A8" s="15" t="s">
        <v>29</v>
      </c>
      <c r="B8" s="15" t="s">
        <v>21</v>
      </c>
      <c r="C8" s="4">
        <v>30.332623689770799</v>
      </c>
      <c r="D8" s="5">
        <v>28.51107562192</v>
      </c>
      <c r="E8" s="16">
        <f>C8-D10</f>
        <v>1.8613784572143288</v>
      </c>
      <c r="F8" s="15">
        <f>E8-E5</f>
        <v>3.4912806302445638</v>
      </c>
      <c r="G8" s="15">
        <f>2^-(F8)</f>
        <v>8.8924167287972047E-2</v>
      </c>
      <c r="L8" s="11"/>
      <c r="M8" s="11"/>
      <c r="N8" s="16"/>
      <c r="O8" s="16"/>
    </row>
    <row r="9" spans="1:15">
      <c r="A9" s="15" t="s">
        <v>29</v>
      </c>
      <c r="B9" s="15" t="s">
        <v>22</v>
      </c>
      <c r="C9" s="4">
        <v>30.4009067651123</v>
      </c>
      <c r="D9" s="5">
        <v>28.5961988037186</v>
      </c>
      <c r="E9" s="16">
        <f>C9-D10</f>
        <v>1.92966153255583</v>
      </c>
      <c r="F9" s="15">
        <f>E9-E5</f>
        <v>3.5595637055860649</v>
      </c>
      <c r="G9" s="15">
        <f>2^-(F9)</f>
        <v>8.4813415542017059E-2</v>
      </c>
      <c r="L9" s="11"/>
      <c r="M9" s="11"/>
      <c r="N9" s="16"/>
      <c r="O9" s="16"/>
    </row>
    <row r="10" spans="1:15">
      <c r="A10" s="15" t="s">
        <v>23</v>
      </c>
      <c r="C10" s="15">
        <f>AVERAGE(C7:C9)</f>
        <v>30.398543341687631</v>
      </c>
      <c r="D10" s="15">
        <f>AVERAGE(D7:D9)</f>
        <v>28.47124523255647</v>
      </c>
      <c r="E10" s="15">
        <f>C10-D10</f>
        <v>1.9272981091311614</v>
      </c>
      <c r="F10" s="15">
        <f>E10-E5</f>
        <v>3.5572002821613964</v>
      </c>
      <c r="G10" s="15">
        <f>2^-(F10)</f>
        <v>8.495247077244418E-2</v>
      </c>
    </row>
    <row r="12" spans="1:15">
      <c r="C12" s="11"/>
      <c r="D12" s="11"/>
      <c r="E12" s="16"/>
      <c r="F12" s="16"/>
      <c r="L12" s="11"/>
      <c r="M12" s="11"/>
      <c r="N12" s="16"/>
      <c r="O12" s="16"/>
    </row>
    <row r="13" spans="1:15">
      <c r="C13" s="11"/>
      <c r="D13" s="11"/>
      <c r="E13" s="16"/>
      <c r="F13" s="16"/>
      <c r="L13" s="11"/>
      <c r="M13" s="11"/>
      <c r="N13" s="16"/>
      <c r="O13" s="16"/>
    </row>
    <row r="14" spans="1:15">
      <c r="C14" s="11"/>
      <c r="D14" s="11"/>
      <c r="E14" s="16"/>
      <c r="F14" s="16"/>
      <c r="L14" s="11"/>
      <c r="M14" s="11"/>
      <c r="N14" s="16"/>
      <c r="O14" s="16"/>
    </row>
    <row r="20" spans="1:3">
      <c r="A20" s="15" t="s">
        <v>12</v>
      </c>
      <c r="B20" s="15" t="s">
        <v>28</v>
      </c>
      <c r="C20" s="15" t="s">
        <v>29</v>
      </c>
    </row>
    <row r="21" spans="1:3">
      <c r="A21" s="15">
        <v>1</v>
      </c>
      <c r="B21" s="15">
        <f>G2</f>
        <v>0.97311849020711361</v>
      </c>
      <c r="C21" s="15">
        <f>G7</f>
        <v>8.1291227843516112E-2</v>
      </c>
    </row>
    <row r="22" spans="1:3">
      <c r="A22" s="15">
        <v>2</v>
      </c>
      <c r="B22" s="15">
        <f>G3</f>
        <v>1.0628039860516403</v>
      </c>
      <c r="C22" s="15">
        <f>G8</f>
        <v>8.8924167287972047E-2</v>
      </c>
    </row>
    <row r="23" spans="1:3">
      <c r="A23" s="15">
        <v>3</v>
      </c>
      <c r="B23" s="15">
        <f>G4</f>
        <v>0.96689897708664874</v>
      </c>
      <c r="C23" s="15">
        <f>G9</f>
        <v>8.4813415542017059E-2</v>
      </c>
    </row>
    <row r="24" spans="1:3">
      <c r="A24" s="15" t="s">
        <v>24</v>
      </c>
      <c r="B24" s="15">
        <f>AVERAGE(B21:B23)</f>
        <v>1.0009404844484677</v>
      </c>
      <c r="C24" s="15">
        <f t="shared" ref="C24" si="0">AVERAGE(C21:C23)</f>
        <v>8.5009603557835059E-2</v>
      </c>
    </row>
    <row r="25" spans="1:3">
      <c r="A25" s="15" t="s">
        <v>25</v>
      </c>
      <c r="B25" s="15">
        <f>STDEV(B21:B23)</f>
        <v>5.3665540235967306E-2</v>
      </c>
      <c r="C25" s="15">
        <f>STDEV(C21:C23)</f>
        <v>3.8202497881481231E-3</v>
      </c>
    </row>
    <row r="26" spans="1:3">
      <c r="A26" s="15" t="s">
        <v>26</v>
      </c>
      <c r="B26" s="15">
        <f>B25/SQRT(3)</f>
        <v>3.0983814101442419E-2</v>
      </c>
      <c r="C26" s="15">
        <f>C25/SQRT(3)</f>
        <v>2.2056222435589299E-3</v>
      </c>
    </row>
    <row r="27" spans="1:3">
      <c r="A27" s="15" t="s">
        <v>27</v>
      </c>
      <c r="B27" s="15">
        <f>_xlfn.T.TEST(C21:C23,B21:B23,2,1)</f>
        <v>1.008602636196975E-3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"/>
  <sheetViews>
    <sheetView tabSelected="1" workbookViewId="0">
      <selection activeCell="E22" sqref="E22"/>
    </sheetView>
  </sheetViews>
  <sheetFormatPr defaultColWidth="10.28515625" defaultRowHeight="14.25"/>
  <cols>
    <col min="1" max="1" width="18.42578125" style="15" customWidth="1"/>
    <col min="2" max="3" width="10.28515625" style="15"/>
    <col min="4" max="4" width="11.7109375" style="15" customWidth="1"/>
    <col min="5" max="5" width="10.28515625" style="15"/>
    <col min="6" max="6" width="11.7109375" style="15" customWidth="1"/>
    <col min="7" max="9" width="10.28515625" style="15"/>
    <col min="10" max="10" width="20.140625" style="15" customWidth="1"/>
    <col min="11" max="16384" width="10.28515625" style="15"/>
  </cols>
  <sheetData>
    <row r="1" spans="1:15">
      <c r="A1" s="15" t="s">
        <v>12</v>
      </c>
      <c r="B1" s="15" t="s">
        <v>16</v>
      </c>
      <c r="C1" s="15" t="s">
        <v>12</v>
      </c>
      <c r="D1" s="15" t="s">
        <v>30</v>
      </c>
      <c r="E1" s="15" t="s">
        <v>17</v>
      </c>
      <c r="F1" s="15" t="s">
        <v>18</v>
      </c>
      <c r="G1" s="15" t="s">
        <v>19</v>
      </c>
    </row>
    <row r="2" spans="1:15">
      <c r="A2" s="15" t="s">
        <v>28</v>
      </c>
      <c r="B2" s="15" t="s">
        <v>20</v>
      </c>
      <c r="C2" s="4">
        <v>29.7670046216695</v>
      </c>
      <c r="D2" s="5">
        <v>28.306461272030798</v>
      </c>
      <c r="E2" s="16">
        <f>C2-D5</f>
        <v>1.2957593891130301</v>
      </c>
      <c r="F2" s="15">
        <f>E2-E5</f>
        <v>-5.749787406286444E-2</v>
      </c>
      <c r="G2" s="15">
        <f>2^-(F2)</f>
        <v>1.0406593361009226</v>
      </c>
      <c r="L2" s="11"/>
      <c r="M2" s="11"/>
      <c r="N2" s="16"/>
      <c r="O2" s="16"/>
    </row>
    <row r="3" spans="1:15">
      <c r="A3" s="15" t="s">
        <v>28</v>
      </c>
      <c r="B3" s="15" t="s">
        <v>21</v>
      </c>
      <c r="C3" s="4">
        <v>29.876216854259098</v>
      </c>
      <c r="D3" s="5">
        <v>28.51107562192</v>
      </c>
      <c r="E3" s="16">
        <f>C3-D5</f>
        <v>1.4049716217026287</v>
      </c>
      <c r="F3" s="15">
        <f>E3-E5</f>
        <v>5.1714358526734117E-2</v>
      </c>
      <c r="G3" s="15">
        <f>2^-(F3)</f>
        <v>0.96478918581224282</v>
      </c>
      <c r="L3" s="11"/>
      <c r="M3" s="11"/>
      <c r="N3" s="16"/>
      <c r="O3" s="16"/>
    </row>
    <row r="4" spans="1:15">
      <c r="A4" s="15" t="s">
        <v>28</v>
      </c>
      <c r="B4" s="15" t="s">
        <v>22</v>
      </c>
      <c r="C4" s="4">
        <v>29.830286011268502</v>
      </c>
      <c r="D4" s="5">
        <v>28.5961988037186</v>
      </c>
      <c r="E4" s="16">
        <f>C4-D5</f>
        <v>1.359040778712032</v>
      </c>
      <c r="F4" s="15">
        <f>E4-E5</f>
        <v>5.7835155361374291E-3</v>
      </c>
      <c r="G4" s="15">
        <f>2^-(F4)</f>
        <v>0.99599919713462437</v>
      </c>
      <c r="L4" s="11"/>
      <c r="M4" s="11"/>
      <c r="N4" s="16"/>
      <c r="O4" s="16"/>
    </row>
    <row r="5" spans="1:15">
      <c r="A5" s="15" t="s">
        <v>23</v>
      </c>
      <c r="C5" s="15">
        <f>AVERAGE(C2:C4)</f>
        <v>29.824502495732364</v>
      </c>
      <c r="D5" s="15">
        <f>AVERAGE(D2:D4)</f>
        <v>28.47124523255647</v>
      </c>
      <c r="E5" s="15">
        <f>C5-D5</f>
        <v>1.3532572631758946</v>
      </c>
      <c r="F5" s="15">
        <f>E5-E5</f>
        <v>0</v>
      </c>
      <c r="G5" s="15">
        <f>2^-(F5)</f>
        <v>1</v>
      </c>
    </row>
    <row r="7" spans="1:15">
      <c r="A7" s="15" t="s">
        <v>29</v>
      </c>
      <c r="B7" s="15" t="s">
        <v>20</v>
      </c>
      <c r="C7" s="4">
        <v>33.172677222645703</v>
      </c>
      <c r="D7" s="5">
        <v>28.306461272030798</v>
      </c>
      <c r="E7" s="16">
        <f>C7-D10</f>
        <v>4.7014319900892332</v>
      </c>
      <c r="F7" s="15">
        <f>E7-E5</f>
        <v>3.3481747269133386</v>
      </c>
      <c r="G7" s="15">
        <f>2^-(F7)</f>
        <v>9.8197171059764499E-2</v>
      </c>
      <c r="L7" s="11"/>
      <c r="M7" s="11"/>
      <c r="N7" s="16"/>
      <c r="O7" s="16"/>
    </row>
    <row r="8" spans="1:15">
      <c r="A8" s="15" t="s">
        <v>29</v>
      </c>
      <c r="B8" s="15" t="s">
        <v>21</v>
      </c>
      <c r="C8" s="4">
        <v>33.3448599881227</v>
      </c>
      <c r="D8" s="5">
        <v>28.51107562192</v>
      </c>
      <c r="E8" s="16">
        <f>C8-D10</f>
        <v>4.8736147555662299</v>
      </c>
      <c r="F8" s="15">
        <f>E8-E5</f>
        <v>3.5203574923903354</v>
      </c>
      <c r="G8" s="15">
        <f>2^-(F8)</f>
        <v>8.7149881180003427E-2</v>
      </c>
      <c r="L8" s="11"/>
      <c r="M8" s="11"/>
      <c r="N8" s="16"/>
      <c r="O8" s="16"/>
    </row>
    <row r="9" spans="1:15">
      <c r="A9" s="15" t="s">
        <v>29</v>
      </c>
      <c r="B9" s="15" t="s">
        <v>22</v>
      </c>
      <c r="C9" s="4">
        <v>33.248172063744498</v>
      </c>
      <c r="D9" s="5">
        <v>28.5961988037186</v>
      </c>
      <c r="E9" s="16">
        <f>C9-D10</f>
        <v>4.7769268311880282</v>
      </c>
      <c r="F9" s="15">
        <f>E9-E5</f>
        <v>3.4236695680121336</v>
      </c>
      <c r="G9" s="15">
        <f>2^-(F9)</f>
        <v>9.3190740951796899E-2</v>
      </c>
      <c r="L9" s="11"/>
      <c r="M9" s="11"/>
      <c r="N9" s="16"/>
      <c r="O9" s="16"/>
    </row>
    <row r="10" spans="1:15">
      <c r="A10" s="15" t="s">
        <v>23</v>
      </c>
      <c r="C10" s="15">
        <f>AVERAGE(C7:C9)</f>
        <v>33.255236424837641</v>
      </c>
      <c r="D10" s="15">
        <f>AVERAGE(D7:D9)</f>
        <v>28.47124523255647</v>
      </c>
      <c r="E10" s="15">
        <f>C10-D10</f>
        <v>4.7839911922811709</v>
      </c>
      <c r="F10" s="15">
        <f>E10-E5</f>
        <v>3.4307339291052763</v>
      </c>
      <c r="G10" s="15">
        <f>2^-(F10)</f>
        <v>9.2735534658712843E-2</v>
      </c>
    </row>
    <row r="12" spans="1:15">
      <c r="C12" s="11"/>
      <c r="D12" s="11"/>
      <c r="E12" s="16"/>
      <c r="F12" s="16"/>
      <c r="L12" s="11"/>
      <c r="M12" s="11"/>
      <c r="N12" s="16"/>
      <c r="O12" s="16"/>
    </row>
    <row r="13" spans="1:15">
      <c r="C13" s="11"/>
      <c r="D13" s="11"/>
      <c r="E13" s="16"/>
      <c r="F13" s="16"/>
      <c r="L13" s="11"/>
      <c r="M13" s="11"/>
      <c r="N13" s="16"/>
      <c r="O13" s="16"/>
    </row>
    <row r="14" spans="1:15">
      <c r="C14" s="11"/>
      <c r="D14" s="11"/>
      <c r="E14" s="16"/>
      <c r="F14" s="16"/>
      <c r="L14" s="11"/>
      <c r="M14" s="11"/>
      <c r="N14" s="16"/>
      <c r="O14" s="16"/>
    </row>
    <row r="20" spans="1:3">
      <c r="A20" s="15" t="s">
        <v>12</v>
      </c>
      <c r="B20" s="15" t="s">
        <v>28</v>
      </c>
      <c r="C20" s="15" t="s">
        <v>29</v>
      </c>
    </row>
    <row r="21" spans="1:3">
      <c r="A21" s="15">
        <v>1</v>
      </c>
      <c r="B21" s="15">
        <f>G2</f>
        <v>1.0406593361009226</v>
      </c>
      <c r="C21" s="15">
        <f>G7</f>
        <v>9.8197171059764499E-2</v>
      </c>
    </row>
    <row r="22" spans="1:3">
      <c r="A22" s="15">
        <v>2</v>
      </c>
      <c r="B22" s="15">
        <f>G3</f>
        <v>0.96478918581224282</v>
      </c>
      <c r="C22" s="15">
        <f>G8</f>
        <v>8.7149881180003427E-2</v>
      </c>
    </row>
    <row r="23" spans="1:3">
      <c r="A23" s="15">
        <v>3</v>
      </c>
      <c r="B23" s="15">
        <f>G4</f>
        <v>0.99599919713462437</v>
      </c>
      <c r="C23" s="15">
        <f>G9</f>
        <v>9.3190740951796899E-2</v>
      </c>
    </row>
    <row r="24" spans="1:3">
      <c r="A24" s="15" t="s">
        <v>24</v>
      </c>
      <c r="B24" s="15">
        <f>AVERAGE(B21:B23)</f>
        <v>1.0004825730159299</v>
      </c>
      <c r="C24" s="15">
        <f t="shared" ref="C24" si="0">AVERAGE(C21:C23)</f>
        <v>9.2845931063854956E-2</v>
      </c>
    </row>
    <row r="25" spans="1:3">
      <c r="A25" s="15" t="s">
        <v>25</v>
      </c>
      <c r="B25" s="15">
        <f>STDEV(B21:B23)</f>
        <v>3.8133258720918675E-2</v>
      </c>
      <c r="C25" s="15">
        <f>STDEV(C21:C23)</f>
        <v>5.5317107494865228E-3</v>
      </c>
    </row>
    <row r="26" spans="1:3">
      <c r="A26" s="15" t="s">
        <v>26</v>
      </c>
      <c r="B26" s="15">
        <f>B25/SQRT(3)</f>
        <v>2.2016247187600042E-2</v>
      </c>
      <c r="C26" s="15">
        <f>C25/SQRT(3)</f>
        <v>3.1937346902951905E-3</v>
      </c>
    </row>
    <row r="27" spans="1:3">
      <c r="A27" s="15" t="s">
        <v>27</v>
      </c>
      <c r="B27" s="15">
        <f>_xlfn.T.TEST(C21:C23,B21:B23,2,1)</f>
        <v>4.3185523675560989E-4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"/>
  <sheetViews>
    <sheetView workbookViewId="0">
      <selection activeCell="G36" sqref="G36"/>
    </sheetView>
  </sheetViews>
  <sheetFormatPr defaultColWidth="10.28515625" defaultRowHeight="14.25"/>
  <cols>
    <col min="1" max="1" width="18.42578125" style="15" customWidth="1"/>
    <col min="2" max="3" width="10.28515625" style="15"/>
    <col min="4" max="4" width="11.7109375" style="15" customWidth="1"/>
    <col min="5" max="5" width="10.28515625" style="15"/>
    <col min="6" max="6" width="11.7109375" style="15" customWidth="1"/>
    <col min="7" max="9" width="10.28515625" style="15"/>
    <col min="10" max="10" width="20.140625" style="15" customWidth="1"/>
    <col min="11" max="16384" width="10.28515625" style="15"/>
  </cols>
  <sheetData>
    <row r="1" spans="1:15">
      <c r="A1" s="15" t="s">
        <v>12</v>
      </c>
      <c r="B1" s="15" t="s">
        <v>16</v>
      </c>
      <c r="C1" s="15" t="s">
        <v>12</v>
      </c>
      <c r="D1" s="15" t="s">
        <v>30</v>
      </c>
      <c r="E1" s="15" t="s">
        <v>17</v>
      </c>
      <c r="F1" s="15" t="s">
        <v>18</v>
      </c>
      <c r="G1" s="15" t="s">
        <v>19</v>
      </c>
    </row>
    <row r="2" spans="1:15">
      <c r="A2" s="15" t="s">
        <v>28</v>
      </c>
      <c r="B2" s="15" t="s">
        <v>20</v>
      </c>
      <c r="C2" s="4">
        <v>27.527121945779701</v>
      </c>
      <c r="D2" s="5">
        <v>28.306461272030798</v>
      </c>
      <c r="E2" s="16">
        <f>C2-D5</f>
        <v>-0.94412328677676882</v>
      </c>
      <c r="F2" s="15">
        <f>E2-E5</f>
        <v>3.0482543410165874E-2</v>
      </c>
      <c r="G2" s="15">
        <f>2^-(F2)</f>
        <v>0.97909276212894936</v>
      </c>
      <c r="L2" s="11"/>
      <c r="M2" s="11"/>
      <c r="N2" s="16"/>
      <c r="O2" s="16"/>
    </row>
    <row r="3" spans="1:15">
      <c r="A3" s="15" t="s">
        <v>28</v>
      </c>
      <c r="B3" s="15" t="s">
        <v>21</v>
      </c>
      <c r="C3" s="4">
        <v>27.469607444871901</v>
      </c>
      <c r="D3" s="5">
        <v>28.51107562192</v>
      </c>
      <c r="E3" s="16">
        <f>C3-D5</f>
        <v>-1.0016377876845688</v>
      </c>
      <c r="F3" s="15">
        <f>E3-E5</f>
        <v>-2.7031957497634096E-2</v>
      </c>
      <c r="G3" s="15">
        <f>2^-(F3)</f>
        <v>1.0189137665796886</v>
      </c>
      <c r="L3" s="11"/>
      <c r="M3" s="11"/>
      <c r="N3" s="16"/>
      <c r="O3" s="16"/>
    </row>
    <row r="4" spans="1:15">
      <c r="A4" s="15" t="s">
        <v>28</v>
      </c>
      <c r="B4" s="15" t="s">
        <v>22</v>
      </c>
      <c r="C4" s="4">
        <v>27.493188816457</v>
      </c>
      <c r="D4" s="5">
        <v>28.5961988037186</v>
      </c>
      <c r="E4" s="16">
        <f>C4-D5</f>
        <v>-0.97805641609947003</v>
      </c>
      <c r="F4" s="15">
        <f>E4-E5</f>
        <v>-3.4505859125353311E-3</v>
      </c>
      <c r="G4" s="15">
        <f>2^-(F4)</f>
        <v>1.0023946264455477</v>
      </c>
      <c r="L4" s="11"/>
      <c r="M4" s="11"/>
      <c r="N4" s="16"/>
      <c r="O4" s="16"/>
    </row>
    <row r="5" spans="1:15">
      <c r="A5" s="15" t="s">
        <v>23</v>
      </c>
      <c r="C5" s="15">
        <f>AVERAGE(C2:C4)</f>
        <v>27.496639402369535</v>
      </c>
      <c r="D5" s="15">
        <f>AVERAGE(D2:D4)</f>
        <v>28.47124523255647</v>
      </c>
      <c r="E5" s="15">
        <f>C5-D5</f>
        <v>-0.9746058301869347</v>
      </c>
      <c r="F5" s="15">
        <f>E5-E5</f>
        <v>0</v>
      </c>
      <c r="G5" s="15">
        <f>2^-(F5)</f>
        <v>1</v>
      </c>
    </row>
    <row r="7" spans="1:15">
      <c r="A7" s="15" t="s">
        <v>29</v>
      </c>
      <c r="B7" s="15" t="s">
        <v>20</v>
      </c>
      <c r="C7" s="4">
        <v>32.456927852249699</v>
      </c>
      <c r="D7" s="5">
        <v>28.306461272030798</v>
      </c>
      <c r="E7" s="16">
        <f>C7-D10</f>
        <v>3.9856826196932289</v>
      </c>
      <c r="F7" s="15">
        <f>E7-E5</f>
        <v>4.9602884498801636</v>
      </c>
      <c r="G7" s="15">
        <f>2^-(F7)</f>
        <v>3.2122133998581645E-2</v>
      </c>
      <c r="L7" s="11"/>
      <c r="M7" s="11"/>
      <c r="N7" s="16"/>
      <c r="O7" s="16"/>
    </row>
    <row r="8" spans="1:15">
      <c r="A8" s="15" t="s">
        <v>29</v>
      </c>
      <c r="B8" s="15" t="s">
        <v>21</v>
      </c>
      <c r="C8" s="4">
        <v>33.385516682578199</v>
      </c>
      <c r="D8" s="5">
        <v>28.51107562192</v>
      </c>
      <c r="E8" s="16">
        <f>C8-D10</f>
        <v>4.9142714500217295</v>
      </c>
      <c r="F8" s="15">
        <f>E8-E5</f>
        <v>5.8888772802086642</v>
      </c>
      <c r="G8" s="15">
        <f>2^-(F8)</f>
        <v>1.6876069213341355E-2</v>
      </c>
      <c r="L8" s="11"/>
      <c r="M8" s="11"/>
      <c r="N8" s="16"/>
      <c r="O8" s="16"/>
    </row>
    <row r="9" spans="1:15">
      <c r="A9" s="15" t="s">
        <v>29</v>
      </c>
      <c r="B9" s="15" t="s">
        <v>22</v>
      </c>
      <c r="C9" s="4">
        <v>32.6144039244029</v>
      </c>
      <c r="D9" s="5">
        <v>28.5961988037186</v>
      </c>
      <c r="E9" s="16">
        <f>C9-D10</f>
        <v>4.1431586918464305</v>
      </c>
      <c r="F9" s="15">
        <f>E9-E5</f>
        <v>5.1177645220333652</v>
      </c>
      <c r="G9" s="15">
        <f>2^-(F9)</f>
        <v>2.8800456271159354E-2</v>
      </c>
      <c r="L9" s="11"/>
      <c r="M9" s="11"/>
      <c r="N9" s="16"/>
      <c r="O9" s="16"/>
    </row>
    <row r="10" spans="1:15">
      <c r="A10" s="15" t="s">
        <v>23</v>
      </c>
      <c r="C10" s="15">
        <f>AVERAGE(C7:C9)</f>
        <v>32.818949486410268</v>
      </c>
      <c r="D10" s="15">
        <f>AVERAGE(D7:D9)</f>
        <v>28.47124523255647</v>
      </c>
      <c r="E10" s="15">
        <f>C10-D10</f>
        <v>4.3477042538537987</v>
      </c>
      <c r="F10" s="15">
        <f>E10-E5</f>
        <v>5.3223100840407334</v>
      </c>
      <c r="G10" s="15">
        <f>2^-(F10)</f>
        <v>2.4993381508626625E-2</v>
      </c>
    </row>
    <row r="12" spans="1:15">
      <c r="C12" s="11"/>
      <c r="D12" s="11"/>
      <c r="E12" s="16"/>
      <c r="F12" s="16"/>
      <c r="L12" s="11"/>
      <c r="M12" s="11"/>
      <c r="N12" s="16"/>
      <c r="O12" s="16"/>
    </row>
    <row r="13" spans="1:15">
      <c r="C13" s="11"/>
      <c r="D13" s="11"/>
      <c r="E13" s="16"/>
      <c r="F13" s="16"/>
      <c r="L13" s="11"/>
      <c r="M13" s="11"/>
      <c r="N13" s="16"/>
      <c r="O13" s="16"/>
    </row>
    <row r="14" spans="1:15">
      <c r="C14" s="11"/>
      <c r="D14" s="11"/>
      <c r="E14" s="16"/>
      <c r="F14" s="16"/>
      <c r="L14" s="11"/>
      <c r="M14" s="11"/>
      <c r="N14" s="16"/>
      <c r="O14" s="16"/>
    </row>
    <row r="20" spans="1:3">
      <c r="A20" s="15" t="s">
        <v>12</v>
      </c>
      <c r="B20" s="15" t="s">
        <v>28</v>
      </c>
      <c r="C20" s="15" t="s">
        <v>29</v>
      </c>
    </row>
    <row r="21" spans="1:3">
      <c r="A21" s="15">
        <v>1</v>
      </c>
      <c r="B21" s="15">
        <f>G2</f>
        <v>0.97909276212894936</v>
      </c>
      <c r="C21" s="15">
        <f>G7</f>
        <v>3.2122133998581645E-2</v>
      </c>
    </row>
    <row r="22" spans="1:3">
      <c r="A22" s="15">
        <v>2</v>
      </c>
      <c r="B22" s="15">
        <f>G3</f>
        <v>1.0189137665796886</v>
      </c>
      <c r="C22" s="15">
        <f>G8</f>
        <v>1.6876069213341355E-2</v>
      </c>
    </row>
    <row r="23" spans="1:3">
      <c r="A23" s="15">
        <v>3</v>
      </c>
      <c r="B23" s="15">
        <f>G4</f>
        <v>1.0023946264455477</v>
      </c>
      <c r="C23" s="15">
        <f>G9</f>
        <v>2.8800456271159354E-2</v>
      </c>
    </row>
    <row r="24" spans="1:3">
      <c r="A24" s="15" t="s">
        <v>24</v>
      </c>
      <c r="B24" s="15">
        <f>AVERAGE(B21:B23)</f>
        <v>1.0001337183847285</v>
      </c>
      <c r="C24" s="15">
        <f t="shared" ref="C24" si="0">AVERAGE(C21:C23)</f>
        <v>2.593288649436078E-2</v>
      </c>
    </row>
    <row r="25" spans="1:3">
      <c r="A25" s="15" t="s">
        <v>25</v>
      </c>
      <c r="B25" s="15">
        <f>STDEV(B21:B23)</f>
        <v>2.0006545874064714E-2</v>
      </c>
      <c r="C25" s="15">
        <f>STDEV(C21:C23)</f>
        <v>8.0173462054187548E-3</v>
      </c>
    </row>
    <row r="26" spans="1:3">
      <c r="A26" s="15" t="s">
        <v>26</v>
      </c>
      <c r="B26" s="15">
        <f>B25/SQRT(3)</f>
        <v>1.1550784645945859E-2</v>
      </c>
      <c r="C26" s="15">
        <f>C25/SQRT(3)</f>
        <v>4.6288169898849431E-3</v>
      </c>
    </row>
    <row r="27" spans="1:3">
      <c r="A27" s="15" t="s">
        <v>27</v>
      </c>
      <c r="B27" s="15">
        <f>_xlfn.T.TEST(C21:C23,B21:B23,2,1)</f>
        <v>2.6625042887473921E-4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"/>
  <sheetViews>
    <sheetView workbookViewId="0">
      <selection sqref="A1:XFD1048576"/>
    </sheetView>
  </sheetViews>
  <sheetFormatPr defaultColWidth="10.28515625" defaultRowHeight="14.25"/>
  <cols>
    <col min="1" max="1" width="18.42578125" style="15" customWidth="1"/>
    <col min="2" max="3" width="10.28515625" style="15"/>
    <col min="4" max="4" width="11.7109375" style="15" customWidth="1"/>
    <col min="5" max="5" width="10.28515625" style="15"/>
    <col min="6" max="6" width="11.7109375" style="15" customWidth="1"/>
    <col min="7" max="9" width="10.28515625" style="15"/>
    <col min="10" max="10" width="20.140625" style="15" customWidth="1"/>
    <col min="11" max="16384" width="10.28515625" style="15"/>
  </cols>
  <sheetData>
    <row r="1" spans="1:15">
      <c r="A1" s="15" t="s">
        <v>12</v>
      </c>
      <c r="B1" s="15" t="s">
        <v>16</v>
      </c>
      <c r="C1" s="15" t="s">
        <v>12</v>
      </c>
      <c r="D1" s="15" t="s">
        <v>30</v>
      </c>
      <c r="E1" s="15" t="s">
        <v>17</v>
      </c>
      <c r="F1" s="15" t="s">
        <v>18</v>
      </c>
      <c r="G1" s="15" t="s">
        <v>19</v>
      </c>
    </row>
    <row r="2" spans="1:15">
      <c r="A2" s="15" t="s">
        <v>28</v>
      </c>
      <c r="B2" s="15" t="s">
        <v>20</v>
      </c>
      <c r="C2" s="5">
        <v>29.7268493324272</v>
      </c>
      <c r="D2" s="5">
        <v>28.306461272030798</v>
      </c>
      <c r="E2" s="16">
        <f>C2-D5</f>
        <v>1.2556040998707303</v>
      </c>
      <c r="F2" s="15">
        <f>E2-E5</f>
        <v>-8.562061564843404E-2</v>
      </c>
      <c r="G2" s="15">
        <f>2^-(F2)</f>
        <v>1.061144124041405</v>
      </c>
      <c r="L2" s="11"/>
      <c r="M2" s="11"/>
      <c r="N2" s="16"/>
      <c r="O2" s="16"/>
    </row>
    <row r="3" spans="1:15">
      <c r="A3" s="15" t="s">
        <v>28</v>
      </c>
      <c r="B3" s="15" t="s">
        <v>21</v>
      </c>
      <c r="C3" s="5">
        <v>29.6984467701641</v>
      </c>
      <c r="D3" s="5">
        <v>28.51107562192</v>
      </c>
      <c r="E3" s="16">
        <f>C3-D5</f>
        <v>1.2272015376076304</v>
      </c>
      <c r="F3" s="15">
        <f>E3-E5</f>
        <v>-0.11402317791153394</v>
      </c>
      <c r="G3" s="15">
        <f>2^-(F3)</f>
        <v>1.0822420313662144</v>
      </c>
      <c r="L3" s="11"/>
      <c r="M3" s="11"/>
      <c r="N3" s="16"/>
      <c r="O3" s="16"/>
    </row>
    <row r="4" spans="1:15">
      <c r="A4" s="15" t="s">
        <v>28</v>
      </c>
      <c r="B4" s="15" t="s">
        <v>22</v>
      </c>
      <c r="C4" s="5">
        <v>30.012113741635599</v>
      </c>
      <c r="D4" s="5">
        <v>28.5961988037186</v>
      </c>
      <c r="E4" s="16">
        <f>C4-D5</f>
        <v>1.5408685090791288</v>
      </c>
      <c r="F4" s="15">
        <f>E4-E5</f>
        <v>0.19964379355996442</v>
      </c>
      <c r="G4" s="15">
        <f>2^-(F4)</f>
        <v>0.87076553180522764</v>
      </c>
      <c r="L4" s="11"/>
      <c r="M4" s="11"/>
      <c r="N4" s="16"/>
      <c r="O4" s="16"/>
    </row>
    <row r="5" spans="1:15">
      <c r="A5" s="15" t="s">
        <v>23</v>
      </c>
      <c r="C5" s="15">
        <f>AVERAGE(C2:C4)</f>
        <v>29.812469948075634</v>
      </c>
      <c r="D5" s="15">
        <f>AVERAGE(D2:D4)</f>
        <v>28.47124523255647</v>
      </c>
      <c r="E5" s="15">
        <f>C5-D5</f>
        <v>1.3412247155191643</v>
      </c>
      <c r="F5" s="15">
        <f>E5-E5</f>
        <v>0</v>
      </c>
      <c r="G5" s="15">
        <f>2^-(F5)</f>
        <v>1</v>
      </c>
    </row>
    <row r="7" spans="1:15">
      <c r="A7" s="15" t="s">
        <v>29</v>
      </c>
      <c r="B7" s="15" t="s">
        <v>20</v>
      </c>
      <c r="C7" s="5">
        <v>32.660914201112199</v>
      </c>
      <c r="D7" s="5">
        <v>28.306461272030798</v>
      </c>
      <c r="E7" s="16">
        <f>C7-D10</f>
        <v>4.1896689685557291</v>
      </c>
      <c r="F7" s="15">
        <f>E7-E5</f>
        <v>2.8484442530365648</v>
      </c>
      <c r="G7" s="15">
        <f>2^-(F7)</f>
        <v>0.13884582932172571</v>
      </c>
      <c r="L7" s="11"/>
      <c r="M7" s="11"/>
      <c r="N7" s="16"/>
      <c r="O7" s="16"/>
    </row>
    <row r="8" spans="1:15">
      <c r="A8" s="15" t="s">
        <v>29</v>
      </c>
      <c r="B8" s="15" t="s">
        <v>21</v>
      </c>
      <c r="C8" s="5">
        <v>32.503133653624097</v>
      </c>
      <c r="D8" s="5">
        <v>28.51107562192</v>
      </c>
      <c r="E8" s="16">
        <f>C8-D10</f>
        <v>4.0318884210676273</v>
      </c>
      <c r="F8" s="15">
        <f>E8-E5</f>
        <v>2.690663705548463</v>
      </c>
      <c r="G8" s="15">
        <f>2^-(F8)</f>
        <v>0.15489218862457271</v>
      </c>
      <c r="L8" s="11"/>
      <c r="M8" s="11"/>
      <c r="N8" s="16"/>
      <c r="O8" s="16"/>
    </row>
    <row r="9" spans="1:15">
      <c r="A9" s="15" t="s">
        <v>29</v>
      </c>
      <c r="B9" s="15" t="s">
        <v>22</v>
      </c>
      <c r="C9" s="5">
        <v>33.727672213826899</v>
      </c>
      <c r="D9" s="5">
        <v>28.5961988037186</v>
      </c>
      <c r="E9" s="16">
        <f>C9-D10</f>
        <v>5.2564269812704296</v>
      </c>
      <c r="F9" s="15">
        <f>E9-E5</f>
        <v>3.9152022657512653</v>
      </c>
      <c r="G9" s="15">
        <f>2^-(F9)</f>
        <v>6.6283690214972449E-2</v>
      </c>
      <c r="L9" s="11"/>
      <c r="M9" s="11"/>
      <c r="N9" s="16"/>
      <c r="O9" s="16"/>
    </row>
    <row r="10" spans="1:15">
      <c r="A10" s="15" t="s">
        <v>23</v>
      </c>
      <c r="C10" s="15">
        <f>AVERAGE(C7:C9)</f>
        <v>32.96390668952106</v>
      </c>
      <c r="D10" s="15">
        <f>AVERAGE(D7:D9)</f>
        <v>28.47124523255647</v>
      </c>
      <c r="E10" s="15">
        <f>C10-D10</f>
        <v>4.4926614569645906</v>
      </c>
      <c r="F10" s="15">
        <f>E10-E5</f>
        <v>3.1514367414454263</v>
      </c>
      <c r="G10" s="15">
        <f>2^-(F10)</f>
        <v>0.11254417226500292</v>
      </c>
    </row>
    <row r="12" spans="1:15">
      <c r="C12" s="11"/>
      <c r="D12" s="11"/>
      <c r="E12" s="16"/>
      <c r="F12" s="16"/>
      <c r="L12" s="11"/>
      <c r="M12" s="11"/>
      <c r="N12" s="16"/>
      <c r="O12" s="16"/>
    </row>
    <row r="13" spans="1:15">
      <c r="C13" s="11"/>
      <c r="D13" s="11"/>
      <c r="E13" s="16"/>
      <c r="F13" s="16"/>
      <c r="L13" s="11"/>
      <c r="M13" s="11"/>
      <c r="N13" s="16"/>
      <c r="O13" s="16"/>
    </row>
    <row r="14" spans="1:15">
      <c r="C14" s="11"/>
      <c r="D14" s="11"/>
      <c r="E14" s="16"/>
      <c r="F14" s="16"/>
      <c r="L14" s="11"/>
      <c r="M14" s="11"/>
      <c r="N14" s="16"/>
      <c r="O14" s="16"/>
    </row>
    <row r="20" spans="1:3">
      <c r="A20" s="15" t="s">
        <v>12</v>
      </c>
      <c r="B20" s="15" t="s">
        <v>28</v>
      </c>
      <c r="C20" s="15" t="s">
        <v>29</v>
      </c>
    </row>
    <row r="21" spans="1:3">
      <c r="A21" s="15">
        <v>1</v>
      </c>
      <c r="B21" s="15">
        <f>G2</f>
        <v>1.061144124041405</v>
      </c>
      <c r="C21" s="15">
        <f>G7</f>
        <v>0.13884582932172571</v>
      </c>
    </row>
    <row r="22" spans="1:3">
      <c r="A22" s="15">
        <v>2</v>
      </c>
      <c r="B22" s="15">
        <f>G3</f>
        <v>1.0822420313662144</v>
      </c>
      <c r="C22" s="15">
        <f>G8</f>
        <v>0.15489218862457271</v>
      </c>
    </row>
    <row r="23" spans="1:3">
      <c r="A23" s="15">
        <v>3</v>
      </c>
      <c r="B23" s="15">
        <f>G4</f>
        <v>0.87076553180522764</v>
      </c>
      <c r="C23" s="15">
        <f>G9</f>
        <v>6.6283690214972449E-2</v>
      </c>
    </row>
    <row r="24" spans="1:3">
      <c r="A24" s="15" t="s">
        <v>24</v>
      </c>
      <c r="B24" s="15">
        <f>AVERAGE(B21:B23)</f>
        <v>1.0047172290709492</v>
      </c>
      <c r="C24" s="15">
        <f t="shared" ref="C24" si="0">AVERAGE(C21:C23)</f>
        <v>0.12000723605375695</v>
      </c>
    </row>
    <row r="25" spans="1:3">
      <c r="A25" s="15" t="s">
        <v>25</v>
      </c>
      <c r="B25" s="15">
        <f>STDEV(B21:B23)</f>
        <v>0.11648421920435044</v>
      </c>
      <c r="C25" s="15">
        <f>STDEV(C21:C23)</f>
        <v>4.7212667207413773E-2</v>
      </c>
    </row>
    <row r="26" spans="1:3">
      <c r="A26" s="15" t="s">
        <v>26</v>
      </c>
      <c r="B26" s="15">
        <f>B25/SQRT(3)</f>
        <v>6.7252195313975111E-2</v>
      </c>
      <c r="C26" s="15">
        <f>C25/SQRT(3)</f>
        <v>2.725824612136056E-2</v>
      </c>
    </row>
    <row r="27" spans="1:3">
      <c r="A27" s="15" t="s">
        <v>27</v>
      </c>
      <c r="B27" s="15">
        <f>_xlfn.T.TEST(C21:C23,B21:B23,2,1)</f>
        <v>2.0522333999419737E-3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14</vt:i4>
      </vt:variant>
    </vt:vector>
  </HeadingPairs>
  <TitlesOfParts>
    <vt:vector size="14" baseType="lpstr">
      <vt:lpstr>cell line</vt:lpstr>
      <vt:lpstr>bt549</vt:lpstr>
      <vt:lpstr>A549</vt:lpstr>
      <vt:lpstr>DU145</vt:lpstr>
      <vt:lpstr>PC3</vt:lpstr>
      <vt:lpstr>HT1080</vt:lpstr>
      <vt:lpstr>HT29</vt:lpstr>
      <vt:lpstr>HCT116</vt:lpstr>
      <vt:lpstr>HeG2</vt:lpstr>
      <vt:lpstr>HCT15</vt:lpstr>
      <vt:lpstr>T47D</vt:lpstr>
      <vt:lpstr>MB231</vt:lpstr>
      <vt:lpstr>AGS</vt:lpstr>
      <vt:lpstr>MCF-7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JAE WOONG CHANG</dc:creator>
  <cp:lastModifiedBy>JAE WOONG CHANG</cp:lastModifiedBy>
  <dcterms:created xsi:type="dcterms:W3CDTF">2017-01-05T21:37:23Z</dcterms:created>
  <dcterms:modified xsi:type="dcterms:W3CDTF">2017-01-12T20:37:38Z</dcterms:modified>
</cp:coreProperties>
</file>