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UMN\wei data\wei project_3\"/>
    </mc:Choice>
  </mc:AlternateContent>
  <xr:revisionPtr revIDLastSave="0" documentId="8_{EAF723D9-F136-4730-860B-D116C3A20CE7}" xr6:coauthVersionLast="36" xr6:coauthVersionMax="36" xr10:uidLastSave="{00000000-0000-0000-0000-000000000000}"/>
  <bookViews>
    <workbookView xWindow="0" yWindow="0" windowWidth="24000" windowHeight="9480" tabRatio="918" activeTab="13" xr2:uid="{00000000-000D-0000-FFFF-FFFF00000000}"/>
  </bookViews>
  <sheets>
    <sheet name="0" sheetId="1" r:id="rId1"/>
    <sheet name="Run Information" sheetId="2" r:id="rId2"/>
    <sheet name="A549" sheetId="3" r:id="rId3"/>
    <sheet name="HCT116" sheetId="4" r:id="rId4"/>
    <sheet name="HT29" sheetId="5" r:id="rId5"/>
    <sheet name="HCT15" sheetId="6" r:id="rId6"/>
    <sheet name="MCF7" sheetId="7" r:id="rId7"/>
    <sheet name="BT549" sheetId="8" r:id="rId8"/>
    <sheet name="MB231" sheetId="9" r:id="rId9"/>
    <sheet name="T47D" sheetId="10" r:id="rId10"/>
    <sheet name="DU145" sheetId="11" r:id="rId11"/>
    <sheet name="PC3" sheetId="12" r:id="rId12"/>
    <sheet name="AGS" sheetId="13" r:id="rId13"/>
    <sheet name="HT1080" sheetId="14" r:id="rId14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14" l="1"/>
  <c r="E7" i="14" s="1"/>
  <c r="C10" i="14"/>
  <c r="E10" i="14" s="1"/>
  <c r="F10" i="14" s="1"/>
  <c r="G10" i="14" s="1"/>
  <c r="D5" i="14"/>
  <c r="E4" i="14" s="1"/>
  <c r="C5" i="14"/>
  <c r="E5" i="14" s="1"/>
  <c r="F5" i="14" s="1"/>
  <c r="G5" i="14" s="1"/>
  <c r="E2" i="14"/>
  <c r="D10" i="13"/>
  <c r="C10" i="13"/>
  <c r="E10" i="13" s="1"/>
  <c r="E9" i="13"/>
  <c r="E8" i="13"/>
  <c r="E7" i="13"/>
  <c r="D5" i="13"/>
  <c r="E2" i="13" s="1"/>
  <c r="C5" i="13"/>
  <c r="E5" i="13" s="1"/>
  <c r="F5" i="13" s="1"/>
  <c r="G5" i="13" s="1"/>
  <c r="E4" i="13"/>
  <c r="E3" i="13"/>
  <c r="D10" i="12"/>
  <c r="C10" i="12"/>
  <c r="E10" i="12" s="1"/>
  <c r="E9" i="12"/>
  <c r="E8" i="12"/>
  <c r="E7" i="12"/>
  <c r="D5" i="12"/>
  <c r="E2" i="12" s="1"/>
  <c r="C5" i="12"/>
  <c r="E5" i="12" s="1"/>
  <c r="F5" i="12" s="1"/>
  <c r="G5" i="12" s="1"/>
  <c r="D10" i="11"/>
  <c r="C10" i="11"/>
  <c r="E10" i="11" s="1"/>
  <c r="E9" i="11"/>
  <c r="E8" i="11"/>
  <c r="E7" i="11"/>
  <c r="D5" i="11"/>
  <c r="C5" i="11"/>
  <c r="E5" i="11" s="1"/>
  <c r="F5" i="11" s="1"/>
  <c r="G5" i="11" s="1"/>
  <c r="E4" i="11"/>
  <c r="E3" i="11"/>
  <c r="E2" i="11"/>
  <c r="D10" i="10"/>
  <c r="C10" i="10"/>
  <c r="E10" i="10" s="1"/>
  <c r="E9" i="10"/>
  <c r="E8" i="10"/>
  <c r="E7" i="10"/>
  <c r="D5" i="10"/>
  <c r="E2" i="10" s="1"/>
  <c r="C5" i="10"/>
  <c r="E5" i="10" s="1"/>
  <c r="D10" i="9"/>
  <c r="C10" i="9"/>
  <c r="E10" i="9" s="1"/>
  <c r="E9" i="9"/>
  <c r="E8" i="9"/>
  <c r="E7" i="9"/>
  <c r="D5" i="9"/>
  <c r="E2" i="9" s="1"/>
  <c r="C5" i="9"/>
  <c r="E5" i="9" s="1"/>
  <c r="F5" i="9" s="1"/>
  <c r="G5" i="9" s="1"/>
  <c r="E10" i="8"/>
  <c r="D10" i="8"/>
  <c r="C10" i="8"/>
  <c r="E9" i="8"/>
  <c r="E8" i="8"/>
  <c r="E7" i="8"/>
  <c r="E5" i="8"/>
  <c r="F5" i="8" s="1"/>
  <c r="G5" i="8" s="1"/>
  <c r="D5" i="8"/>
  <c r="C5" i="8"/>
  <c r="E4" i="8"/>
  <c r="E3" i="8"/>
  <c r="E2" i="8"/>
  <c r="E10" i="7"/>
  <c r="D10" i="7"/>
  <c r="C10" i="7"/>
  <c r="E9" i="7"/>
  <c r="E8" i="7"/>
  <c r="E7" i="7"/>
  <c r="D5" i="7"/>
  <c r="E2" i="7" s="1"/>
  <c r="C5" i="7"/>
  <c r="E5" i="7" s="1"/>
  <c r="F5" i="7" s="1"/>
  <c r="G5" i="7" s="1"/>
  <c r="E10" i="6"/>
  <c r="D10" i="6"/>
  <c r="E7" i="6" s="1"/>
  <c r="C10" i="6"/>
  <c r="E8" i="6"/>
  <c r="D5" i="6"/>
  <c r="E2" i="6" s="1"/>
  <c r="C5" i="6"/>
  <c r="E5" i="6" s="1"/>
  <c r="F5" i="6" s="1"/>
  <c r="G5" i="6" s="1"/>
  <c r="D10" i="5"/>
  <c r="E7" i="5" s="1"/>
  <c r="C10" i="5"/>
  <c r="E10" i="5" s="1"/>
  <c r="E9" i="5"/>
  <c r="E8" i="5"/>
  <c r="D5" i="5"/>
  <c r="E2" i="5" s="1"/>
  <c r="C5" i="5"/>
  <c r="E5" i="5" s="1"/>
  <c r="F5" i="5" s="1"/>
  <c r="G5" i="5" s="1"/>
  <c r="D10" i="4"/>
  <c r="E7" i="4" s="1"/>
  <c r="C10" i="4"/>
  <c r="D5" i="4"/>
  <c r="C5" i="4"/>
  <c r="E5" i="4" s="1"/>
  <c r="F5" i="4" s="1"/>
  <c r="G5" i="4" s="1"/>
  <c r="E4" i="4"/>
  <c r="E3" i="4"/>
  <c r="F3" i="4" s="1"/>
  <c r="G3" i="4" s="1"/>
  <c r="B14" i="4" s="1"/>
  <c r="E2" i="4"/>
  <c r="F2" i="4" s="1"/>
  <c r="G2" i="4" s="1"/>
  <c r="B13" i="4" s="1"/>
  <c r="D10" i="3"/>
  <c r="E8" i="3" s="1"/>
  <c r="C10" i="3"/>
  <c r="E10" i="3" s="1"/>
  <c r="E9" i="3"/>
  <c r="E7" i="3"/>
  <c r="D5" i="3"/>
  <c r="E2" i="3" s="1"/>
  <c r="C5" i="3"/>
  <c r="F7" i="14" l="1"/>
  <c r="G7" i="14" s="1"/>
  <c r="C13" i="14" s="1"/>
  <c r="F2" i="14"/>
  <c r="G2" i="14" s="1"/>
  <c r="B13" i="14" s="1"/>
  <c r="F4" i="14"/>
  <c r="G4" i="14" s="1"/>
  <c r="B15" i="14" s="1"/>
  <c r="E3" i="14"/>
  <c r="F3" i="14" s="1"/>
  <c r="G3" i="14" s="1"/>
  <c r="B14" i="14" s="1"/>
  <c r="E9" i="14"/>
  <c r="F9" i="14" s="1"/>
  <c r="G9" i="14" s="1"/>
  <c r="C15" i="14" s="1"/>
  <c r="E8" i="14"/>
  <c r="F8" i="14" s="1"/>
  <c r="G8" i="14" s="1"/>
  <c r="C14" i="14" s="1"/>
  <c r="C17" i="14" s="1"/>
  <c r="F10" i="13"/>
  <c r="G10" i="13" s="1"/>
  <c r="F2" i="13"/>
  <c r="G2" i="13" s="1"/>
  <c r="B13" i="13" s="1"/>
  <c r="F7" i="13"/>
  <c r="G7" i="13" s="1"/>
  <c r="C13" i="13" s="1"/>
  <c r="F8" i="13"/>
  <c r="G8" i="13" s="1"/>
  <c r="C14" i="13" s="1"/>
  <c r="F9" i="13"/>
  <c r="G9" i="13" s="1"/>
  <c r="C15" i="13" s="1"/>
  <c r="F3" i="13"/>
  <c r="G3" i="13" s="1"/>
  <c r="B14" i="13" s="1"/>
  <c r="B17" i="13" s="1"/>
  <c r="F4" i="13"/>
  <c r="G4" i="13" s="1"/>
  <c r="B15" i="13" s="1"/>
  <c r="C17" i="13"/>
  <c r="F2" i="12"/>
  <c r="G2" i="12" s="1"/>
  <c r="B13" i="12" s="1"/>
  <c r="F7" i="12"/>
  <c r="G7" i="12" s="1"/>
  <c r="C13" i="12" s="1"/>
  <c r="F8" i="12"/>
  <c r="G8" i="12" s="1"/>
  <c r="C14" i="12" s="1"/>
  <c r="F9" i="12"/>
  <c r="G9" i="12" s="1"/>
  <c r="C15" i="12" s="1"/>
  <c r="F10" i="12"/>
  <c r="G10" i="12" s="1"/>
  <c r="E4" i="12"/>
  <c r="F4" i="12" s="1"/>
  <c r="G4" i="12" s="1"/>
  <c r="B15" i="12" s="1"/>
  <c r="E3" i="12"/>
  <c r="F3" i="12" s="1"/>
  <c r="G3" i="12" s="1"/>
  <c r="B14" i="12" s="1"/>
  <c r="F7" i="11"/>
  <c r="G7" i="11" s="1"/>
  <c r="C13" i="11" s="1"/>
  <c r="F9" i="11"/>
  <c r="G9" i="11" s="1"/>
  <c r="C15" i="11" s="1"/>
  <c r="F3" i="11"/>
  <c r="G3" i="11" s="1"/>
  <c r="B14" i="11" s="1"/>
  <c r="F10" i="11"/>
  <c r="G10" i="11" s="1"/>
  <c r="F8" i="11"/>
  <c r="G8" i="11" s="1"/>
  <c r="C14" i="11" s="1"/>
  <c r="C17" i="11" s="1"/>
  <c r="F4" i="11"/>
  <c r="G4" i="11" s="1"/>
  <c r="B15" i="11" s="1"/>
  <c r="B19" i="11"/>
  <c r="C18" i="11"/>
  <c r="F2" i="11"/>
  <c r="G2" i="11" s="1"/>
  <c r="B13" i="11" s="1"/>
  <c r="F2" i="10"/>
  <c r="G2" i="10" s="1"/>
  <c r="B13" i="10" s="1"/>
  <c r="F8" i="10"/>
  <c r="G8" i="10" s="1"/>
  <c r="C14" i="10" s="1"/>
  <c r="F9" i="10"/>
  <c r="G9" i="10" s="1"/>
  <c r="C15" i="10" s="1"/>
  <c r="F5" i="10"/>
  <c r="G5" i="10" s="1"/>
  <c r="F7" i="10"/>
  <c r="G7" i="10" s="1"/>
  <c r="C13" i="10" s="1"/>
  <c r="F10" i="10"/>
  <c r="G10" i="10" s="1"/>
  <c r="E3" i="10"/>
  <c r="F3" i="10" s="1"/>
  <c r="G3" i="10" s="1"/>
  <c r="B14" i="10" s="1"/>
  <c r="E4" i="10"/>
  <c r="F4" i="10" s="1"/>
  <c r="G4" i="10" s="1"/>
  <c r="B15" i="10" s="1"/>
  <c r="F2" i="9"/>
  <c r="G2" i="9" s="1"/>
  <c r="B13" i="9" s="1"/>
  <c r="F7" i="9"/>
  <c r="G7" i="9" s="1"/>
  <c r="C13" i="9" s="1"/>
  <c r="F8" i="9"/>
  <c r="G8" i="9" s="1"/>
  <c r="C14" i="9" s="1"/>
  <c r="F9" i="9"/>
  <c r="G9" i="9" s="1"/>
  <c r="C15" i="9" s="1"/>
  <c r="F10" i="9"/>
  <c r="G10" i="9" s="1"/>
  <c r="E3" i="9"/>
  <c r="F3" i="9" s="1"/>
  <c r="G3" i="9" s="1"/>
  <c r="B14" i="9" s="1"/>
  <c r="E4" i="9"/>
  <c r="F4" i="9" s="1"/>
  <c r="G4" i="9" s="1"/>
  <c r="B15" i="9" s="1"/>
  <c r="F7" i="8"/>
  <c r="G7" i="8" s="1"/>
  <c r="C13" i="8" s="1"/>
  <c r="C17" i="8" s="1"/>
  <c r="F8" i="8"/>
  <c r="G8" i="8" s="1"/>
  <c r="C14" i="8" s="1"/>
  <c r="F9" i="8"/>
  <c r="G9" i="8" s="1"/>
  <c r="C15" i="8" s="1"/>
  <c r="F3" i="8"/>
  <c r="G3" i="8" s="1"/>
  <c r="B14" i="8" s="1"/>
  <c r="F4" i="8"/>
  <c r="G4" i="8" s="1"/>
  <c r="B15" i="8" s="1"/>
  <c r="F10" i="8"/>
  <c r="G10" i="8" s="1"/>
  <c r="F2" i="8"/>
  <c r="G2" i="8" s="1"/>
  <c r="B13" i="8" s="1"/>
  <c r="F2" i="7"/>
  <c r="G2" i="7" s="1"/>
  <c r="B13" i="7" s="1"/>
  <c r="F9" i="7"/>
  <c r="G9" i="7" s="1"/>
  <c r="C15" i="7" s="1"/>
  <c r="F7" i="7"/>
  <c r="G7" i="7" s="1"/>
  <c r="C13" i="7" s="1"/>
  <c r="F8" i="7"/>
  <c r="G8" i="7" s="1"/>
  <c r="C14" i="7" s="1"/>
  <c r="F10" i="7"/>
  <c r="G10" i="7" s="1"/>
  <c r="E3" i="7"/>
  <c r="F3" i="7" s="1"/>
  <c r="G3" i="7" s="1"/>
  <c r="B14" i="7" s="1"/>
  <c r="E4" i="7"/>
  <c r="F4" i="7" s="1"/>
  <c r="G4" i="7" s="1"/>
  <c r="B15" i="7" s="1"/>
  <c r="F10" i="6"/>
  <c r="G10" i="6" s="1"/>
  <c r="F2" i="6"/>
  <c r="G2" i="6" s="1"/>
  <c r="B13" i="6" s="1"/>
  <c r="F8" i="6"/>
  <c r="G8" i="6" s="1"/>
  <c r="C14" i="6" s="1"/>
  <c r="F7" i="6"/>
  <c r="G7" i="6" s="1"/>
  <c r="C13" i="6" s="1"/>
  <c r="E3" i="6"/>
  <c r="F3" i="6" s="1"/>
  <c r="G3" i="6" s="1"/>
  <c r="B14" i="6" s="1"/>
  <c r="E9" i="6"/>
  <c r="F9" i="6" s="1"/>
  <c r="G9" i="6" s="1"/>
  <c r="C15" i="6" s="1"/>
  <c r="E4" i="6"/>
  <c r="F4" i="6" s="1"/>
  <c r="G4" i="6" s="1"/>
  <c r="B15" i="6" s="1"/>
  <c r="F2" i="5"/>
  <c r="G2" i="5" s="1"/>
  <c r="B13" i="5" s="1"/>
  <c r="F9" i="5"/>
  <c r="G9" i="5" s="1"/>
  <c r="C15" i="5" s="1"/>
  <c r="F8" i="5"/>
  <c r="G8" i="5" s="1"/>
  <c r="C14" i="5" s="1"/>
  <c r="F7" i="5"/>
  <c r="G7" i="5" s="1"/>
  <c r="C13" i="5" s="1"/>
  <c r="F10" i="5"/>
  <c r="G10" i="5" s="1"/>
  <c r="E3" i="5"/>
  <c r="F3" i="5" s="1"/>
  <c r="G3" i="5" s="1"/>
  <c r="B14" i="5" s="1"/>
  <c r="E4" i="5"/>
  <c r="F4" i="5" s="1"/>
  <c r="G4" i="5" s="1"/>
  <c r="B15" i="5" s="1"/>
  <c r="F4" i="4"/>
  <c r="G4" i="4" s="1"/>
  <c r="B15" i="4" s="1"/>
  <c r="B17" i="4" s="1"/>
  <c r="F7" i="4"/>
  <c r="G7" i="4" s="1"/>
  <c r="C13" i="4" s="1"/>
  <c r="B18" i="4"/>
  <c r="B16" i="4"/>
  <c r="E8" i="4"/>
  <c r="F8" i="4" s="1"/>
  <c r="G8" i="4" s="1"/>
  <c r="C14" i="4" s="1"/>
  <c r="E10" i="4"/>
  <c r="F10" i="4" s="1"/>
  <c r="G10" i="4" s="1"/>
  <c r="E9" i="4"/>
  <c r="F9" i="4" s="1"/>
  <c r="G9" i="4" s="1"/>
  <c r="C15" i="4" s="1"/>
  <c r="E3" i="3"/>
  <c r="E4" i="3"/>
  <c r="E5" i="3"/>
  <c r="F5" i="3" s="1"/>
  <c r="G5" i="3" s="1"/>
  <c r="B19" i="14" l="1"/>
  <c r="C16" i="14"/>
  <c r="C18" i="14"/>
  <c r="B18" i="14"/>
  <c r="B17" i="14"/>
  <c r="B16" i="14"/>
  <c r="C16" i="13"/>
  <c r="B18" i="13"/>
  <c r="C18" i="13"/>
  <c r="B19" i="13"/>
  <c r="B16" i="13"/>
  <c r="B19" i="12"/>
  <c r="C18" i="12"/>
  <c r="C17" i="12"/>
  <c r="C16" i="12"/>
  <c r="B18" i="12"/>
  <c r="B17" i="12"/>
  <c r="B16" i="12"/>
  <c r="C16" i="11"/>
  <c r="B16" i="11"/>
  <c r="B18" i="11"/>
  <c r="B17" i="11"/>
  <c r="B19" i="10"/>
  <c r="C18" i="10"/>
  <c r="C17" i="10"/>
  <c r="C16" i="10"/>
  <c r="B18" i="10"/>
  <c r="B17" i="10"/>
  <c r="B16" i="10"/>
  <c r="B19" i="9"/>
  <c r="C18" i="9"/>
  <c r="C17" i="9"/>
  <c r="C16" i="9"/>
  <c r="B18" i="9"/>
  <c r="B17" i="9"/>
  <c r="B16" i="9"/>
  <c r="C18" i="8"/>
  <c r="C16" i="8"/>
  <c r="B17" i="8"/>
  <c r="B18" i="8"/>
  <c r="B16" i="8"/>
  <c r="B19" i="8"/>
  <c r="B19" i="7"/>
  <c r="C18" i="7"/>
  <c r="C16" i="7"/>
  <c r="C17" i="7"/>
  <c r="B18" i="7"/>
  <c r="B17" i="7"/>
  <c r="B16" i="7"/>
  <c r="B16" i="6"/>
  <c r="B18" i="6"/>
  <c r="B17" i="6"/>
  <c r="B19" i="6"/>
  <c r="C18" i="6"/>
  <c r="C17" i="6"/>
  <c r="C16" i="6"/>
  <c r="B18" i="5"/>
  <c r="B16" i="5"/>
  <c r="B19" i="5"/>
  <c r="C18" i="5"/>
  <c r="C16" i="5"/>
  <c r="C17" i="5"/>
  <c r="B17" i="5"/>
  <c r="C18" i="4"/>
  <c r="C16" i="4"/>
  <c r="C17" i="4"/>
  <c r="B19" i="4"/>
  <c r="F8" i="3"/>
  <c r="G8" i="3" s="1"/>
  <c r="C14" i="3" s="1"/>
  <c r="F3" i="3"/>
  <c r="G3" i="3" s="1"/>
  <c r="B14" i="3" s="1"/>
  <c r="F9" i="3"/>
  <c r="G9" i="3" s="1"/>
  <c r="C15" i="3" s="1"/>
  <c r="F7" i="3"/>
  <c r="G7" i="3" s="1"/>
  <c r="C13" i="3" s="1"/>
  <c r="F4" i="3"/>
  <c r="G4" i="3" s="1"/>
  <c r="B15" i="3" s="1"/>
  <c r="F10" i="3"/>
  <c r="G10" i="3" s="1"/>
  <c r="F2" i="3"/>
  <c r="G2" i="3" s="1"/>
  <c r="B13" i="3" s="1"/>
  <c r="B19" i="3" l="1"/>
  <c r="C18" i="3"/>
  <c r="C17" i="3"/>
  <c r="C16" i="3"/>
  <c r="B18" i="3"/>
  <c r="B17" i="3"/>
  <c r="B16" i="3"/>
</calcChain>
</file>

<file path=xl/sharedStrings.xml><?xml version="1.0" encoding="utf-8"?>
<sst xmlns="http://schemas.openxmlformats.org/spreadsheetml/2006/main" count="1047" uniqueCount="167">
  <si>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</si>
  <si>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</si>
  <si>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</si>
  <si>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</si>
  <si>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</si>
  <si>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</si>
  <si>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</si>
  <si>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</si>
  <si>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</si>
  <si>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</si>
  <si>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</si>
  <si>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</si>
  <si>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</si>
  <si>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</si>
  <si>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</si>
  <si>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</si>
  <si>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</si>
  <si>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</si>
  <si>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</si>
  <si>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</si>
  <si>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</si>
  <si>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</si>
  <si>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</si>
  <si>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</si>
  <si>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</si>
  <si>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</si>
  <si>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</si>
  <si>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</si>
  <si>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</si>
  <si>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</si>
  <si>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</si>
  <si>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</si>
  <si>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</si>
  <si>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</si>
  <si>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</si>
  <si>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</si>
  <si>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</si>
  <si>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</si>
  <si>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</si>
  <si>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</si>
  <si>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</si>
  <si>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</si>
  <si>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</si>
  <si>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</si>
  <si>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</si>
  <si>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</si>
  <si>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</si>
  <si>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</si>
  <si>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</si>
  <si>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</si>
  <si>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</si>
  <si>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</si>
  <si>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</si>
  <si>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</si>
  <si>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</si>
  <si>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</si>
  <si>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</si>
  <si>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</si>
  <si>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</si>
  <si>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</si>
  <si>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</si>
  <si>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</si>
  <si>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</si>
  <si>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</si>
  <si>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</si>
  <si>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</si>
  <si>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</si>
  <si>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</si>
  <si>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</si>
  <si>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</si>
  <si>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</si>
  <si>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</si>
  <si>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</si>
  <si>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</si>
  <si>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</si>
  <si>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</si>
  <si>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</si>
  <si>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</si>
  <si>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</si>
  <si>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</si>
  <si>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</si>
  <si>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</si>
  <si>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</si>
  <si>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</si>
  <si>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</si>
  <si>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</si>
  <si>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</si>
  <si>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</si>
  <si>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</si>
  <si>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</si>
  <si>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</si>
  <si>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</si>
  <si>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</si>
  <si>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</si>
  <si>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</si>
  <si>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</si>
  <si>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</si>
  <si>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</si>
  <si>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</si>
  <si>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</si>
  <si>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</si>
  <si>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</si>
  <si>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</si>
  <si>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</si>
  <si>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</si>
  <si>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</si>
  <si>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</si>
  <si>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</si>
  <si>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</si>
  <si>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</si>
  <si>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</si>
  <si>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</si>
  <si>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</si>
  <si>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</si>
  <si>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</si>
  <si>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tpm4 various cell line.pcrd</t>
  </si>
  <si>
    <t>Created By User</t>
  </si>
  <si>
    <t>admin</t>
  </si>
  <si>
    <t>Notes</t>
  </si>
  <si>
    <t>ID</t>
  </si>
  <si>
    <t>Run Started</t>
  </si>
  <si>
    <t>07/05/2019 21:45:43 UTC</t>
  </si>
  <si>
    <t>Run Ended</t>
  </si>
  <si>
    <t>07/05/2019 23:01:09 UTC</t>
  </si>
  <si>
    <t>Sample Vol</t>
  </si>
  <si>
    <t>Lid Temp</t>
  </si>
  <si>
    <t>Protocol File Name</t>
  </si>
  <si>
    <t>CFX_3StepAmp+Melt.prcl</t>
  </si>
  <si>
    <t>Plate Setup File Name</t>
  </si>
  <si>
    <t>QuickPlate_96 wells fam.pltd</t>
  </si>
  <si>
    <t>Base Serial Number</t>
  </si>
  <si>
    <t>CT008837</t>
  </si>
  <si>
    <t>Optical Head Serial Number</t>
  </si>
  <si>
    <t>785BR9645</t>
  </si>
  <si>
    <t>CFX Manager Version</t>
  </si>
  <si>
    <t xml:space="preserve">3.1.1517.0823. </t>
  </si>
  <si>
    <t>a549</t>
  </si>
  <si>
    <t>hct116</t>
  </si>
  <si>
    <t>ht-29</t>
  </si>
  <si>
    <t>hct-15</t>
  </si>
  <si>
    <t>MCF7</t>
  </si>
  <si>
    <t>BT-549</t>
  </si>
  <si>
    <t>MB231</t>
  </si>
  <si>
    <t>t47d</t>
  </si>
  <si>
    <t>du145</t>
  </si>
  <si>
    <t>PC-3</t>
  </si>
  <si>
    <t xml:space="preserve">AGS </t>
  </si>
  <si>
    <t>HT-1080</t>
  </si>
  <si>
    <t>Replicate No.</t>
  </si>
  <si>
    <t>Cq value</t>
  </si>
  <si>
    <t>Arbitrary</t>
  </si>
  <si>
    <t>deltaCT</t>
  </si>
  <si>
    <t>deltadeltaCT</t>
  </si>
  <si>
    <t>Relative</t>
  </si>
  <si>
    <t>1</t>
  </si>
  <si>
    <t>2</t>
  </si>
  <si>
    <t>3</t>
  </si>
  <si>
    <t>average</t>
  </si>
  <si>
    <t>Average</t>
  </si>
  <si>
    <t>STD</t>
  </si>
  <si>
    <t>SE</t>
  </si>
  <si>
    <t>t-test</t>
  </si>
  <si>
    <t>NM_001145160.2</t>
  </si>
  <si>
    <t>TPM4 NM_001145160.2</t>
  </si>
  <si>
    <t>NM_003290.3</t>
  </si>
  <si>
    <t>TPM4 NM_003290.3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</si>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</sst>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11"/>
      <name val="Microsoft Sans Serif"/>
      <family val="2"/>
    </font>
    <font>
      <sz val="8.25"/>
      <name val="Microsoft Sans Serif"/>
      <family val="2"/>
    </font>
    <font>
      <sz val="13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23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4" fillId="2" borderId="0" xfId="1" applyFont="1" applyFill="1" applyBorder="1" applyAlignment="1" applyProtection="1">
      <alignment horizontal="center" vertical="center" wrapText="1"/>
      <protection locked="0"/>
    </xf>
    <xf numFmtId="0" fontId="5" fillId="3" borderId="0" xfId="1" applyFont="1" applyFill="1" applyBorder="1" applyAlignment="1" applyProtection="1">
      <alignment horizontal="center" vertical="center"/>
      <protection locked="0"/>
    </xf>
    <xf numFmtId="49" fontId="6" fillId="4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49" fontId="9" fillId="0" borderId="0" xfId="1" applyNumberFormat="1" applyFont="1" applyFill="1" applyBorder="1" applyAlignment="1" applyProtection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5" fontId="11" fillId="0" borderId="0" xfId="1" applyNumberFormat="1" applyFont="1" applyFill="1" applyBorder="1" applyAlignment="1" applyProtection="1">
      <alignment vertical="center"/>
    </xf>
    <xf numFmtId="166" fontId="12" fillId="0" borderId="0" xfId="1" applyNumberFormat="1" applyFont="1" applyFill="1" applyBorder="1" applyAlignment="1" applyProtection="1">
      <alignment vertical="center"/>
    </xf>
    <xf numFmtId="167" fontId="13" fillId="0" borderId="0" xfId="1" applyNumberFormat="1" applyFont="1" applyFill="1" applyBorder="1" applyAlignment="1" applyProtection="1">
      <alignment vertical="center"/>
    </xf>
    <xf numFmtId="49" fontId="14" fillId="0" borderId="0" xfId="1" applyNumberFormat="1" applyFont="1" applyFill="1" applyBorder="1" applyAlignment="1" applyProtection="1">
      <alignment vertical="top"/>
      <protection locked="0"/>
    </xf>
    <xf numFmtId="168" fontId="15" fillId="0" borderId="0" xfId="1" applyNumberFormat="1" applyFont="1" applyFill="1" applyBorder="1" applyAlignment="1" applyProtection="1">
      <alignment horizontal="left" vertical="top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1" fillId="0" borderId="0" xfId="1" applyFont="1" applyFill="1" applyBorder="1" applyAlignment="1" applyProtection="1">
      <alignment vertical="center"/>
    </xf>
    <xf numFmtId="0" fontId="0" fillId="0" borderId="0" xfId="1" applyFont="1" applyFill="1" applyBorder="1" applyAlignment="1" applyProtection="1">
      <alignment vertical="center"/>
    </xf>
    <xf numFmtId="0" fontId="16" fillId="0" borderId="0" xfId="0" applyFont="1" applyFill="1" applyBorder="1" applyAlignment="1" applyProtection="1">
      <alignment vertical="top"/>
      <protection locked="0"/>
    </xf>
    <xf numFmtId="0" fontId="16" fillId="0" borderId="0" xfId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2" fontId="16" fillId="0" borderId="0" xfId="0" applyNumberFormat="1" applyFont="1" applyFill="1" applyBorder="1" applyAlignment="1" applyProtection="1">
      <alignment vertical="top"/>
      <protection locked="0"/>
    </xf>
    <xf numFmtId="0" fontId="18" fillId="0" borderId="0" xfId="0" applyFont="1" applyFill="1" applyBorder="1" applyAlignment="1" applyProtection="1">
      <alignment vertical="center"/>
      <protection locked="0"/>
    </xf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'A549'!$B$18:$C$18</c:f>
                <c:numCache>
                  <c:formatCode>General</c:formatCode>
                  <c:ptCount val="2"/>
                  <c:pt idx="0">
                    <c:v>3.9480466067190183E-2</c:v>
                  </c:pt>
                  <c:pt idx="1">
                    <c:v>4.5058033853544231E-4</c:v>
                  </c:pt>
                </c:numCache>
              </c:numRef>
            </c:plus>
            <c:minus>
              <c:numRef>
                <c:f>'A549'!$B$18:$C$18</c:f>
                <c:numCache>
                  <c:formatCode>General</c:formatCode>
                  <c:ptCount val="2"/>
                  <c:pt idx="0">
                    <c:v>3.9480466067190183E-2</c:v>
                  </c:pt>
                  <c:pt idx="1">
                    <c:v>4.5058033853544231E-4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'A549'!$B$12:$C$12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'A549'!$B$16:$C$16</c:f>
              <c:numCache>
                <c:formatCode>General</c:formatCode>
                <c:ptCount val="2"/>
                <c:pt idx="0">
                  <c:v>1.0022934710835536</c:v>
                </c:pt>
                <c:pt idx="1">
                  <c:v>2.1424910806080819E-2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'HCT116'!$B$18:$C$18</c:f>
                <c:numCache>
                  <c:formatCode>General</c:formatCode>
                  <c:ptCount val="2"/>
                  <c:pt idx="0">
                    <c:v>2.4492067925667039E-2</c:v>
                  </c:pt>
                  <c:pt idx="1">
                    <c:v>9.5464673122342119E-4</c:v>
                  </c:pt>
                </c:numCache>
              </c:numRef>
            </c:plus>
            <c:minus>
              <c:numRef>
                <c:f>'HCT116'!$B$18:$C$18</c:f>
                <c:numCache>
                  <c:formatCode>General</c:formatCode>
                  <c:ptCount val="2"/>
                  <c:pt idx="0">
                    <c:v>2.4492067925667039E-2</c:v>
                  </c:pt>
                  <c:pt idx="1">
                    <c:v>9.5464673122342119E-4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'HCT116'!$B$12:$C$12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'HCT116'!$B$16:$C$16</c:f>
              <c:numCache>
                <c:formatCode>General</c:formatCode>
                <c:ptCount val="2"/>
                <c:pt idx="0">
                  <c:v>1.000903708148434</c:v>
                </c:pt>
                <c:pt idx="1">
                  <c:v>6.0813208781167897E-3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'HT29'!$B$18:$C$18</c:f>
                <c:numCache>
                  <c:formatCode>General</c:formatCode>
                  <c:ptCount val="2"/>
                  <c:pt idx="0">
                    <c:v>1.1948793798444077E-2</c:v>
                  </c:pt>
                  <c:pt idx="1">
                    <c:v>5.8800810450538991E-4</c:v>
                  </c:pt>
                </c:numCache>
              </c:numRef>
            </c:plus>
            <c:minus>
              <c:numRef>
                <c:f>'HT29'!$B$18:$C$18</c:f>
                <c:numCache>
                  <c:formatCode>General</c:formatCode>
                  <c:ptCount val="2"/>
                  <c:pt idx="0">
                    <c:v>1.1948793798444077E-2</c:v>
                  </c:pt>
                  <c:pt idx="1">
                    <c:v>5.8800810450538991E-4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'HT29'!$B$12:$C$12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'HT29'!$B$16:$C$16</c:f>
              <c:numCache>
                <c:formatCode>General</c:formatCode>
                <c:ptCount val="2"/>
                <c:pt idx="0">
                  <c:v>1.0002156455569435</c:v>
                </c:pt>
                <c:pt idx="1">
                  <c:v>6.5992056620396101E-3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'HCT15'!$B$18:$C$18</c:f>
                <c:numCache>
                  <c:formatCode>General</c:formatCode>
                  <c:ptCount val="2"/>
                  <c:pt idx="0">
                    <c:v>4.1169977657934891E-2</c:v>
                  </c:pt>
                  <c:pt idx="1">
                    <c:v>5.0711312709340406E-5</c:v>
                  </c:pt>
                </c:numCache>
              </c:numRef>
            </c:plus>
            <c:minus>
              <c:numRef>
                <c:f>'HCT15'!$B$18:$C$18</c:f>
                <c:numCache>
                  <c:formatCode>General</c:formatCode>
                  <c:ptCount val="2"/>
                  <c:pt idx="0">
                    <c:v>4.1169977657934891E-2</c:v>
                  </c:pt>
                  <c:pt idx="1">
                    <c:v>5.0711312709340406E-5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'HCT15'!$B$12:$C$12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'HCT15'!$B$16:$C$16</c:f>
              <c:numCache>
                <c:formatCode>General</c:formatCode>
                <c:ptCount val="2"/>
                <c:pt idx="0">
                  <c:v>1.0024692568631046</c:v>
                </c:pt>
                <c:pt idx="1">
                  <c:v>1.2402766689516495E-3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'MCF7'!$B$18:$C$18</c:f>
                <c:numCache>
                  <c:formatCode>General</c:formatCode>
                  <c:ptCount val="2"/>
                  <c:pt idx="0">
                    <c:v>0.10371177092485825</c:v>
                  </c:pt>
                  <c:pt idx="1">
                    <c:v>4.3602384828306763E-3</c:v>
                  </c:pt>
                </c:numCache>
              </c:numRef>
            </c:plus>
            <c:minus>
              <c:numRef>
                <c:f>'MCF7'!$B$18:$C$18</c:f>
                <c:numCache>
                  <c:formatCode>General</c:formatCode>
                  <c:ptCount val="2"/>
                  <c:pt idx="0">
                    <c:v>0.10371177092485825</c:v>
                  </c:pt>
                  <c:pt idx="1">
                    <c:v>4.3602384828306763E-3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'MCF7'!$B$12:$C$12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'MCF7'!$B$16:$C$16</c:f>
              <c:numCache>
                <c:formatCode>General</c:formatCode>
                <c:ptCount val="2"/>
                <c:pt idx="0">
                  <c:v>1.0166234251339672</c:v>
                </c:pt>
                <c:pt idx="1">
                  <c:v>0.10045960203302871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'BT549'!$B$18:$C$18</c:f>
                <c:numCache>
                  <c:formatCode>General</c:formatCode>
                  <c:ptCount val="2"/>
                  <c:pt idx="0">
                    <c:v>3.488694373397308E-2</c:v>
                  </c:pt>
                  <c:pt idx="1">
                    <c:v>2.6675637330913133E-3</c:v>
                  </c:pt>
                </c:numCache>
              </c:numRef>
            </c:plus>
            <c:minus>
              <c:numRef>
                <c:f>'BT549'!$B$18:$C$18</c:f>
                <c:numCache>
                  <c:formatCode>General</c:formatCode>
                  <c:ptCount val="2"/>
                  <c:pt idx="0">
                    <c:v>3.488694373397308E-2</c:v>
                  </c:pt>
                  <c:pt idx="1">
                    <c:v>2.6675637330913133E-3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'BT549'!$B$12:$C$12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'BT549'!$B$16:$C$16</c:f>
              <c:numCache>
                <c:formatCode>General</c:formatCode>
                <c:ptCount val="2"/>
                <c:pt idx="0">
                  <c:v>1.0018774111541555</c:v>
                </c:pt>
                <c:pt idx="1">
                  <c:v>2.2769841356428861E-2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'MB231'!$B$18:$C$18</c:f>
                <c:numCache>
                  <c:formatCode>General</c:formatCode>
                  <c:ptCount val="2"/>
                  <c:pt idx="0">
                    <c:v>8.4460789633628401E-3</c:v>
                  </c:pt>
                  <c:pt idx="1">
                    <c:v>1.0613373706798905E-3</c:v>
                  </c:pt>
                </c:numCache>
              </c:numRef>
            </c:plus>
            <c:minus>
              <c:numRef>
                <c:f>'MB231'!$B$18:$C$18</c:f>
                <c:numCache>
                  <c:formatCode>General</c:formatCode>
                  <c:ptCount val="2"/>
                  <c:pt idx="0">
                    <c:v>8.4460789633628401E-3</c:v>
                  </c:pt>
                  <c:pt idx="1">
                    <c:v>1.0613373706798905E-3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'MB231'!$B$12:$C$12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'MB231'!$B$16:$C$16</c:f>
              <c:numCache>
                <c:formatCode>General</c:formatCode>
                <c:ptCount val="2"/>
                <c:pt idx="0">
                  <c:v>1.000106319991293</c:v>
                </c:pt>
                <c:pt idx="1">
                  <c:v>6.7974372620488123E-3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T47D!$B$18:$C$18</c:f>
                <c:numCache>
                  <c:formatCode>General</c:formatCode>
                  <c:ptCount val="2"/>
                  <c:pt idx="0">
                    <c:v>5.1819937630680976E-2</c:v>
                  </c:pt>
                  <c:pt idx="1">
                    <c:v>1.239161696263893E-3</c:v>
                  </c:pt>
                </c:numCache>
              </c:numRef>
            </c:plus>
            <c:minus>
              <c:numRef>
                <c:f>T47D!$B$18:$C$18</c:f>
                <c:numCache>
                  <c:formatCode>General</c:formatCode>
                  <c:ptCount val="2"/>
                  <c:pt idx="0">
                    <c:v>5.1819937630680976E-2</c:v>
                  </c:pt>
                  <c:pt idx="1">
                    <c:v>1.239161696263893E-3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T47D!$B$12:$C$12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T47D!$B$16:$C$16</c:f>
              <c:numCache>
                <c:formatCode>General</c:formatCode>
                <c:ptCount val="2"/>
                <c:pt idx="0">
                  <c:v>1.0041744863583686</c:v>
                </c:pt>
                <c:pt idx="1">
                  <c:v>6.7986678233517518E-3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'DU145'!$B$18:$C$18</c:f>
                <c:numCache>
                  <c:formatCode>General</c:formatCode>
                  <c:ptCount val="2"/>
                  <c:pt idx="0">
                    <c:v>7.912972505207555E-2</c:v>
                  </c:pt>
                  <c:pt idx="1">
                    <c:v>3.6331043817620597E-2</c:v>
                  </c:pt>
                </c:numCache>
              </c:numRef>
            </c:plus>
            <c:minus>
              <c:numRef>
                <c:f>'DU145'!$B$18:$C$18</c:f>
                <c:numCache>
                  <c:formatCode>General</c:formatCode>
                  <c:ptCount val="2"/>
                  <c:pt idx="0">
                    <c:v>7.912972505207555E-2</c:v>
                  </c:pt>
                  <c:pt idx="1">
                    <c:v>3.6331043817620597E-2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'DU145'!$B$12:$C$12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'DU145'!$B$16:$C$16</c:f>
              <c:numCache>
                <c:formatCode>General</c:formatCode>
                <c:ptCount val="2"/>
                <c:pt idx="0">
                  <c:v>1.0099855687820167</c:v>
                </c:pt>
                <c:pt idx="1">
                  <c:v>0.24952474574095354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'PC3'!$B$18:$C$18</c:f>
                <c:numCache>
                  <c:formatCode>General</c:formatCode>
                  <c:ptCount val="2"/>
                  <c:pt idx="0">
                    <c:v>2.6434898776340789E-2</c:v>
                  </c:pt>
                  <c:pt idx="1">
                    <c:v>8.3533069864414168E-4</c:v>
                  </c:pt>
                </c:numCache>
              </c:numRef>
            </c:plus>
            <c:minus>
              <c:numRef>
                <c:f>'PC3'!$B$18:$C$18</c:f>
                <c:numCache>
                  <c:formatCode>General</c:formatCode>
                  <c:ptCount val="2"/>
                  <c:pt idx="0">
                    <c:v>2.6434898776340789E-2</c:v>
                  </c:pt>
                  <c:pt idx="1">
                    <c:v>8.3533069864414168E-4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'PC3'!$B$12:$C$12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'PC3'!$B$16:$C$16</c:f>
              <c:numCache>
                <c:formatCode>General</c:formatCode>
                <c:ptCount val="2"/>
                <c:pt idx="0">
                  <c:v>1.0010486045252296</c:v>
                </c:pt>
                <c:pt idx="1">
                  <c:v>5.7489056672597764E-3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AGS!$B$18:$C$18</c:f>
                <c:numCache>
                  <c:formatCode>General</c:formatCode>
                  <c:ptCount val="2"/>
                  <c:pt idx="0">
                    <c:v>2.5368138301938827E-2</c:v>
                  </c:pt>
                  <c:pt idx="1">
                    <c:v>2.9517374331723597E-4</c:v>
                  </c:pt>
                </c:numCache>
              </c:numRef>
            </c:plus>
            <c:minus>
              <c:numRef>
                <c:f>AGS!$B$18:$C$18</c:f>
                <c:numCache>
                  <c:formatCode>General</c:formatCode>
                  <c:ptCount val="2"/>
                  <c:pt idx="0">
                    <c:v>2.5368138301938827E-2</c:v>
                  </c:pt>
                  <c:pt idx="1">
                    <c:v>2.9517374331723597E-4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AGS!$B$12:$C$12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AGS!$B$16:$C$16</c:f>
              <c:numCache>
                <c:formatCode>General</c:formatCode>
                <c:ptCount val="2"/>
                <c:pt idx="0">
                  <c:v>1.0009479169579976</c:v>
                </c:pt>
                <c:pt idx="1">
                  <c:v>3.4271803519942655E-3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'HT1080'!$B$18:$C$18</c:f>
                <c:numCache>
                  <c:formatCode>General</c:formatCode>
                  <c:ptCount val="2"/>
                  <c:pt idx="0">
                    <c:v>1.4381316405273339E-2</c:v>
                  </c:pt>
                  <c:pt idx="1">
                    <c:v>4.6182771699142299E-4</c:v>
                  </c:pt>
                </c:numCache>
              </c:numRef>
            </c:plus>
            <c:minus>
              <c:numRef>
                <c:f>'HT1080'!$B$18:$C$18</c:f>
                <c:numCache>
                  <c:formatCode>General</c:formatCode>
                  <c:ptCount val="2"/>
                  <c:pt idx="0">
                    <c:v>1.4381316405273339E-2</c:v>
                  </c:pt>
                  <c:pt idx="1">
                    <c:v>4.6182771699142299E-4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'HT1080'!$B$12:$C$12</c:f>
              <c:strCache>
                <c:ptCount val="2"/>
                <c:pt idx="0">
                  <c:v>TPM4 NM_001145160.2</c:v>
                </c:pt>
                <c:pt idx="1">
                  <c:v>TPM4 NM_003290.3</c:v>
                </c:pt>
              </c:strCache>
            </c:strRef>
          </c:cat>
          <c:val>
            <c:numRef>
              <c:f>'HT1080'!$B$16:$C$16</c:f>
              <c:numCache>
                <c:formatCode>General</c:formatCode>
                <c:ptCount val="2"/>
                <c:pt idx="0">
                  <c:v>1.0003101663875313</c:v>
                </c:pt>
                <c:pt idx="1">
                  <c:v>4.3248116360049375E-3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A-4BF6-8F4F-B6BC6EDF8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638560"/>
        <c:axId val="323639392"/>
      </c:barChart>
      <c:catAx>
        <c:axId val="3236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9392"/>
        <c:crosses val="autoZero"/>
        <c:auto val="1"/>
        <c:lblAlgn val="ctr"/>
        <c:lblOffset val="100"/>
        <c:noMultiLvlLbl val="0"/>
      </c:catAx>
      <c:valAx>
        <c:axId val="3236393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8560"/>
        <c:crosses val="autoZero"/>
        <c:crossBetween val="between"/>
      </c:valAx>
      <c:spPr>
        <a:noFill/>
        <a:ln w="127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300037</xdr:colOff>
      <xdr:row>10</xdr:row>
      <xdr:rowOff>80962</xdr:rowOff>
    </xdr:from>
    <xdr:to>
      <xdr:col>6</xdr:col>
      <xdr:colOff>676275</xdr:colOff>
      <xdr:row>25</xdr:row>
      <xdr:rowOff>109537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108C842-1454-4ED5-87DB-E29D57F17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9</xdr:row>
      <xdr:rowOff>128587</xdr:rowOff>
    </xdr:from>
    <xdr:to>
      <xdr:col>7</xdr:col>
      <xdr:colOff>161925</xdr:colOff>
      <xdr:row>24</xdr:row>
      <xdr:rowOff>157162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C21B447-86E0-4851-B93D-429FE0705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9</xdr:row>
      <xdr:rowOff>100012</xdr:rowOff>
    </xdr:from>
    <xdr:to>
      <xdr:col>7</xdr:col>
      <xdr:colOff>333375</xdr:colOff>
      <xdr:row>24</xdr:row>
      <xdr:rowOff>128587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9DAC9B51-4CFB-4044-8B6E-FE19E9F67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142874</xdr:colOff>
      <xdr:row>9</xdr:row>
      <xdr:rowOff>166687</xdr:rowOff>
    </xdr:from>
    <xdr:to>
      <xdr:col>7</xdr:col>
      <xdr:colOff>647699</xdr:colOff>
      <xdr:row>25</xdr:row>
      <xdr:rowOff>14287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A5AD07-7B20-4A92-A346-809531F8E6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8</xdr:row>
      <xdr:rowOff>176212</xdr:rowOff>
    </xdr:from>
    <xdr:to>
      <xdr:col>7</xdr:col>
      <xdr:colOff>647700</xdr:colOff>
      <xdr:row>24</xdr:row>
      <xdr:rowOff>23812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73C3C19-9229-4F0A-AFB5-F31C9B5957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11</xdr:row>
      <xdr:rowOff>4762</xdr:rowOff>
    </xdr:from>
    <xdr:to>
      <xdr:col>7</xdr:col>
      <xdr:colOff>304800</xdr:colOff>
      <xdr:row>26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727EA0-3DE8-4569-883B-4655DFF8F6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9</xdr:row>
      <xdr:rowOff>109537</xdr:rowOff>
    </xdr:from>
    <xdr:to>
      <xdr:col>7</xdr:col>
      <xdr:colOff>266700</xdr:colOff>
      <xdr:row>24</xdr:row>
      <xdr:rowOff>138112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2255CB8-70B1-4FE8-B617-7385BD42D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11</xdr:row>
      <xdr:rowOff>23812</xdr:rowOff>
    </xdr:from>
    <xdr:to>
      <xdr:col>7</xdr:col>
      <xdr:colOff>76200</xdr:colOff>
      <xdr:row>26</xdr:row>
      <xdr:rowOff>52387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1FC462C-BD44-4ABF-ABAF-A1404B00B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10</xdr:row>
      <xdr:rowOff>4762</xdr:rowOff>
    </xdr:from>
    <xdr:to>
      <xdr:col>6</xdr:col>
      <xdr:colOff>581025</xdr:colOff>
      <xdr:row>25</xdr:row>
      <xdr:rowOff>33337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C96E9D-021B-4212-89FA-2BF2A3361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10</xdr:row>
      <xdr:rowOff>119062</xdr:rowOff>
    </xdr:from>
    <xdr:to>
      <xdr:col>7</xdr:col>
      <xdr:colOff>76200</xdr:colOff>
      <xdr:row>25</xdr:row>
      <xdr:rowOff>147637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E6A8134-C28B-420B-999F-1DB0201973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10</xdr:row>
      <xdr:rowOff>33337</xdr:rowOff>
    </xdr:from>
    <xdr:to>
      <xdr:col>7</xdr:col>
      <xdr:colOff>133350</xdr:colOff>
      <xdr:row>25</xdr:row>
      <xdr:rowOff>61912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5AEF57-9840-4E28-B140-2DC754890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10</xdr:row>
      <xdr:rowOff>166687</xdr:rowOff>
    </xdr:from>
    <xdr:to>
      <xdr:col>7</xdr:col>
      <xdr:colOff>9525</xdr:colOff>
      <xdr:row>26</xdr:row>
      <xdr:rowOff>14287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9DD5F42-EECB-4B35-8708-6F302FC030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7"/>
  <sheetViews>
    <sheetView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R11" sqref="R11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30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30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30.8638357352119</v>
      </c>
      <c r="I2" s="9">
        <v>30.8638357352119</v>
      </c>
      <c r="J2" s="10">
        <v>0</v>
      </c>
      <c r="N2" s="11">
        <v>0</v>
      </c>
      <c r="O2" s="12">
        <v>72</v>
      </c>
      <c r="P2" s="8" t="s">
        <v>17</v>
      </c>
    </row>
    <row r="3" spans="1:30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27.227906230946001</v>
      </c>
      <c r="I3" s="9">
        <v>27.227906230946001</v>
      </c>
      <c r="J3" s="10">
        <v>0</v>
      </c>
      <c r="N3" s="11">
        <v>0</v>
      </c>
      <c r="O3" s="12">
        <v>72</v>
      </c>
      <c r="P3" s="8" t="s">
        <v>17</v>
      </c>
      <c r="R3" s="22" t="s">
        <v>162</v>
      </c>
    </row>
    <row r="4" spans="1:30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27.091853774997499</v>
      </c>
      <c r="I4" s="9">
        <v>27.091853774997499</v>
      </c>
      <c r="J4" s="10">
        <v>0</v>
      </c>
      <c r="N4" s="11">
        <v>0</v>
      </c>
      <c r="O4" s="12">
        <v>72</v>
      </c>
      <c r="P4" s="8" t="s">
        <v>17</v>
      </c>
      <c r="S4" s="17" t="s">
        <v>136</v>
      </c>
      <c r="T4" s="17" t="s">
        <v>137</v>
      </c>
      <c r="U4" s="17" t="s">
        <v>138</v>
      </c>
      <c r="V4" s="17" t="s">
        <v>139</v>
      </c>
      <c r="W4" s="17" t="s">
        <v>140</v>
      </c>
      <c r="X4" s="17" t="s">
        <v>141</v>
      </c>
      <c r="Y4" s="17" t="s">
        <v>142</v>
      </c>
      <c r="Z4" s="17" t="s">
        <v>143</v>
      </c>
      <c r="AA4" s="17" t="s">
        <v>144</v>
      </c>
      <c r="AB4" s="17" t="s">
        <v>145</v>
      </c>
      <c r="AC4" s="17" t="s">
        <v>146</v>
      </c>
      <c r="AD4" s="17" t="s">
        <v>147</v>
      </c>
    </row>
    <row r="5" spans="1:30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23.039893023931601</v>
      </c>
      <c r="I5" s="9">
        <v>23.039893023931601</v>
      </c>
      <c r="J5" s="10">
        <v>0</v>
      </c>
      <c r="N5" s="11">
        <v>0</v>
      </c>
      <c r="O5" s="12">
        <v>72</v>
      </c>
      <c r="P5" s="8" t="s">
        <v>17</v>
      </c>
      <c r="Q5" s="9">
        <v>30.8638357352119</v>
      </c>
      <c r="S5" s="15">
        <v>30.014418642482401</v>
      </c>
      <c r="T5" s="9">
        <v>27.227906230946001</v>
      </c>
      <c r="U5" s="9">
        <v>27.091853774997499</v>
      </c>
      <c r="V5" s="9">
        <v>23.039893023931601</v>
      </c>
      <c r="W5" s="9">
        <v>28.833092835979901</v>
      </c>
      <c r="X5" s="9">
        <v>26.195285172770902</v>
      </c>
      <c r="Y5" s="9">
        <v>24.308686547188699</v>
      </c>
      <c r="Z5" s="9">
        <v>25.522701893931</v>
      </c>
      <c r="AA5" s="9">
        <v>31.167012472973799</v>
      </c>
      <c r="AB5" s="9">
        <v>25.150113758336701</v>
      </c>
      <c r="AC5" s="9">
        <v>25.699370266812501</v>
      </c>
      <c r="AD5" s="9">
        <v>25.261301187127199</v>
      </c>
    </row>
    <row r="6" spans="1:30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28.833092835979901</v>
      </c>
      <c r="I6" s="9">
        <v>28.833092835979901</v>
      </c>
      <c r="J6" s="10">
        <v>0</v>
      </c>
      <c r="N6" s="11">
        <v>0</v>
      </c>
      <c r="O6" s="12">
        <v>72</v>
      </c>
      <c r="P6" s="8" t="s">
        <v>17</v>
      </c>
      <c r="Q6" s="9">
        <v>30.459656585762499</v>
      </c>
      <c r="S6" s="15">
        <v>30.092016755844998</v>
      </c>
      <c r="T6" s="9">
        <v>27.362557429448501</v>
      </c>
      <c r="U6" s="9">
        <v>27.212337225473298</v>
      </c>
      <c r="V6" s="9">
        <v>22.4543342100316</v>
      </c>
      <c r="W6" s="9">
        <v>28.762041616198001</v>
      </c>
      <c r="X6" s="9">
        <v>26.239744592162602</v>
      </c>
      <c r="Y6" s="9">
        <v>24.257118996572299</v>
      </c>
      <c r="Z6" s="9">
        <v>25.1951751504462</v>
      </c>
      <c r="AA6" s="9">
        <v>31.187357011288899</v>
      </c>
      <c r="AB6" s="9">
        <v>24.893781549265899</v>
      </c>
      <c r="AC6" s="9">
        <v>25.335204912125999</v>
      </c>
      <c r="AD6" s="9">
        <v>25.305512161388101</v>
      </c>
    </row>
    <row r="7" spans="1:30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26.195285172770902</v>
      </c>
      <c r="I7" s="9">
        <v>26.195285172770902</v>
      </c>
      <c r="J7" s="10">
        <v>0</v>
      </c>
      <c r="N7" s="11">
        <v>0</v>
      </c>
      <c r="O7" s="12">
        <v>72</v>
      </c>
      <c r="P7" s="8" t="s">
        <v>17</v>
      </c>
      <c r="Q7" s="9">
        <v>30.482650210099301</v>
      </c>
      <c r="S7" s="15">
        <v>30.819879570202101</v>
      </c>
      <c r="T7" s="9">
        <v>27.078068073502099</v>
      </c>
      <c r="U7" s="9">
        <v>27.0395103291103</v>
      </c>
      <c r="V7" s="9">
        <v>22.806696268969102</v>
      </c>
      <c r="W7" s="9">
        <v>28.411417257764001</v>
      </c>
      <c r="X7" s="9">
        <v>26.0089858119971</v>
      </c>
      <c r="Y7" s="9">
        <v>24.216261332335201</v>
      </c>
      <c r="Z7" s="9">
        <v>25.447695565666798</v>
      </c>
      <c r="AA7" s="9">
        <v>30.7167810623672</v>
      </c>
      <c r="AB7" s="9">
        <v>24.977789246452701</v>
      </c>
      <c r="AC7" s="9">
        <v>25.3079315320524</v>
      </c>
      <c r="AD7" s="9">
        <v>25.217497634202999</v>
      </c>
    </row>
    <row r="8" spans="1:30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H8" s="9">
        <v>24.308686547188699</v>
      </c>
      <c r="I8" s="9">
        <v>24.308686547188699</v>
      </c>
      <c r="J8" s="10">
        <v>0</v>
      </c>
      <c r="N8" s="11">
        <v>0</v>
      </c>
      <c r="O8" s="12">
        <v>72</v>
      </c>
      <c r="P8" s="8" t="s">
        <v>17</v>
      </c>
      <c r="Q8" s="9">
        <v>30.7142050825294</v>
      </c>
      <c r="S8" s="15">
        <v>29.858144952233399</v>
      </c>
      <c r="T8" s="9">
        <v>27.141566543128601</v>
      </c>
      <c r="U8" s="9">
        <v>27.020974223343298</v>
      </c>
      <c r="V8" s="9">
        <v>22.992671682257001</v>
      </c>
      <c r="W8" s="9">
        <v>28.193462983548599</v>
      </c>
      <c r="X8" s="9">
        <v>26.0039594891824</v>
      </c>
      <c r="Y8" s="9">
        <v>24.263768788324999</v>
      </c>
      <c r="Z8" s="9">
        <v>25.143043072717902</v>
      </c>
      <c r="AA8" s="9">
        <v>30.7393764016274</v>
      </c>
      <c r="AB8" s="9">
        <v>24.815957583415202</v>
      </c>
      <c r="AC8" s="9">
        <v>25.191030301577101</v>
      </c>
      <c r="AD8" s="9">
        <v>25.064359645656499</v>
      </c>
    </row>
    <row r="9" spans="1:30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H9" s="9">
        <v>25.522701893931</v>
      </c>
      <c r="I9" s="9">
        <v>25.522701893931</v>
      </c>
      <c r="J9" s="10">
        <v>0</v>
      </c>
      <c r="N9" s="11">
        <v>0</v>
      </c>
      <c r="O9" s="12">
        <v>72</v>
      </c>
      <c r="P9" s="8" t="s">
        <v>17</v>
      </c>
      <c r="S9" s="16"/>
    </row>
    <row r="10" spans="1:30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H10" s="9">
        <v>31.167012472973799</v>
      </c>
      <c r="I10" s="9">
        <v>31.167012472973799</v>
      </c>
      <c r="J10" s="10">
        <v>0</v>
      </c>
      <c r="N10" s="11">
        <v>0</v>
      </c>
      <c r="O10" s="12">
        <v>72</v>
      </c>
      <c r="P10" s="8" t="s">
        <v>17</v>
      </c>
      <c r="S10" s="16"/>
    </row>
    <row r="11" spans="1:30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H11" s="9">
        <v>25.150113758336701</v>
      </c>
      <c r="I11" s="9">
        <v>25.150113758336701</v>
      </c>
      <c r="J11" s="10">
        <v>0</v>
      </c>
      <c r="N11" s="11">
        <v>0</v>
      </c>
      <c r="O11" s="12">
        <v>72</v>
      </c>
      <c r="P11" s="8" t="s">
        <v>17</v>
      </c>
      <c r="Q11" s="9">
        <v>30.0106585056065</v>
      </c>
      <c r="R11" s="22" t="s">
        <v>164</v>
      </c>
      <c r="S11" s="15">
        <v>35.545133752592101</v>
      </c>
      <c r="T11" s="9">
        <v>33.531377366306799</v>
      </c>
      <c r="U11" s="9">
        <v>34.010206711908403</v>
      </c>
      <c r="V11" s="9">
        <v>32.656320246689098</v>
      </c>
      <c r="W11" s="9">
        <v>31.7490452192921</v>
      </c>
      <c r="X11" s="9">
        <v>32.013955134215202</v>
      </c>
      <c r="Y11" s="9">
        <v>32.007449617217802</v>
      </c>
      <c r="Z11" s="9">
        <v>31.4551226497817</v>
      </c>
      <c r="AA11" s="9">
        <v>32.4391713597267</v>
      </c>
      <c r="AB11" s="9">
        <v>32.1637020907229</v>
      </c>
      <c r="AC11" s="9">
        <v>33.324703360166303</v>
      </c>
      <c r="AD11" s="9">
        <v>33.315949457677299</v>
      </c>
    </row>
    <row r="12" spans="1:30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H12" s="9">
        <v>25.699370266812501</v>
      </c>
      <c r="I12" s="9">
        <v>25.699370266812501</v>
      </c>
      <c r="J12" s="10">
        <v>0</v>
      </c>
      <c r="N12" s="11">
        <v>0</v>
      </c>
      <c r="O12" s="12">
        <v>72</v>
      </c>
      <c r="P12" s="8" t="s">
        <v>17</v>
      </c>
      <c r="Q12" s="9">
        <v>30.438215467958798</v>
      </c>
      <c r="S12" s="15">
        <v>35.877567578397098</v>
      </c>
      <c r="T12" s="9">
        <v>34.287337626644302</v>
      </c>
      <c r="U12" s="9">
        <v>33.965597299993803</v>
      </c>
      <c r="V12" s="9">
        <v>32.465169628126603</v>
      </c>
      <c r="W12" s="9">
        <v>31.694709738752799</v>
      </c>
      <c r="X12" s="9">
        <v>31.339756445875999</v>
      </c>
      <c r="Y12" s="9">
        <v>31.471931247464401</v>
      </c>
      <c r="Z12" s="9">
        <v>32.040529489079503</v>
      </c>
      <c r="AA12" s="9">
        <v>31.835197598958199</v>
      </c>
      <c r="AB12" s="9">
        <v>32.047865749791399</v>
      </c>
      <c r="AC12" s="9">
        <v>33.319596288801897</v>
      </c>
      <c r="AD12" s="9">
        <v>32.779364147861102</v>
      </c>
    </row>
    <row r="13" spans="1:30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H13" s="9">
        <v>25.261301187127199</v>
      </c>
      <c r="I13" s="9">
        <v>25.261301187127199</v>
      </c>
      <c r="J13" s="10">
        <v>0</v>
      </c>
      <c r="N13" s="11">
        <v>0</v>
      </c>
      <c r="O13" s="12">
        <v>72</v>
      </c>
      <c r="P13" s="8" t="s">
        <v>17</v>
      </c>
      <c r="Q13" s="9">
        <v>30.744668260524598</v>
      </c>
      <c r="S13" s="15">
        <v>35.591241797369399</v>
      </c>
      <c r="T13" s="9">
        <v>34.2282771219596</v>
      </c>
      <c r="U13" s="9">
        <v>34.437311736568397</v>
      </c>
      <c r="V13" s="9">
        <v>32.693700081039097</v>
      </c>
      <c r="W13" s="9">
        <v>31.089656928048701</v>
      </c>
      <c r="X13" s="9">
        <v>31.325781698544599</v>
      </c>
      <c r="Y13" s="9">
        <v>31.024700864119001</v>
      </c>
      <c r="Z13" s="9">
        <v>32.350203438362399</v>
      </c>
      <c r="AA13" s="9">
        <v>33.103194348295197</v>
      </c>
      <c r="AB13" s="9">
        <v>32.963657180624999</v>
      </c>
      <c r="AC13" s="9">
        <v>33.8086397393268</v>
      </c>
      <c r="AD13" s="9">
        <v>33.317648432012803</v>
      </c>
    </row>
    <row r="14" spans="1:30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30.459656585762499</v>
      </c>
      <c r="I14" s="9">
        <v>30.459656585762499</v>
      </c>
      <c r="J14" s="10">
        <v>0</v>
      </c>
      <c r="N14" s="11">
        <v>0</v>
      </c>
      <c r="O14" s="12">
        <v>72</v>
      </c>
      <c r="P14" s="8" t="s">
        <v>17</v>
      </c>
      <c r="Q14" s="9">
        <v>31.9522276304216</v>
      </c>
      <c r="S14" s="15">
        <v>35.464756365232098</v>
      </c>
      <c r="T14" s="9">
        <v>35.208380207398903</v>
      </c>
      <c r="U14" s="9">
        <v>34.483999689300497</v>
      </c>
      <c r="V14" s="9">
        <v>33.7954500839042</v>
      </c>
      <c r="W14" s="9">
        <v>31.9527859935456</v>
      </c>
      <c r="X14" s="9">
        <v>33.750765321232201</v>
      </c>
      <c r="Y14" s="9">
        <v>32.917929841933997</v>
      </c>
      <c r="Z14" s="9">
        <v>33.250144829521702</v>
      </c>
      <c r="AA14" s="9">
        <v>33.216586400296599</v>
      </c>
      <c r="AB14" s="9">
        <v>34.0291008201214</v>
      </c>
      <c r="AC14" s="9">
        <v>32.711362313090497</v>
      </c>
      <c r="AD14" s="9">
        <v>34.276784135756003</v>
      </c>
    </row>
    <row r="15" spans="1:30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27.362557429448501</v>
      </c>
      <c r="I15" s="9">
        <v>27.362557429448501</v>
      </c>
      <c r="J15" s="10">
        <v>0</v>
      </c>
      <c r="N15" s="11">
        <v>0</v>
      </c>
      <c r="O15" s="12">
        <v>72</v>
      </c>
      <c r="P15" s="8" t="s">
        <v>17</v>
      </c>
    </row>
    <row r="16" spans="1:30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27.212337225473298</v>
      </c>
      <c r="I16" s="9">
        <v>27.212337225473298</v>
      </c>
      <c r="J16" s="10">
        <v>0</v>
      </c>
      <c r="N16" s="11">
        <v>0</v>
      </c>
      <c r="O16" s="12">
        <v>72</v>
      </c>
      <c r="P16" s="8" t="s">
        <v>17</v>
      </c>
    </row>
    <row r="17" spans="2:30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22.4543342100316</v>
      </c>
      <c r="I17" s="9">
        <v>22.4543342100316</v>
      </c>
      <c r="J17" s="10">
        <v>0</v>
      </c>
      <c r="N17" s="11">
        <v>0</v>
      </c>
      <c r="O17" s="12">
        <v>72</v>
      </c>
      <c r="P17" s="8" t="s">
        <v>17</v>
      </c>
    </row>
    <row r="18" spans="2:30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28.762041616198001</v>
      </c>
      <c r="I18" s="9">
        <v>28.762041616198001</v>
      </c>
      <c r="J18" s="10">
        <v>0</v>
      </c>
      <c r="N18" s="11">
        <v>0</v>
      </c>
      <c r="O18" s="12">
        <v>72</v>
      </c>
      <c r="P18" s="8" t="s">
        <v>17</v>
      </c>
    </row>
    <row r="19" spans="2:30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26.239744592162602</v>
      </c>
      <c r="I19" s="9">
        <v>26.239744592162602</v>
      </c>
      <c r="J19" s="10">
        <v>0</v>
      </c>
      <c r="N19" s="11">
        <v>0</v>
      </c>
      <c r="O19" s="12">
        <v>72</v>
      </c>
      <c r="P19" s="8" t="s">
        <v>17</v>
      </c>
      <c r="S19" s="15">
        <v>30.014418642482401</v>
      </c>
      <c r="T19" s="9">
        <v>27.078068073502099</v>
      </c>
      <c r="U19" s="9">
        <v>27.0395103291103</v>
      </c>
      <c r="V19" s="9">
        <v>23.039893023931601</v>
      </c>
      <c r="W19" s="9">
        <v>28.411417257764001</v>
      </c>
      <c r="X19" s="9">
        <v>26.195285172770902</v>
      </c>
      <c r="Y19" s="9">
        <v>24.257118996572299</v>
      </c>
      <c r="Z19" s="9">
        <v>25.1951751504462</v>
      </c>
      <c r="AA19" s="9">
        <v>30.7167810623672</v>
      </c>
      <c r="AB19" s="9">
        <v>24.893781549265899</v>
      </c>
      <c r="AC19" s="9">
        <v>25.335204912125999</v>
      </c>
      <c r="AD19" s="9">
        <v>25.261301187127199</v>
      </c>
    </row>
    <row r="20" spans="2:30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24.257118996572299</v>
      </c>
      <c r="I20" s="9">
        <v>24.257118996572299</v>
      </c>
      <c r="J20" s="10">
        <v>0</v>
      </c>
      <c r="N20" s="11">
        <v>0</v>
      </c>
      <c r="O20" s="12">
        <v>72</v>
      </c>
      <c r="P20" s="8" t="s">
        <v>17</v>
      </c>
      <c r="S20" s="15">
        <v>30.092016755844998</v>
      </c>
      <c r="T20" s="9">
        <v>27.141566543128601</v>
      </c>
      <c r="U20" s="9">
        <v>27.020974223343298</v>
      </c>
      <c r="V20" s="9">
        <v>22.806696268969102</v>
      </c>
      <c r="W20" s="9">
        <v>28.193462983548599</v>
      </c>
      <c r="X20" s="9">
        <v>26.0089858119971</v>
      </c>
      <c r="Y20" s="9">
        <v>24.216261332335201</v>
      </c>
      <c r="Z20" s="9">
        <v>25.447695565666798</v>
      </c>
      <c r="AA20" s="9">
        <v>30.7393764016274</v>
      </c>
      <c r="AB20" s="9">
        <v>24.977789246452701</v>
      </c>
      <c r="AC20" s="9">
        <v>25.3079315320524</v>
      </c>
      <c r="AD20" s="9">
        <v>25.305512161388101</v>
      </c>
    </row>
    <row r="21" spans="2:30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25.1951751504462</v>
      </c>
      <c r="I21" s="9">
        <v>25.1951751504462</v>
      </c>
      <c r="J21" s="10">
        <v>0</v>
      </c>
      <c r="N21" s="11">
        <v>0</v>
      </c>
      <c r="O21" s="12">
        <v>72</v>
      </c>
      <c r="P21" s="8" t="s">
        <v>17</v>
      </c>
      <c r="S21" s="15">
        <v>29.858144952233399</v>
      </c>
      <c r="T21" s="9">
        <v>27.227906230946001</v>
      </c>
      <c r="U21" s="9">
        <v>27.091853774997499</v>
      </c>
      <c r="V21" s="9">
        <v>22.992671682257001</v>
      </c>
      <c r="W21" s="9">
        <v>28.833092835979901</v>
      </c>
      <c r="X21" s="9">
        <v>26.0039594891824</v>
      </c>
      <c r="Y21" s="9">
        <v>24.263768788324999</v>
      </c>
      <c r="Z21" s="9">
        <v>25.143043072717902</v>
      </c>
      <c r="AA21" s="9">
        <v>31.167012472973799</v>
      </c>
      <c r="AB21" s="9">
        <v>24.815957583415202</v>
      </c>
      <c r="AC21" s="9">
        <v>25.191030301577101</v>
      </c>
      <c r="AD21" s="9">
        <v>25.217497634202999</v>
      </c>
    </row>
    <row r="22" spans="2:30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31.187357011288899</v>
      </c>
      <c r="I22" s="9">
        <v>31.187357011288899</v>
      </c>
      <c r="J22" s="10">
        <v>0</v>
      </c>
      <c r="N22" s="11">
        <v>0</v>
      </c>
      <c r="O22" s="12">
        <v>72</v>
      </c>
      <c r="P22" s="8" t="s">
        <v>17</v>
      </c>
    </row>
    <row r="23" spans="2:30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24.893781549265899</v>
      </c>
      <c r="I23" s="9">
        <v>24.893781549265899</v>
      </c>
      <c r="J23" s="10">
        <v>0</v>
      </c>
      <c r="N23" s="11">
        <v>0</v>
      </c>
      <c r="O23" s="12">
        <v>72</v>
      </c>
      <c r="P23" s="8" t="s">
        <v>17</v>
      </c>
      <c r="S23" s="15">
        <v>35.591241797369399</v>
      </c>
      <c r="T23" s="9">
        <v>34.287337626644302</v>
      </c>
      <c r="U23" s="9">
        <v>34.437311736568397</v>
      </c>
      <c r="V23" s="9">
        <v>32.656320246689098</v>
      </c>
      <c r="W23" s="9">
        <v>31.7490452192921</v>
      </c>
      <c r="X23" s="9">
        <v>32.013955134215202</v>
      </c>
      <c r="Y23" s="9">
        <v>32.007449617217802</v>
      </c>
      <c r="Z23" s="9">
        <v>32.040529489079503</v>
      </c>
      <c r="AA23" s="9">
        <v>32.4391713597267</v>
      </c>
      <c r="AB23" s="9">
        <v>32.1637020907229</v>
      </c>
      <c r="AC23" s="9">
        <v>33.324703360166303</v>
      </c>
      <c r="AD23" s="9">
        <v>33.315949457677299</v>
      </c>
    </row>
    <row r="24" spans="2:30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25.335204912125999</v>
      </c>
      <c r="I24" s="9">
        <v>25.335204912125999</v>
      </c>
      <c r="J24" s="10">
        <v>0</v>
      </c>
      <c r="N24" s="11">
        <v>0</v>
      </c>
      <c r="O24" s="12">
        <v>72</v>
      </c>
      <c r="P24" s="8" t="s">
        <v>17</v>
      </c>
      <c r="S24" s="15">
        <v>35.464756365232098</v>
      </c>
      <c r="T24" s="9">
        <v>34.2282771219596</v>
      </c>
      <c r="U24" s="9">
        <v>34.483999689300497</v>
      </c>
      <c r="V24" s="9">
        <v>32.465169628126603</v>
      </c>
      <c r="W24" s="9">
        <v>31.694709738752799</v>
      </c>
      <c r="X24" s="9">
        <v>31.339756445875999</v>
      </c>
      <c r="Y24" s="9">
        <v>31.471931247464401</v>
      </c>
      <c r="Z24" s="9">
        <v>32.350203438362399</v>
      </c>
      <c r="AA24" s="9">
        <v>33.103194348295197</v>
      </c>
      <c r="AB24" s="9">
        <v>32.047865749791399</v>
      </c>
      <c r="AC24" s="9">
        <v>33.319596288801897</v>
      </c>
      <c r="AD24" s="9">
        <v>32.779364147861102</v>
      </c>
    </row>
    <row r="25" spans="2:30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25.305512161388101</v>
      </c>
      <c r="I25" s="9">
        <v>25.305512161388101</v>
      </c>
      <c r="J25" s="10">
        <v>0</v>
      </c>
      <c r="N25" s="11">
        <v>0</v>
      </c>
      <c r="O25" s="12">
        <v>72</v>
      </c>
      <c r="P25" s="8" t="s">
        <v>17</v>
      </c>
      <c r="S25" s="15">
        <v>35.545133752592101</v>
      </c>
      <c r="T25" s="9">
        <v>35.208380207398903</v>
      </c>
      <c r="U25" s="9">
        <v>34.010206711908403</v>
      </c>
      <c r="V25" s="9">
        <v>32.693700081039097</v>
      </c>
      <c r="W25" s="9">
        <v>31.9527859935456</v>
      </c>
      <c r="X25" s="9">
        <v>31.325781698544599</v>
      </c>
      <c r="Y25" s="9">
        <v>31.024700864119001</v>
      </c>
      <c r="Z25" s="9">
        <v>33.250144829521702</v>
      </c>
      <c r="AA25" s="9">
        <v>33.216586400296599</v>
      </c>
      <c r="AB25" s="9">
        <v>32.963657180624999</v>
      </c>
      <c r="AC25" s="9">
        <v>33.8086397393268</v>
      </c>
      <c r="AD25" s="9">
        <v>33.317648432012803</v>
      </c>
    </row>
    <row r="26" spans="2:30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30.482650210099301</v>
      </c>
      <c r="I26" s="9">
        <v>30.482650210099301</v>
      </c>
      <c r="J26" s="10">
        <v>0</v>
      </c>
      <c r="N26" s="11">
        <v>0</v>
      </c>
      <c r="O26" s="12">
        <v>72</v>
      </c>
      <c r="P26" s="8" t="s">
        <v>17</v>
      </c>
    </row>
    <row r="27" spans="2:30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27.078068073502099</v>
      </c>
      <c r="I27" s="9">
        <v>27.078068073502099</v>
      </c>
      <c r="J27" s="10">
        <v>0</v>
      </c>
      <c r="N27" s="11">
        <v>0</v>
      </c>
      <c r="O27" s="12">
        <v>72</v>
      </c>
      <c r="P27" s="8" t="s">
        <v>17</v>
      </c>
    </row>
    <row r="28" spans="2:30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27.0395103291103</v>
      </c>
      <c r="I28" s="9">
        <v>27.0395103291103</v>
      </c>
      <c r="J28" s="10">
        <v>0</v>
      </c>
      <c r="N28" s="11">
        <v>0</v>
      </c>
      <c r="O28" s="12">
        <v>72</v>
      </c>
      <c r="P28" s="8" t="s">
        <v>17</v>
      </c>
    </row>
    <row r="29" spans="2:30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22.806696268969102</v>
      </c>
      <c r="I29" s="9">
        <v>22.806696268969102</v>
      </c>
      <c r="J29" s="10">
        <v>0</v>
      </c>
      <c r="N29" s="11">
        <v>0</v>
      </c>
      <c r="O29" s="12">
        <v>72</v>
      </c>
      <c r="P29" s="8" t="s">
        <v>17</v>
      </c>
    </row>
    <row r="30" spans="2:30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28.411417257764001</v>
      </c>
      <c r="I30" s="9">
        <v>28.411417257764001</v>
      </c>
      <c r="J30" s="10">
        <v>0</v>
      </c>
      <c r="N30" s="11">
        <v>0</v>
      </c>
      <c r="O30" s="12">
        <v>72</v>
      </c>
      <c r="P30" s="8" t="s">
        <v>17</v>
      </c>
    </row>
    <row r="31" spans="2:30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26.0089858119971</v>
      </c>
      <c r="I31" s="9">
        <v>26.0089858119971</v>
      </c>
      <c r="J31" s="10">
        <v>0</v>
      </c>
      <c r="N31" s="11">
        <v>0</v>
      </c>
      <c r="O31" s="12">
        <v>72</v>
      </c>
      <c r="P31" s="8" t="s">
        <v>17</v>
      </c>
    </row>
    <row r="32" spans="2:30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24.216261332335201</v>
      </c>
      <c r="I32" s="9">
        <v>24.216261332335201</v>
      </c>
      <c r="J32" s="10">
        <v>0</v>
      </c>
      <c r="N32" s="11">
        <v>0</v>
      </c>
      <c r="O32" s="12">
        <v>72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25.447695565666798</v>
      </c>
      <c r="I33" s="9">
        <v>25.447695565666798</v>
      </c>
      <c r="J33" s="10">
        <v>0</v>
      </c>
      <c r="N33" s="11">
        <v>0</v>
      </c>
      <c r="O33" s="12">
        <v>72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30.7167810623672</v>
      </c>
      <c r="I34" s="9">
        <v>30.7167810623672</v>
      </c>
      <c r="J34" s="10">
        <v>0</v>
      </c>
      <c r="N34" s="11">
        <v>0</v>
      </c>
      <c r="O34" s="12">
        <v>72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24.977789246452701</v>
      </c>
      <c r="I35" s="9">
        <v>24.977789246452701</v>
      </c>
      <c r="J35" s="10">
        <v>0</v>
      </c>
      <c r="N35" s="11">
        <v>0</v>
      </c>
      <c r="O35" s="12">
        <v>72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25.3079315320524</v>
      </c>
      <c r="I36" s="9">
        <v>25.3079315320524</v>
      </c>
      <c r="J36" s="10">
        <v>0</v>
      </c>
      <c r="N36" s="11">
        <v>0</v>
      </c>
      <c r="O36" s="12">
        <v>72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25.217497634202999</v>
      </c>
      <c r="I37" s="9">
        <v>25.217497634202999</v>
      </c>
      <c r="J37" s="10">
        <v>0</v>
      </c>
      <c r="N37" s="11">
        <v>0</v>
      </c>
      <c r="O37" s="12">
        <v>72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30.7142050825294</v>
      </c>
      <c r="I38" s="9">
        <v>30.7142050825294</v>
      </c>
      <c r="J38" s="10">
        <v>0</v>
      </c>
      <c r="N38" s="11">
        <v>0</v>
      </c>
      <c r="O38" s="12">
        <v>72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27.141566543128601</v>
      </c>
      <c r="I39" s="9">
        <v>27.141566543128601</v>
      </c>
      <c r="J39" s="10">
        <v>0</v>
      </c>
      <c r="N39" s="11">
        <v>0</v>
      </c>
      <c r="O39" s="12">
        <v>72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27.020974223343298</v>
      </c>
      <c r="I40" s="9">
        <v>27.020974223343298</v>
      </c>
      <c r="J40" s="10">
        <v>0</v>
      </c>
      <c r="N40" s="11">
        <v>0</v>
      </c>
      <c r="O40" s="12">
        <v>72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22.992671682257001</v>
      </c>
      <c r="I41" s="9">
        <v>22.992671682257001</v>
      </c>
      <c r="J41" s="10">
        <v>0</v>
      </c>
      <c r="N41" s="11">
        <v>0</v>
      </c>
      <c r="O41" s="12">
        <v>72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28.193462983548599</v>
      </c>
      <c r="I42" s="9">
        <v>28.193462983548599</v>
      </c>
      <c r="J42" s="10">
        <v>0</v>
      </c>
      <c r="N42" s="11">
        <v>0</v>
      </c>
      <c r="O42" s="12">
        <v>72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26.0039594891824</v>
      </c>
      <c r="I43" s="9">
        <v>26.0039594891824</v>
      </c>
      <c r="J43" s="10">
        <v>0</v>
      </c>
      <c r="N43" s="11">
        <v>0</v>
      </c>
      <c r="O43" s="12">
        <v>72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24.263768788324999</v>
      </c>
      <c r="I44" s="9">
        <v>24.263768788324999</v>
      </c>
      <c r="J44" s="10">
        <v>0</v>
      </c>
      <c r="N44" s="11">
        <v>0</v>
      </c>
      <c r="O44" s="12">
        <v>72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25.143043072717902</v>
      </c>
      <c r="I45" s="9">
        <v>25.143043072717902</v>
      </c>
      <c r="J45" s="10">
        <v>0</v>
      </c>
      <c r="N45" s="11">
        <v>0</v>
      </c>
      <c r="O45" s="12">
        <v>72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30.7393764016274</v>
      </c>
      <c r="I46" s="9">
        <v>30.7393764016274</v>
      </c>
      <c r="J46" s="10">
        <v>0</v>
      </c>
      <c r="N46" s="11">
        <v>0</v>
      </c>
      <c r="O46" s="12">
        <v>72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24.815957583415202</v>
      </c>
      <c r="I47" s="9">
        <v>24.815957583415202</v>
      </c>
      <c r="J47" s="10">
        <v>0</v>
      </c>
      <c r="N47" s="11">
        <v>0</v>
      </c>
      <c r="O47" s="12">
        <v>72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25.191030301577101</v>
      </c>
      <c r="I48" s="9">
        <v>25.191030301577101</v>
      </c>
      <c r="J48" s="10">
        <v>0</v>
      </c>
      <c r="N48" s="11">
        <v>0</v>
      </c>
      <c r="O48" s="12">
        <v>72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25.064359645656499</v>
      </c>
      <c r="I49" s="9">
        <v>25.064359645656499</v>
      </c>
      <c r="J49" s="10">
        <v>0</v>
      </c>
      <c r="N49" s="11">
        <v>0</v>
      </c>
      <c r="O49" s="12">
        <v>72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30.0106585056065</v>
      </c>
      <c r="I50" s="9">
        <v>30.0106585056065</v>
      </c>
      <c r="J50" s="10">
        <v>0</v>
      </c>
      <c r="N50" s="11">
        <v>0</v>
      </c>
      <c r="O50" s="12">
        <v>72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33.531377366306799</v>
      </c>
      <c r="I51" s="9">
        <v>33.531377366306799</v>
      </c>
      <c r="J51" s="10">
        <v>0</v>
      </c>
      <c r="N51" s="11">
        <v>0</v>
      </c>
      <c r="O51" s="12">
        <v>72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34.010206711908403</v>
      </c>
      <c r="I52" s="9">
        <v>34.010206711908403</v>
      </c>
      <c r="J52" s="10">
        <v>0</v>
      </c>
      <c r="N52" s="11">
        <v>0</v>
      </c>
      <c r="O52" s="12">
        <v>72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32.656320246689098</v>
      </c>
      <c r="I53" s="9">
        <v>32.656320246689098</v>
      </c>
      <c r="J53" s="10">
        <v>0</v>
      </c>
      <c r="N53" s="11">
        <v>0</v>
      </c>
      <c r="O53" s="12">
        <v>72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31.7490452192921</v>
      </c>
      <c r="I54" s="9">
        <v>31.7490452192921</v>
      </c>
      <c r="J54" s="10">
        <v>0</v>
      </c>
      <c r="N54" s="11">
        <v>0</v>
      </c>
      <c r="O54" s="12">
        <v>72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32.013955134215202</v>
      </c>
      <c r="I55" s="9">
        <v>32.013955134215202</v>
      </c>
      <c r="J55" s="10">
        <v>0</v>
      </c>
      <c r="N55" s="11">
        <v>0</v>
      </c>
      <c r="O55" s="12">
        <v>72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32.007449617217802</v>
      </c>
      <c r="I56" s="9">
        <v>32.007449617217802</v>
      </c>
      <c r="J56" s="10">
        <v>0</v>
      </c>
      <c r="N56" s="11">
        <v>0</v>
      </c>
      <c r="O56" s="12">
        <v>72</v>
      </c>
      <c r="P56" s="8" t="s">
        <v>17</v>
      </c>
    </row>
    <row r="57" spans="2:16" ht="15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31.4551226497817</v>
      </c>
      <c r="I57" s="9">
        <v>31.4551226497817</v>
      </c>
      <c r="J57" s="10">
        <v>0</v>
      </c>
      <c r="N57" s="11">
        <v>0</v>
      </c>
      <c r="O57" s="12">
        <v>72</v>
      </c>
      <c r="P57" s="8" t="s">
        <v>17</v>
      </c>
    </row>
    <row r="58" spans="2:16" ht="15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32.4391713597267</v>
      </c>
      <c r="I58" s="9">
        <v>32.4391713597267</v>
      </c>
      <c r="J58" s="10">
        <v>0</v>
      </c>
      <c r="N58" s="11">
        <v>0</v>
      </c>
      <c r="O58" s="12">
        <v>72</v>
      </c>
      <c r="P58" s="8" t="s">
        <v>17</v>
      </c>
    </row>
    <row r="59" spans="2:16" ht="15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32.1637020907229</v>
      </c>
      <c r="I59" s="9">
        <v>32.1637020907229</v>
      </c>
      <c r="J59" s="10">
        <v>0</v>
      </c>
      <c r="N59" s="11">
        <v>0</v>
      </c>
      <c r="O59" s="12">
        <v>72</v>
      </c>
      <c r="P59" s="8" t="s">
        <v>17</v>
      </c>
    </row>
    <row r="60" spans="2:16" ht="15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33.324703360166303</v>
      </c>
      <c r="I60" s="9">
        <v>33.324703360166303</v>
      </c>
      <c r="J60" s="10">
        <v>0</v>
      </c>
      <c r="N60" s="11">
        <v>0</v>
      </c>
      <c r="O60" s="12">
        <v>72</v>
      </c>
      <c r="P60" s="8" t="s">
        <v>17</v>
      </c>
    </row>
    <row r="61" spans="2:16" ht="15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33.315949457677299</v>
      </c>
      <c r="I61" s="9">
        <v>33.315949457677299</v>
      </c>
      <c r="J61" s="10">
        <v>0</v>
      </c>
      <c r="N61" s="11">
        <v>0</v>
      </c>
      <c r="O61" s="12">
        <v>72</v>
      </c>
      <c r="P61" s="8" t="s">
        <v>17</v>
      </c>
    </row>
    <row r="62" spans="2:16" ht="15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30.438215467958798</v>
      </c>
      <c r="I62" s="9">
        <v>30.438215467958798</v>
      </c>
      <c r="J62" s="10">
        <v>0</v>
      </c>
      <c r="N62" s="11">
        <v>0</v>
      </c>
      <c r="O62" s="12">
        <v>72</v>
      </c>
      <c r="P62" s="8" t="s">
        <v>17</v>
      </c>
    </row>
    <row r="63" spans="2:16" ht="15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34.287337626644302</v>
      </c>
      <c r="I63" s="9">
        <v>34.287337626644302</v>
      </c>
      <c r="J63" s="10">
        <v>0</v>
      </c>
      <c r="N63" s="11">
        <v>0</v>
      </c>
      <c r="O63" s="12">
        <v>72</v>
      </c>
      <c r="P63" s="8" t="s">
        <v>17</v>
      </c>
    </row>
    <row r="64" spans="2:16" ht="15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33.965597299993803</v>
      </c>
      <c r="I64" s="9">
        <v>33.965597299993803</v>
      </c>
      <c r="J64" s="10">
        <v>0</v>
      </c>
      <c r="N64" s="11">
        <v>0</v>
      </c>
      <c r="O64" s="12">
        <v>72</v>
      </c>
      <c r="P64" s="8" t="s">
        <v>17</v>
      </c>
    </row>
    <row r="65" spans="2:16" ht="15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32.465169628126603</v>
      </c>
      <c r="I65" s="9">
        <v>32.465169628126603</v>
      </c>
      <c r="J65" s="10">
        <v>0</v>
      </c>
      <c r="N65" s="11">
        <v>0</v>
      </c>
      <c r="O65" s="12">
        <v>72</v>
      </c>
      <c r="P65" s="8" t="s">
        <v>17</v>
      </c>
    </row>
    <row r="66" spans="2:16" ht="15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31.694709738752799</v>
      </c>
      <c r="I66" s="9">
        <v>31.694709738752799</v>
      </c>
      <c r="J66" s="10">
        <v>0</v>
      </c>
      <c r="N66" s="11">
        <v>0</v>
      </c>
      <c r="O66" s="12">
        <v>72</v>
      </c>
      <c r="P66" s="8" t="s">
        <v>17</v>
      </c>
    </row>
    <row r="67" spans="2:16" ht="15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31.339756445875999</v>
      </c>
      <c r="I67" s="9">
        <v>31.339756445875999</v>
      </c>
      <c r="J67" s="10">
        <v>0</v>
      </c>
      <c r="N67" s="11">
        <v>0</v>
      </c>
      <c r="O67" s="12">
        <v>72</v>
      </c>
      <c r="P67" s="8" t="s">
        <v>17</v>
      </c>
    </row>
    <row r="68" spans="2:16" ht="15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31.471931247464401</v>
      </c>
      <c r="I68" s="9">
        <v>31.471931247464401</v>
      </c>
      <c r="J68" s="10">
        <v>0</v>
      </c>
      <c r="N68" s="11">
        <v>0</v>
      </c>
      <c r="O68" s="12">
        <v>72</v>
      </c>
      <c r="P68" s="8" t="s">
        <v>17</v>
      </c>
    </row>
    <row r="69" spans="2:16" ht="15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32.040529489079503</v>
      </c>
      <c r="I69" s="9">
        <v>32.040529489079503</v>
      </c>
      <c r="J69" s="10">
        <v>0</v>
      </c>
      <c r="N69" s="11">
        <v>0</v>
      </c>
      <c r="O69" s="12">
        <v>72</v>
      </c>
      <c r="P69" s="8" t="s">
        <v>17</v>
      </c>
    </row>
    <row r="70" spans="2:16" ht="15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31.835197598958199</v>
      </c>
      <c r="I70" s="9">
        <v>31.835197598958199</v>
      </c>
      <c r="J70" s="10">
        <v>0</v>
      </c>
      <c r="N70" s="11">
        <v>0</v>
      </c>
      <c r="O70" s="12">
        <v>72</v>
      </c>
      <c r="P70" s="8" t="s">
        <v>17</v>
      </c>
    </row>
    <row r="71" spans="2:16" ht="15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32.047865749791399</v>
      </c>
      <c r="I71" s="9">
        <v>32.047865749791399</v>
      </c>
      <c r="J71" s="10">
        <v>0</v>
      </c>
      <c r="N71" s="11">
        <v>0</v>
      </c>
      <c r="O71" s="12">
        <v>72</v>
      </c>
      <c r="P71" s="8" t="s">
        <v>17</v>
      </c>
    </row>
    <row r="72" spans="2:16" ht="15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33.319596288801897</v>
      </c>
      <c r="I72" s="9">
        <v>33.319596288801897</v>
      </c>
      <c r="J72" s="10">
        <v>0</v>
      </c>
      <c r="N72" s="11">
        <v>0</v>
      </c>
      <c r="O72" s="12">
        <v>72</v>
      </c>
      <c r="P72" s="8" t="s">
        <v>17</v>
      </c>
    </row>
    <row r="73" spans="2:16" ht="15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32.779364147861102</v>
      </c>
      <c r="I73" s="9">
        <v>32.779364147861102</v>
      </c>
      <c r="J73" s="10">
        <v>0</v>
      </c>
      <c r="N73" s="11">
        <v>0</v>
      </c>
      <c r="O73" s="12">
        <v>72</v>
      </c>
      <c r="P73" s="8" t="s">
        <v>17</v>
      </c>
    </row>
    <row r="74" spans="2:16" ht="15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30.744668260524598</v>
      </c>
      <c r="I74" s="9">
        <v>30.744668260524598</v>
      </c>
      <c r="J74" s="10">
        <v>0</v>
      </c>
      <c r="N74" s="11">
        <v>0</v>
      </c>
      <c r="O74" s="12">
        <v>72</v>
      </c>
      <c r="P74" s="8" t="s">
        <v>17</v>
      </c>
    </row>
    <row r="75" spans="2:16" ht="15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34.2282771219596</v>
      </c>
      <c r="I75" s="9">
        <v>34.2282771219596</v>
      </c>
      <c r="J75" s="10">
        <v>0</v>
      </c>
      <c r="N75" s="11">
        <v>0</v>
      </c>
      <c r="O75" s="12">
        <v>72</v>
      </c>
      <c r="P75" s="8" t="s">
        <v>17</v>
      </c>
    </row>
    <row r="76" spans="2:16" ht="15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34.437311736568397</v>
      </c>
      <c r="I76" s="9">
        <v>34.437311736568397</v>
      </c>
      <c r="J76" s="10">
        <v>0</v>
      </c>
      <c r="N76" s="11">
        <v>0</v>
      </c>
      <c r="O76" s="12">
        <v>72</v>
      </c>
      <c r="P76" s="8" t="s">
        <v>17</v>
      </c>
    </row>
    <row r="77" spans="2:16" ht="15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32.693700081039097</v>
      </c>
      <c r="I77" s="9">
        <v>32.693700081039097</v>
      </c>
      <c r="J77" s="10">
        <v>0</v>
      </c>
      <c r="N77" s="11">
        <v>0</v>
      </c>
      <c r="O77" s="12">
        <v>72</v>
      </c>
      <c r="P77" s="8" t="s">
        <v>17</v>
      </c>
    </row>
    <row r="78" spans="2:16" ht="15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31.089656928048701</v>
      </c>
      <c r="I78" s="9">
        <v>31.089656928048701</v>
      </c>
      <c r="J78" s="10">
        <v>0</v>
      </c>
      <c r="N78" s="11">
        <v>0</v>
      </c>
      <c r="O78" s="12">
        <v>72</v>
      </c>
      <c r="P78" s="8" t="s">
        <v>17</v>
      </c>
    </row>
    <row r="79" spans="2:16" ht="15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31.325781698544599</v>
      </c>
      <c r="I79" s="9">
        <v>31.325781698544599</v>
      </c>
      <c r="J79" s="10">
        <v>0</v>
      </c>
      <c r="N79" s="11">
        <v>0</v>
      </c>
      <c r="O79" s="12">
        <v>72</v>
      </c>
      <c r="P79" s="8" t="s">
        <v>17</v>
      </c>
    </row>
    <row r="80" spans="2:16" ht="15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31.024700864119001</v>
      </c>
      <c r="I80" s="9">
        <v>31.024700864119001</v>
      </c>
      <c r="J80" s="10">
        <v>0</v>
      </c>
      <c r="N80" s="11">
        <v>0</v>
      </c>
      <c r="O80" s="12">
        <v>72</v>
      </c>
      <c r="P80" s="8" t="s">
        <v>17</v>
      </c>
    </row>
    <row r="81" spans="2:16" ht="15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32.350203438362399</v>
      </c>
      <c r="I81" s="9">
        <v>32.350203438362399</v>
      </c>
      <c r="J81" s="10">
        <v>0</v>
      </c>
      <c r="N81" s="11">
        <v>0</v>
      </c>
      <c r="O81" s="12">
        <v>72</v>
      </c>
      <c r="P81" s="8" t="s">
        <v>17</v>
      </c>
    </row>
    <row r="82" spans="2:16" ht="15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33.103194348295197</v>
      </c>
      <c r="I82" s="9">
        <v>33.103194348295197</v>
      </c>
      <c r="J82" s="10">
        <v>0</v>
      </c>
      <c r="N82" s="11">
        <v>0</v>
      </c>
      <c r="O82" s="12">
        <v>72</v>
      </c>
      <c r="P82" s="8" t="s">
        <v>17</v>
      </c>
    </row>
    <row r="83" spans="2:16" ht="15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32.963657180624999</v>
      </c>
      <c r="I83" s="9">
        <v>32.963657180624999</v>
      </c>
      <c r="J83" s="10">
        <v>0</v>
      </c>
      <c r="N83" s="11">
        <v>0</v>
      </c>
      <c r="O83" s="12">
        <v>72</v>
      </c>
      <c r="P83" s="8" t="s">
        <v>17</v>
      </c>
    </row>
    <row r="84" spans="2:16" ht="15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33.8086397393268</v>
      </c>
      <c r="I84" s="9">
        <v>33.8086397393268</v>
      </c>
      <c r="J84" s="10">
        <v>0</v>
      </c>
      <c r="N84" s="11">
        <v>0</v>
      </c>
      <c r="O84" s="12">
        <v>72</v>
      </c>
      <c r="P84" s="8" t="s">
        <v>17</v>
      </c>
    </row>
    <row r="85" spans="2:16" ht="15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33.317648432012803</v>
      </c>
      <c r="I85" s="9">
        <v>33.317648432012803</v>
      </c>
      <c r="J85" s="10">
        <v>0</v>
      </c>
      <c r="N85" s="11">
        <v>0</v>
      </c>
      <c r="O85" s="12">
        <v>72</v>
      </c>
      <c r="P85" s="8" t="s">
        <v>17</v>
      </c>
    </row>
    <row r="86" spans="2:16" ht="15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31.9522276304216</v>
      </c>
      <c r="I86" s="9">
        <v>31.9522276304216</v>
      </c>
      <c r="J86" s="10">
        <v>0</v>
      </c>
      <c r="N86" s="11">
        <v>0</v>
      </c>
      <c r="O86" s="12">
        <v>72</v>
      </c>
      <c r="P86" s="8" t="s">
        <v>17</v>
      </c>
    </row>
    <row r="87" spans="2:16" ht="15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35.208380207398903</v>
      </c>
      <c r="I87" s="9">
        <v>35.208380207398903</v>
      </c>
      <c r="J87" s="10">
        <v>0</v>
      </c>
      <c r="N87" s="11">
        <v>0</v>
      </c>
      <c r="O87" s="12">
        <v>72</v>
      </c>
      <c r="P87" s="8" t="s">
        <v>17</v>
      </c>
    </row>
    <row r="88" spans="2:16" ht="15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34.483999689300497</v>
      </c>
      <c r="I88" s="9">
        <v>34.483999689300497</v>
      </c>
      <c r="J88" s="10">
        <v>0</v>
      </c>
      <c r="N88" s="11">
        <v>0</v>
      </c>
      <c r="O88" s="12">
        <v>72</v>
      </c>
      <c r="P88" s="8" t="s">
        <v>17</v>
      </c>
    </row>
    <row r="89" spans="2:16" ht="15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33.7954500839042</v>
      </c>
      <c r="I89" s="9">
        <v>33.7954500839042</v>
      </c>
      <c r="J89" s="10">
        <v>0</v>
      </c>
      <c r="N89" s="11">
        <v>0</v>
      </c>
      <c r="O89" s="12">
        <v>72</v>
      </c>
      <c r="P89" s="8" t="s">
        <v>17</v>
      </c>
    </row>
    <row r="90" spans="2:16" ht="15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31.9527859935456</v>
      </c>
      <c r="I90" s="9">
        <v>31.9527859935456</v>
      </c>
      <c r="J90" s="10">
        <v>0</v>
      </c>
      <c r="N90" s="11">
        <v>0</v>
      </c>
      <c r="O90" s="12">
        <v>72</v>
      </c>
      <c r="P90" s="8" t="s">
        <v>17</v>
      </c>
    </row>
    <row r="91" spans="2:16" ht="15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33.750765321232201</v>
      </c>
      <c r="I91" s="9">
        <v>33.750765321232201</v>
      </c>
      <c r="J91" s="10">
        <v>0</v>
      </c>
      <c r="N91" s="11">
        <v>0</v>
      </c>
      <c r="O91" s="12">
        <v>72</v>
      </c>
      <c r="P91" s="8" t="s">
        <v>17</v>
      </c>
    </row>
    <row r="92" spans="2:16" ht="15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32.917929841933997</v>
      </c>
      <c r="I92" s="9">
        <v>32.917929841933997</v>
      </c>
      <c r="J92" s="10">
        <v>0</v>
      </c>
      <c r="N92" s="11">
        <v>0</v>
      </c>
      <c r="O92" s="12">
        <v>72</v>
      </c>
      <c r="P92" s="8" t="s">
        <v>17</v>
      </c>
    </row>
    <row r="93" spans="2:16" ht="15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33.250144829521702</v>
      </c>
      <c r="I93" s="9">
        <v>33.250144829521702</v>
      </c>
      <c r="J93" s="10">
        <v>0</v>
      </c>
      <c r="N93" s="11">
        <v>0</v>
      </c>
      <c r="O93" s="12">
        <v>72</v>
      </c>
      <c r="P93" s="8" t="s">
        <v>17</v>
      </c>
    </row>
    <row r="94" spans="2:16" ht="15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33.216586400296599</v>
      </c>
      <c r="I94" s="9">
        <v>33.216586400296599</v>
      </c>
      <c r="J94" s="10">
        <v>0</v>
      </c>
      <c r="N94" s="11">
        <v>0</v>
      </c>
      <c r="O94" s="12">
        <v>72</v>
      </c>
      <c r="P94" s="8" t="s">
        <v>17</v>
      </c>
    </row>
    <row r="95" spans="2:16" ht="15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34.0291008201214</v>
      </c>
      <c r="I95" s="9">
        <v>34.0291008201214</v>
      </c>
      <c r="J95" s="10">
        <v>0</v>
      </c>
      <c r="N95" s="11">
        <v>0</v>
      </c>
      <c r="O95" s="12">
        <v>72</v>
      </c>
      <c r="P95" s="8" t="s">
        <v>17</v>
      </c>
    </row>
    <row r="96" spans="2:16" ht="15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32.711362313090497</v>
      </c>
      <c r="I96" s="9">
        <v>32.711362313090497</v>
      </c>
      <c r="J96" s="10">
        <v>0</v>
      </c>
      <c r="N96" s="11">
        <v>0</v>
      </c>
      <c r="O96" s="12">
        <v>72</v>
      </c>
      <c r="P96" s="8" t="s">
        <v>17</v>
      </c>
    </row>
    <row r="97" spans="2:16" ht="15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34.276784135756003</v>
      </c>
      <c r="I97" s="9">
        <v>34.276784135756003</v>
      </c>
      <c r="J97" s="10">
        <v>0</v>
      </c>
      <c r="N97" s="11">
        <v>0</v>
      </c>
      <c r="O97" s="12">
        <v>72</v>
      </c>
      <c r="P97" s="8" t="s">
        <v>17</v>
      </c>
    </row>
  </sheetData>
  <printOptions headings="1" gridLines="1"/>
  <pageMargins left="0" right="0" top="0" bottom="0" header="0" footer="0"/>
  <pageSetup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13" customWidth="1"/>
    <col min="2" max="2" width="24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114</v>
      </c>
      <c r="B1" s="13" t="s">
        <v>115</v>
      </c>
    </row>
    <row r="2" spans="1:2" ht="15" customHeight="1" x14ac:dyDescent="0.15">
      <c r="A2" s="13" t="s">
        <v>116</v>
      </c>
      <c r="B2" s="13" t="s">
        <v>117</v>
      </c>
    </row>
    <row r="3" spans="1:2" ht="15" customHeight="1" x14ac:dyDescent="0.15">
      <c r="A3" s="13" t="s">
        <v>118</v>
      </c>
    </row>
    <row r="4" spans="1:2" ht="15" customHeight="1" x14ac:dyDescent="0.15">
      <c r="A4" s="13" t="s">
        <v>119</v>
      </c>
    </row>
    <row r="5" spans="1:2" ht="15" customHeight="1" x14ac:dyDescent="0.15">
      <c r="A5" s="13" t="s">
        <v>120</v>
      </c>
      <c r="B5" s="13" t="s">
        <v>121</v>
      </c>
    </row>
    <row r="6" spans="1:2" ht="15" customHeight="1" x14ac:dyDescent="0.15">
      <c r="A6" s="13" t="s">
        <v>122</v>
      </c>
      <c r="B6" s="13" t="s">
        <v>123</v>
      </c>
    </row>
    <row r="7" spans="1:2" ht="15" customHeight="1" x14ac:dyDescent="0.15">
      <c r="A7" s="13" t="s">
        <v>124</v>
      </c>
      <c r="B7" s="14">
        <v>20</v>
      </c>
    </row>
    <row r="8" spans="1:2" ht="15" customHeight="1" x14ac:dyDescent="0.15">
      <c r="A8" s="13" t="s">
        <v>125</v>
      </c>
      <c r="B8" s="14">
        <v>105</v>
      </c>
    </row>
    <row r="9" spans="1:2" ht="15" customHeight="1" x14ac:dyDescent="0.15">
      <c r="A9" s="13" t="s">
        <v>126</v>
      </c>
      <c r="B9" s="13" t="s">
        <v>127</v>
      </c>
    </row>
    <row r="10" spans="1:2" ht="15" customHeight="1" x14ac:dyDescent="0.15">
      <c r="A10" s="13" t="s">
        <v>128</v>
      </c>
      <c r="B10" s="13" t="s">
        <v>129</v>
      </c>
    </row>
    <row r="11" spans="1:2" ht="15" customHeight="1" x14ac:dyDescent="0.15">
      <c r="A11" s="13" t="s">
        <v>130</v>
      </c>
      <c r="B11" s="13" t="s">
        <v>131</v>
      </c>
    </row>
    <row r="12" spans="1:2" ht="15" customHeight="1" x14ac:dyDescent="0.15">
      <c r="A12" s="13" t="s">
        <v>132</v>
      </c>
      <c r="B12" s="13" t="s">
        <v>133</v>
      </c>
    </row>
    <row r="13" spans="1:2" ht="15" customHeight="1" x14ac:dyDescent="0.15">
      <c r="A13" s="13" t="s">
        <v>134</v>
      </c>
      <c r="B13" s="13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4DC3-A9F8-444D-8895-DBF93D0E11D3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15">
        <v>30.014418642482401</v>
      </c>
      <c r="D2" s="20">
        <v>20.921517853723</v>
      </c>
      <c r="E2" s="21">
        <f>C2-D5</f>
        <v>9.2188206473181999</v>
      </c>
      <c r="F2" s="18">
        <f>E2-E5</f>
        <v>2.6225192295470379E-2</v>
      </c>
      <c r="G2" s="18">
        <f>2^-(F2)</f>
        <v>0.98198630367842665</v>
      </c>
    </row>
    <row r="3" spans="1:7" x14ac:dyDescent="0.15">
      <c r="A3" s="19" t="s">
        <v>163</v>
      </c>
      <c r="B3" s="18" t="s">
        <v>155</v>
      </c>
      <c r="C3" s="15">
        <v>30.092016755844998</v>
      </c>
      <c r="D3" s="20">
        <v>20.6350535471672</v>
      </c>
      <c r="E3" s="21">
        <f>C3-D5</f>
        <v>9.2964187606807975</v>
      </c>
      <c r="F3" s="18">
        <f>E3-E5</f>
        <v>0.10382330565806797</v>
      </c>
      <c r="G3" s="18">
        <f>2^-(F3)</f>
        <v>0.93056362167564832</v>
      </c>
    </row>
    <row r="4" spans="1:7" x14ac:dyDescent="0.15">
      <c r="A4" s="19" t="s">
        <v>163</v>
      </c>
      <c r="B4" s="18" t="s">
        <v>156</v>
      </c>
      <c r="C4" s="15">
        <v>29.858144952233399</v>
      </c>
      <c r="D4" s="20">
        <v>20.830222584602399</v>
      </c>
      <c r="E4" s="21">
        <f>C4-D5</f>
        <v>9.0625469570691983</v>
      </c>
      <c r="F4" s="18">
        <f>E4-E5</f>
        <v>-0.13004849795353124</v>
      </c>
      <c r="G4" s="18">
        <f>2^-(F4)</f>
        <v>1.0943304878965858</v>
      </c>
    </row>
    <row r="5" spans="1:7" x14ac:dyDescent="0.15">
      <c r="A5" s="18" t="s">
        <v>157</v>
      </c>
      <c r="C5" s="18">
        <f>AVERAGE(C2:C4)</f>
        <v>29.98819345018693</v>
      </c>
      <c r="D5" s="18">
        <f>AVERAGE(D2:D4)</f>
        <v>20.795597995164201</v>
      </c>
      <c r="E5" s="18">
        <f>C5-D5</f>
        <v>9.1925954550227296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15">
        <v>35.591241797369399</v>
      </c>
      <c r="D7" s="20">
        <v>20.921517853723</v>
      </c>
      <c r="E7" s="21">
        <f>C7-D10</f>
        <v>14.795643802205198</v>
      </c>
      <c r="F7" s="18">
        <f>E7-E5</f>
        <v>5.6030483471824688</v>
      </c>
      <c r="G7" s="18">
        <f>2^-(F7)</f>
        <v>2.057379368254935E-2</v>
      </c>
    </row>
    <row r="8" spans="1:7" x14ac:dyDescent="0.15">
      <c r="A8" s="19" t="s">
        <v>165</v>
      </c>
      <c r="B8" s="18" t="s">
        <v>155</v>
      </c>
      <c r="C8" s="15">
        <v>35.464756365232098</v>
      </c>
      <c r="D8" s="20">
        <v>20.6350535471672</v>
      </c>
      <c r="E8" s="21">
        <f>C8-D10</f>
        <v>14.669158370067898</v>
      </c>
      <c r="F8" s="18">
        <f>E8-E5</f>
        <v>5.476562915045168</v>
      </c>
      <c r="G8" s="18">
        <f>2^-(F8)</f>
        <v>2.2458993498970251E-2</v>
      </c>
    </row>
    <row r="9" spans="1:7" x14ac:dyDescent="0.15">
      <c r="A9" s="19" t="s">
        <v>165</v>
      </c>
      <c r="B9" s="18" t="s">
        <v>156</v>
      </c>
      <c r="C9" s="15">
        <v>35.545133752592101</v>
      </c>
      <c r="D9" s="20">
        <v>20.830222584602399</v>
      </c>
      <c r="E9" s="21">
        <f>C9-D10</f>
        <v>14.7495357574279</v>
      </c>
      <c r="F9" s="18">
        <f>E9-E5</f>
        <v>5.5569403024051702</v>
      </c>
      <c r="G9" s="18">
        <f>2^-(F9)</f>
        <v>2.1241945236722855E-2</v>
      </c>
    </row>
    <row r="10" spans="1:7" x14ac:dyDescent="0.15">
      <c r="A10" s="18" t="s">
        <v>157</v>
      </c>
      <c r="C10" s="18">
        <f>AVERAGE(C7:C9)</f>
        <v>35.533710638397871</v>
      </c>
      <c r="D10" s="18">
        <f>AVERAGE(D7:D9)</f>
        <v>20.795597995164201</v>
      </c>
      <c r="E10" s="18">
        <f>C10-D10</f>
        <v>14.73811264323367</v>
      </c>
      <c r="F10" s="18">
        <f>E10-E5</f>
        <v>5.5455171882109404</v>
      </c>
      <c r="G10" s="18">
        <f>2^-(F10)</f>
        <v>2.1410804445022639E-2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0.98198630367842665</v>
      </c>
      <c r="C13" s="18">
        <f>G7</f>
        <v>2.057379368254935E-2</v>
      </c>
    </row>
    <row r="14" spans="1:7" x14ac:dyDescent="0.15">
      <c r="A14" s="18">
        <v>2</v>
      </c>
      <c r="B14" s="18">
        <f t="shared" ref="B14:B15" si="0">G3</f>
        <v>0.93056362167564832</v>
      </c>
      <c r="C14" s="18">
        <f t="shared" ref="C14:C15" si="1">G8</f>
        <v>2.2458993498970251E-2</v>
      </c>
    </row>
    <row r="15" spans="1:7" x14ac:dyDescent="0.15">
      <c r="A15" s="18">
        <v>3</v>
      </c>
      <c r="B15" s="18">
        <f t="shared" si="0"/>
        <v>1.0943304878965858</v>
      </c>
      <c r="C15" s="18">
        <f t="shared" si="1"/>
        <v>2.1241945236722855E-2</v>
      </c>
    </row>
    <row r="16" spans="1:7" x14ac:dyDescent="0.15">
      <c r="A16" s="18" t="s">
        <v>158</v>
      </c>
      <c r="B16" s="18">
        <f>AVERAGE(B13:B15)</f>
        <v>1.0022934710835536</v>
      </c>
      <c r="C16" s="18">
        <f>AVERAGE(C13:C15)</f>
        <v>2.1424910806080819E-2</v>
      </c>
    </row>
    <row r="17" spans="1:3" x14ac:dyDescent="0.15">
      <c r="A17" s="18" t="s">
        <v>159</v>
      </c>
      <c r="B17" s="18">
        <f>STDEV(B13:B15)</f>
        <v>8.3750715841546683E-2</v>
      </c>
      <c r="C17" s="18">
        <f>STDEV(C13:C15)</f>
        <v>9.5582523854322444E-4</v>
      </c>
    </row>
    <row r="18" spans="1:3" x14ac:dyDescent="0.15">
      <c r="A18" s="18" t="s">
        <v>160</v>
      </c>
      <c r="B18" s="18">
        <f>_xlfn.STDEV.P(B13:B15)/SQRT(3)</f>
        <v>3.9480466067190183E-2</v>
      </c>
      <c r="C18" s="18">
        <f>_xlfn.STDEV.P(C13:C15)/SQRT(3)</f>
        <v>4.5058033853544231E-4</v>
      </c>
    </row>
    <row r="19" spans="1:3" x14ac:dyDescent="0.15">
      <c r="A19" s="18" t="s">
        <v>161</v>
      </c>
      <c r="B19" s="18">
        <f>_xlfn.T.TEST(C13:C15,B13:B15,2,1)</f>
        <v>2.4470063585202077E-3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7B20-2EE8-48F6-99DB-E8ABFCDF2D8F}">
  <dimension ref="A1:G19"/>
  <sheetViews>
    <sheetView workbookViewId="0">
      <selection activeCell="I16" sqref="I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27.078068073502099</v>
      </c>
      <c r="D2" s="20">
        <v>20.921517853723</v>
      </c>
      <c r="E2" s="21">
        <f>C2-D5</f>
        <v>6.2824700783378979</v>
      </c>
      <c r="F2" s="18">
        <f>E2-E5</f>
        <v>-7.1112209023468154E-2</v>
      </c>
      <c r="G2" s="18">
        <f>2^-(F2)</f>
        <v>1.0505262480001987</v>
      </c>
    </row>
    <row r="3" spans="1:7" x14ac:dyDescent="0.15">
      <c r="A3" s="19" t="s">
        <v>163</v>
      </c>
      <c r="B3" s="18" t="s">
        <v>155</v>
      </c>
      <c r="C3" s="9">
        <v>27.141566543128601</v>
      </c>
      <c r="D3" s="20">
        <v>20.6350535471672</v>
      </c>
      <c r="E3" s="21">
        <f>C3-D5</f>
        <v>6.3459685479644001</v>
      </c>
      <c r="F3" s="18">
        <f>E3-E5</f>
        <v>-7.6137393969659684E-3</v>
      </c>
      <c r="G3" s="18">
        <f>2^-(F3)</f>
        <v>1.0052913922232463</v>
      </c>
    </row>
    <row r="4" spans="1:7" x14ac:dyDescent="0.15">
      <c r="A4" s="19" t="s">
        <v>163</v>
      </c>
      <c r="B4" s="18" t="s">
        <v>156</v>
      </c>
      <c r="C4" s="9">
        <v>27.227906230946001</v>
      </c>
      <c r="D4" s="20">
        <v>20.830222584602399</v>
      </c>
      <c r="E4" s="21">
        <f>C4-D5</f>
        <v>6.4323082357818002</v>
      </c>
      <c r="F4" s="18">
        <f>E4-E5</f>
        <v>7.8725948420434122E-2</v>
      </c>
      <c r="G4" s="18">
        <f>2^-(F4)</f>
        <v>0.94689348422185637</v>
      </c>
    </row>
    <row r="5" spans="1:7" x14ac:dyDescent="0.15">
      <c r="A5" s="18" t="s">
        <v>157</v>
      </c>
      <c r="C5" s="18">
        <f>AVERAGE(C2:C4)</f>
        <v>27.149180282525567</v>
      </c>
      <c r="D5" s="18">
        <f>AVERAGE(D2:D4)</f>
        <v>20.795597995164201</v>
      </c>
      <c r="E5" s="18">
        <f>C5-D5</f>
        <v>6.3535822873613661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34.287337626644302</v>
      </c>
      <c r="D7" s="20">
        <v>20.921517853723</v>
      </c>
      <c r="E7" s="21">
        <f>C7-D10</f>
        <v>13.491739631480101</v>
      </c>
      <c r="F7" s="18">
        <f>E7-E5</f>
        <v>7.1381573441187349</v>
      </c>
      <c r="G7" s="18">
        <f>2^-(F7)</f>
        <v>7.0990547509342892E-3</v>
      </c>
    </row>
    <row r="8" spans="1:7" x14ac:dyDescent="0.15">
      <c r="A8" s="19" t="s">
        <v>165</v>
      </c>
      <c r="B8" s="18" t="s">
        <v>155</v>
      </c>
      <c r="C8" s="9">
        <v>34.2282771219596</v>
      </c>
      <c r="D8" s="20">
        <v>20.6350535471672</v>
      </c>
      <c r="E8" s="21">
        <f>C8-D10</f>
        <v>13.432679126795399</v>
      </c>
      <c r="F8" s="18">
        <f>E8-E5</f>
        <v>7.0790968394340332</v>
      </c>
      <c r="G8" s="18">
        <f>2^-(F8)</f>
        <v>7.3957037982965313E-3</v>
      </c>
    </row>
    <row r="9" spans="1:7" x14ac:dyDescent="0.15">
      <c r="A9" s="19" t="s">
        <v>165</v>
      </c>
      <c r="B9" s="18" t="s">
        <v>156</v>
      </c>
      <c r="C9" s="9">
        <v>35.208380207398903</v>
      </c>
      <c r="D9" s="20">
        <v>20.830222584602399</v>
      </c>
      <c r="E9" s="21">
        <f>C9-D10</f>
        <v>14.412782212234703</v>
      </c>
      <c r="F9" s="18">
        <f>E9-E5</f>
        <v>8.0591999248733366</v>
      </c>
      <c r="G9" s="18">
        <f>2^-(F9)</f>
        <v>3.7492040851195493E-3</v>
      </c>
    </row>
    <row r="10" spans="1:7" x14ac:dyDescent="0.15">
      <c r="A10" s="18" t="s">
        <v>157</v>
      </c>
      <c r="C10" s="18">
        <f>AVERAGE(C7:C9)</f>
        <v>34.574664985334266</v>
      </c>
      <c r="D10" s="18">
        <f>AVERAGE(D7:D9)</f>
        <v>20.795597995164201</v>
      </c>
      <c r="E10" s="18">
        <f>C10-D10</f>
        <v>13.779066990170065</v>
      </c>
      <c r="F10" s="18">
        <f>E10-E5</f>
        <v>7.4254847028086992</v>
      </c>
      <c r="G10" s="18">
        <f>2^-(F10)</f>
        <v>5.8170978893616471E-3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1.0505262480001987</v>
      </c>
      <c r="C13" s="18">
        <f>G7</f>
        <v>7.0990547509342892E-3</v>
      </c>
    </row>
    <row r="14" spans="1:7" x14ac:dyDescent="0.15">
      <c r="A14" s="18">
        <v>2</v>
      </c>
      <c r="B14" s="18">
        <f t="shared" ref="B14:B15" si="0">G3</f>
        <v>1.0052913922232463</v>
      </c>
      <c r="C14" s="18">
        <f t="shared" ref="C14:C15" si="1">G8</f>
        <v>7.3957037982965313E-3</v>
      </c>
    </row>
    <row r="15" spans="1:7" x14ac:dyDescent="0.15">
      <c r="A15" s="18">
        <v>3</v>
      </c>
      <c r="B15" s="18">
        <f t="shared" si="0"/>
        <v>0.94689348422185637</v>
      </c>
      <c r="C15" s="18">
        <f t="shared" si="1"/>
        <v>3.7492040851195493E-3</v>
      </c>
    </row>
    <row r="16" spans="1:7" x14ac:dyDescent="0.15">
      <c r="A16" s="18" t="s">
        <v>158</v>
      </c>
      <c r="B16" s="18">
        <f>AVERAGE(B13:B15)</f>
        <v>1.000903708148434</v>
      </c>
      <c r="C16" s="18">
        <f>AVERAGE(C13:C15)</f>
        <v>6.0813208781167897E-3</v>
      </c>
    </row>
    <row r="17" spans="1:3" x14ac:dyDescent="0.15">
      <c r="A17" s="18" t="s">
        <v>159</v>
      </c>
      <c r="B17" s="18">
        <f>STDEV(B13:B15)</f>
        <v>5.1955521946562104E-2</v>
      </c>
      <c r="C17" s="18">
        <f>STDEV(C13:C15)</f>
        <v>2.0251115318569574E-3</v>
      </c>
    </row>
    <row r="18" spans="1:3" x14ac:dyDescent="0.15">
      <c r="A18" s="18" t="s">
        <v>160</v>
      </c>
      <c r="B18" s="18">
        <f>_xlfn.STDEV.P(B13:B15)/SQRT(3)</f>
        <v>2.4492067925667039E-2</v>
      </c>
      <c r="C18" s="18">
        <f>_xlfn.STDEV.P(C13:C15)/SQRT(3)</f>
        <v>9.5464673122342119E-4</v>
      </c>
    </row>
    <row r="19" spans="1:3" x14ac:dyDescent="0.15">
      <c r="A19" s="18" t="s">
        <v>161</v>
      </c>
      <c r="B19" s="18">
        <f>_xlfn.T.TEST(C13:C15,B13:B15,2,1)</f>
        <v>8.4810712793383775E-4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D8FA-D18A-4885-92DF-5A91A21EC830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27.0395103291103</v>
      </c>
      <c r="D2" s="20">
        <v>20.921517853723</v>
      </c>
      <c r="E2" s="21">
        <f>C2-D5</f>
        <v>6.2439123339460991</v>
      </c>
      <c r="F2" s="18">
        <f>E2-E5</f>
        <v>-1.1269113373401751E-2</v>
      </c>
      <c r="G2" s="18">
        <f>2^-(F2)</f>
        <v>1.0078417408140077</v>
      </c>
    </row>
    <row r="3" spans="1:7" x14ac:dyDescent="0.15">
      <c r="A3" s="19" t="s">
        <v>163</v>
      </c>
      <c r="B3" s="18" t="s">
        <v>155</v>
      </c>
      <c r="C3" s="9">
        <v>27.020974223343298</v>
      </c>
      <c r="D3" s="20">
        <v>20.6350535471672</v>
      </c>
      <c r="E3" s="21">
        <f>C3-D5</f>
        <v>6.2253762281790976</v>
      </c>
      <c r="F3" s="18">
        <f>E3-E5</f>
        <v>-2.9805219140403238E-2</v>
      </c>
      <c r="G3" s="18">
        <f>2^-(F3)</f>
        <v>1.0208742863237277</v>
      </c>
    </row>
    <row r="4" spans="1:7" x14ac:dyDescent="0.15">
      <c r="A4" s="19" t="s">
        <v>163</v>
      </c>
      <c r="B4" s="18" t="s">
        <v>156</v>
      </c>
      <c r="C4" s="9">
        <v>27.091853774997499</v>
      </c>
      <c r="D4" s="20">
        <v>20.830222584602399</v>
      </c>
      <c r="E4" s="21">
        <f>C4-D5</f>
        <v>6.2962557798332988</v>
      </c>
      <c r="F4" s="18">
        <f>E4-E5</f>
        <v>4.1074332513797884E-2</v>
      </c>
      <c r="G4" s="18">
        <f>2^-(F4)</f>
        <v>0.97193090953309547</v>
      </c>
    </row>
    <row r="5" spans="1:7" x14ac:dyDescent="0.15">
      <c r="A5" s="18" t="s">
        <v>157</v>
      </c>
      <c r="C5" s="18">
        <f>AVERAGE(C2:C4)</f>
        <v>27.050779442483702</v>
      </c>
      <c r="D5" s="18">
        <f>AVERAGE(D2:D4)</f>
        <v>20.795597995164201</v>
      </c>
      <c r="E5" s="18">
        <f>C5-D5</f>
        <v>6.2551814473195009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34.437311736568397</v>
      </c>
      <c r="D7" s="20">
        <v>20.921517853723</v>
      </c>
      <c r="E7" s="21">
        <f>C7-D10</f>
        <v>13.641713741404196</v>
      </c>
      <c r="F7" s="18">
        <f>E7-E5</f>
        <v>7.3865322940846951</v>
      </c>
      <c r="G7" s="18">
        <f>2^-(F7)</f>
        <v>5.9762975966232796E-3</v>
      </c>
    </row>
    <row r="8" spans="1:7" x14ac:dyDescent="0.15">
      <c r="A8" s="19" t="s">
        <v>165</v>
      </c>
      <c r="B8" s="18" t="s">
        <v>155</v>
      </c>
      <c r="C8" s="9">
        <v>34.483999689300497</v>
      </c>
      <c r="D8" s="20">
        <v>20.6350535471672</v>
      </c>
      <c r="E8" s="21">
        <f>C8-D10</f>
        <v>13.688401694136296</v>
      </c>
      <c r="F8" s="18">
        <f>E8-E5</f>
        <v>7.4332202468167949</v>
      </c>
      <c r="G8" s="18">
        <f>2^-(F8)</f>
        <v>5.7859908342081214E-3</v>
      </c>
    </row>
    <row r="9" spans="1:7" x14ac:dyDescent="0.15">
      <c r="A9" s="19" t="s">
        <v>165</v>
      </c>
      <c r="B9" s="18" t="s">
        <v>156</v>
      </c>
      <c r="C9" s="9">
        <v>34.010206711908403</v>
      </c>
      <c r="D9" s="20">
        <v>20.830222584602399</v>
      </c>
      <c r="E9" s="21">
        <f>C9-D10</f>
        <v>13.214608716744202</v>
      </c>
      <c r="F9" s="18">
        <f>E9-E5</f>
        <v>6.959427269424701</v>
      </c>
      <c r="G9" s="18">
        <f>2^-(F9)</f>
        <v>8.0353285552874267E-3</v>
      </c>
    </row>
    <row r="10" spans="1:7" x14ac:dyDescent="0.15">
      <c r="A10" s="18" t="s">
        <v>157</v>
      </c>
      <c r="C10" s="18">
        <f>AVERAGE(C7:C9)</f>
        <v>34.310506045925763</v>
      </c>
      <c r="D10" s="18">
        <f>AVERAGE(D7:D9)</f>
        <v>20.795597995164201</v>
      </c>
      <c r="E10" s="18">
        <f>C10-D10</f>
        <v>13.514908050761562</v>
      </c>
      <c r="F10" s="18">
        <f>E10-E5</f>
        <v>7.2597266034420613</v>
      </c>
      <c r="G10" s="18">
        <f>2^-(F10)</f>
        <v>6.5253608357005322E-3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1.0078417408140077</v>
      </c>
      <c r="C13" s="18">
        <f>G7</f>
        <v>5.9762975966232796E-3</v>
      </c>
    </row>
    <row r="14" spans="1:7" x14ac:dyDescent="0.15">
      <c r="A14" s="18">
        <v>2</v>
      </c>
      <c r="B14" s="18">
        <f t="shared" ref="B14:B15" si="0">G3</f>
        <v>1.0208742863237277</v>
      </c>
      <c r="C14" s="18">
        <f t="shared" ref="C14:C15" si="1">G8</f>
        <v>5.7859908342081214E-3</v>
      </c>
    </row>
    <row r="15" spans="1:7" x14ac:dyDescent="0.15">
      <c r="A15" s="18">
        <v>3</v>
      </c>
      <c r="B15" s="18">
        <f t="shared" si="0"/>
        <v>0.97193090953309547</v>
      </c>
      <c r="C15" s="18">
        <f t="shared" si="1"/>
        <v>8.0353285552874267E-3</v>
      </c>
    </row>
    <row r="16" spans="1:7" x14ac:dyDescent="0.15">
      <c r="A16" s="18" t="s">
        <v>158</v>
      </c>
      <c r="B16" s="18">
        <f>AVERAGE(B13:B15)</f>
        <v>1.0002156455569435</v>
      </c>
      <c r="C16" s="18">
        <f>AVERAGE(C13:C15)</f>
        <v>6.5992056620396101E-3</v>
      </c>
    </row>
    <row r="17" spans="1:3" x14ac:dyDescent="0.15">
      <c r="A17" s="18" t="s">
        <v>159</v>
      </c>
      <c r="B17" s="18">
        <f>STDEV(B13:B15)</f>
        <v>2.5347219365638714E-2</v>
      </c>
      <c r="C17" s="18">
        <f>STDEV(C13:C15)</f>
        <v>1.2473535542652278E-3</v>
      </c>
    </row>
    <row r="18" spans="1:3" x14ac:dyDescent="0.15">
      <c r="A18" s="18" t="s">
        <v>160</v>
      </c>
      <c r="B18" s="18">
        <f>_xlfn.STDEV.P(B13:B15)/SQRT(3)</f>
        <v>1.1948793798444077E-2</v>
      </c>
      <c r="C18" s="18">
        <f>_xlfn.STDEV.P(C13:C15)/SQRT(3)</f>
        <v>5.8800810450538991E-4</v>
      </c>
    </row>
    <row r="19" spans="1:3" x14ac:dyDescent="0.15">
      <c r="A19" s="18" t="s">
        <v>161</v>
      </c>
      <c r="B19" s="18">
        <f>_xlfn.T.TEST(C13:C15,B13:B15,2,1)</f>
        <v>2.3835187680997964E-4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3444-D30F-4956-B8D7-CA04EF7D1A1F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23.039893023931601</v>
      </c>
      <c r="D2" s="20">
        <v>20.921517853723</v>
      </c>
      <c r="E2" s="21">
        <f>C2-D5</f>
        <v>2.2442950287674002</v>
      </c>
      <c r="F2" s="18">
        <f>E2-E5</f>
        <v>9.3472698879033089E-2</v>
      </c>
      <c r="G2" s="18">
        <f>2^-(F2)</f>
        <v>0.9372639517062813</v>
      </c>
    </row>
    <row r="3" spans="1:7" x14ac:dyDescent="0.15">
      <c r="A3" s="19" t="s">
        <v>163</v>
      </c>
      <c r="B3" s="18" t="s">
        <v>155</v>
      </c>
      <c r="C3" s="9">
        <v>22.806696268969102</v>
      </c>
      <c r="D3" s="20">
        <v>20.6350535471672</v>
      </c>
      <c r="E3" s="21">
        <f>C3-D5</f>
        <v>2.011098273804901</v>
      </c>
      <c r="F3" s="18">
        <f>E3-E5</f>
        <v>-0.13972405608346605</v>
      </c>
      <c r="G3" s="18">
        <f>2^-(F3)</f>
        <v>1.1016943749178931</v>
      </c>
    </row>
    <row r="4" spans="1:7" x14ac:dyDescent="0.15">
      <c r="A4" s="19" t="s">
        <v>163</v>
      </c>
      <c r="B4" s="18" t="s">
        <v>156</v>
      </c>
      <c r="C4" s="9">
        <v>22.992671682257001</v>
      </c>
      <c r="D4" s="20">
        <v>20.830222584602399</v>
      </c>
      <c r="E4" s="21">
        <f>C4-D5</f>
        <v>2.1970736870928</v>
      </c>
      <c r="F4" s="18">
        <f>E4-E5</f>
        <v>4.6251357204432963E-2</v>
      </c>
      <c r="G4" s="18">
        <f>2^-(F4)</f>
        <v>0.96844944396513954</v>
      </c>
    </row>
    <row r="5" spans="1:7" x14ac:dyDescent="0.15">
      <c r="A5" s="18" t="s">
        <v>157</v>
      </c>
      <c r="C5" s="18">
        <f>AVERAGE(C2:C4)</f>
        <v>22.946420325052568</v>
      </c>
      <c r="D5" s="18">
        <f>AVERAGE(D2:D4)</f>
        <v>20.795597995164201</v>
      </c>
      <c r="E5" s="18">
        <f>C5-D5</f>
        <v>2.1508223298883671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32.656320246689098</v>
      </c>
      <c r="D7" s="20">
        <v>20.921517853723</v>
      </c>
      <c r="E7" s="21">
        <f>C7-D10</f>
        <v>11.860722251524898</v>
      </c>
      <c r="F7" s="18">
        <f>E7-E5</f>
        <v>9.7098999216365307</v>
      </c>
      <c r="G7" s="18">
        <f>2^-(F7)</f>
        <v>1.1940674746197682E-3</v>
      </c>
    </row>
    <row r="8" spans="1:7" x14ac:dyDescent="0.15">
      <c r="A8" s="19" t="s">
        <v>165</v>
      </c>
      <c r="B8" s="18" t="s">
        <v>155</v>
      </c>
      <c r="C8" s="9">
        <v>32.465169628126603</v>
      </c>
      <c r="D8" s="20">
        <v>20.6350535471672</v>
      </c>
      <c r="E8" s="21">
        <f>C8-D10</f>
        <v>11.669571632962402</v>
      </c>
      <c r="F8" s="18">
        <f>E8-E5</f>
        <v>9.5187493030740349</v>
      </c>
      <c r="G8" s="18">
        <f>2^-(F8)</f>
        <v>1.3632356617873308E-3</v>
      </c>
    </row>
    <row r="9" spans="1:7" x14ac:dyDescent="0.15">
      <c r="A9" s="19" t="s">
        <v>165</v>
      </c>
      <c r="B9" s="18" t="s">
        <v>156</v>
      </c>
      <c r="C9" s="9">
        <v>32.693700081039097</v>
      </c>
      <c r="D9" s="20">
        <v>20.830222584602399</v>
      </c>
      <c r="E9" s="21">
        <f>C9-D10</f>
        <v>11.898102085874896</v>
      </c>
      <c r="F9" s="18">
        <f>E9-E5</f>
        <v>9.7472797559865292</v>
      </c>
      <c r="G9" s="18">
        <f>2^-(F9)</f>
        <v>1.1635268704478497E-3</v>
      </c>
    </row>
    <row r="10" spans="1:7" x14ac:dyDescent="0.15">
      <c r="A10" s="18" t="s">
        <v>157</v>
      </c>
      <c r="C10" s="18">
        <f>AVERAGE(C7:C9)</f>
        <v>32.605063318618264</v>
      </c>
      <c r="D10" s="18">
        <f>AVERAGE(D7:D9)</f>
        <v>20.795597995164201</v>
      </c>
      <c r="E10" s="18">
        <f>C10-D10</f>
        <v>11.809465323454063</v>
      </c>
      <c r="F10" s="18">
        <f>E10-E5</f>
        <v>9.6586429935656959</v>
      </c>
      <c r="G10" s="18">
        <f>2^-(F10)</f>
        <v>1.2372536438391827E-3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0.9372639517062813</v>
      </c>
      <c r="C13" s="18">
        <f>G7</f>
        <v>1.1940674746197682E-3</v>
      </c>
    </row>
    <row r="14" spans="1:7" x14ac:dyDescent="0.15">
      <c r="A14" s="18">
        <v>2</v>
      </c>
      <c r="B14" s="18">
        <f t="shared" ref="B14:B15" si="0">G3</f>
        <v>1.1016943749178931</v>
      </c>
      <c r="C14" s="18">
        <f t="shared" ref="C14:C15" si="1">G8</f>
        <v>1.3632356617873308E-3</v>
      </c>
    </row>
    <row r="15" spans="1:7" x14ac:dyDescent="0.15">
      <c r="A15" s="18">
        <v>3</v>
      </c>
      <c r="B15" s="18">
        <f t="shared" si="0"/>
        <v>0.96844944396513954</v>
      </c>
      <c r="C15" s="18">
        <f t="shared" si="1"/>
        <v>1.1635268704478497E-3</v>
      </c>
    </row>
    <row r="16" spans="1:7" x14ac:dyDescent="0.15">
      <c r="A16" s="18" t="s">
        <v>158</v>
      </c>
      <c r="B16" s="18">
        <f>AVERAGE(B13:B15)</f>
        <v>1.0024692568631046</v>
      </c>
      <c r="C16" s="18">
        <f>AVERAGE(C13:C15)</f>
        <v>1.2402766689516495E-3</v>
      </c>
    </row>
    <row r="17" spans="1:3" x14ac:dyDescent="0.15">
      <c r="A17" s="18" t="s">
        <v>159</v>
      </c>
      <c r="B17" s="18">
        <f>STDEV(B13:B15)</f>
        <v>8.7334711149673241E-2</v>
      </c>
      <c r="C17" s="18">
        <f>STDEV(C13:C15)</f>
        <v>1.0757493929893844E-4</v>
      </c>
    </row>
    <row r="18" spans="1:3" x14ac:dyDescent="0.15">
      <c r="A18" s="18" t="s">
        <v>160</v>
      </c>
      <c r="B18" s="18">
        <f>_xlfn.STDEV.P(B13:B15)/SQRT(3)</f>
        <v>4.1169977657934891E-2</v>
      </c>
      <c r="C18" s="18">
        <f>_xlfn.STDEV.P(C13:C15)/SQRT(3)</f>
        <v>5.0711312709340406E-5</v>
      </c>
    </row>
    <row r="19" spans="1:3" x14ac:dyDescent="0.15">
      <c r="A19" s="18" t="s">
        <v>161</v>
      </c>
      <c r="B19" s="18">
        <f>_xlfn.T.TEST(C13:C15,B13:B15,2,1)</f>
        <v>2.5207264735294709E-3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3855-096E-404F-AC25-CC65A43FE182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28.411417257764001</v>
      </c>
      <c r="D2" s="20">
        <v>20.921517853723</v>
      </c>
      <c r="E2" s="21">
        <f>C2-D5</f>
        <v>7.6158192625997998</v>
      </c>
      <c r="F2" s="18">
        <f>E2-E5</f>
        <v>-6.7907101333499753E-2</v>
      </c>
      <c r="G2" s="18">
        <f>2^-(F2)</f>
        <v>1.0481949775023889</v>
      </c>
    </row>
    <row r="3" spans="1:7" x14ac:dyDescent="0.15">
      <c r="A3" s="19" t="s">
        <v>163</v>
      </c>
      <c r="B3" s="18" t="s">
        <v>155</v>
      </c>
      <c r="C3" s="9">
        <v>28.193462983548599</v>
      </c>
      <c r="D3" s="20">
        <v>20.6350535471672</v>
      </c>
      <c r="E3" s="21">
        <f>C3-D5</f>
        <v>7.3978649883843985</v>
      </c>
      <c r="F3" s="18">
        <f>E3-E5</f>
        <v>-0.28586137554890101</v>
      </c>
      <c r="G3" s="18">
        <f>2^-(F3)</f>
        <v>1.219137944960669</v>
      </c>
    </row>
    <row r="4" spans="1:7" x14ac:dyDescent="0.15">
      <c r="A4" s="19" t="s">
        <v>163</v>
      </c>
      <c r="B4" s="18" t="s">
        <v>156</v>
      </c>
      <c r="C4" s="9">
        <v>28.833092835979901</v>
      </c>
      <c r="D4" s="20">
        <v>20.830222584602399</v>
      </c>
      <c r="E4" s="21">
        <f>C4-D5</f>
        <v>8.0374948408157003</v>
      </c>
      <c r="F4" s="18">
        <f>E4-E5</f>
        <v>0.35376847688240076</v>
      </c>
      <c r="G4" s="18">
        <f>2^-(F4)</f>
        <v>0.78253735293884374</v>
      </c>
    </row>
    <row r="5" spans="1:7" x14ac:dyDescent="0.15">
      <c r="A5" s="18" t="s">
        <v>157</v>
      </c>
      <c r="C5" s="18">
        <f>AVERAGE(C2:C4)</f>
        <v>28.4793243590975</v>
      </c>
      <c r="D5" s="18">
        <f>AVERAGE(D2:D4)</f>
        <v>20.795597995164201</v>
      </c>
      <c r="E5" s="18">
        <f>C5-D5</f>
        <v>7.6837263639332996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31.7490452192921</v>
      </c>
      <c r="D7" s="20">
        <v>20.921517853723</v>
      </c>
      <c r="E7" s="21">
        <f>C7-D10</f>
        <v>10.953447224127899</v>
      </c>
      <c r="F7" s="18">
        <f>E7-E5</f>
        <v>3.2697208601945995</v>
      </c>
      <c r="G7" s="18">
        <f>2^-(F7)</f>
        <v>0.10368500277568975</v>
      </c>
    </row>
    <row r="8" spans="1:7" x14ac:dyDescent="0.15">
      <c r="A8" s="19" t="s">
        <v>165</v>
      </c>
      <c r="B8" s="18" t="s">
        <v>155</v>
      </c>
      <c r="C8" s="9">
        <v>31.694709738752799</v>
      </c>
      <c r="D8" s="20">
        <v>20.6350535471672</v>
      </c>
      <c r="E8" s="21">
        <f>C8-D10</f>
        <v>10.899111743588598</v>
      </c>
      <c r="F8" s="18">
        <f>E8-E5</f>
        <v>3.2153853796552987</v>
      </c>
      <c r="G8" s="18">
        <f>2^-(F8)</f>
        <v>0.10766450626040526</v>
      </c>
    </row>
    <row r="9" spans="1:7" x14ac:dyDescent="0.15">
      <c r="A9" s="19" t="s">
        <v>165</v>
      </c>
      <c r="B9" s="18" t="s">
        <v>156</v>
      </c>
      <c r="C9" s="9">
        <v>31.9527859935456</v>
      </c>
      <c r="D9" s="20">
        <v>20.830222584602399</v>
      </c>
      <c r="E9" s="21">
        <f>C9-D10</f>
        <v>11.157187998381399</v>
      </c>
      <c r="F9" s="18">
        <f>E9-E5</f>
        <v>3.4734616344480997</v>
      </c>
      <c r="G9" s="18">
        <f>2^-(F9)</f>
        <v>9.0029297062991107E-2</v>
      </c>
    </row>
    <row r="10" spans="1:7" x14ac:dyDescent="0.15">
      <c r="A10" s="18" t="s">
        <v>157</v>
      </c>
      <c r="C10" s="18">
        <f>AVERAGE(C7:C9)</f>
        <v>31.798846983863498</v>
      </c>
      <c r="D10" s="18">
        <f>AVERAGE(D7:D9)</f>
        <v>20.795597995164201</v>
      </c>
      <c r="E10" s="18">
        <f>C10-D10</f>
        <v>11.003248988699298</v>
      </c>
      <c r="F10" s="18">
        <f>E10-E5</f>
        <v>3.3195226247659981</v>
      </c>
      <c r="G10" s="18">
        <f>2^-(F10)</f>
        <v>0.10016687356248094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1.0481949775023889</v>
      </c>
      <c r="C13" s="18">
        <f>G7</f>
        <v>0.10368500277568975</v>
      </c>
    </row>
    <row r="14" spans="1:7" x14ac:dyDescent="0.15">
      <c r="A14" s="18">
        <v>2</v>
      </c>
      <c r="B14" s="18">
        <f t="shared" ref="B14:B15" si="0">G3</f>
        <v>1.219137944960669</v>
      </c>
      <c r="C14" s="18">
        <f t="shared" ref="C14:C15" si="1">G8</f>
        <v>0.10766450626040526</v>
      </c>
    </row>
    <row r="15" spans="1:7" x14ac:dyDescent="0.15">
      <c r="A15" s="18">
        <v>3</v>
      </c>
      <c r="B15" s="18">
        <f t="shared" si="0"/>
        <v>0.78253735293884374</v>
      </c>
      <c r="C15" s="18">
        <f t="shared" si="1"/>
        <v>9.0029297062991107E-2</v>
      </c>
    </row>
    <row r="16" spans="1:7" x14ac:dyDescent="0.15">
      <c r="A16" s="18" t="s">
        <v>158</v>
      </c>
      <c r="B16" s="18">
        <f>AVERAGE(B13:B15)</f>
        <v>1.0166234251339672</v>
      </c>
      <c r="C16" s="18">
        <f>AVERAGE(C13:C15)</f>
        <v>0.10045960203302871</v>
      </c>
    </row>
    <row r="17" spans="1:3" x14ac:dyDescent="0.15">
      <c r="A17" s="18" t="s">
        <v>159</v>
      </c>
      <c r="B17" s="18">
        <f>STDEV(B13:B15)</f>
        <v>0.22000588952949926</v>
      </c>
      <c r="C17" s="18">
        <f>STDEV(C13:C15)</f>
        <v>9.249462596400344E-3</v>
      </c>
    </row>
    <row r="18" spans="1:3" x14ac:dyDescent="0.15">
      <c r="A18" s="18" t="s">
        <v>160</v>
      </c>
      <c r="B18" s="18">
        <f>_xlfn.STDEV.P(B13:B15)/SQRT(3)</f>
        <v>0.10371177092485825</v>
      </c>
      <c r="C18" s="18">
        <f>_xlfn.STDEV.P(C13:C15)/SQRT(3)</f>
        <v>4.3602384828306763E-3</v>
      </c>
    </row>
    <row r="19" spans="1:3" x14ac:dyDescent="0.15">
      <c r="A19" s="18" t="s">
        <v>161</v>
      </c>
      <c r="B19" s="18">
        <f>_xlfn.T.TEST(C13:C15,B13:B15,2,1)</f>
        <v>1.7211777700341189E-2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61AA-4E0B-4CC2-81A8-4D96F58DDD58}">
  <dimension ref="A1:G19"/>
  <sheetViews>
    <sheetView workbookViewId="0">
      <selection activeCell="K16" sqref="K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26.195285172770902</v>
      </c>
      <c r="D2" s="20">
        <v>20.921517853723</v>
      </c>
      <c r="E2" s="21">
        <f>C2-D5</f>
        <v>5.399687177606701</v>
      </c>
      <c r="F2" s="18">
        <f>E2-E5</f>
        <v>0.12587501478743235</v>
      </c>
      <c r="G2" s="18">
        <f>2^-(F2)</f>
        <v>0.91644803601440694</v>
      </c>
    </row>
    <row r="3" spans="1:7" x14ac:dyDescent="0.15">
      <c r="A3" s="19" t="s">
        <v>163</v>
      </c>
      <c r="B3" s="18" t="s">
        <v>155</v>
      </c>
      <c r="C3" s="9">
        <v>26.0089858119971</v>
      </c>
      <c r="D3" s="20">
        <v>20.6350535471672</v>
      </c>
      <c r="E3" s="21">
        <f>C3-D5</f>
        <v>5.2133878168328991</v>
      </c>
      <c r="F3" s="18">
        <f>E3-E5</f>
        <v>-6.0424345986369588E-2</v>
      </c>
      <c r="G3" s="18">
        <f>2^-(F3)</f>
        <v>1.0427724307976223</v>
      </c>
    </row>
    <row r="4" spans="1:7" x14ac:dyDescent="0.15">
      <c r="A4" s="19" t="s">
        <v>163</v>
      </c>
      <c r="B4" s="18" t="s">
        <v>156</v>
      </c>
      <c r="C4" s="9">
        <v>26.0039594891824</v>
      </c>
      <c r="D4" s="20">
        <v>20.830222584602399</v>
      </c>
      <c r="E4" s="21">
        <f>C4-D5</f>
        <v>5.2083614940181988</v>
      </c>
      <c r="F4" s="18">
        <f>E4-E5</f>
        <v>-6.5450668801069867E-2</v>
      </c>
      <c r="G4" s="18">
        <f>2^-(F4)</f>
        <v>1.0464117666504373</v>
      </c>
    </row>
    <row r="5" spans="1:7" x14ac:dyDescent="0.15">
      <c r="A5" s="18" t="s">
        <v>157</v>
      </c>
      <c r="C5" s="18">
        <f>AVERAGE(C2:C4)</f>
        <v>26.069410157983469</v>
      </c>
      <c r="D5" s="18">
        <f>AVERAGE(D2:D4)</f>
        <v>20.795597995164201</v>
      </c>
      <c r="E5" s="18">
        <f>C5-D5</f>
        <v>5.2738121628192687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32.013955134215202</v>
      </c>
      <c r="D7" s="20">
        <v>20.921517853723</v>
      </c>
      <c r="E7" s="21">
        <f>C7-D10</f>
        <v>11.218357139051001</v>
      </c>
      <c r="F7" s="18">
        <f>E7-E5</f>
        <v>5.9445449762317324</v>
      </c>
      <c r="G7" s="18">
        <f>2^-(F7)</f>
        <v>1.6237293898697904E-2</v>
      </c>
    </row>
    <row r="8" spans="1:7" x14ac:dyDescent="0.15">
      <c r="A8" s="19" t="s">
        <v>165</v>
      </c>
      <c r="B8" s="18" t="s">
        <v>155</v>
      </c>
      <c r="C8" s="9">
        <v>31.339756445875999</v>
      </c>
      <c r="D8" s="20">
        <v>20.6350535471672</v>
      </c>
      <c r="E8" s="21">
        <f>C8-D10</f>
        <v>10.544158450711798</v>
      </c>
      <c r="F8" s="18">
        <f>E8-E5</f>
        <v>5.2703462878925293</v>
      </c>
      <c r="G8" s="18">
        <f>2^-(F8)</f>
        <v>2.5910015918612399E-2</v>
      </c>
    </row>
    <row r="9" spans="1:7" x14ac:dyDescent="0.15">
      <c r="A9" s="19" t="s">
        <v>165</v>
      </c>
      <c r="B9" s="18" t="s">
        <v>156</v>
      </c>
      <c r="C9" s="9">
        <v>31.325781698544599</v>
      </c>
      <c r="D9" s="20">
        <v>20.830222584602399</v>
      </c>
      <c r="E9" s="21">
        <f>C9-D10</f>
        <v>10.530183703380398</v>
      </c>
      <c r="F9" s="18">
        <f>E9-E5</f>
        <v>5.2563715405611298</v>
      </c>
      <c r="G9" s="18">
        <f>2^-(F9)</f>
        <v>2.6162214251976283E-2</v>
      </c>
    </row>
    <row r="10" spans="1:7" x14ac:dyDescent="0.15">
      <c r="A10" s="18" t="s">
        <v>157</v>
      </c>
      <c r="C10" s="18">
        <f>AVERAGE(C7:C9)</f>
        <v>31.5598310928786</v>
      </c>
      <c r="D10" s="18">
        <f>AVERAGE(D7:D9)</f>
        <v>20.795597995164201</v>
      </c>
      <c r="E10" s="18">
        <f>C10-D10</f>
        <v>10.764233097714399</v>
      </c>
      <c r="F10" s="18">
        <f>E10-E5</f>
        <v>5.4904209348951305</v>
      </c>
      <c r="G10" s="18">
        <f>2^-(F10)</f>
        <v>2.2244293145530215E-2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0.91644803601440694</v>
      </c>
      <c r="C13" s="18">
        <f>G7</f>
        <v>1.6237293898697904E-2</v>
      </c>
    </row>
    <row r="14" spans="1:7" x14ac:dyDescent="0.15">
      <c r="A14" s="18">
        <v>2</v>
      </c>
      <c r="B14" s="18">
        <f t="shared" ref="B14:B15" si="0">G3</f>
        <v>1.0427724307976223</v>
      </c>
      <c r="C14" s="18">
        <f t="shared" ref="C14:C15" si="1">G8</f>
        <v>2.5910015918612399E-2</v>
      </c>
    </row>
    <row r="15" spans="1:7" x14ac:dyDescent="0.15">
      <c r="A15" s="18">
        <v>3</v>
      </c>
      <c r="B15" s="18">
        <f t="shared" si="0"/>
        <v>1.0464117666504373</v>
      </c>
      <c r="C15" s="18">
        <f t="shared" si="1"/>
        <v>2.6162214251976283E-2</v>
      </c>
    </row>
    <row r="16" spans="1:7" x14ac:dyDescent="0.15">
      <c r="A16" s="18" t="s">
        <v>158</v>
      </c>
      <c r="B16" s="18">
        <f>AVERAGE(B13:B15)</f>
        <v>1.0018774111541555</v>
      </c>
      <c r="C16" s="18">
        <f>AVERAGE(C13:C15)</f>
        <v>2.2769841356428861E-2</v>
      </c>
    </row>
    <row r="17" spans="1:3" x14ac:dyDescent="0.15">
      <c r="A17" s="18" t="s">
        <v>159</v>
      </c>
      <c r="B17" s="18">
        <f>STDEV(B13:B15)</f>
        <v>7.4006383467497688E-2</v>
      </c>
      <c r="C17" s="18">
        <f>STDEV(C13:C15)</f>
        <v>5.6587572147485119E-3</v>
      </c>
    </row>
    <row r="18" spans="1:3" x14ac:dyDescent="0.15">
      <c r="A18" s="18" t="s">
        <v>160</v>
      </c>
      <c r="B18" s="18">
        <f>_xlfn.STDEV.P(B13:B15)/SQRT(3)</f>
        <v>3.488694373397308E-2</v>
      </c>
      <c r="C18" s="18">
        <f>_xlfn.STDEV.P(C13:C15)/SQRT(3)</f>
        <v>2.6675637330913133E-3</v>
      </c>
    </row>
    <row r="19" spans="1:3" x14ac:dyDescent="0.15">
      <c r="A19" s="18" t="s">
        <v>161</v>
      </c>
      <c r="B19" s="18">
        <f>_xlfn.T.TEST(C13:C15,B13:B15,2,1)</f>
        <v>1.6203485538365523E-3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ADF93-A44D-4ED0-9A32-C658FF879279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24.257118996572299</v>
      </c>
      <c r="D2" s="20">
        <v>20.921517853723</v>
      </c>
      <c r="E2" s="21">
        <f>C2-D5</f>
        <v>3.4615210014080979</v>
      </c>
      <c r="F2" s="18">
        <f>E2-E5</f>
        <v>1.1402624161469532E-2</v>
      </c>
      <c r="G2" s="18">
        <f>2^-(F2)</f>
        <v>0.99212745529671531</v>
      </c>
    </row>
    <row r="3" spans="1:7" x14ac:dyDescent="0.15">
      <c r="A3" s="19" t="s">
        <v>163</v>
      </c>
      <c r="B3" s="18" t="s">
        <v>155</v>
      </c>
      <c r="C3" s="9">
        <v>24.216261332335201</v>
      </c>
      <c r="D3" s="20">
        <v>20.6350535471672</v>
      </c>
      <c r="E3" s="21">
        <f>C3-D5</f>
        <v>3.4206633371709998</v>
      </c>
      <c r="F3" s="18">
        <f>E3-E5</f>
        <v>-2.9455040075628602E-2</v>
      </c>
      <c r="G3" s="18">
        <f>2^-(F3)</f>
        <v>1.0206265240383041</v>
      </c>
    </row>
    <row r="4" spans="1:7" x14ac:dyDescent="0.15">
      <c r="A4" s="19" t="s">
        <v>163</v>
      </c>
      <c r="B4" s="18" t="s">
        <v>156</v>
      </c>
      <c r="C4" s="9">
        <v>24.263768788324999</v>
      </c>
      <c r="D4" s="20">
        <v>20.830222584602399</v>
      </c>
      <c r="E4" s="21">
        <f>C4-D5</f>
        <v>3.4681707931607981</v>
      </c>
      <c r="F4" s="18">
        <f>E4-E5</f>
        <v>1.8052415914169728E-2</v>
      </c>
      <c r="G4" s="18">
        <f>2^-(F4)</f>
        <v>0.98756498063885967</v>
      </c>
    </row>
    <row r="5" spans="1:7" x14ac:dyDescent="0.15">
      <c r="A5" s="18" t="s">
        <v>157</v>
      </c>
      <c r="C5" s="18">
        <f>AVERAGE(C2:C4)</f>
        <v>24.245716372410829</v>
      </c>
      <c r="D5" s="18">
        <f>AVERAGE(D2:D4)</f>
        <v>20.795597995164201</v>
      </c>
      <c r="E5" s="18">
        <f>C5-D5</f>
        <v>3.4501183772466284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32.007449617217802</v>
      </c>
      <c r="D7" s="20">
        <v>20.921517853723</v>
      </c>
      <c r="E7" s="21">
        <f>C7-D10</f>
        <v>11.211851622053601</v>
      </c>
      <c r="F7" s="18">
        <f>E7-E5</f>
        <v>7.7617332448069725</v>
      </c>
      <c r="G7" s="18">
        <f>2^-(F7)</f>
        <v>4.6077135788116152E-3</v>
      </c>
    </row>
    <row r="8" spans="1:7" x14ac:dyDescent="0.15">
      <c r="A8" s="19" t="s">
        <v>165</v>
      </c>
      <c r="B8" s="18" t="s">
        <v>155</v>
      </c>
      <c r="C8" s="9">
        <v>31.471931247464401</v>
      </c>
      <c r="D8" s="20">
        <v>20.6350535471672</v>
      </c>
      <c r="E8" s="21">
        <f>C8-D10</f>
        <v>10.6763332523002</v>
      </c>
      <c r="F8" s="18">
        <f>E8-E5</f>
        <v>7.2262148750535715</v>
      </c>
      <c r="G8" s="18">
        <f>2^-(F8)</f>
        <v>6.6787097134244581E-3</v>
      </c>
    </row>
    <row r="9" spans="1:7" x14ac:dyDescent="0.15">
      <c r="A9" s="19" t="s">
        <v>165</v>
      </c>
      <c r="B9" s="18" t="s">
        <v>156</v>
      </c>
      <c r="C9" s="9">
        <v>31.024700864119001</v>
      </c>
      <c r="D9" s="20">
        <v>20.830222584602399</v>
      </c>
      <c r="E9" s="21">
        <f>C9-D10</f>
        <v>10.229102868954801</v>
      </c>
      <c r="F9" s="18">
        <f>E9-E5</f>
        <v>6.7789844917081723</v>
      </c>
      <c r="G9" s="18">
        <f>2^-(F9)</f>
        <v>9.1058884939103617E-3</v>
      </c>
    </row>
    <row r="10" spans="1:7" x14ac:dyDescent="0.15">
      <c r="A10" s="18" t="s">
        <v>157</v>
      </c>
      <c r="C10" s="18">
        <f>AVERAGE(C7:C9)</f>
        <v>31.501360576267064</v>
      </c>
      <c r="D10" s="18">
        <f>AVERAGE(D7:D9)</f>
        <v>20.795597995164201</v>
      </c>
      <c r="E10" s="18">
        <f>C10-D10</f>
        <v>10.705762581102864</v>
      </c>
      <c r="F10" s="18">
        <f>E10-E5</f>
        <v>7.2556442038562352</v>
      </c>
      <c r="G10" s="18">
        <f>2^-(F10)</f>
        <v>6.5438518234815614E-3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0.99212745529671531</v>
      </c>
      <c r="C13" s="18">
        <f>G7</f>
        <v>4.6077135788116152E-3</v>
      </c>
    </row>
    <row r="14" spans="1:7" x14ac:dyDescent="0.15">
      <c r="A14" s="18">
        <v>2</v>
      </c>
      <c r="B14" s="18">
        <f t="shared" ref="B14:B15" si="0">G3</f>
        <v>1.0206265240383041</v>
      </c>
      <c r="C14" s="18">
        <f t="shared" ref="C14:C15" si="1">G8</f>
        <v>6.6787097134244581E-3</v>
      </c>
    </row>
    <row r="15" spans="1:7" x14ac:dyDescent="0.15">
      <c r="A15" s="18">
        <v>3</v>
      </c>
      <c r="B15" s="18">
        <f t="shared" si="0"/>
        <v>0.98756498063885967</v>
      </c>
      <c r="C15" s="18">
        <f t="shared" si="1"/>
        <v>9.1058884939103617E-3</v>
      </c>
    </row>
    <row r="16" spans="1:7" x14ac:dyDescent="0.15">
      <c r="A16" s="18" t="s">
        <v>158</v>
      </c>
      <c r="B16" s="18">
        <f>AVERAGE(B13:B15)</f>
        <v>1.000106319991293</v>
      </c>
      <c r="C16" s="18">
        <f>AVERAGE(C13:C15)</f>
        <v>6.7974372620488123E-3</v>
      </c>
    </row>
    <row r="17" spans="1:3" x14ac:dyDescent="0.15">
      <c r="A17" s="18" t="s">
        <v>159</v>
      </c>
      <c r="B17" s="18">
        <f>STDEV(B13:B15)</f>
        <v>1.7916839128292728E-2</v>
      </c>
      <c r="C17" s="18">
        <f>STDEV(C13:C15)</f>
        <v>2.2514365558033529E-3</v>
      </c>
    </row>
    <row r="18" spans="1:3" x14ac:dyDescent="0.15">
      <c r="A18" s="18" t="s">
        <v>160</v>
      </c>
      <c r="B18" s="18">
        <f>_xlfn.STDEV.P(B13:B15)/SQRT(3)</f>
        <v>8.4460789633628401E-3</v>
      </c>
      <c r="C18" s="18">
        <f>_xlfn.STDEV.P(C13:C15)/SQRT(3)</f>
        <v>1.0613373706798905E-3</v>
      </c>
    </row>
    <row r="19" spans="1:3" x14ac:dyDescent="0.15">
      <c r="A19" s="18" t="s">
        <v>161</v>
      </c>
      <c r="B19" s="18">
        <f>_xlfn.T.TEST(C13:C15,B13:B15,2,1)</f>
        <v>1.14844871384285E-4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02C0-9EC8-4F89-A456-F4916CE043A0}">
  <dimension ref="A1:G19"/>
  <sheetViews>
    <sheetView workbookViewId="0">
      <selection activeCell="B16" activeCellId="1" sqref="B12:C12 B16:C16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25.1951751504462</v>
      </c>
      <c r="D2" s="20">
        <v>20.921517853723</v>
      </c>
      <c r="E2" s="21">
        <f>C2-D5</f>
        <v>4.3995771552819996</v>
      </c>
      <c r="F2" s="18">
        <f>E2-E5</f>
        <v>-6.6796112497431892E-2</v>
      </c>
      <c r="G2" s="18">
        <f>2^-(F2)</f>
        <v>1.0473880955148118</v>
      </c>
    </row>
    <row r="3" spans="1:7" x14ac:dyDescent="0.15">
      <c r="A3" s="19" t="s">
        <v>163</v>
      </c>
      <c r="B3" s="18" t="s">
        <v>155</v>
      </c>
      <c r="C3" s="9">
        <v>25.447695565666798</v>
      </c>
      <c r="D3" s="20">
        <v>20.6350535471672</v>
      </c>
      <c r="E3" s="21">
        <f>C3-D5</f>
        <v>4.6520975705025975</v>
      </c>
      <c r="F3" s="18">
        <f>E3-E5</f>
        <v>0.18572430272316609</v>
      </c>
      <c r="G3" s="18">
        <f>2^-(F3)</f>
        <v>0.87920756036008418</v>
      </c>
    </row>
    <row r="4" spans="1:7" x14ac:dyDescent="0.15">
      <c r="A4" s="19" t="s">
        <v>163</v>
      </c>
      <c r="B4" s="18" t="s">
        <v>156</v>
      </c>
      <c r="C4" s="9">
        <v>25.143043072717902</v>
      </c>
      <c r="D4" s="20">
        <v>20.830222584602399</v>
      </c>
      <c r="E4" s="21">
        <f>C4-D5</f>
        <v>4.3474450775537008</v>
      </c>
      <c r="F4" s="18">
        <f>E4-E5</f>
        <v>-0.11892819022573065</v>
      </c>
      <c r="G4" s="18">
        <f>2^-(F4)</f>
        <v>1.0859278032002098</v>
      </c>
    </row>
    <row r="5" spans="1:7" x14ac:dyDescent="0.15">
      <c r="A5" s="18" t="s">
        <v>157</v>
      </c>
      <c r="C5" s="18">
        <f>AVERAGE(C2:C4)</f>
        <v>25.261971262943632</v>
      </c>
      <c r="D5" s="18">
        <f>AVERAGE(D2:D4)</f>
        <v>20.795597995164201</v>
      </c>
      <c r="E5" s="18">
        <f>C5-D5</f>
        <v>4.4663732677794314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32.040529489079503</v>
      </c>
      <c r="D7" s="20">
        <v>20.921517853723</v>
      </c>
      <c r="E7" s="21">
        <f>C7-D10</f>
        <v>11.244931493915303</v>
      </c>
      <c r="F7" s="18">
        <f>E7-E5</f>
        <v>6.7785582261358712</v>
      </c>
      <c r="G7" s="18">
        <f>2^-(F7)</f>
        <v>9.108579360755981E-3</v>
      </c>
    </row>
    <row r="8" spans="1:7" x14ac:dyDescent="0.15">
      <c r="A8" s="19" t="s">
        <v>165</v>
      </c>
      <c r="B8" s="18" t="s">
        <v>155</v>
      </c>
      <c r="C8" s="9">
        <v>32.350203438362399</v>
      </c>
      <c r="D8" s="20">
        <v>20.6350535471672</v>
      </c>
      <c r="E8" s="21">
        <f>C8-D10</f>
        <v>11.554605443198199</v>
      </c>
      <c r="F8" s="18">
        <f>E8-E5</f>
        <v>7.0882321754187672</v>
      </c>
      <c r="G8" s="18">
        <f>2^-(F8)</f>
        <v>7.3490211790371669E-3</v>
      </c>
    </row>
    <row r="9" spans="1:7" x14ac:dyDescent="0.15">
      <c r="A9" s="19" t="s">
        <v>165</v>
      </c>
      <c r="B9" s="18" t="s">
        <v>156</v>
      </c>
      <c r="C9" s="9">
        <v>33.250144829521702</v>
      </c>
      <c r="D9" s="20">
        <v>20.830222584602399</v>
      </c>
      <c r="E9" s="21">
        <f>C9-D10</f>
        <v>12.454546834357501</v>
      </c>
      <c r="F9" s="18">
        <f>E9-E5</f>
        <v>7.9881735665780695</v>
      </c>
      <c r="G9" s="18">
        <f>2^-(F9)</f>
        <v>3.9384029302621084E-3</v>
      </c>
    </row>
    <row r="10" spans="1:7" x14ac:dyDescent="0.15">
      <c r="A10" s="18" t="s">
        <v>157</v>
      </c>
      <c r="C10" s="18">
        <f>AVERAGE(C7:C9)</f>
        <v>32.546959252321201</v>
      </c>
      <c r="D10" s="18">
        <f>AVERAGE(D7:D9)</f>
        <v>20.795597995164201</v>
      </c>
      <c r="E10" s="18">
        <f>C10-D10</f>
        <v>11.751361257157001</v>
      </c>
      <c r="F10" s="18">
        <f>E10-E5</f>
        <v>7.2849879893775693</v>
      </c>
      <c r="G10" s="18">
        <f>2^-(F10)</f>
        <v>6.4120972001466495E-3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1.0473880955148118</v>
      </c>
      <c r="C13" s="18">
        <f>G7</f>
        <v>9.108579360755981E-3</v>
      </c>
    </row>
    <row r="14" spans="1:7" x14ac:dyDescent="0.15">
      <c r="A14" s="18">
        <v>2</v>
      </c>
      <c r="B14" s="18">
        <f t="shared" ref="B14:B15" si="0">G3</f>
        <v>0.87920756036008418</v>
      </c>
      <c r="C14" s="18">
        <f t="shared" ref="C14:C15" si="1">G8</f>
        <v>7.3490211790371669E-3</v>
      </c>
    </row>
    <row r="15" spans="1:7" x14ac:dyDescent="0.15">
      <c r="A15" s="18">
        <v>3</v>
      </c>
      <c r="B15" s="18">
        <f t="shared" si="0"/>
        <v>1.0859278032002098</v>
      </c>
      <c r="C15" s="18">
        <f t="shared" si="1"/>
        <v>3.9384029302621084E-3</v>
      </c>
    </row>
    <row r="16" spans="1:7" x14ac:dyDescent="0.15">
      <c r="A16" s="18" t="s">
        <v>158</v>
      </c>
      <c r="B16" s="18">
        <f>AVERAGE(B13:B15)</f>
        <v>1.0041744863583686</v>
      </c>
      <c r="C16" s="18">
        <f>AVERAGE(C13:C15)</f>
        <v>6.7986678233517518E-3</v>
      </c>
    </row>
    <row r="17" spans="1:3" x14ac:dyDescent="0.15">
      <c r="A17" s="18" t="s">
        <v>159</v>
      </c>
      <c r="B17" s="18">
        <f>STDEV(B13:B15)</f>
        <v>0.10992668789795541</v>
      </c>
      <c r="C17" s="18">
        <f>STDEV(C13:C15)</f>
        <v>2.628658915244473E-3</v>
      </c>
    </row>
    <row r="18" spans="1:3" x14ac:dyDescent="0.15">
      <c r="A18" s="18" t="s">
        <v>160</v>
      </c>
      <c r="B18" s="18">
        <f>_xlfn.STDEV.P(B13:B15)/SQRT(3)</f>
        <v>5.1819937630680976E-2</v>
      </c>
      <c r="C18" s="18">
        <f>_xlfn.STDEV.P(C13:C15)/SQRT(3)</f>
        <v>1.239161696263893E-3</v>
      </c>
    </row>
    <row r="19" spans="1:3" x14ac:dyDescent="0.15">
      <c r="A19" s="18" t="s">
        <v>161</v>
      </c>
      <c r="B19" s="18">
        <f>_xlfn.T.TEST(C13:C15,B13:B15,2,1)</f>
        <v>4.0941703870625897E-3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03FE-5B68-4C80-B365-A0663F7189F1}">
  <dimension ref="A1:G19"/>
  <sheetViews>
    <sheetView workbookViewId="0">
      <selection activeCell="I18" sqref="I18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30.7167810623672</v>
      </c>
      <c r="D2" s="20">
        <v>20.921517853723</v>
      </c>
      <c r="E2" s="21">
        <f>C2-D5</f>
        <v>9.9211830672029997</v>
      </c>
      <c r="F2" s="18">
        <f>E2-E5</f>
        <v>-0.15760891662226584</v>
      </c>
      <c r="G2" s="18">
        <f>2^-(F2)</f>
        <v>1.115436910551374</v>
      </c>
    </row>
    <row r="3" spans="1:7" x14ac:dyDescent="0.15">
      <c r="A3" s="19" t="s">
        <v>163</v>
      </c>
      <c r="B3" s="18" t="s">
        <v>155</v>
      </c>
      <c r="C3" s="9">
        <v>30.7393764016274</v>
      </c>
      <c r="D3" s="20">
        <v>20.6350535471672</v>
      </c>
      <c r="E3" s="21">
        <f>C3-D5</f>
        <v>9.9437784064631991</v>
      </c>
      <c r="F3" s="18">
        <f>E3-E5</f>
        <v>-0.13501357736206643</v>
      </c>
      <c r="G3" s="18">
        <f>2^-(F3)</f>
        <v>1.0981031481081982</v>
      </c>
    </row>
    <row r="4" spans="1:7" x14ac:dyDescent="0.15">
      <c r="A4" s="19" t="s">
        <v>163</v>
      </c>
      <c r="B4" s="18" t="s">
        <v>156</v>
      </c>
      <c r="C4" s="9">
        <v>31.167012472973799</v>
      </c>
      <c r="D4" s="20">
        <v>20.830222584602399</v>
      </c>
      <c r="E4" s="21">
        <f>C4-D5</f>
        <v>10.371414477809598</v>
      </c>
      <c r="F4" s="18">
        <f>E4-E5</f>
        <v>0.29262249398433227</v>
      </c>
      <c r="G4" s="18">
        <f>2^-(F4)</f>
        <v>0.81641664768647804</v>
      </c>
    </row>
    <row r="5" spans="1:7" x14ac:dyDescent="0.15">
      <c r="A5" s="18" t="s">
        <v>157</v>
      </c>
      <c r="C5" s="18">
        <f>AVERAGE(C2:C4)</f>
        <v>30.874389978989466</v>
      </c>
      <c r="D5" s="18">
        <f>AVERAGE(D2:D4)</f>
        <v>20.795597995164201</v>
      </c>
      <c r="E5" s="18">
        <f>C5-D5</f>
        <v>10.078791983825266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32.4391713597267</v>
      </c>
      <c r="D7" s="20">
        <v>20.921517853723</v>
      </c>
      <c r="E7" s="21">
        <f>C7-D10</f>
        <v>11.643573364562499</v>
      </c>
      <c r="F7" s="18">
        <f>E7-E5</f>
        <v>1.5647813807372337</v>
      </c>
      <c r="G7" s="18">
        <f>2^-(F7)</f>
        <v>0.33802892769977805</v>
      </c>
    </row>
    <row r="8" spans="1:7" x14ac:dyDescent="0.15">
      <c r="A8" s="19" t="s">
        <v>165</v>
      </c>
      <c r="B8" s="18" t="s">
        <v>155</v>
      </c>
      <c r="C8" s="9">
        <v>33.103194348295197</v>
      </c>
      <c r="D8" s="20">
        <v>20.6350535471672</v>
      </c>
      <c r="E8" s="21">
        <f>C8-D10</f>
        <v>12.307596353130997</v>
      </c>
      <c r="F8" s="18">
        <f>E8-E5</f>
        <v>2.2288043693057311</v>
      </c>
      <c r="G8" s="18">
        <f>2^-(F8)</f>
        <v>0.21333545103826013</v>
      </c>
    </row>
    <row r="9" spans="1:7" x14ac:dyDescent="0.15">
      <c r="A9" s="19" t="s">
        <v>165</v>
      </c>
      <c r="B9" s="18" t="s">
        <v>156</v>
      </c>
      <c r="C9" s="9">
        <v>33.216586400296599</v>
      </c>
      <c r="D9" s="20">
        <v>20.830222584602399</v>
      </c>
      <c r="E9" s="21">
        <f>C9-D10</f>
        <v>12.420988405132398</v>
      </c>
      <c r="F9" s="18">
        <f>E9-E5</f>
        <v>2.3421964213071327</v>
      </c>
      <c r="G9" s="18">
        <f>2^-(F9)</f>
        <v>0.19720985848482239</v>
      </c>
    </row>
    <row r="10" spans="1:7" x14ac:dyDescent="0.15">
      <c r="A10" s="18" t="s">
        <v>157</v>
      </c>
      <c r="C10" s="18">
        <f>AVERAGE(C7:C9)</f>
        <v>32.919650702772827</v>
      </c>
      <c r="D10" s="18">
        <f>AVERAGE(D7:D9)</f>
        <v>20.795597995164201</v>
      </c>
      <c r="E10" s="18">
        <f>C10-D10</f>
        <v>12.124052707608627</v>
      </c>
      <c r="F10" s="18">
        <f>E10-E5</f>
        <v>2.0452607237833611</v>
      </c>
      <c r="G10" s="18">
        <f>2^-(F10)</f>
        <v>0.24227866568751005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1.115436910551374</v>
      </c>
      <c r="C13" s="18">
        <f>G7</f>
        <v>0.33802892769977805</v>
      </c>
    </row>
    <row r="14" spans="1:7" x14ac:dyDescent="0.15">
      <c r="A14" s="18">
        <v>2</v>
      </c>
      <c r="B14" s="18">
        <f t="shared" ref="B14:B15" si="0">G3</f>
        <v>1.0981031481081982</v>
      </c>
      <c r="C14" s="18">
        <f t="shared" ref="C14:C15" si="1">G8</f>
        <v>0.21333545103826013</v>
      </c>
    </row>
    <row r="15" spans="1:7" x14ac:dyDescent="0.15">
      <c r="A15" s="18">
        <v>3</v>
      </c>
      <c r="B15" s="18">
        <f t="shared" si="0"/>
        <v>0.81641664768647804</v>
      </c>
      <c r="C15" s="18">
        <f t="shared" si="1"/>
        <v>0.19720985848482239</v>
      </c>
    </row>
    <row r="16" spans="1:7" x14ac:dyDescent="0.15">
      <c r="A16" s="18" t="s">
        <v>158</v>
      </c>
      <c r="B16" s="18">
        <f>AVERAGE(B13:B15)</f>
        <v>1.0099855687820167</v>
      </c>
      <c r="C16" s="18">
        <f>AVERAGE(C13:C15)</f>
        <v>0.24952474574095354</v>
      </c>
    </row>
    <row r="17" spans="1:3" x14ac:dyDescent="0.15">
      <c r="A17" s="18" t="s">
        <v>159</v>
      </c>
      <c r="B17" s="18">
        <f>STDEV(B13:B15)</f>
        <v>0.16785949553324939</v>
      </c>
      <c r="C17" s="18">
        <f>STDEV(C13:C15)</f>
        <v>7.7069782353075364E-2</v>
      </c>
    </row>
    <row r="18" spans="1:3" x14ac:dyDescent="0.15">
      <c r="A18" s="18" t="s">
        <v>160</v>
      </c>
      <c r="B18" s="18">
        <f>_xlfn.STDEV.P(B13:B15)/SQRT(3)</f>
        <v>7.912972505207555E-2</v>
      </c>
      <c r="C18" s="18">
        <f>_xlfn.STDEV.P(C13:C15)/SQRT(3)</f>
        <v>3.6331043817620597E-2</v>
      </c>
    </row>
    <row r="19" spans="1:3" x14ac:dyDescent="0.15">
      <c r="A19" s="18" t="s">
        <v>161</v>
      </c>
      <c r="B19" s="18">
        <f>_xlfn.T.TEST(C13:C15,B13:B15,2,1)</f>
        <v>1.0130446093133507E-2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775D-12EE-44BC-8A27-05B1D407F9B6}">
  <dimension ref="A1:G19"/>
  <sheetViews>
    <sheetView workbookViewId="0">
      <selection activeCell="J23" sqref="J23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24.893781549265899</v>
      </c>
      <c r="D2" s="20">
        <v>20.921517853723</v>
      </c>
      <c r="E2" s="21">
        <f>C2-D5</f>
        <v>4.0981835541016984</v>
      </c>
      <c r="F2" s="18">
        <f>E2-E5</f>
        <v>-2.0612437786979854E-3</v>
      </c>
      <c r="G2" s="18">
        <f>2^-(F2)</f>
        <v>1.0014297664564966</v>
      </c>
    </row>
    <row r="3" spans="1:7" x14ac:dyDescent="0.15">
      <c r="A3" s="19" t="s">
        <v>163</v>
      </c>
      <c r="B3" s="18" t="s">
        <v>155</v>
      </c>
      <c r="C3" s="9">
        <v>24.977789246452701</v>
      </c>
      <c r="D3" s="20">
        <v>20.6350535471672</v>
      </c>
      <c r="E3" s="21">
        <f>C3-D5</f>
        <v>4.1821912512885007</v>
      </c>
      <c r="F3" s="18">
        <f>E3-E5</f>
        <v>8.1946453408104247E-2</v>
      </c>
      <c r="G3" s="18">
        <f>2^-(F3)</f>
        <v>0.94478210656659567</v>
      </c>
    </row>
    <row r="4" spans="1:7" x14ac:dyDescent="0.15">
      <c r="A4" s="19" t="s">
        <v>163</v>
      </c>
      <c r="B4" s="18" t="s">
        <v>156</v>
      </c>
      <c r="C4" s="9">
        <v>24.815957583415202</v>
      </c>
      <c r="D4" s="20">
        <v>20.830222584602399</v>
      </c>
      <c r="E4" s="21">
        <f>C4-D5</f>
        <v>4.0203595882510008</v>
      </c>
      <c r="F4" s="18">
        <f>E4-E5</f>
        <v>-7.9885209629395604E-2</v>
      </c>
      <c r="G4" s="18">
        <f>2^-(F4)</f>
        <v>1.0569339405525959</v>
      </c>
    </row>
    <row r="5" spans="1:7" x14ac:dyDescent="0.15">
      <c r="A5" s="18" t="s">
        <v>157</v>
      </c>
      <c r="C5" s="18">
        <f>AVERAGE(C2:C4)</f>
        <v>24.895842793044597</v>
      </c>
      <c r="D5" s="18">
        <f>AVERAGE(D2:D4)</f>
        <v>20.795597995164201</v>
      </c>
      <c r="E5" s="18">
        <f>C5-D5</f>
        <v>4.1002447978803964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32.1637020907229</v>
      </c>
      <c r="D7" s="20">
        <v>20.921517853723</v>
      </c>
      <c r="E7" s="21">
        <f>C7-D10</f>
        <v>11.368104095558699</v>
      </c>
      <c r="F7" s="18">
        <f>E7-E5</f>
        <v>7.267859297678303</v>
      </c>
      <c r="G7" s="18">
        <f>2^-(F7)</f>
        <v>6.4886798565421885E-3</v>
      </c>
    </row>
    <row r="8" spans="1:7" x14ac:dyDescent="0.15">
      <c r="A8" s="19" t="s">
        <v>165</v>
      </c>
      <c r="B8" s="18" t="s">
        <v>155</v>
      </c>
      <c r="C8" s="9">
        <v>32.047865749791399</v>
      </c>
      <c r="D8" s="20">
        <v>20.6350535471672</v>
      </c>
      <c r="E8" s="21">
        <f>C8-D10</f>
        <v>11.252267754627198</v>
      </c>
      <c r="F8" s="18">
        <f>E8-E5</f>
        <v>7.1520229567468014</v>
      </c>
      <c r="G8" s="18">
        <f>2^-(F8)</f>
        <v>7.0311531930692022E-3</v>
      </c>
    </row>
    <row r="9" spans="1:7" x14ac:dyDescent="0.15">
      <c r="A9" s="19" t="s">
        <v>165</v>
      </c>
      <c r="B9" s="18" t="s">
        <v>156</v>
      </c>
      <c r="C9" s="9">
        <v>32.963657180624999</v>
      </c>
      <c r="D9" s="20">
        <v>20.830222584602399</v>
      </c>
      <c r="E9" s="21">
        <f>C9-D10</f>
        <v>12.168059185460798</v>
      </c>
      <c r="F9" s="18">
        <f>E9-E5</f>
        <v>8.0678143875804018</v>
      </c>
      <c r="G9" s="18">
        <f>2^-(F9)</f>
        <v>3.7268839521679372E-3</v>
      </c>
    </row>
    <row r="10" spans="1:7" x14ac:dyDescent="0.15">
      <c r="A10" s="18" t="s">
        <v>157</v>
      </c>
      <c r="C10" s="18">
        <f>AVERAGE(C7:C9)</f>
        <v>32.391741673713106</v>
      </c>
      <c r="D10" s="18">
        <f>AVERAGE(D7:D9)</f>
        <v>20.795597995164201</v>
      </c>
      <c r="E10" s="18">
        <f>C10-D10</f>
        <v>11.596143678548906</v>
      </c>
      <c r="F10" s="18">
        <f>E10-E5</f>
        <v>7.4958988806685092</v>
      </c>
      <c r="G10" s="18">
        <f>2^-(F10)</f>
        <v>5.539997802421588E-3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1.0014297664564966</v>
      </c>
      <c r="C13" s="18">
        <f>G7</f>
        <v>6.4886798565421885E-3</v>
      </c>
    </row>
    <row r="14" spans="1:7" x14ac:dyDescent="0.15">
      <c r="A14" s="18">
        <v>2</v>
      </c>
      <c r="B14" s="18">
        <f t="shared" ref="B14:B15" si="0">G3</f>
        <v>0.94478210656659567</v>
      </c>
      <c r="C14" s="18">
        <f t="shared" ref="C14:C15" si="1">G8</f>
        <v>7.0311531930692022E-3</v>
      </c>
    </row>
    <row r="15" spans="1:7" x14ac:dyDescent="0.15">
      <c r="A15" s="18">
        <v>3</v>
      </c>
      <c r="B15" s="18">
        <f t="shared" si="0"/>
        <v>1.0569339405525959</v>
      </c>
      <c r="C15" s="18">
        <f t="shared" si="1"/>
        <v>3.7268839521679372E-3</v>
      </c>
    </row>
    <row r="16" spans="1:7" x14ac:dyDescent="0.15">
      <c r="A16" s="18" t="s">
        <v>158</v>
      </c>
      <c r="B16" s="18">
        <f>AVERAGE(B13:B15)</f>
        <v>1.0010486045252296</v>
      </c>
      <c r="C16" s="18">
        <f>AVERAGE(C13:C15)</f>
        <v>5.7489056672597764E-3</v>
      </c>
    </row>
    <row r="17" spans="1:3" x14ac:dyDescent="0.15">
      <c r="A17" s="18" t="s">
        <v>159</v>
      </c>
      <c r="B17" s="18">
        <f>STDEV(B13:B15)</f>
        <v>5.6076888554191615E-2</v>
      </c>
      <c r="C17" s="18">
        <f>STDEV(C13:C15)</f>
        <v>1.7720040046337066E-3</v>
      </c>
    </row>
    <row r="18" spans="1:3" x14ac:dyDescent="0.15">
      <c r="A18" s="18" t="s">
        <v>160</v>
      </c>
      <c r="B18" s="18">
        <f>_xlfn.STDEV.P(B13:B15)/SQRT(3)</f>
        <v>2.6434898776340789E-2</v>
      </c>
      <c r="C18" s="18">
        <f>_xlfn.STDEV.P(C13:C15)/SQRT(3)</f>
        <v>8.3533069864414168E-4</v>
      </c>
    </row>
    <row r="19" spans="1:3" x14ac:dyDescent="0.15">
      <c r="A19" s="18" t="s">
        <v>161</v>
      </c>
      <c r="B19" s="18">
        <f>_xlfn.T.TEST(C13:C15,B13:B15,2,1)</f>
        <v>1.1195090210426605E-3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5C8D-0739-4BD4-BAD9-41B11B03A084}">
  <dimension ref="A1:G19"/>
  <sheetViews>
    <sheetView workbookViewId="0">
      <selection activeCell="I21" sqref="I21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25.335204912125999</v>
      </c>
      <c r="D2" s="20">
        <v>20.921517853723</v>
      </c>
      <c r="E2" s="21">
        <f>C2-D5</f>
        <v>4.5396069169617981</v>
      </c>
      <c r="F2" s="18">
        <f>E2-E5</f>
        <v>5.7149330207501237E-2</v>
      </c>
      <c r="G2" s="18">
        <f>2^-(F2)</f>
        <v>0.96116143552224576</v>
      </c>
    </row>
    <row r="3" spans="1:7" x14ac:dyDescent="0.15">
      <c r="A3" s="19" t="s">
        <v>163</v>
      </c>
      <c r="B3" s="18" t="s">
        <v>155</v>
      </c>
      <c r="C3" s="9">
        <v>25.3079315320524</v>
      </c>
      <c r="D3" s="20">
        <v>20.6350535471672</v>
      </c>
      <c r="E3" s="21">
        <f>C3-D5</f>
        <v>4.5123335368881996</v>
      </c>
      <c r="F3" s="18">
        <f>E3-E5</f>
        <v>2.9875950133902762E-2</v>
      </c>
      <c r="G3" s="18">
        <f>2^-(F3)</f>
        <v>0.97950451648067882</v>
      </c>
    </row>
    <row r="4" spans="1:7" x14ac:dyDescent="0.15">
      <c r="A4" s="19" t="s">
        <v>163</v>
      </c>
      <c r="B4" s="18" t="s">
        <v>156</v>
      </c>
      <c r="C4" s="9">
        <v>25.191030301577101</v>
      </c>
      <c r="D4" s="20">
        <v>20.830222584602399</v>
      </c>
      <c r="E4" s="21">
        <f>C4-D5</f>
        <v>4.3954323064128999</v>
      </c>
      <c r="F4" s="18">
        <f>E4-E5</f>
        <v>-8.7025280341396893E-2</v>
      </c>
      <c r="G4" s="18">
        <f>2^-(F4)</f>
        <v>1.0621777988710681</v>
      </c>
    </row>
    <row r="5" spans="1:7" x14ac:dyDescent="0.15">
      <c r="A5" s="18" t="s">
        <v>157</v>
      </c>
      <c r="C5" s="18">
        <f>AVERAGE(C2:C4)</f>
        <v>25.278055581918498</v>
      </c>
      <c r="D5" s="18">
        <f>AVERAGE(D2:D4)</f>
        <v>20.795597995164201</v>
      </c>
      <c r="E5" s="18">
        <f>C5-D5</f>
        <v>4.4824575867542968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33.324703360166303</v>
      </c>
      <c r="D7" s="20">
        <v>20.921517853723</v>
      </c>
      <c r="E7" s="21">
        <f>C7-D10</f>
        <v>12.529105365002103</v>
      </c>
      <c r="F7" s="18">
        <f>E7-E5</f>
        <v>8.0466477782478059</v>
      </c>
      <c r="G7" s="18">
        <f>2^-(F7)</f>
        <v>3.7819662960798146E-3</v>
      </c>
    </row>
    <row r="8" spans="1:7" x14ac:dyDescent="0.15">
      <c r="A8" s="19" t="s">
        <v>165</v>
      </c>
      <c r="B8" s="18" t="s">
        <v>155</v>
      </c>
      <c r="C8" s="9">
        <v>33.319596288801897</v>
      </c>
      <c r="D8" s="20">
        <v>20.6350535471672</v>
      </c>
      <c r="E8" s="21">
        <f>C8-D10</f>
        <v>12.523998293637696</v>
      </c>
      <c r="F8" s="18">
        <f>E8-E5</f>
        <v>8.0415407068833993</v>
      </c>
      <c r="G8" s="18">
        <f>2^-(F8)</f>
        <v>3.7953780000661405E-3</v>
      </c>
    </row>
    <row r="9" spans="1:7" x14ac:dyDescent="0.15">
      <c r="A9" s="19" t="s">
        <v>165</v>
      </c>
      <c r="B9" s="18" t="s">
        <v>156</v>
      </c>
      <c r="C9" s="9">
        <v>33.8086397393268</v>
      </c>
      <c r="D9" s="20">
        <v>20.830222584602399</v>
      </c>
      <c r="E9" s="21">
        <f>C9-D10</f>
        <v>13.013041744162599</v>
      </c>
      <c r="F9" s="18">
        <f>E9-E5</f>
        <v>8.5305841574083026</v>
      </c>
      <c r="G9" s="18">
        <f>2^-(F9)</f>
        <v>2.7041967598368426E-3</v>
      </c>
    </row>
    <row r="10" spans="1:7" x14ac:dyDescent="0.15">
      <c r="A10" s="18" t="s">
        <v>157</v>
      </c>
      <c r="C10" s="18">
        <f>AVERAGE(C7:C9)</f>
        <v>33.484313129431662</v>
      </c>
      <c r="D10" s="18">
        <f>AVERAGE(D7:D9)</f>
        <v>20.795597995164201</v>
      </c>
      <c r="E10" s="18">
        <f>C10-D10</f>
        <v>12.688715134267461</v>
      </c>
      <c r="F10" s="18">
        <f>E10-E5</f>
        <v>8.2062575475131645</v>
      </c>
      <c r="G10" s="18">
        <f>2^-(F10)</f>
        <v>3.385870363592486E-3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0.96116143552224576</v>
      </c>
      <c r="C13" s="18">
        <f>G7</f>
        <v>3.7819662960798146E-3</v>
      </c>
    </row>
    <row r="14" spans="1:7" x14ac:dyDescent="0.15">
      <c r="A14" s="18">
        <v>2</v>
      </c>
      <c r="B14" s="18">
        <f t="shared" ref="B14:B15" si="0">G3</f>
        <v>0.97950451648067882</v>
      </c>
      <c r="C14" s="18">
        <f t="shared" ref="C14:C15" si="1">G8</f>
        <v>3.7953780000661405E-3</v>
      </c>
    </row>
    <row r="15" spans="1:7" x14ac:dyDescent="0.15">
      <c r="A15" s="18">
        <v>3</v>
      </c>
      <c r="B15" s="18">
        <f t="shared" si="0"/>
        <v>1.0621777988710681</v>
      </c>
      <c r="C15" s="18">
        <f t="shared" si="1"/>
        <v>2.7041967598368426E-3</v>
      </c>
    </row>
    <row r="16" spans="1:7" x14ac:dyDescent="0.15">
      <c r="A16" s="18" t="s">
        <v>158</v>
      </c>
      <c r="B16" s="18">
        <f>AVERAGE(B13:B15)</f>
        <v>1.0009479169579976</v>
      </c>
      <c r="C16" s="18">
        <f>AVERAGE(C13:C15)</f>
        <v>3.4271803519942655E-3</v>
      </c>
    </row>
    <row r="17" spans="1:3" x14ac:dyDescent="0.15">
      <c r="A17" s="18" t="s">
        <v>159</v>
      </c>
      <c r="B17" s="18">
        <f>STDEV(B13:B15)</f>
        <v>5.3813947858137395E-2</v>
      </c>
      <c r="C17" s="18">
        <f>STDEV(C13:C15)</f>
        <v>6.261580665835048E-4</v>
      </c>
    </row>
    <row r="18" spans="1:3" x14ac:dyDescent="0.15">
      <c r="A18" s="18" t="s">
        <v>160</v>
      </c>
      <c r="B18" s="18">
        <f>_xlfn.STDEV.P(B13:B15)/SQRT(3)</f>
        <v>2.5368138301938827E-2</v>
      </c>
      <c r="C18" s="18">
        <f>_xlfn.STDEV.P(C13:C15)/SQRT(3)</f>
        <v>2.9517374331723597E-4</v>
      </c>
    </row>
    <row r="19" spans="1:3" x14ac:dyDescent="0.15">
      <c r="A19" s="18" t="s">
        <v>161</v>
      </c>
      <c r="B19" s="18">
        <f>_xlfn.T.TEST(C13:C15,B13:B15,2,1)</f>
        <v>9.9097744915285259E-4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7373-7BA7-4991-B6AF-5E6E93BB938C}">
  <dimension ref="A1:G19"/>
  <sheetViews>
    <sheetView tabSelected="1" workbookViewId="0">
      <selection activeCell="I21" sqref="I21"/>
    </sheetView>
  </sheetViews>
  <sheetFormatPr defaultColWidth="12" defaultRowHeight="14.25" x14ac:dyDescent="0.15"/>
  <cols>
    <col min="1" max="1" width="21.5" style="18" customWidth="1"/>
    <col min="2" max="16384" width="12" style="18"/>
  </cols>
  <sheetData>
    <row r="1" spans="1:7" x14ac:dyDescent="0.15">
      <c r="A1" s="18" t="s">
        <v>166</v>
      </c>
      <c r="B1" s="18" t="s">
        <v>148</v>
      </c>
      <c r="C1" s="19" t="s">
        <v>149</v>
      </c>
      <c r="D1" s="18" t="s">
        <v>150</v>
      </c>
      <c r="E1" s="18" t="s">
        <v>151</v>
      </c>
      <c r="F1" s="18" t="s">
        <v>152</v>
      </c>
      <c r="G1" s="18" t="s">
        <v>153</v>
      </c>
    </row>
    <row r="2" spans="1:7" x14ac:dyDescent="0.15">
      <c r="A2" s="19" t="s">
        <v>163</v>
      </c>
      <c r="B2" s="18" t="s">
        <v>154</v>
      </c>
      <c r="C2" s="9">
        <v>25.261301187127199</v>
      </c>
      <c r="D2" s="20">
        <v>20.921517853723</v>
      </c>
      <c r="E2" s="21">
        <f>C2-D5</f>
        <v>4.4657031919629979</v>
      </c>
      <c r="F2" s="18">
        <f>E2-E5</f>
        <v>-1.3580711223326603E-4</v>
      </c>
      <c r="G2" s="18">
        <f>2^-(F2)</f>
        <v>1.0000941387477182</v>
      </c>
    </row>
    <row r="3" spans="1:7" x14ac:dyDescent="0.15">
      <c r="A3" s="19" t="s">
        <v>163</v>
      </c>
      <c r="B3" s="18" t="s">
        <v>155</v>
      </c>
      <c r="C3" s="9">
        <v>25.305512161388101</v>
      </c>
      <c r="D3" s="20">
        <v>20.6350535471672</v>
      </c>
      <c r="E3" s="21">
        <f>C3-D5</f>
        <v>4.5099141662239006</v>
      </c>
      <c r="F3" s="18">
        <f>E3-E5</f>
        <v>4.4075167148669436E-2</v>
      </c>
      <c r="G3" s="18">
        <f>2^-(F3)</f>
        <v>0.96991137480253253</v>
      </c>
    </row>
    <row r="4" spans="1:7" x14ac:dyDescent="0.15">
      <c r="A4" s="19" t="s">
        <v>163</v>
      </c>
      <c r="B4" s="18" t="s">
        <v>156</v>
      </c>
      <c r="C4" s="9">
        <v>25.217497634202999</v>
      </c>
      <c r="D4" s="20">
        <v>20.830222584602399</v>
      </c>
      <c r="E4" s="21">
        <f>C4-D5</f>
        <v>4.4218996390387986</v>
      </c>
      <c r="F4" s="18">
        <f>E4-E5</f>
        <v>-4.3939360036432618E-2</v>
      </c>
      <c r="G4" s="18">
        <f>2^-(F4)</f>
        <v>1.030924985612343</v>
      </c>
    </row>
    <row r="5" spans="1:7" x14ac:dyDescent="0.15">
      <c r="A5" s="18" t="s">
        <v>157</v>
      </c>
      <c r="C5" s="18">
        <f>AVERAGE(C2:C4)</f>
        <v>25.261436994239432</v>
      </c>
      <c r="D5" s="18">
        <f>AVERAGE(D2:D4)</f>
        <v>20.795597995164201</v>
      </c>
      <c r="E5" s="18">
        <f>C5-D5</f>
        <v>4.4658389990752312</v>
      </c>
      <c r="F5" s="18">
        <f>E5-E5</f>
        <v>0</v>
      </c>
      <c r="G5" s="18">
        <f>2^-(F5)</f>
        <v>1</v>
      </c>
    </row>
    <row r="7" spans="1:7" x14ac:dyDescent="0.15">
      <c r="A7" s="19" t="s">
        <v>165</v>
      </c>
      <c r="B7" s="18" t="s">
        <v>154</v>
      </c>
      <c r="C7" s="9">
        <v>33.315949457677299</v>
      </c>
      <c r="D7" s="20">
        <v>20.921517853723</v>
      </c>
      <c r="E7" s="21">
        <f>C7-D10</f>
        <v>12.520351462513098</v>
      </c>
      <c r="F7" s="18">
        <f>E7-E5</f>
        <v>8.0545124634378666</v>
      </c>
      <c r="G7" s="18">
        <f>2^-(F7)</f>
        <v>3.7614054376319691E-3</v>
      </c>
    </row>
    <row r="8" spans="1:7" x14ac:dyDescent="0.15">
      <c r="A8" s="19" t="s">
        <v>165</v>
      </c>
      <c r="B8" s="18" t="s">
        <v>155</v>
      </c>
      <c r="C8" s="9">
        <v>32.779364147861102</v>
      </c>
      <c r="D8" s="20">
        <v>20.6350535471672</v>
      </c>
      <c r="E8" s="21">
        <f>C8-D10</f>
        <v>11.983766152696901</v>
      </c>
      <c r="F8" s="18">
        <f>E8-E5</f>
        <v>7.5179271536216703</v>
      </c>
      <c r="G8" s="18">
        <f>2^-(F8)</f>
        <v>5.4560510043070989E-3</v>
      </c>
    </row>
    <row r="9" spans="1:7" x14ac:dyDescent="0.15">
      <c r="A9" s="19" t="s">
        <v>165</v>
      </c>
      <c r="B9" s="18" t="s">
        <v>156</v>
      </c>
      <c r="C9" s="9">
        <v>33.317648432012803</v>
      </c>
      <c r="D9" s="20">
        <v>20.830222584602399</v>
      </c>
      <c r="E9" s="21">
        <f>C9-D10</f>
        <v>12.522050436848602</v>
      </c>
      <c r="F9" s="18">
        <f>E9-E5</f>
        <v>8.0562114377733707</v>
      </c>
      <c r="G9" s="18">
        <f>2^-(F9)</f>
        <v>3.7569784660757455E-3</v>
      </c>
    </row>
    <row r="10" spans="1:7" x14ac:dyDescent="0.15">
      <c r="A10" s="18" t="s">
        <v>157</v>
      </c>
      <c r="C10" s="18">
        <f>AVERAGE(C7:C9)</f>
        <v>33.137654012517068</v>
      </c>
      <c r="D10" s="18">
        <f>AVERAGE(D7:D9)</f>
        <v>20.795597995164201</v>
      </c>
      <c r="E10" s="18">
        <f>C10-D10</f>
        <v>12.342056017352867</v>
      </c>
      <c r="F10" s="18">
        <f>E10-E5</f>
        <v>7.8762170182776359</v>
      </c>
      <c r="G10" s="18">
        <f>2^-(F10)</f>
        <v>4.2562038981204444E-3</v>
      </c>
    </row>
    <row r="12" spans="1:7" x14ac:dyDescent="0.15">
      <c r="B12" s="19" t="s">
        <v>163</v>
      </c>
      <c r="C12" s="19" t="s">
        <v>165</v>
      </c>
    </row>
    <row r="13" spans="1:7" x14ac:dyDescent="0.15">
      <c r="A13" s="18">
        <v>1</v>
      </c>
      <c r="B13" s="18">
        <f>G2</f>
        <v>1.0000941387477182</v>
      </c>
      <c r="C13" s="18">
        <f>G7</f>
        <v>3.7614054376319691E-3</v>
      </c>
    </row>
    <row r="14" spans="1:7" x14ac:dyDescent="0.15">
      <c r="A14" s="18">
        <v>2</v>
      </c>
      <c r="B14" s="18">
        <f t="shared" ref="B14:B15" si="0">G3</f>
        <v>0.96991137480253253</v>
      </c>
      <c r="C14" s="18">
        <f t="shared" ref="C14:C15" si="1">G8</f>
        <v>5.4560510043070989E-3</v>
      </c>
    </row>
    <row r="15" spans="1:7" x14ac:dyDescent="0.15">
      <c r="A15" s="18">
        <v>3</v>
      </c>
      <c r="B15" s="18">
        <f t="shared" si="0"/>
        <v>1.030924985612343</v>
      </c>
      <c r="C15" s="18">
        <f t="shared" si="1"/>
        <v>3.7569784660757455E-3</v>
      </c>
    </row>
    <row r="16" spans="1:7" x14ac:dyDescent="0.15">
      <c r="A16" s="18" t="s">
        <v>158</v>
      </c>
      <c r="B16" s="18">
        <f>AVERAGE(B13:B15)</f>
        <v>1.0003101663875313</v>
      </c>
      <c r="C16" s="18">
        <f>AVERAGE(C13:C15)</f>
        <v>4.3248116360049375E-3</v>
      </c>
    </row>
    <row r="17" spans="1:3" x14ac:dyDescent="0.15">
      <c r="A17" s="18" t="s">
        <v>159</v>
      </c>
      <c r="B17" s="18">
        <f>STDEV(B13:B15)</f>
        <v>3.0507379057674363E-2</v>
      </c>
      <c r="C17" s="18">
        <f>STDEV(C13:C15)</f>
        <v>9.796845312736108E-4</v>
      </c>
    </row>
    <row r="18" spans="1:3" x14ac:dyDescent="0.15">
      <c r="A18" s="18" t="s">
        <v>160</v>
      </c>
      <c r="B18" s="18">
        <f>_xlfn.STDEV.P(B13:B15)/SQRT(3)</f>
        <v>1.4381316405273339E-2</v>
      </c>
      <c r="C18" s="18">
        <f>_xlfn.STDEV.P(C13:C15)/SQRT(3)</f>
        <v>4.6182771699142299E-4</v>
      </c>
    </row>
    <row r="19" spans="1:3" x14ac:dyDescent="0.15">
      <c r="A19" s="18" t="s">
        <v>161</v>
      </c>
      <c r="B19" s="18">
        <f>_xlfn.T.TEST(C13:C15,B13:B15,2,1)</f>
        <v>3.3025424447116135E-4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0</vt:lpstr>
      <vt:lpstr>Run Information</vt:lpstr>
      <vt:lpstr>A549</vt:lpstr>
      <vt:lpstr>HCT116</vt:lpstr>
      <vt:lpstr>HT29</vt:lpstr>
      <vt:lpstr>HCT15</vt:lpstr>
      <vt:lpstr>MCF7</vt:lpstr>
      <vt:lpstr>BT549</vt:lpstr>
      <vt:lpstr>MB231</vt:lpstr>
      <vt:lpstr>T47D</vt:lpstr>
      <vt:lpstr>DU145</vt:lpstr>
      <vt:lpstr>PC3</vt:lpstr>
      <vt:lpstr>AGS</vt:lpstr>
      <vt:lpstr>HT1080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Jaewoong</dc:creator>
  <cp:lastModifiedBy>Jaewoong</cp:lastModifiedBy>
  <dcterms:created xsi:type="dcterms:W3CDTF">2019-07-07T05:24:36Z</dcterms:created>
  <dcterms:modified xsi:type="dcterms:W3CDTF">2019-07-12T19:52:36Z</dcterms:modified>
</cp:coreProperties>
</file>