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MN\wei data\wei project_3\"/>
    </mc:Choice>
  </mc:AlternateContent>
  <xr:revisionPtr revIDLastSave="0" documentId="8_{8D3E1BCA-B3F4-4E5F-9EDA-4344E23DF632}" xr6:coauthVersionLast="36" xr6:coauthVersionMax="36" xr10:uidLastSave="{00000000-0000-0000-0000-000000000000}"/>
  <bookViews>
    <workbookView xWindow="0" yWindow="0" windowWidth="24000" windowHeight="9480" tabRatio="920" activeTab="13" xr2:uid="{00000000-000D-0000-FFFF-FFFF00000000}"/>
  </bookViews>
  <sheets>
    <sheet name="0" sheetId="1" r:id="rId1"/>
    <sheet name="Run Information" sheetId="2" r:id="rId2"/>
    <sheet name="A549" sheetId="3" r:id="rId3"/>
    <sheet name="HCT116" sheetId="4" r:id="rId4"/>
    <sheet name="HT-29" sheetId="5" r:id="rId5"/>
    <sheet name="HCT15" sheetId="6" r:id="rId6"/>
    <sheet name="MCF7" sheetId="7" r:id="rId7"/>
    <sheet name="BT549" sheetId="8" r:id="rId8"/>
    <sheet name="MB231" sheetId="9" r:id="rId9"/>
    <sheet name="T47D" sheetId="10" r:id="rId10"/>
    <sheet name="DU145" sheetId="11" r:id="rId11"/>
    <sheet name="PC3" sheetId="12" r:id="rId12"/>
    <sheet name="AGS" sheetId="13" r:id="rId13"/>
    <sheet name="HCT1080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4" l="1"/>
  <c r="E7" i="14" s="1"/>
  <c r="C10" i="14"/>
  <c r="E10" i="14" s="1"/>
  <c r="E9" i="14"/>
  <c r="E8" i="14"/>
  <c r="D5" i="14"/>
  <c r="E4" i="14" s="1"/>
  <c r="C5" i="14"/>
  <c r="E5" i="14" s="1"/>
  <c r="F5" i="14" s="1"/>
  <c r="G5" i="14" s="1"/>
  <c r="E3" i="14"/>
  <c r="E2" i="14"/>
  <c r="E10" i="13"/>
  <c r="D10" i="13"/>
  <c r="C10" i="13"/>
  <c r="E9" i="13"/>
  <c r="E8" i="13"/>
  <c r="E7" i="13"/>
  <c r="D5" i="13"/>
  <c r="E2" i="13" s="1"/>
  <c r="C5" i="13"/>
  <c r="E5" i="13" s="1"/>
  <c r="D10" i="12"/>
  <c r="E7" i="12" s="1"/>
  <c r="C10" i="12"/>
  <c r="E10" i="12" s="1"/>
  <c r="E9" i="12"/>
  <c r="E8" i="12"/>
  <c r="D5" i="12"/>
  <c r="E4" i="12" s="1"/>
  <c r="C5" i="12"/>
  <c r="E5" i="12" s="1"/>
  <c r="F5" i="12" s="1"/>
  <c r="G5" i="12" s="1"/>
  <c r="E3" i="12"/>
  <c r="E2" i="12"/>
  <c r="D10" i="11"/>
  <c r="E7" i="11" s="1"/>
  <c r="C10" i="11"/>
  <c r="E10" i="11" s="1"/>
  <c r="E9" i="11"/>
  <c r="E8" i="11"/>
  <c r="D5" i="11"/>
  <c r="E4" i="11" s="1"/>
  <c r="C5" i="11"/>
  <c r="E5" i="11" s="1"/>
  <c r="F2" i="11" s="1"/>
  <c r="G2" i="11" s="1"/>
  <c r="B13" i="11" s="1"/>
  <c r="E3" i="11"/>
  <c r="E2" i="11"/>
  <c r="D10" i="10"/>
  <c r="C10" i="10"/>
  <c r="E10" i="10" s="1"/>
  <c r="E9" i="10"/>
  <c r="E8" i="10"/>
  <c r="E7" i="10"/>
  <c r="D5" i="10"/>
  <c r="E2" i="10" s="1"/>
  <c r="C5" i="10"/>
  <c r="E5" i="10" s="1"/>
  <c r="D10" i="9"/>
  <c r="E7" i="9" s="1"/>
  <c r="C10" i="9"/>
  <c r="E10" i="9" s="1"/>
  <c r="D5" i="9"/>
  <c r="E4" i="9" s="1"/>
  <c r="C5" i="9"/>
  <c r="E5" i="9" s="1"/>
  <c r="F5" i="9" s="1"/>
  <c r="G5" i="9" s="1"/>
  <c r="E2" i="9"/>
  <c r="D10" i="8"/>
  <c r="E7" i="8" s="1"/>
  <c r="C10" i="8"/>
  <c r="E10" i="8" s="1"/>
  <c r="E9" i="8"/>
  <c r="E8" i="8"/>
  <c r="D5" i="8"/>
  <c r="E2" i="8" s="1"/>
  <c r="C5" i="8"/>
  <c r="E5" i="8" s="1"/>
  <c r="F5" i="8" s="1"/>
  <c r="G5" i="8" s="1"/>
  <c r="D10" i="7"/>
  <c r="E9" i="7" s="1"/>
  <c r="C10" i="7"/>
  <c r="E10" i="7" s="1"/>
  <c r="E8" i="7"/>
  <c r="E7" i="7"/>
  <c r="D5" i="7"/>
  <c r="E2" i="7" s="1"/>
  <c r="C5" i="7"/>
  <c r="E5" i="7" s="1"/>
  <c r="F5" i="7" s="1"/>
  <c r="G5" i="7" s="1"/>
  <c r="D10" i="6"/>
  <c r="E9" i="6" s="1"/>
  <c r="F9" i="6" s="1"/>
  <c r="G9" i="6" s="1"/>
  <c r="C15" i="6" s="1"/>
  <c r="C10" i="6"/>
  <c r="E10" i="6" s="1"/>
  <c r="E8" i="6"/>
  <c r="E7" i="6"/>
  <c r="D5" i="6"/>
  <c r="E2" i="6" s="1"/>
  <c r="C5" i="6"/>
  <c r="E5" i="6" s="1"/>
  <c r="F5" i="6" s="1"/>
  <c r="G5" i="6" s="1"/>
  <c r="E4" i="6"/>
  <c r="F4" i="6" s="1"/>
  <c r="G4" i="6" s="1"/>
  <c r="B15" i="6" s="1"/>
  <c r="E3" i="6"/>
  <c r="F3" i="6" s="1"/>
  <c r="G3" i="6" s="1"/>
  <c r="B14" i="6" s="1"/>
  <c r="D10" i="5"/>
  <c r="C10" i="5"/>
  <c r="E10" i="5" s="1"/>
  <c r="E9" i="5"/>
  <c r="E8" i="5"/>
  <c r="E7" i="5"/>
  <c r="D5" i="5"/>
  <c r="E2" i="5" s="1"/>
  <c r="C5" i="5"/>
  <c r="E5" i="5" s="1"/>
  <c r="F5" i="5" s="1"/>
  <c r="G5" i="5" s="1"/>
  <c r="E4" i="5"/>
  <c r="D10" i="4"/>
  <c r="E7" i="4" s="1"/>
  <c r="C10" i="4"/>
  <c r="E10" i="4" s="1"/>
  <c r="E9" i="4"/>
  <c r="E8" i="4"/>
  <c r="D5" i="4"/>
  <c r="E2" i="4" s="1"/>
  <c r="C5" i="4"/>
  <c r="E5" i="4" s="1"/>
  <c r="F5" i="4" s="1"/>
  <c r="G5" i="4" s="1"/>
  <c r="D10" i="3"/>
  <c r="C10" i="3"/>
  <c r="E10" i="3" s="1"/>
  <c r="E9" i="3"/>
  <c r="E8" i="3"/>
  <c r="E7" i="3"/>
  <c r="D5" i="3"/>
  <c r="E2" i="3" s="1"/>
  <c r="C5" i="3"/>
  <c r="E5" i="3" s="1"/>
  <c r="F5" i="3" s="1"/>
  <c r="G5" i="3" s="1"/>
  <c r="F3" i="14" l="1"/>
  <c r="G3" i="14" s="1"/>
  <c r="B14" i="14" s="1"/>
  <c r="F8" i="14"/>
  <c r="G8" i="14" s="1"/>
  <c r="C14" i="14" s="1"/>
  <c r="F9" i="14"/>
  <c r="G9" i="14" s="1"/>
  <c r="C15" i="14" s="1"/>
  <c r="F10" i="14"/>
  <c r="G10" i="14" s="1"/>
  <c r="F4" i="14"/>
  <c r="G4" i="14" s="1"/>
  <c r="B15" i="14" s="1"/>
  <c r="F7" i="14"/>
  <c r="G7" i="14" s="1"/>
  <c r="C13" i="14" s="1"/>
  <c r="C16" i="14" s="1"/>
  <c r="C18" i="14"/>
  <c r="F2" i="14"/>
  <c r="G2" i="14" s="1"/>
  <c r="B13" i="14" s="1"/>
  <c r="F7" i="13"/>
  <c r="G7" i="13" s="1"/>
  <c r="C13" i="13" s="1"/>
  <c r="F9" i="13"/>
  <c r="G9" i="13" s="1"/>
  <c r="C15" i="13" s="1"/>
  <c r="F5" i="13"/>
  <c r="G5" i="13" s="1"/>
  <c r="F8" i="13"/>
  <c r="G8" i="13" s="1"/>
  <c r="C14" i="13" s="1"/>
  <c r="F2" i="13"/>
  <c r="G2" i="13" s="1"/>
  <c r="B13" i="13" s="1"/>
  <c r="F10" i="13"/>
  <c r="G10" i="13" s="1"/>
  <c r="E3" i="13"/>
  <c r="F3" i="13" s="1"/>
  <c r="G3" i="13" s="1"/>
  <c r="B14" i="13" s="1"/>
  <c r="E4" i="13"/>
  <c r="F4" i="13" s="1"/>
  <c r="G4" i="13" s="1"/>
  <c r="B15" i="13" s="1"/>
  <c r="F4" i="12"/>
  <c r="G4" i="12" s="1"/>
  <c r="B15" i="12" s="1"/>
  <c r="F9" i="12"/>
  <c r="G9" i="12" s="1"/>
  <c r="C15" i="12" s="1"/>
  <c r="F7" i="12"/>
  <c r="G7" i="12" s="1"/>
  <c r="C13" i="12" s="1"/>
  <c r="F8" i="12"/>
  <c r="G8" i="12" s="1"/>
  <c r="C14" i="12" s="1"/>
  <c r="C16" i="12" s="1"/>
  <c r="F3" i="12"/>
  <c r="G3" i="12" s="1"/>
  <c r="B14" i="12" s="1"/>
  <c r="F10" i="12"/>
  <c r="G10" i="12" s="1"/>
  <c r="C18" i="12"/>
  <c r="C17" i="12"/>
  <c r="F2" i="12"/>
  <c r="G2" i="12" s="1"/>
  <c r="B13" i="12" s="1"/>
  <c r="F4" i="11"/>
  <c r="G4" i="11" s="1"/>
  <c r="B15" i="11" s="1"/>
  <c r="B18" i="11" s="1"/>
  <c r="F8" i="11"/>
  <c r="G8" i="11" s="1"/>
  <c r="C14" i="11" s="1"/>
  <c r="F3" i="11"/>
  <c r="G3" i="11" s="1"/>
  <c r="B14" i="11" s="1"/>
  <c r="B17" i="11" s="1"/>
  <c r="F9" i="11"/>
  <c r="G9" i="11" s="1"/>
  <c r="C15" i="11" s="1"/>
  <c r="F10" i="11"/>
  <c r="G10" i="11" s="1"/>
  <c r="F7" i="11"/>
  <c r="G7" i="11" s="1"/>
  <c r="C13" i="11" s="1"/>
  <c r="C16" i="11" s="1"/>
  <c r="B19" i="11"/>
  <c r="C18" i="11"/>
  <c r="F5" i="11"/>
  <c r="G5" i="11" s="1"/>
  <c r="F2" i="10"/>
  <c r="G2" i="10" s="1"/>
  <c r="B13" i="10" s="1"/>
  <c r="F8" i="10"/>
  <c r="G8" i="10" s="1"/>
  <c r="C14" i="10" s="1"/>
  <c r="F9" i="10"/>
  <c r="G9" i="10" s="1"/>
  <c r="C15" i="10" s="1"/>
  <c r="F5" i="10"/>
  <c r="G5" i="10" s="1"/>
  <c r="F7" i="10"/>
  <c r="G7" i="10" s="1"/>
  <c r="C13" i="10" s="1"/>
  <c r="F10" i="10"/>
  <c r="G10" i="10" s="1"/>
  <c r="E3" i="10"/>
  <c r="F3" i="10" s="1"/>
  <c r="G3" i="10" s="1"/>
  <c r="B14" i="10" s="1"/>
  <c r="E4" i="10"/>
  <c r="F4" i="10" s="1"/>
  <c r="G4" i="10" s="1"/>
  <c r="B15" i="10" s="1"/>
  <c r="F2" i="9"/>
  <c r="G2" i="9" s="1"/>
  <c r="B13" i="9" s="1"/>
  <c r="F4" i="9"/>
  <c r="G4" i="9" s="1"/>
  <c r="B15" i="9" s="1"/>
  <c r="F10" i="9"/>
  <c r="G10" i="9" s="1"/>
  <c r="F7" i="9"/>
  <c r="G7" i="9" s="1"/>
  <c r="C13" i="9" s="1"/>
  <c r="E8" i="9"/>
  <c r="F8" i="9" s="1"/>
  <c r="G8" i="9" s="1"/>
  <c r="C14" i="9" s="1"/>
  <c r="E3" i="9"/>
  <c r="F3" i="9" s="1"/>
  <c r="G3" i="9" s="1"/>
  <c r="B14" i="9" s="1"/>
  <c r="B18" i="9" s="1"/>
  <c r="E9" i="9"/>
  <c r="F9" i="9" s="1"/>
  <c r="G9" i="9" s="1"/>
  <c r="C15" i="9" s="1"/>
  <c r="F8" i="8"/>
  <c r="G8" i="8" s="1"/>
  <c r="C14" i="8" s="1"/>
  <c r="F9" i="8"/>
  <c r="G9" i="8" s="1"/>
  <c r="C15" i="8" s="1"/>
  <c r="F7" i="8"/>
  <c r="G7" i="8" s="1"/>
  <c r="C13" i="8" s="1"/>
  <c r="F2" i="8"/>
  <c r="G2" i="8" s="1"/>
  <c r="B13" i="8" s="1"/>
  <c r="F10" i="8"/>
  <c r="G10" i="8" s="1"/>
  <c r="E4" i="8"/>
  <c r="F4" i="8" s="1"/>
  <c r="G4" i="8" s="1"/>
  <c r="B15" i="8" s="1"/>
  <c r="E3" i="8"/>
  <c r="F3" i="8" s="1"/>
  <c r="G3" i="8" s="1"/>
  <c r="B14" i="8" s="1"/>
  <c r="F10" i="7"/>
  <c r="G10" i="7" s="1"/>
  <c r="F2" i="7"/>
  <c r="G2" i="7" s="1"/>
  <c r="B13" i="7" s="1"/>
  <c r="F7" i="7"/>
  <c r="G7" i="7" s="1"/>
  <c r="C13" i="7" s="1"/>
  <c r="F8" i="7"/>
  <c r="G8" i="7" s="1"/>
  <c r="C14" i="7" s="1"/>
  <c r="F9" i="7"/>
  <c r="G9" i="7" s="1"/>
  <c r="C15" i="7" s="1"/>
  <c r="E3" i="7"/>
  <c r="F3" i="7" s="1"/>
  <c r="G3" i="7" s="1"/>
  <c r="B14" i="7" s="1"/>
  <c r="E4" i="7"/>
  <c r="F4" i="7" s="1"/>
  <c r="G4" i="7" s="1"/>
  <c r="B15" i="7" s="1"/>
  <c r="F2" i="6"/>
  <c r="G2" i="6" s="1"/>
  <c r="B13" i="6" s="1"/>
  <c r="F7" i="6"/>
  <c r="G7" i="6" s="1"/>
  <c r="C13" i="6" s="1"/>
  <c r="F8" i="6"/>
  <c r="G8" i="6" s="1"/>
  <c r="C14" i="6" s="1"/>
  <c r="F10" i="6"/>
  <c r="G10" i="6" s="1"/>
  <c r="F2" i="5"/>
  <c r="G2" i="5" s="1"/>
  <c r="B13" i="5" s="1"/>
  <c r="F7" i="5"/>
  <c r="G7" i="5" s="1"/>
  <c r="C13" i="5" s="1"/>
  <c r="F8" i="5"/>
  <c r="G8" i="5" s="1"/>
  <c r="C14" i="5" s="1"/>
  <c r="F9" i="5"/>
  <c r="G9" i="5" s="1"/>
  <c r="C15" i="5" s="1"/>
  <c r="F4" i="5"/>
  <c r="G4" i="5" s="1"/>
  <c r="B15" i="5" s="1"/>
  <c r="F10" i="5"/>
  <c r="G10" i="5" s="1"/>
  <c r="E3" i="5"/>
  <c r="F3" i="5" s="1"/>
  <c r="G3" i="5" s="1"/>
  <c r="B14" i="5" s="1"/>
  <c r="F2" i="4"/>
  <c r="G2" i="4" s="1"/>
  <c r="B13" i="4" s="1"/>
  <c r="F8" i="4"/>
  <c r="G8" i="4" s="1"/>
  <c r="C14" i="4" s="1"/>
  <c r="F9" i="4"/>
  <c r="G9" i="4" s="1"/>
  <c r="C15" i="4" s="1"/>
  <c r="F7" i="4"/>
  <c r="G7" i="4" s="1"/>
  <c r="C13" i="4" s="1"/>
  <c r="F10" i="4"/>
  <c r="G10" i="4" s="1"/>
  <c r="E3" i="4"/>
  <c r="F3" i="4" s="1"/>
  <c r="G3" i="4" s="1"/>
  <c r="B14" i="4" s="1"/>
  <c r="E4" i="4"/>
  <c r="F4" i="4" s="1"/>
  <c r="G4" i="4" s="1"/>
  <c r="B15" i="4" s="1"/>
  <c r="F2" i="3"/>
  <c r="G2" i="3" s="1"/>
  <c r="B13" i="3" s="1"/>
  <c r="F8" i="3"/>
  <c r="G8" i="3" s="1"/>
  <c r="C14" i="3" s="1"/>
  <c r="F9" i="3"/>
  <c r="G9" i="3" s="1"/>
  <c r="C15" i="3" s="1"/>
  <c r="F7" i="3"/>
  <c r="G7" i="3" s="1"/>
  <c r="C13" i="3" s="1"/>
  <c r="F10" i="3"/>
  <c r="G10" i="3" s="1"/>
  <c r="E3" i="3"/>
  <c r="F3" i="3" s="1"/>
  <c r="G3" i="3" s="1"/>
  <c r="B14" i="3" s="1"/>
  <c r="B17" i="3" s="1"/>
  <c r="E4" i="3"/>
  <c r="F4" i="3" s="1"/>
  <c r="G4" i="3" s="1"/>
  <c r="B15" i="3" s="1"/>
  <c r="C17" i="14" l="1"/>
  <c r="B18" i="14"/>
  <c r="B17" i="14"/>
  <c r="B16" i="14"/>
  <c r="B19" i="14"/>
  <c r="B18" i="13"/>
  <c r="B16" i="13"/>
  <c r="B17" i="13"/>
  <c r="B19" i="13"/>
  <c r="C18" i="13"/>
  <c r="C17" i="13"/>
  <c r="C16" i="13"/>
  <c r="B18" i="12"/>
  <c r="B17" i="12"/>
  <c r="B16" i="12"/>
  <c r="B19" i="12"/>
  <c r="C17" i="11"/>
  <c r="B16" i="11"/>
  <c r="B19" i="10"/>
  <c r="C18" i="10"/>
  <c r="C17" i="10"/>
  <c r="C16" i="10"/>
  <c r="B18" i="10"/>
  <c r="B17" i="10"/>
  <c r="B16" i="10"/>
  <c r="C18" i="9"/>
  <c r="C17" i="9"/>
  <c r="C16" i="9"/>
  <c r="B19" i="9"/>
  <c r="B16" i="9"/>
  <c r="B17" i="9"/>
  <c r="B18" i="8"/>
  <c r="B16" i="8"/>
  <c r="B17" i="8"/>
  <c r="B19" i="8"/>
  <c r="C18" i="8"/>
  <c r="C16" i="8"/>
  <c r="C17" i="8"/>
  <c r="B18" i="7"/>
  <c r="B17" i="7"/>
  <c r="B16" i="7"/>
  <c r="B19" i="7"/>
  <c r="C18" i="7"/>
  <c r="C17" i="7"/>
  <c r="C16" i="7"/>
  <c r="B18" i="6"/>
  <c r="B17" i="6"/>
  <c r="B16" i="6"/>
  <c r="B19" i="6"/>
  <c r="C18" i="6"/>
  <c r="C16" i="6"/>
  <c r="C17" i="6"/>
  <c r="B19" i="5"/>
  <c r="C18" i="5"/>
  <c r="C17" i="5"/>
  <c r="C16" i="5"/>
  <c r="B18" i="5"/>
  <c r="B17" i="5"/>
  <c r="B16" i="5"/>
  <c r="B19" i="4"/>
  <c r="C18" i="4"/>
  <c r="C17" i="4"/>
  <c r="C16" i="4"/>
  <c r="B18" i="4"/>
  <c r="B17" i="4"/>
  <c r="B16" i="4"/>
  <c r="B19" i="3"/>
  <c r="C18" i="3"/>
  <c r="C17" i="3"/>
  <c r="C16" i="3"/>
  <c r="B18" i="3"/>
  <c r="B16" i="3"/>
</calcChain>
</file>

<file path=xl/sharedStrings.xml><?xml version="1.0" encoding="utf-8"?>
<sst xmlns="http://schemas.openxmlformats.org/spreadsheetml/2006/main" count="1033" uniqueCount="164">
  <si>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</si>
  <si>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</si>
  <si>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</si>
  <si>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</si>
  <si>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</si>
  <si>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</si>
  <si>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</si>
  <si>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</si>
  <si>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</si>
  <si>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</si>
  <si>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</si>
  <si>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</si>
  <si>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</si>
  <si>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</si>
  <si>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</si>
  <si>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</si>
  <si>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</si>
  <si>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</si>
  <si>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</si>
  <si>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</si>
  <si>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</si>
  <si>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</si>
  <si>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</si>
  <si>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</si>
  <si>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</si>
  <si>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</si>
  <si>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</si>
  <si>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</si>
  <si>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</si>
  <si>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</si>
  <si>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</si>
  <si>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</si>
  <si>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</si>
  <si>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</si>
  <si>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</si>
  <si>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</si>
  <si>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</si>
  <si>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</si>
  <si>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</si>
  <si>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</si>
  <si>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</si>
  <si>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</si>
  <si>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</si>
  <si>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</si>
  <si>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</si>
  <si>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</si>
  <si>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</si>
  <si>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</si>
  <si>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</si>
  <si>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</si>
  <si>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</si>
  <si>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</si>
  <si>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</si>
  <si>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</si>
  <si>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</si>
  <si>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</si>
  <si>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</si>
  <si>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</si>
  <si>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</si>
  <si>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</si>
  <si>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</si>
  <si>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</si>
  <si>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</si>
  <si>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</si>
  <si>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</si>
  <si>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</si>
  <si>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</si>
  <si>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</si>
  <si>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</si>
  <si>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</si>
  <si>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</si>
  <si>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</si>
  <si>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</si>
  <si>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</si>
  <si>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</si>
  <si>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</si>
  <si>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</si>
  <si>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</si>
  <si>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</si>
  <si>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</si>
  <si>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</si>
  <si>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</si>
  <si>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</si>
  <si>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</si>
  <si>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</si>
  <si>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</si>
  <si>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</si>
  <si>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</si>
  <si>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</si>
  <si>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</si>
  <si>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</si>
  <si>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</si>
  <si>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</si>
  <si>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</si>
  <si>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</si>
  <si>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</si>
  <si>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</si>
  <si>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</si>
  <si>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</si>
  <si>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</si>
  <si>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</si>
  <si>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</si>
  <si>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</si>
  <si>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</si>
  <si>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</si>
  <si>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</si>
  <si>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</si>
  <si>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</si>
  <si>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</si>
  <si>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</si>
  <si>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</si>
  <si>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</si>
  <si>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</si>
  <si>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</si>
  <si>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</si>
  <si>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ardia various cell line.pcrd</t>
  </si>
  <si>
    <t>Created By User</t>
  </si>
  <si>
    <t>admin</t>
  </si>
  <si>
    <t>Notes</t>
  </si>
  <si>
    <t>ID</t>
  </si>
  <si>
    <t>Run Started</t>
  </si>
  <si>
    <t>07/05/2019 20:31:39 UTC</t>
  </si>
  <si>
    <t>Run Ended</t>
  </si>
  <si>
    <t>07/05/2019 21:47:25 UTC</t>
  </si>
  <si>
    <t>Sample Vol</t>
  </si>
  <si>
    <t>Lid Temp</t>
  </si>
  <si>
    <t>Protocol File Name</t>
  </si>
  <si>
    <t>CFX_3StepAmp+Melt.prcl</t>
  </si>
  <si>
    <t>Plate Setup File Name</t>
  </si>
  <si>
    <t>QuickPlate_96 wells fam.pltd</t>
  </si>
  <si>
    <t>Base Serial Number</t>
  </si>
  <si>
    <t>BR007258</t>
  </si>
  <si>
    <t>Optical Head Serial Number</t>
  </si>
  <si>
    <t>788BR07018</t>
  </si>
  <si>
    <t>CFX Manager Version</t>
  </si>
  <si>
    <t xml:space="preserve">3.1.1517.0823. </t>
  </si>
  <si>
    <t>a549</t>
  </si>
  <si>
    <t>hct116</t>
  </si>
  <si>
    <t>ht-29</t>
  </si>
  <si>
    <t>hct-15</t>
  </si>
  <si>
    <t>MCF7</t>
  </si>
  <si>
    <t>BT-549</t>
  </si>
  <si>
    <t>MB231</t>
  </si>
  <si>
    <t>t47d</t>
  </si>
  <si>
    <t>du145</t>
  </si>
  <si>
    <t>PC-3</t>
  </si>
  <si>
    <t xml:space="preserve">AGS </t>
  </si>
  <si>
    <t>HT-1080</t>
  </si>
  <si>
    <t>Replicate No.</t>
  </si>
  <si>
    <t>Cq value</t>
  </si>
  <si>
    <t>Arbitrary</t>
  </si>
  <si>
    <t>deltaCT</t>
  </si>
  <si>
    <t>deltadeltaCT</t>
  </si>
  <si>
    <t>Relative</t>
  </si>
  <si>
    <t>1</t>
  </si>
  <si>
    <t>2</t>
  </si>
  <si>
    <t>3</t>
  </si>
  <si>
    <t>average</t>
  </si>
  <si>
    <t>Average</t>
  </si>
  <si>
    <t>STD</t>
  </si>
  <si>
    <t>SE</t>
  </si>
  <si>
    <t>t-test</t>
  </si>
  <si>
    <t>ARID1A NM_006015.6</t>
  </si>
  <si>
    <t>ARID1A NM_139135.4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</si>
</sst>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18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11"/>
      <name val="Microsoft Sans Serif"/>
      <family val="2"/>
    </font>
    <font>
      <sz val="8.25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20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Border="1" applyAlignment="1" applyProtection="1">
      <alignment horizontal="center" vertical="center" wrapText="1"/>
      <protection locked="0"/>
    </xf>
    <xf numFmtId="0" fontId="5" fillId="3" borderId="0" xfId="1" applyFont="1" applyFill="1" applyBorder="1" applyAlignment="1" applyProtection="1">
      <alignment horizontal="center" vertical="center"/>
      <protection locked="0"/>
    </xf>
    <xf numFmtId="49" fontId="6" fillId="4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Border="1" applyAlignment="1" applyProtection="1">
      <alignment vertical="center"/>
    </xf>
    <xf numFmtId="49" fontId="8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164" fontId="10" fillId="0" borderId="0" xfId="1" applyNumberFormat="1" applyFont="1" applyFill="1" applyBorder="1" applyAlignment="1" applyProtection="1">
      <alignment vertical="center"/>
    </xf>
    <xf numFmtId="165" fontId="11" fillId="0" borderId="0" xfId="1" applyNumberFormat="1" applyFont="1" applyFill="1" applyBorder="1" applyAlignment="1" applyProtection="1">
      <alignment vertical="center"/>
    </xf>
    <xf numFmtId="166" fontId="12" fillId="0" borderId="0" xfId="1" applyNumberFormat="1" applyFont="1" applyFill="1" applyBorder="1" applyAlignment="1" applyProtection="1">
      <alignment vertical="center"/>
    </xf>
    <xf numFmtId="167" fontId="13" fillId="0" borderId="0" xfId="1" applyNumberFormat="1" applyFont="1" applyFill="1" applyBorder="1" applyAlignment="1" applyProtection="1">
      <alignment vertical="center"/>
    </xf>
    <xf numFmtId="49" fontId="14" fillId="0" borderId="0" xfId="1" applyNumberFormat="1" applyFont="1" applyFill="1" applyBorder="1" applyAlignment="1" applyProtection="1">
      <alignment vertical="top"/>
      <protection locked="0"/>
    </xf>
    <xf numFmtId="168" fontId="15" fillId="0" borderId="0" xfId="1" applyNumberFormat="1" applyFont="1" applyFill="1" applyBorder="1" applyAlignment="1" applyProtection="1">
      <alignment horizontal="left" vertical="top"/>
      <protection locked="0"/>
    </xf>
    <xf numFmtId="0" fontId="0" fillId="0" borderId="0" xfId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top"/>
      <protection locked="0"/>
    </xf>
    <xf numFmtId="0" fontId="16" fillId="0" borderId="0" xfId="1" applyFont="1" applyFill="1" applyBorder="1" applyAlignment="1" applyProtection="1">
      <alignment vertical="center"/>
    </xf>
    <xf numFmtId="164" fontId="17" fillId="0" borderId="0" xfId="0" applyNumberFormat="1" applyFont="1" applyFill="1" applyBorder="1" applyAlignment="1" applyProtection="1">
      <alignment vertical="center"/>
    </xf>
    <xf numFmtId="2" fontId="16" fillId="0" borderId="0" xfId="0" applyNumberFormat="1" applyFont="1" applyFill="1" applyBorder="1" applyAlignment="1" applyProtection="1">
      <alignment vertical="top"/>
      <protection locked="0"/>
    </xf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'A549'!$B$18:$C$18</c:f>
                <c:numCache>
                  <c:formatCode>General</c:formatCode>
                  <c:ptCount val="2"/>
                  <c:pt idx="0">
                    <c:v>2.2009031245922517E-2</c:v>
                  </c:pt>
                  <c:pt idx="1">
                    <c:v>0.50060990443761111</c:v>
                  </c:pt>
                </c:numCache>
              </c:numRef>
            </c:plus>
            <c:minus>
              <c:numRef>
                <c:f>'A549'!$B$18:$C$18</c:f>
                <c:numCache>
                  <c:formatCode>General</c:formatCode>
                  <c:ptCount val="2"/>
                  <c:pt idx="0">
                    <c:v>2.2009031245922517E-2</c:v>
                  </c:pt>
                  <c:pt idx="1">
                    <c:v>0.50060990443761111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'A549'!$B$12:$C$12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'A549'!$B$16:$C$16</c:f>
              <c:numCache>
                <c:formatCode>General</c:formatCode>
                <c:ptCount val="2"/>
                <c:pt idx="0">
                  <c:v>1.0007153238559177</c:v>
                </c:pt>
                <c:pt idx="1">
                  <c:v>19.521287527474602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'PC3'!$B$18:$C$18</c:f>
                <c:numCache>
                  <c:formatCode>General</c:formatCode>
                  <c:ptCount val="2"/>
                  <c:pt idx="0">
                    <c:v>2.2003569666698138E-2</c:v>
                  </c:pt>
                  <c:pt idx="1">
                    <c:v>0.54464800646989253</c:v>
                  </c:pt>
                </c:numCache>
              </c:numRef>
            </c:plus>
            <c:minus>
              <c:numRef>
                <c:f>'PC3'!$B$18:$C$18</c:f>
                <c:numCache>
                  <c:formatCode>General</c:formatCode>
                  <c:ptCount val="2"/>
                  <c:pt idx="0">
                    <c:v>2.2003569666698138E-2</c:v>
                  </c:pt>
                  <c:pt idx="1">
                    <c:v>0.54464800646989253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'PC3'!$B$12:$C$12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'PC3'!$B$16:$C$16</c:f>
              <c:numCache>
                <c:formatCode>General</c:formatCode>
                <c:ptCount val="2"/>
                <c:pt idx="0">
                  <c:v>1.0007240474025514</c:v>
                </c:pt>
                <c:pt idx="1">
                  <c:v>16.07224763519994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AGS!$B$18:$C$18</c:f>
                <c:numCache>
                  <c:formatCode>General</c:formatCode>
                  <c:ptCount val="2"/>
                  <c:pt idx="0">
                    <c:v>3.0574687947521932E-2</c:v>
                  </c:pt>
                  <c:pt idx="1">
                    <c:v>0.47827175686677376</c:v>
                  </c:pt>
                </c:numCache>
              </c:numRef>
            </c:plus>
            <c:minus>
              <c:numRef>
                <c:f>AGS!$B$18:$C$18</c:f>
                <c:numCache>
                  <c:formatCode>General</c:formatCode>
                  <c:ptCount val="2"/>
                  <c:pt idx="0">
                    <c:v>3.0574687947521932E-2</c:v>
                  </c:pt>
                  <c:pt idx="1">
                    <c:v>0.47827175686677376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AGS!$B$12:$C$12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AGS!$B$16:$C$16</c:f>
              <c:numCache>
                <c:formatCode>General</c:formatCode>
                <c:ptCount val="2"/>
                <c:pt idx="0">
                  <c:v>1.0014332724544825</c:v>
                </c:pt>
                <c:pt idx="1">
                  <c:v>14.839814770794861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'HCT1080'!$B$18:$C$18</c:f>
                <c:numCache>
                  <c:formatCode>General</c:formatCode>
                  <c:ptCount val="2"/>
                  <c:pt idx="0">
                    <c:v>6.7783339538645647E-3</c:v>
                  </c:pt>
                  <c:pt idx="1">
                    <c:v>0.44291010371095341</c:v>
                  </c:pt>
                </c:numCache>
              </c:numRef>
            </c:plus>
            <c:minus>
              <c:numRef>
                <c:f>'HCT1080'!$B$18:$C$18</c:f>
                <c:numCache>
                  <c:formatCode>General</c:formatCode>
                  <c:ptCount val="2"/>
                  <c:pt idx="0">
                    <c:v>6.7783339538645647E-3</c:v>
                  </c:pt>
                  <c:pt idx="1">
                    <c:v>0.44291010371095341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'HCT1080'!$B$12:$C$12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'HCT1080'!$B$16:$C$16</c:f>
              <c:numCache>
                <c:formatCode>General</c:formatCode>
                <c:ptCount val="2"/>
                <c:pt idx="0">
                  <c:v>1.0000688741455492</c:v>
                </c:pt>
                <c:pt idx="1">
                  <c:v>13.893447235732799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'HCT116'!$B$18:$C$18</c:f>
                <c:numCache>
                  <c:formatCode>General</c:formatCode>
                  <c:ptCount val="2"/>
                  <c:pt idx="0">
                    <c:v>2.1540885882989916E-2</c:v>
                  </c:pt>
                  <c:pt idx="1">
                    <c:v>0.64660040986546519</c:v>
                  </c:pt>
                </c:numCache>
              </c:numRef>
            </c:plus>
            <c:minus>
              <c:numRef>
                <c:f>'HCT116'!$B$18:$C$18</c:f>
                <c:numCache>
                  <c:formatCode>General</c:formatCode>
                  <c:ptCount val="2"/>
                  <c:pt idx="0">
                    <c:v>2.1540885882989916E-2</c:v>
                  </c:pt>
                  <c:pt idx="1">
                    <c:v>0.64660040986546519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'HCT116'!$B$12:$C$12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'HCT116'!$B$16:$C$16</c:f>
              <c:numCache>
                <c:formatCode>General</c:formatCode>
                <c:ptCount val="2"/>
                <c:pt idx="0">
                  <c:v>1.0007068813740752</c:v>
                </c:pt>
                <c:pt idx="1">
                  <c:v>14.117772370695855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'HT-29'!$B$18:$C$18</c:f>
                <c:numCache>
                  <c:formatCode>General</c:formatCode>
                  <c:ptCount val="2"/>
                  <c:pt idx="0">
                    <c:v>3.1552114986224233E-2</c:v>
                  </c:pt>
                  <c:pt idx="1">
                    <c:v>7.1427792903713289E-2</c:v>
                  </c:pt>
                </c:numCache>
              </c:numRef>
            </c:plus>
            <c:minus>
              <c:numRef>
                <c:f>'HT-29'!$B$18:$C$18</c:f>
                <c:numCache>
                  <c:formatCode>General</c:formatCode>
                  <c:ptCount val="2"/>
                  <c:pt idx="0">
                    <c:v>3.1552114986224233E-2</c:v>
                  </c:pt>
                  <c:pt idx="1">
                    <c:v>7.1427792903713289E-2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'HT-29'!$B$12:$C$12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'HT-29'!$B$16:$C$16</c:f>
              <c:numCache>
                <c:formatCode>General</c:formatCode>
                <c:ptCount val="2"/>
                <c:pt idx="0">
                  <c:v>1.0015222818783363</c:v>
                </c:pt>
                <c:pt idx="1">
                  <c:v>14.730141943073294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'HCT15'!$B$18:$C$18</c:f>
                <c:numCache>
                  <c:formatCode>General</c:formatCode>
                  <c:ptCount val="2"/>
                  <c:pt idx="0">
                    <c:v>1.9569647354491831E-2</c:v>
                  </c:pt>
                  <c:pt idx="1">
                    <c:v>0.60283692119515919</c:v>
                  </c:pt>
                </c:numCache>
              </c:numRef>
            </c:plus>
            <c:minus>
              <c:numRef>
                <c:f>'HCT15'!$B$18:$C$18</c:f>
                <c:numCache>
                  <c:formatCode>General</c:formatCode>
                  <c:ptCount val="2"/>
                  <c:pt idx="0">
                    <c:v>1.9569647354491831E-2</c:v>
                  </c:pt>
                  <c:pt idx="1">
                    <c:v>0.60283692119515919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'HCT15'!$B$12:$C$12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'HCT15'!$B$16:$C$16</c:f>
              <c:numCache>
                <c:formatCode>General</c:formatCode>
                <c:ptCount val="2"/>
                <c:pt idx="0">
                  <c:v>1.0005686855364517</c:v>
                </c:pt>
                <c:pt idx="1">
                  <c:v>13.767333580552673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'MCF7'!$B$18:$C$18</c:f>
                <c:numCache>
                  <c:formatCode>General</c:formatCode>
                  <c:ptCount val="2"/>
                  <c:pt idx="0">
                    <c:v>3.8973133408327698E-2</c:v>
                  </c:pt>
                  <c:pt idx="1">
                    <c:v>1.8899101949226622</c:v>
                  </c:pt>
                </c:numCache>
              </c:numRef>
            </c:plus>
            <c:minus>
              <c:numRef>
                <c:f>'MCF7'!$B$18:$C$18</c:f>
                <c:numCache>
                  <c:formatCode>General</c:formatCode>
                  <c:ptCount val="2"/>
                  <c:pt idx="0">
                    <c:v>3.8973133408327698E-2</c:v>
                  </c:pt>
                  <c:pt idx="1">
                    <c:v>1.8899101949226622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'MCF7'!$B$12:$C$12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'MCF7'!$B$16:$C$16</c:f>
              <c:numCache>
                <c:formatCode>General</c:formatCode>
                <c:ptCount val="2"/>
                <c:pt idx="0">
                  <c:v>1.002343744034458</c:v>
                </c:pt>
                <c:pt idx="1">
                  <c:v>12.712407492540676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'BT549'!$B$18:$C$18</c:f>
                <c:numCache>
                  <c:formatCode>General</c:formatCode>
                  <c:ptCount val="2"/>
                  <c:pt idx="0">
                    <c:v>7.7976835415486764E-2</c:v>
                  </c:pt>
                  <c:pt idx="1">
                    <c:v>0.42060668795267642</c:v>
                  </c:pt>
                </c:numCache>
              </c:numRef>
            </c:plus>
            <c:minus>
              <c:numRef>
                <c:f>'BT549'!$B$18:$C$18</c:f>
                <c:numCache>
                  <c:formatCode>General</c:formatCode>
                  <c:ptCount val="2"/>
                  <c:pt idx="0">
                    <c:v>7.7976835415486764E-2</c:v>
                  </c:pt>
                  <c:pt idx="1">
                    <c:v>0.42060668795267642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'BT549'!$B$12:$C$12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'BT549'!$B$16:$C$16</c:f>
              <c:numCache>
                <c:formatCode>General</c:formatCode>
                <c:ptCount val="2"/>
                <c:pt idx="0">
                  <c:v>1.0086609540339397</c:v>
                </c:pt>
                <c:pt idx="1">
                  <c:v>15.235432253464294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'MB231'!$B$18:$C$18</c:f>
                <c:numCache>
                  <c:formatCode>General</c:formatCode>
                  <c:ptCount val="2"/>
                  <c:pt idx="0">
                    <c:v>4.9663850325492767E-2</c:v>
                  </c:pt>
                  <c:pt idx="1">
                    <c:v>0.51686589113139281</c:v>
                  </c:pt>
                </c:numCache>
              </c:numRef>
            </c:plus>
            <c:minus>
              <c:numRef>
                <c:f>'MB231'!$B$18:$C$18</c:f>
                <c:numCache>
                  <c:formatCode>General</c:formatCode>
                  <c:ptCount val="2"/>
                  <c:pt idx="0">
                    <c:v>4.9663850325492767E-2</c:v>
                  </c:pt>
                  <c:pt idx="1">
                    <c:v>0.51686589113139281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'MB231'!$B$12:$C$12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'MB231'!$B$16:$C$16</c:f>
              <c:numCache>
                <c:formatCode>General</c:formatCode>
                <c:ptCount val="2"/>
                <c:pt idx="0">
                  <c:v>1.0036928144468165</c:v>
                </c:pt>
                <c:pt idx="1">
                  <c:v>17.420734487922001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T47D!$B$18:$C$18</c:f>
                <c:numCache>
                  <c:formatCode>General</c:formatCode>
                  <c:ptCount val="2"/>
                  <c:pt idx="0">
                    <c:v>3.6074156012690525E-2</c:v>
                  </c:pt>
                  <c:pt idx="1">
                    <c:v>0.66443674000549047</c:v>
                  </c:pt>
                </c:numCache>
              </c:numRef>
            </c:plus>
            <c:minus>
              <c:numRef>
                <c:f>T47D!$B$18:$C$18</c:f>
                <c:numCache>
                  <c:formatCode>General</c:formatCode>
                  <c:ptCount val="2"/>
                  <c:pt idx="0">
                    <c:v>3.6074156012690525E-2</c:v>
                  </c:pt>
                  <c:pt idx="1">
                    <c:v>0.66443674000549047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T47D!$B$12:$C$12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T47D!$B$16:$C$16</c:f>
              <c:numCache>
                <c:formatCode>General</c:formatCode>
                <c:ptCount val="2"/>
                <c:pt idx="0">
                  <c:v>1.001896361681472</c:v>
                </c:pt>
                <c:pt idx="1">
                  <c:v>14.080266679195182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'DU145'!$B$18:$C$18</c:f>
                <c:numCache>
                  <c:formatCode>General</c:formatCode>
                  <c:ptCount val="2"/>
                  <c:pt idx="0">
                    <c:v>1.8040242905007997E-2</c:v>
                  </c:pt>
                  <c:pt idx="1">
                    <c:v>0.29846791340216777</c:v>
                  </c:pt>
                </c:numCache>
              </c:numRef>
            </c:plus>
            <c:minus>
              <c:numRef>
                <c:f>'DU145'!$B$18:$C$18</c:f>
                <c:numCache>
                  <c:formatCode>General</c:formatCode>
                  <c:ptCount val="2"/>
                  <c:pt idx="0">
                    <c:v>1.8040242905007997E-2</c:v>
                  </c:pt>
                  <c:pt idx="1">
                    <c:v>0.29846791340216777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'DU145'!$B$12:$C$12</c:f>
              <c:strCache>
                <c:ptCount val="2"/>
                <c:pt idx="0">
                  <c:v>ARID1A NM_006015.6</c:v>
                </c:pt>
                <c:pt idx="1">
                  <c:v>ARID1A NM_139135.4</c:v>
                </c:pt>
              </c:strCache>
            </c:strRef>
          </c:cat>
          <c:val>
            <c:numRef>
              <c:f>'DU145'!$B$16:$C$16</c:f>
              <c:numCache>
                <c:formatCode>General</c:formatCode>
                <c:ptCount val="2"/>
                <c:pt idx="0">
                  <c:v>1.0004831829721612</c:v>
                </c:pt>
                <c:pt idx="1">
                  <c:v>15.158157800362728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10</xdr:row>
      <xdr:rowOff>42862</xdr:rowOff>
    </xdr:from>
    <xdr:to>
      <xdr:col>7</xdr:col>
      <xdr:colOff>247650</xdr:colOff>
      <xdr:row>25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0F0D85-5842-45B8-893E-BF6EF43D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9</xdr:col>
      <xdr:colOff>28575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27D66D-E82F-46D8-8FA2-B462717EB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495300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54BB46D-8BF6-4947-A516-7647EE59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238125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789027-AAFB-4B34-993F-98E5986EB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9</xdr:row>
      <xdr:rowOff>176212</xdr:rowOff>
    </xdr:from>
    <xdr:to>
      <xdr:col>8</xdr:col>
      <xdr:colOff>219075</xdr:colOff>
      <xdr:row>25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89C901-8991-4777-85CF-792A243F3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9</xdr:col>
      <xdr:colOff>9525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D6AD64F-585D-486E-BF60-12217ECD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590550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132DD5-EB57-4F7C-B294-3CB13599B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8</xdr:row>
      <xdr:rowOff>176212</xdr:rowOff>
    </xdr:from>
    <xdr:to>
      <xdr:col>8</xdr:col>
      <xdr:colOff>76201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EC91DC-DD34-4780-B538-3B301DA72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85725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742A9F-0100-4436-B120-261663F9F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66675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88BB6A-5288-4C01-B6FB-1D565A34B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8</xdr:col>
      <xdr:colOff>247650</xdr:colOff>
      <xdr:row>24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82C9DA2-9B58-40C0-ADAE-2D88868CB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7</xdr:col>
      <xdr:colOff>571500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13F3A6-2618-469C-ABE4-1202534A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AC23" sqref="AC23:AC25"/>
    </sheetView>
  </sheetViews>
  <sheetFormatPr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33203125" style="8" customWidth="1"/>
    <col min="5" max="5" width="11.6640625" style="8" customWidth="1"/>
    <col min="6" max="6" width="15" style="8" customWidth="1"/>
    <col min="7" max="7" width="15" style="8" hidden="1" customWidth="1"/>
    <col min="8" max="8" width="15" style="9" customWidth="1"/>
    <col min="9" max="9" width="13.33203125" style="9" customWidth="1"/>
    <col min="10" max="10" width="15" style="10" customWidth="1"/>
    <col min="11" max="11" width="18.33203125" style="11" hidden="1" customWidth="1"/>
    <col min="12" max="12" width="18.33203125" style="10" hidden="1" customWidth="1"/>
    <col min="13" max="14" width="18.33203125" style="11" hidden="1" customWidth="1"/>
    <col min="15" max="15" width="10" style="12" hidden="1" customWidth="1"/>
    <col min="16" max="16" width="18.33203125" style="8" hidden="1" customWidth="1"/>
    <col min="17" max="17" width="10" style="1" customWidth="1"/>
    <col min="18" max="16384" width="10" style="1"/>
  </cols>
  <sheetData>
    <row r="1" spans="1:29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29" ht="15" customHeight="1" x14ac:dyDescent="0.15">
      <c r="B2" s="6" t="s">
        <v>15</v>
      </c>
      <c r="C2" s="7" t="s">
        <v>16</v>
      </c>
      <c r="D2" s="8" t="s">
        <v>17</v>
      </c>
      <c r="E2" s="8" t="s">
        <v>18</v>
      </c>
      <c r="F2" s="8" t="s">
        <v>17</v>
      </c>
      <c r="G2" s="8" t="s">
        <v>17</v>
      </c>
      <c r="H2" s="9">
        <v>31.5659324995129</v>
      </c>
      <c r="I2" s="9">
        <v>31.5659324995129</v>
      </c>
      <c r="J2" s="10">
        <v>0</v>
      </c>
      <c r="N2" s="11">
        <v>0</v>
      </c>
      <c r="O2" s="12">
        <v>72</v>
      </c>
      <c r="P2" s="8" t="s">
        <v>17</v>
      </c>
    </row>
    <row r="3" spans="1:29" ht="15" customHeight="1" x14ac:dyDescent="0.15">
      <c r="B3" s="6" t="s">
        <v>19</v>
      </c>
      <c r="C3" s="7" t="s">
        <v>16</v>
      </c>
      <c r="D3" s="8" t="s">
        <v>17</v>
      </c>
      <c r="E3" s="8" t="s">
        <v>18</v>
      </c>
      <c r="F3" s="8" t="s">
        <v>17</v>
      </c>
      <c r="G3" s="8" t="s">
        <v>17</v>
      </c>
      <c r="H3" s="9">
        <v>30.644110593620798</v>
      </c>
      <c r="I3" s="9">
        <v>30.644110593620798</v>
      </c>
      <c r="J3" s="10">
        <v>0</v>
      </c>
      <c r="N3" s="11">
        <v>0</v>
      </c>
      <c r="O3" s="12">
        <v>72</v>
      </c>
      <c r="P3" s="8" t="s">
        <v>17</v>
      </c>
    </row>
    <row r="4" spans="1:29" ht="15" customHeight="1" x14ac:dyDescent="0.15">
      <c r="B4" s="6" t="s">
        <v>20</v>
      </c>
      <c r="C4" s="7" t="s">
        <v>16</v>
      </c>
      <c r="D4" s="8" t="s">
        <v>17</v>
      </c>
      <c r="E4" s="8" t="s">
        <v>18</v>
      </c>
      <c r="F4" s="8" t="s">
        <v>17</v>
      </c>
      <c r="G4" s="8" t="s">
        <v>17</v>
      </c>
      <c r="H4" s="9">
        <v>32.017171924969801</v>
      </c>
      <c r="I4" s="9">
        <v>32.017171924969801</v>
      </c>
      <c r="J4" s="10">
        <v>0</v>
      </c>
      <c r="N4" s="11">
        <v>0</v>
      </c>
      <c r="O4" s="12">
        <v>72</v>
      </c>
      <c r="P4" s="8" t="s">
        <v>17</v>
      </c>
    </row>
    <row r="5" spans="1:29" ht="15" customHeight="1" x14ac:dyDescent="0.15">
      <c r="B5" s="6" t="s">
        <v>21</v>
      </c>
      <c r="C5" s="7" t="s">
        <v>16</v>
      </c>
      <c r="D5" s="8" t="s">
        <v>17</v>
      </c>
      <c r="E5" s="8" t="s">
        <v>18</v>
      </c>
      <c r="F5" s="8" t="s">
        <v>17</v>
      </c>
      <c r="G5" s="8" t="s">
        <v>17</v>
      </c>
      <c r="H5" s="9">
        <v>29.240275231225201</v>
      </c>
      <c r="I5" s="9">
        <v>29.240275231225201</v>
      </c>
      <c r="J5" s="10">
        <v>0</v>
      </c>
      <c r="N5" s="11">
        <v>0</v>
      </c>
      <c r="O5" s="12">
        <v>72</v>
      </c>
      <c r="P5" s="8" t="s">
        <v>17</v>
      </c>
    </row>
    <row r="6" spans="1:29" ht="15" customHeight="1" x14ac:dyDescent="0.15">
      <c r="B6" s="6" t="s">
        <v>22</v>
      </c>
      <c r="C6" s="7" t="s">
        <v>16</v>
      </c>
      <c r="D6" s="8" t="s">
        <v>17</v>
      </c>
      <c r="E6" s="8" t="s">
        <v>18</v>
      </c>
      <c r="F6" s="8" t="s">
        <v>17</v>
      </c>
      <c r="G6" s="8" t="s">
        <v>17</v>
      </c>
      <c r="H6" s="9">
        <v>29.814149663334199</v>
      </c>
      <c r="I6" s="9">
        <v>29.814149663334199</v>
      </c>
      <c r="J6" s="10">
        <v>0</v>
      </c>
      <c r="N6" s="11">
        <v>0</v>
      </c>
      <c r="O6" s="12">
        <v>72</v>
      </c>
      <c r="P6" s="8" t="s">
        <v>17</v>
      </c>
      <c r="R6" s="9">
        <v>31.5659324995129</v>
      </c>
      <c r="S6" s="9">
        <v>30.644110593620798</v>
      </c>
      <c r="T6" s="9">
        <v>32.017171924969801</v>
      </c>
      <c r="U6" s="9">
        <v>29.240275231225201</v>
      </c>
      <c r="V6" s="9">
        <v>29.814149663334199</v>
      </c>
      <c r="W6" s="9">
        <v>29.548901258673901</v>
      </c>
      <c r="X6" s="9">
        <v>30.8704731064927</v>
      </c>
      <c r="Y6" s="9">
        <v>30.516974433878499</v>
      </c>
      <c r="Z6" s="9">
        <v>30.517390176618601</v>
      </c>
      <c r="AA6" s="9">
        <v>31.247215495606898</v>
      </c>
      <c r="AB6" s="9">
        <v>31.5414160573476</v>
      </c>
      <c r="AC6" s="9">
        <v>31.618264313077699</v>
      </c>
    </row>
    <row r="7" spans="1:29" ht="15" customHeight="1" x14ac:dyDescent="0.15">
      <c r="B7" s="6" t="s">
        <v>23</v>
      </c>
      <c r="C7" s="7" t="s">
        <v>16</v>
      </c>
      <c r="D7" s="8" t="s">
        <v>17</v>
      </c>
      <c r="E7" s="8" t="s">
        <v>18</v>
      </c>
      <c r="F7" s="8" t="s">
        <v>17</v>
      </c>
      <c r="G7" s="8" t="s">
        <v>17</v>
      </c>
      <c r="H7" s="9">
        <v>29.548901258673901</v>
      </c>
      <c r="I7" s="9">
        <v>29.548901258673901</v>
      </c>
      <c r="J7" s="10">
        <v>0</v>
      </c>
      <c r="N7" s="11">
        <v>0</v>
      </c>
      <c r="O7" s="12">
        <v>72</v>
      </c>
      <c r="P7" s="8" t="s">
        <v>17</v>
      </c>
      <c r="R7" s="9">
        <v>31.9667917948174</v>
      </c>
      <c r="S7" s="9">
        <v>30.748115279351399</v>
      </c>
      <c r="T7" s="9">
        <v>32.127225478668599</v>
      </c>
      <c r="U7" s="9">
        <v>29.249110937163699</v>
      </c>
      <c r="V7" s="9">
        <v>29.920517970006301</v>
      </c>
      <c r="W7" s="9">
        <v>29.437294811849601</v>
      </c>
      <c r="X7" s="9">
        <v>31.026231086515601</v>
      </c>
      <c r="Y7" s="9">
        <v>30.631752533384699</v>
      </c>
      <c r="Z7" s="9">
        <v>30.771823238612701</v>
      </c>
      <c r="AA7" s="9">
        <v>31.1850746891126</v>
      </c>
      <c r="AB7" s="9">
        <v>31.5128913146199</v>
      </c>
      <c r="AC7" s="9">
        <v>31.6402401172911</v>
      </c>
    </row>
    <row r="8" spans="1:29" ht="15" customHeight="1" x14ac:dyDescent="0.15">
      <c r="B8" s="6" t="s">
        <v>24</v>
      </c>
      <c r="C8" s="7" t="s">
        <v>16</v>
      </c>
      <c r="D8" s="8" t="s">
        <v>17</v>
      </c>
      <c r="E8" s="8" t="s">
        <v>18</v>
      </c>
      <c r="F8" s="8" t="s">
        <v>17</v>
      </c>
      <c r="G8" s="8" t="s">
        <v>17</v>
      </c>
      <c r="H8" s="9">
        <v>30.8704731064927</v>
      </c>
      <c r="I8" s="9">
        <v>30.8704731064927</v>
      </c>
      <c r="J8" s="10">
        <v>0</v>
      </c>
      <c r="N8" s="11">
        <v>0</v>
      </c>
      <c r="O8" s="12">
        <v>72</v>
      </c>
      <c r="P8" s="8" t="s">
        <v>17</v>
      </c>
      <c r="R8" s="9">
        <v>31.865504619412</v>
      </c>
      <c r="S8" s="9">
        <v>31.649987624713201</v>
      </c>
      <c r="T8" s="9">
        <v>31.829822661073901</v>
      </c>
      <c r="U8" s="9">
        <v>29.124188541639001</v>
      </c>
      <c r="V8" s="9">
        <v>29.588415925853202</v>
      </c>
      <c r="W8" s="9">
        <v>31.536670324761801</v>
      </c>
      <c r="X8" s="9">
        <v>30.722567945328201</v>
      </c>
      <c r="Y8" s="9">
        <v>30.340015158472301</v>
      </c>
      <c r="Z8" s="9">
        <v>30.593794163430701</v>
      </c>
      <c r="AA8" s="9">
        <v>31.112951368597798</v>
      </c>
      <c r="AB8" s="9">
        <v>33.749606995708902</v>
      </c>
      <c r="AC8" s="9">
        <v>31.446108434774899</v>
      </c>
    </row>
    <row r="9" spans="1:29" ht="15" customHeight="1" x14ac:dyDescent="0.15">
      <c r="B9" s="6" t="s">
        <v>25</v>
      </c>
      <c r="C9" s="7" t="s">
        <v>16</v>
      </c>
      <c r="D9" s="8" t="s">
        <v>17</v>
      </c>
      <c r="E9" s="8" t="s">
        <v>18</v>
      </c>
      <c r="F9" s="8" t="s">
        <v>17</v>
      </c>
      <c r="G9" s="8" t="s">
        <v>17</v>
      </c>
      <c r="H9" s="9">
        <v>30.516974433878499</v>
      </c>
      <c r="I9" s="9">
        <v>30.516974433878499</v>
      </c>
      <c r="J9" s="10">
        <v>0</v>
      </c>
      <c r="N9" s="11">
        <v>0</v>
      </c>
      <c r="O9" s="12">
        <v>72</v>
      </c>
      <c r="P9" s="8" t="s">
        <v>17</v>
      </c>
      <c r="R9" s="9">
        <v>31.990996129148002</v>
      </c>
      <c r="S9" s="9">
        <v>30.6237742875993</v>
      </c>
      <c r="T9" s="9">
        <v>31.8737669283319</v>
      </c>
      <c r="U9" s="9">
        <v>29.204439688744301</v>
      </c>
      <c r="V9" s="9">
        <v>29.6217569562478</v>
      </c>
      <c r="W9" s="9">
        <v>29.107143827625499</v>
      </c>
      <c r="X9" s="9">
        <v>32.551482362062302</v>
      </c>
      <c r="Y9" s="9">
        <v>30.535888236400201</v>
      </c>
      <c r="Z9" s="9">
        <v>30.623616464131501</v>
      </c>
      <c r="AA9" s="9">
        <v>30.725455802554102</v>
      </c>
      <c r="AB9" s="9">
        <v>31.690060234055601</v>
      </c>
      <c r="AC9" s="9">
        <v>31.659708337394999</v>
      </c>
    </row>
    <row r="10" spans="1:29" ht="15" customHeight="1" x14ac:dyDescent="0.15">
      <c r="B10" s="6" t="s">
        <v>26</v>
      </c>
      <c r="C10" s="7" t="s">
        <v>16</v>
      </c>
      <c r="D10" s="8" t="s">
        <v>17</v>
      </c>
      <c r="E10" s="8" t="s">
        <v>18</v>
      </c>
      <c r="F10" s="8" t="s">
        <v>17</v>
      </c>
      <c r="G10" s="8" t="s">
        <v>17</v>
      </c>
      <c r="H10" s="9">
        <v>30.517390176618601</v>
      </c>
      <c r="I10" s="9">
        <v>30.517390176618601</v>
      </c>
      <c r="J10" s="10">
        <v>0</v>
      </c>
      <c r="N10" s="11">
        <v>0</v>
      </c>
      <c r="O10" s="12">
        <v>72</v>
      </c>
      <c r="P10" s="8" t="s">
        <v>17</v>
      </c>
    </row>
    <row r="11" spans="1:29" ht="15" customHeight="1" x14ac:dyDescent="0.15">
      <c r="B11" s="6" t="s">
        <v>27</v>
      </c>
      <c r="C11" s="7" t="s">
        <v>16</v>
      </c>
      <c r="D11" s="8" t="s">
        <v>17</v>
      </c>
      <c r="E11" s="8" t="s">
        <v>18</v>
      </c>
      <c r="F11" s="8" t="s">
        <v>17</v>
      </c>
      <c r="G11" s="8" t="s">
        <v>17</v>
      </c>
      <c r="H11" s="9">
        <v>31.247215495606898</v>
      </c>
      <c r="I11" s="9">
        <v>31.247215495606898</v>
      </c>
      <c r="J11" s="10">
        <v>0</v>
      </c>
      <c r="N11" s="11">
        <v>0</v>
      </c>
      <c r="O11" s="12">
        <v>72</v>
      </c>
      <c r="P11" s="8" t="s">
        <v>17</v>
      </c>
    </row>
    <row r="12" spans="1:29" ht="15" customHeight="1" x14ac:dyDescent="0.15">
      <c r="B12" s="6" t="s">
        <v>28</v>
      </c>
      <c r="C12" s="7" t="s">
        <v>16</v>
      </c>
      <c r="D12" s="8" t="s">
        <v>17</v>
      </c>
      <c r="E12" s="8" t="s">
        <v>18</v>
      </c>
      <c r="F12" s="8" t="s">
        <v>17</v>
      </c>
      <c r="G12" s="8" t="s">
        <v>17</v>
      </c>
      <c r="H12" s="9">
        <v>31.5414160573476</v>
      </c>
      <c r="I12" s="9">
        <v>31.5414160573476</v>
      </c>
      <c r="J12" s="10">
        <v>0</v>
      </c>
      <c r="N12" s="11">
        <v>0</v>
      </c>
      <c r="O12" s="12">
        <v>72</v>
      </c>
      <c r="P12" s="8" t="s">
        <v>17</v>
      </c>
      <c r="R12" s="9">
        <v>27.571208727410198</v>
      </c>
      <c r="S12" s="9">
        <v>27.0242036055668</v>
      </c>
      <c r="T12" s="9">
        <v>27.8007746448164</v>
      </c>
      <c r="U12" s="9">
        <v>25.2636591715804</v>
      </c>
      <c r="V12" s="9">
        <v>25.731090925862802</v>
      </c>
      <c r="W12" s="9">
        <v>25.3434367297425</v>
      </c>
      <c r="X12" s="9">
        <v>26.6753892812137</v>
      </c>
      <c r="Y12" s="9">
        <v>26.532295630498499</v>
      </c>
      <c r="Z12" s="9">
        <v>26.651302232415802</v>
      </c>
      <c r="AA12" s="9">
        <v>27.099458063382698</v>
      </c>
      <c r="AB12" s="9">
        <v>27.5826051947911</v>
      </c>
      <c r="AC12" s="9">
        <v>27.763073973706099</v>
      </c>
    </row>
    <row r="13" spans="1:29" ht="15" customHeight="1" x14ac:dyDescent="0.15">
      <c r="B13" s="6" t="s">
        <v>29</v>
      </c>
      <c r="C13" s="7" t="s">
        <v>16</v>
      </c>
      <c r="D13" s="8" t="s">
        <v>17</v>
      </c>
      <c r="E13" s="8" t="s">
        <v>18</v>
      </c>
      <c r="F13" s="8" t="s">
        <v>17</v>
      </c>
      <c r="G13" s="8" t="s">
        <v>17</v>
      </c>
      <c r="H13" s="9">
        <v>31.618264313077699</v>
      </c>
      <c r="I13" s="9">
        <v>31.618264313077699</v>
      </c>
      <c r="J13" s="10">
        <v>0</v>
      </c>
      <c r="N13" s="11">
        <v>0</v>
      </c>
      <c r="O13" s="12">
        <v>72</v>
      </c>
      <c r="P13" s="8" t="s">
        <v>17</v>
      </c>
      <c r="R13" s="9">
        <v>27.670481248132599</v>
      </c>
      <c r="S13" s="9">
        <v>26.7762177642742</v>
      </c>
      <c r="T13" s="9">
        <v>28.036939161794098</v>
      </c>
      <c r="U13" s="9">
        <v>25.449594809491199</v>
      </c>
      <c r="V13" s="9">
        <v>25.919326899336301</v>
      </c>
      <c r="W13" s="9">
        <v>25.504616688748602</v>
      </c>
      <c r="X13" s="9">
        <v>26.727340761933402</v>
      </c>
      <c r="Y13" s="9">
        <v>26.610627142944601</v>
      </c>
      <c r="Z13" s="9">
        <v>26.599733419447201</v>
      </c>
      <c r="AA13" s="9">
        <v>27.298068836119501</v>
      </c>
      <c r="AB13" s="9">
        <v>27.726389952988999</v>
      </c>
      <c r="AC13" s="9">
        <v>28.445687967540302</v>
      </c>
    </row>
    <row r="14" spans="1:29" ht="15" customHeight="1" x14ac:dyDescent="0.15">
      <c r="B14" s="6" t="s">
        <v>30</v>
      </c>
      <c r="C14" s="7" t="s">
        <v>16</v>
      </c>
      <c r="D14" s="8" t="s">
        <v>17</v>
      </c>
      <c r="E14" s="8" t="s">
        <v>18</v>
      </c>
      <c r="F14" s="8" t="s">
        <v>17</v>
      </c>
      <c r="G14" s="8" t="s">
        <v>17</v>
      </c>
      <c r="H14" s="9">
        <v>31.9667917948174</v>
      </c>
      <c r="I14" s="9">
        <v>31.9667917948174</v>
      </c>
      <c r="J14" s="10">
        <v>0</v>
      </c>
      <c r="N14" s="11">
        <v>0</v>
      </c>
      <c r="O14" s="12">
        <v>72</v>
      </c>
      <c r="P14" s="8" t="s">
        <v>17</v>
      </c>
      <c r="R14" s="9">
        <v>27.724903198046899</v>
      </c>
      <c r="S14" s="9">
        <v>26.771453684374599</v>
      </c>
      <c r="T14" s="9">
        <v>28.009374082388302</v>
      </c>
      <c r="U14" s="9">
        <v>25.518286703699001</v>
      </c>
      <c r="V14" s="9">
        <v>25.8022525109585</v>
      </c>
      <c r="W14" s="9">
        <v>25.462084586134701</v>
      </c>
      <c r="X14" s="9">
        <v>26.854153970414998</v>
      </c>
      <c r="Y14" s="9">
        <v>26.818039132345799</v>
      </c>
      <c r="Z14" s="9">
        <v>26.720225404272899</v>
      </c>
      <c r="AA14" s="9">
        <v>27.1358665742077</v>
      </c>
      <c r="AB14" s="9">
        <v>27.7677819422459</v>
      </c>
      <c r="AC14" s="9">
        <v>27.817760693779601</v>
      </c>
    </row>
    <row r="15" spans="1:29" ht="15" customHeight="1" x14ac:dyDescent="0.15">
      <c r="B15" s="6" t="s">
        <v>31</v>
      </c>
      <c r="C15" s="7" t="s">
        <v>16</v>
      </c>
      <c r="D15" s="8" t="s">
        <v>17</v>
      </c>
      <c r="E15" s="8" t="s">
        <v>18</v>
      </c>
      <c r="F15" s="8" t="s">
        <v>17</v>
      </c>
      <c r="G15" s="8" t="s">
        <v>17</v>
      </c>
      <c r="H15" s="9">
        <v>30.748115279351399</v>
      </c>
      <c r="I15" s="9">
        <v>30.748115279351399</v>
      </c>
      <c r="J15" s="10">
        <v>0</v>
      </c>
      <c r="N15" s="11">
        <v>0</v>
      </c>
      <c r="O15" s="12">
        <v>72</v>
      </c>
      <c r="P15" s="8" t="s">
        <v>17</v>
      </c>
      <c r="R15" s="9">
        <v>27.9576103628063</v>
      </c>
      <c r="S15" s="9">
        <v>27.047649486583801</v>
      </c>
      <c r="T15" s="9">
        <v>28.032502104722699</v>
      </c>
      <c r="U15" s="9">
        <v>25.932833019889198</v>
      </c>
      <c r="V15" s="9">
        <v>26.6563394196762</v>
      </c>
      <c r="W15" s="9">
        <v>25.811389002119999</v>
      </c>
      <c r="X15" s="9">
        <v>27.526181064704701</v>
      </c>
      <c r="Y15" s="9">
        <v>27.0701116049893</v>
      </c>
      <c r="Z15" s="9">
        <v>27.445400542376401</v>
      </c>
      <c r="AA15" s="9">
        <v>27.544686329927401</v>
      </c>
      <c r="AB15" s="9">
        <v>28.364158029424299</v>
      </c>
      <c r="AC15" s="9">
        <v>27.955102199377901</v>
      </c>
    </row>
    <row r="16" spans="1:29" ht="15" customHeight="1" x14ac:dyDescent="0.15">
      <c r="B16" s="6" t="s">
        <v>32</v>
      </c>
      <c r="C16" s="7" t="s">
        <v>16</v>
      </c>
      <c r="D16" s="8" t="s">
        <v>17</v>
      </c>
      <c r="E16" s="8" t="s">
        <v>18</v>
      </c>
      <c r="F16" s="8" t="s">
        <v>17</v>
      </c>
      <c r="G16" s="8" t="s">
        <v>17</v>
      </c>
      <c r="H16" s="9">
        <v>32.127225478668599</v>
      </c>
      <c r="I16" s="9">
        <v>32.127225478668599</v>
      </c>
      <c r="J16" s="10">
        <v>0</v>
      </c>
      <c r="N16" s="11">
        <v>0</v>
      </c>
      <c r="O16" s="12">
        <v>72</v>
      </c>
      <c r="P16" s="8" t="s">
        <v>17</v>
      </c>
    </row>
    <row r="17" spans="2:29" ht="15" customHeight="1" x14ac:dyDescent="0.15">
      <c r="B17" s="6" t="s">
        <v>33</v>
      </c>
      <c r="C17" s="7" t="s">
        <v>16</v>
      </c>
      <c r="D17" s="8" t="s">
        <v>17</v>
      </c>
      <c r="E17" s="8" t="s">
        <v>18</v>
      </c>
      <c r="F17" s="8" t="s">
        <v>17</v>
      </c>
      <c r="G17" s="8" t="s">
        <v>17</v>
      </c>
      <c r="H17" s="9">
        <v>29.249110937163699</v>
      </c>
      <c r="I17" s="9">
        <v>29.249110937163699</v>
      </c>
      <c r="J17" s="10">
        <v>0</v>
      </c>
      <c r="N17" s="11">
        <v>0</v>
      </c>
      <c r="O17" s="12">
        <v>72</v>
      </c>
      <c r="P17" s="8" t="s">
        <v>17</v>
      </c>
    </row>
    <row r="18" spans="2:29" ht="15" customHeight="1" x14ac:dyDescent="0.15">
      <c r="B18" s="6" t="s">
        <v>34</v>
      </c>
      <c r="C18" s="7" t="s">
        <v>16</v>
      </c>
      <c r="D18" s="8" t="s">
        <v>17</v>
      </c>
      <c r="E18" s="8" t="s">
        <v>18</v>
      </c>
      <c r="F18" s="8" t="s">
        <v>17</v>
      </c>
      <c r="G18" s="8" t="s">
        <v>17</v>
      </c>
      <c r="H18" s="9">
        <v>29.920517970006301</v>
      </c>
      <c r="I18" s="9">
        <v>29.920517970006301</v>
      </c>
      <c r="J18" s="10">
        <v>0</v>
      </c>
      <c r="N18" s="11">
        <v>0</v>
      </c>
      <c r="O18" s="12">
        <v>72</v>
      </c>
      <c r="P18" s="8" t="s">
        <v>17</v>
      </c>
      <c r="R18" s="15" t="s">
        <v>136</v>
      </c>
      <c r="S18" s="15" t="s">
        <v>137</v>
      </c>
      <c r="T18" s="15" t="s">
        <v>138</v>
      </c>
      <c r="U18" s="15" t="s">
        <v>139</v>
      </c>
      <c r="V18" s="15" t="s">
        <v>140</v>
      </c>
      <c r="W18" s="15" t="s">
        <v>141</v>
      </c>
      <c r="X18" s="15" t="s">
        <v>142</v>
      </c>
      <c r="Y18" s="15" t="s">
        <v>143</v>
      </c>
      <c r="Z18" s="15" t="s">
        <v>144</v>
      </c>
      <c r="AA18" s="15" t="s">
        <v>145</v>
      </c>
      <c r="AB18" s="15" t="s">
        <v>146</v>
      </c>
      <c r="AC18" s="15" t="s">
        <v>147</v>
      </c>
    </row>
    <row r="19" spans="2:29" ht="15" customHeight="1" x14ac:dyDescent="0.15">
      <c r="B19" s="6" t="s">
        <v>35</v>
      </c>
      <c r="C19" s="7" t="s">
        <v>16</v>
      </c>
      <c r="D19" s="8" t="s">
        <v>17</v>
      </c>
      <c r="E19" s="8" t="s">
        <v>18</v>
      </c>
      <c r="F19" s="8" t="s">
        <v>17</v>
      </c>
      <c r="G19" s="8" t="s">
        <v>17</v>
      </c>
      <c r="H19" s="9">
        <v>29.437294811849601</v>
      </c>
      <c r="I19" s="9">
        <v>29.437294811849601</v>
      </c>
      <c r="J19" s="10">
        <v>0</v>
      </c>
      <c r="N19" s="11">
        <v>0</v>
      </c>
      <c r="O19" s="12">
        <v>72</v>
      </c>
      <c r="P19" s="8" t="s">
        <v>17</v>
      </c>
      <c r="R19" s="9">
        <v>31.9667917948174</v>
      </c>
      <c r="S19" s="9">
        <v>30.644110593620798</v>
      </c>
      <c r="T19" s="9">
        <v>31.829822661073901</v>
      </c>
      <c r="U19" s="9">
        <v>29.124188541639001</v>
      </c>
      <c r="V19" s="9">
        <v>29.814149663334199</v>
      </c>
      <c r="W19" s="9">
        <v>29.548901258673901</v>
      </c>
      <c r="X19" s="9">
        <v>30.8704731064927</v>
      </c>
      <c r="Y19" s="9">
        <v>30.340015158472301</v>
      </c>
      <c r="Z19" s="9">
        <v>30.593794163430701</v>
      </c>
      <c r="AA19" s="9">
        <v>31.247215495606898</v>
      </c>
      <c r="AB19" s="9">
        <v>31.5414160573476</v>
      </c>
      <c r="AC19" s="9">
        <v>31.618264313077699</v>
      </c>
    </row>
    <row r="20" spans="2:29" ht="15" customHeight="1" x14ac:dyDescent="0.15">
      <c r="B20" s="6" t="s">
        <v>36</v>
      </c>
      <c r="C20" s="7" t="s">
        <v>16</v>
      </c>
      <c r="D20" s="8" t="s">
        <v>17</v>
      </c>
      <c r="E20" s="8" t="s">
        <v>18</v>
      </c>
      <c r="F20" s="8" t="s">
        <v>17</v>
      </c>
      <c r="G20" s="8" t="s">
        <v>17</v>
      </c>
      <c r="H20" s="9">
        <v>31.026231086515601</v>
      </c>
      <c r="I20" s="9">
        <v>31.026231086515601</v>
      </c>
      <c r="J20" s="10">
        <v>0</v>
      </c>
      <c r="N20" s="11">
        <v>0</v>
      </c>
      <c r="O20" s="12">
        <v>72</v>
      </c>
      <c r="P20" s="8" t="s">
        <v>17</v>
      </c>
      <c r="R20" s="9">
        <v>31.865504619412</v>
      </c>
      <c r="S20" s="9">
        <v>30.748115279351399</v>
      </c>
      <c r="T20" s="9">
        <v>31.8737669283319</v>
      </c>
      <c r="U20" s="9">
        <v>29.204439688744301</v>
      </c>
      <c r="V20" s="9">
        <v>29.588415925853202</v>
      </c>
      <c r="W20" s="9">
        <v>29.437294811849601</v>
      </c>
      <c r="X20" s="9">
        <v>31.026231086515601</v>
      </c>
      <c r="Y20" s="9">
        <v>30.535888236400201</v>
      </c>
      <c r="Z20" s="9">
        <v>30.623616464131501</v>
      </c>
      <c r="AA20" s="9">
        <v>31.1850746891126</v>
      </c>
      <c r="AB20" s="9">
        <v>31.5128913146199</v>
      </c>
      <c r="AC20" s="9">
        <v>31.6402401172911</v>
      </c>
    </row>
    <row r="21" spans="2:29" ht="15" customHeight="1" x14ac:dyDescent="0.15">
      <c r="B21" s="6" t="s">
        <v>37</v>
      </c>
      <c r="C21" s="7" t="s">
        <v>16</v>
      </c>
      <c r="D21" s="8" t="s">
        <v>17</v>
      </c>
      <c r="E21" s="8" t="s">
        <v>18</v>
      </c>
      <c r="F21" s="8" t="s">
        <v>17</v>
      </c>
      <c r="G21" s="8" t="s">
        <v>17</v>
      </c>
      <c r="H21" s="9">
        <v>30.631752533384699</v>
      </c>
      <c r="I21" s="9">
        <v>30.631752533384699</v>
      </c>
      <c r="J21" s="10">
        <v>0</v>
      </c>
      <c r="N21" s="11">
        <v>0</v>
      </c>
      <c r="O21" s="12">
        <v>72</v>
      </c>
      <c r="P21" s="8" t="s">
        <v>17</v>
      </c>
      <c r="R21" s="9">
        <v>31.990996129148002</v>
      </c>
      <c r="S21" s="9">
        <v>30.6237742875993</v>
      </c>
      <c r="T21" s="9">
        <v>32.017171924969801</v>
      </c>
      <c r="U21" s="9">
        <v>29.240275231225201</v>
      </c>
      <c r="V21" s="9">
        <v>29.6217569562478</v>
      </c>
      <c r="W21" s="9">
        <v>29.107143827625499</v>
      </c>
      <c r="X21" s="9">
        <v>30.722567945328201</v>
      </c>
      <c r="Y21" s="9">
        <v>30.516974433878499</v>
      </c>
      <c r="Z21" s="9">
        <v>30.517390176618601</v>
      </c>
      <c r="AA21" s="9">
        <v>31.112951368597798</v>
      </c>
      <c r="AB21" s="9">
        <v>31.690060234055601</v>
      </c>
      <c r="AC21" s="9">
        <v>31.659708337394999</v>
      </c>
    </row>
    <row r="22" spans="2:29" ht="15" customHeight="1" x14ac:dyDescent="0.15">
      <c r="B22" s="6" t="s">
        <v>38</v>
      </c>
      <c r="C22" s="7" t="s">
        <v>16</v>
      </c>
      <c r="D22" s="8" t="s">
        <v>17</v>
      </c>
      <c r="E22" s="8" t="s">
        <v>18</v>
      </c>
      <c r="F22" s="8" t="s">
        <v>17</v>
      </c>
      <c r="G22" s="8" t="s">
        <v>17</v>
      </c>
      <c r="H22" s="9">
        <v>30.771823238612701</v>
      </c>
      <c r="I22" s="9">
        <v>30.771823238612701</v>
      </c>
      <c r="J22" s="10">
        <v>0</v>
      </c>
      <c r="N22" s="11">
        <v>0</v>
      </c>
      <c r="O22" s="12">
        <v>72</v>
      </c>
      <c r="P22" s="8" t="s">
        <v>17</v>
      </c>
    </row>
    <row r="23" spans="2:29" ht="15" customHeight="1" x14ac:dyDescent="0.15">
      <c r="B23" s="6" t="s">
        <v>39</v>
      </c>
      <c r="C23" s="7" t="s">
        <v>16</v>
      </c>
      <c r="D23" s="8" t="s">
        <v>17</v>
      </c>
      <c r="E23" s="8" t="s">
        <v>18</v>
      </c>
      <c r="F23" s="8" t="s">
        <v>17</v>
      </c>
      <c r="G23" s="8" t="s">
        <v>17</v>
      </c>
      <c r="H23" s="9">
        <v>31.1850746891126</v>
      </c>
      <c r="I23" s="9">
        <v>31.1850746891126</v>
      </c>
      <c r="J23" s="10">
        <v>0</v>
      </c>
      <c r="N23" s="11">
        <v>0</v>
      </c>
      <c r="O23" s="12">
        <v>72</v>
      </c>
      <c r="P23" s="8" t="s">
        <v>17</v>
      </c>
      <c r="R23" s="9">
        <v>27.571208727410198</v>
      </c>
      <c r="S23" s="9">
        <v>27.0242036055668</v>
      </c>
      <c r="T23" s="9">
        <v>28.036939161794098</v>
      </c>
      <c r="U23" s="9">
        <v>25.2636591715804</v>
      </c>
      <c r="V23" s="9">
        <v>25.8022525109585</v>
      </c>
      <c r="W23" s="9">
        <v>25.3434367297425</v>
      </c>
      <c r="X23" s="9">
        <v>26.6753892812137</v>
      </c>
      <c r="Y23" s="9">
        <v>26.532295630498499</v>
      </c>
      <c r="Z23" s="9">
        <v>26.651302232415802</v>
      </c>
      <c r="AA23" s="9">
        <v>27.099458063382698</v>
      </c>
      <c r="AB23" s="9">
        <v>27.5826051947911</v>
      </c>
      <c r="AC23" s="9">
        <v>27.817760693779601</v>
      </c>
    </row>
    <row r="24" spans="2:29" ht="15" customHeight="1" x14ac:dyDescent="0.15">
      <c r="B24" s="6" t="s">
        <v>40</v>
      </c>
      <c r="C24" s="7" t="s">
        <v>16</v>
      </c>
      <c r="D24" s="8" t="s">
        <v>17</v>
      </c>
      <c r="E24" s="8" t="s">
        <v>18</v>
      </c>
      <c r="F24" s="8" t="s">
        <v>17</v>
      </c>
      <c r="G24" s="8" t="s">
        <v>17</v>
      </c>
      <c r="H24" s="9">
        <v>31.5128913146199</v>
      </c>
      <c r="I24" s="9">
        <v>31.5128913146199</v>
      </c>
      <c r="J24" s="10">
        <v>0</v>
      </c>
      <c r="N24" s="11">
        <v>0</v>
      </c>
      <c r="O24" s="12">
        <v>72</v>
      </c>
      <c r="P24" s="8" t="s">
        <v>17</v>
      </c>
      <c r="R24" s="9">
        <v>27.670481248132599</v>
      </c>
      <c r="S24" s="9">
        <v>26.7762177642742</v>
      </c>
      <c r="T24" s="9">
        <v>28.009374082388302</v>
      </c>
      <c r="U24" s="9">
        <v>25.449594809491199</v>
      </c>
      <c r="V24" s="9">
        <v>26.6563394196762</v>
      </c>
      <c r="W24" s="9">
        <v>25.504616688748602</v>
      </c>
      <c r="X24" s="9">
        <v>26.727340761933402</v>
      </c>
      <c r="Y24" s="9">
        <v>26.610627142944601</v>
      </c>
      <c r="Z24" s="9">
        <v>26.599733419447201</v>
      </c>
      <c r="AA24" s="9">
        <v>27.298068836119501</v>
      </c>
      <c r="AB24" s="9">
        <v>27.726389952988999</v>
      </c>
      <c r="AC24" s="9">
        <v>27.955102199377901</v>
      </c>
    </row>
    <row r="25" spans="2:29" ht="15" customHeight="1" x14ac:dyDescent="0.15">
      <c r="B25" s="6" t="s">
        <v>41</v>
      </c>
      <c r="C25" s="7" t="s">
        <v>16</v>
      </c>
      <c r="D25" s="8" t="s">
        <v>17</v>
      </c>
      <c r="E25" s="8" t="s">
        <v>18</v>
      </c>
      <c r="F25" s="8" t="s">
        <v>17</v>
      </c>
      <c r="G25" s="8" t="s">
        <v>17</v>
      </c>
      <c r="H25" s="9">
        <v>31.6402401172911</v>
      </c>
      <c r="I25" s="9">
        <v>31.6402401172911</v>
      </c>
      <c r="J25" s="10">
        <v>0</v>
      </c>
      <c r="N25" s="11">
        <v>0</v>
      </c>
      <c r="O25" s="12">
        <v>72</v>
      </c>
      <c r="P25" s="8" t="s">
        <v>17</v>
      </c>
      <c r="R25" s="9">
        <v>27.724903198046899</v>
      </c>
      <c r="S25" s="9">
        <v>26.771453684374599</v>
      </c>
      <c r="T25" s="9">
        <v>28.032502104722699</v>
      </c>
      <c r="U25" s="9">
        <v>25.518286703699001</v>
      </c>
      <c r="V25" s="9">
        <v>25.731090925862802</v>
      </c>
      <c r="W25" s="9">
        <v>25.462084586134701</v>
      </c>
      <c r="X25" s="9">
        <v>26.854153970414998</v>
      </c>
      <c r="Y25" s="9">
        <v>26.818039132345799</v>
      </c>
      <c r="Z25" s="9">
        <v>26.720225404272899</v>
      </c>
      <c r="AA25" s="9">
        <v>27.1358665742077</v>
      </c>
      <c r="AB25" s="9">
        <v>27.7677819422459</v>
      </c>
      <c r="AC25" s="9">
        <v>27.763073973706099</v>
      </c>
    </row>
    <row r="26" spans="2:29" ht="15" customHeight="1" x14ac:dyDescent="0.15">
      <c r="B26" s="6" t="s">
        <v>42</v>
      </c>
      <c r="C26" s="7" t="s">
        <v>16</v>
      </c>
      <c r="D26" s="8" t="s">
        <v>17</v>
      </c>
      <c r="E26" s="8" t="s">
        <v>18</v>
      </c>
      <c r="F26" s="8" t="s">
        <v>17</v>
      </c>
      <c r="G26" s="8" t="s">
        <v>17</v>
      </c>
      <c r="H26" s="9">
        <v>31.865504619412</v>
      </c>
      <c r="I26" s="9">
        <v>31.865504619412</v>
      </c>
      <c r="J26" s="10">
        <v>0</v>
      </c>
      <c r="N26" s="11">
        <v>0</v>
      </c>
      <c r="O26" s="12">
        <v>72</v>
      </c>
      <c r="P26" s="8" t="s">
        <v>17</v>
      </c>
    </row>
    <row r="27" spans="2:29" ht="15" customHeight="1" x14ac:dyDescent="0.15">
      <c r="B27" s="6" t="s">
        <v>43</v>
      </c>
      <c r="C27" s="7" t="s">
        <v>16</v>
      </c>
      <c r="D27" s="8" t="s">
        <v>17</v>
      </c>
      <c r="E27" s="8" t="s">
        <v>18</v>
      </c>
      <c r="F27" s="8" t="s">
        <v>17</v>
      </c>
      <c r="G27" s="8" t="s">
        <v>17</v>
      </c>
      <c r="H27" s="9">
        <v>31.649987624713201</v>
      </c>
      <c r="I27" s="9">
        <v>31.649987624713201</v>
      </c>
      <c r="J27" s="10">
        <v>0</v>
      </c>
      <c r="N27" s="11">
        <v>0</v>
      </c>
      <c r="O27" s="12">
        <v>72</v>
      </c>
      <c r="P27" s="8" t="s">
        <v>17</v>
      </c>
    </row>
    <row r="28" spans="2:29" ht="15" customHeight="1" x14ac:dyDescent="0.15">
      <c r="B28" s="6" t="s">
        <v>44</v>
      </c>
      <c r="C28" s="7" t="s">
        <v>16</v>
      </c>
      <c r="D28" s="8" t="s">
        <v>17</v>
      </c>
      <c r="E28" s="8" t="s">
        <v>18</v>
      </c>
      <c r="F28" s="8" t="s">
        <v>17</v>
      </c>
      <c r="G28" s="8" t="s">
        <v>17</v>
      </c>
      <c r="H28" s="9">
        <v>31.829822661073901</v>
      </c>
      <c r="I28" s="9">
        <v>31.829822661073901</v>
      </c>
      <c r="J28" s="10">
        <v>0</v>
      </c>
      <c r="N28" s="11">
        <v>0</v>
      </c>
      <c r="O28" s="12">
        <v>72</v>
      </c>
      <c r="P28" s="8" t="s">
        <v>17</v>
      </c>
    </row>
    <row r="29" spans="2:29" ht="15" customHeight="1" x14ac:dyDescent="0.15">
      <c r="B29" s="6" t="s">
        <v>45</v>
      </c>
      <c r="C29" s="7" t="s">
        <v>16</v>
      </c>
      <c r="D29" s="8" t="s">
        <v>17</v>
      </c>
      <c r="E29" s="8" t="s">
        <v>18</v>
      </c>
      <c r="F29" s="8" t="s">
        <v>17</v>
      </c>
      <c r="G29" s="8" t="s">
        <v>17</v>
      </c>
      <c r="H29" s="9">
        <v>29.124188541639001</v>
      </c>
      <c r="I29" s="9">
        <v>29.124188541639001</v>
      </c>
      <c r="J29" s="10">
        <v>0</v>
      </c>
      <c r="N29" s="11">
        <v>0</v>
      </c>
      <c r="O29" s="12">
        <v>72</v>
      </c>
      <c r="P29" s="8" t="s">
        <v>17</v>
      </c>
    </row>
    <row r="30" spans="2:29" ht="15" customHeight="1" x14ac:dyDescent="0.15">
      <c r="B30" s="6" t="s">
        <v>46</v>
      </c>
      <c r="C30" s="7" t="s">
        <v>16</v>
      </c>
      <c r="D30" s="8" t="s">
        <v>17</v>
      </c>
      <c r="E30" s="8" t="s">
        <v>18</v>
      </c>
      <c r="F30" s="8" t="s">
        <v>17</v>
      </c>
      <c r="G30" s="8" t="s">
        <v>17</v>
      </c>
      <c r="H30" s="9">
        <v>29.588415925853202</v>
      </c>
      <c r="I30" s="9">
        <v>29.588415925853202</v>
      </c>
      <c r="J30" s="10">
        <v>0</v>
      </c>
      <c r="N30" s="11">
        <v>0</v>
      </c>
      <c r="O30" s="12">
        <v>72</v>
      </c>
      <c r="P30" s="8" t="s">
        <v>17</v>
      </c>
    </row>
    <row r="31" spans="2:29" ht="15" customHeight="1" x14ac:dyDescent="0.15">
      <c r="B31" s="6" t="s">
        <v>47</v>
      </c>
      <c r="C31" s="7" t="s">
        <v>16</v>
      </c>
      <c r="D31" s="8" t="s">
        <v>17</v>
      </c>
      <c r="E31" s="8" t="s">
        <v>18</v>
      </c>
      <c r="F31" s="8" t="s">
        <v>17</v>
      </c>
      <c r="G31" s="8" t="s">
        <v>17</v>
      </c>
      <c r="H31" s="9">
        <v>31.536670324761801</v>
      </c>
      <c r="I31" s="9">
        <v>31.536670324761801</v>
      </c>
      <c r="J31" s="10">
        <v>0</v>
      </c>
      <c r="N31" s="11">
        <v>0</v>
      </c>
      <c r="O31" s="12">
        <v>72</v>
      </c>
      <c r="P31" s="8" t="s">
        <v>17</v>
      </c>
    </row>
    <row r="32" spans="2:29" ht="15" customHeight="1" x14ac:dyDescent="0.15">
      <c r="B32" s="6" t="s">
        <v>48</v>
      </c>
      <c r="C32" s="7" t="s">
        <v>16</v>
      </c>
      <c r="D32" s="8" t="s">
        <v>17</v>
      </c>
      <c r="E32" s="8" t="s">
        <v>18</v>
      </c>
      <c r="F32" s="8" t="s">
        <v>17</v>
      </c>
      <c r="G32" s="8" t="s">
        <v>17</v>
      </c>
      <c r="H32" s="9">
        <v>30.722567945328201</v>
      </c>
      <c r="I32" s="9">
        <v>30.722567945328201</v>
      </c>
      <c r="J32" s="10">
        <v>0</v>
      </c>
      <c r="N32" s="11">
        <v>0</v>
      </c>
      <c r="O32" s="12">
        <v>72</v>
      </c>
      <c r="P32" s="8" t="s">
        <v>17</v>
      </c>
    </row>
    <row r="33" spans="2:16" ht="15" customHeight="1" x14ac:dyDescent="0.15">
      <c r="B33" s="6" t="s">
        <v>49</v>
      </c>
      <c r="C33" s="7" t="s">
        <v>16</v>
      </c>
      <c r="D33" s="8" t="s">
        <v>17</v>
      </c>
      <c r="E33" s="8" t="s">
        <v>18</v>
      </c>
      <c r="F33" s="8" t="s">
        <v>17</v>
      </c>
      <c r="G33" s="8" t="s">
        <v>17</v>
      </c>
      <c r="H33" s="9">
        <v>30.340015158472301</v>
      </c>
      <c r="I33" s="9">
        <v>30.340015158472301</v>
      </c>
      <c r="J33" s="10">
        <v>0</v>
      </c>
      <c r="N33" s="11">
        <v>0</v>
      </c>
      <c r="O33" s="12">
        <v>72</v>
      </c>
      <c r="P33" s="8" t="s">
        <v>17</v>
      </c>
    </row>
    <row r="34" spans="2:16" ht="15" customHeight="1" x14ac:dyDescent="0.15">
      <c r="B34" s="6" t="s">
        <v>50</v>
      </c>
      <c r="C34" s="7" t="s">
        <v>16</v>
      </c>
      <c r="D34" s="8" t="s">
        <v>17</v>
      </c>
      <c r="E34" s="8" t="s">
        <v>18</v>
      </c>
      <c r="F34" s="8" t="s">
        <v>17</v>
      </c>
      <c r="G34" s="8" t="s">
        <v>17</v>
      </c>
      <c r="H34" s="9">
        <v>30.593794163430701</v>
      </c>
      <c r="I34" s="9">
        <v>30.593794163430701</v>
      </c>
      <c r="J34" s="10">
        <v>0</v>
      </c>
      <c r="N34" s="11">
        <v>0</v>
      </c>
      <c r="O34" s="12">
        <v>72</v>
      </c>
      <c r="P34" s="8" t="s">
        <v>17</v>
      </c>
    </row>
    <row r="35" spans="2:16" ht="15" customHeight="1" x14ac:dyDescent="0.15">
      <c r="B35" s="6" t="s">
        <v>51</v>
      </c>
      <c r="C35" s="7" t="s">
        <v>16</v>
      </c>
      <c r="D35" s="8" t="s">
        <v>17</v>
      </c>
      <c r="E35" s="8" t="s">
        <v>18</v>
      </c>
      <c r="F35" s="8" t="s">
        <v>17</v>
      </c>
      <c r="G35" s="8" t="s">
        <v>17</v>
      </c>
      <c r="H35" s="9">
        <v>31.112951368597798</v>
      </c>
      <c r="I35" s="9">
        <v>31.112951368597798</v>
      </c>
      <c r="J35" s="10">
        <v>0</v>
      </c>
      <c r="N35" s="11">
        <v>0</v>
      </c>
      <c r="O35" s="12">
        <v>72</v>
      </c>
      <c r="P35" s="8" t="s">
        <v>17</v>
      </c>
    </row>
    <row r="36" spans="2:16" ht="15" customHeight="1" x14ac:dyDescent="0.15">
      <c r="B36" s="6" t="s">
        <v>52</v>
      </c>
      <c r="C36" s="7" t="s">
        <v>16</v>
      </c>
      <c r="D36" s="8" t="s">
        <v>17</v>
      </c>
      <c r="E36" s="8" t="s">
        <v>18</v>
      </c>
      <c r="F36" s="8" t="s">
        <v>17</v>
      </c>
      <c r="G36" s="8" t="s">
        <v>17</v>
      </c>
      <c r="H36" s="9">
        <v>33.749606995708902</v>
      </c>
      <c r="I36" s="9">
        <v>33.749606995708902</v>
      </c>
      <c r="J36" s="10">
        <v>0</v>
      </c>
      <c r="N36" s="11">
        <v>0</v>
      </c>
      <c r="O36" s="12">
        <v>72</v>
      </c>
      <c r="P36" s="8" t="s">
        <v>17</v>
      </c>
    </row>
    <row r="37" spans="2:16" ht="15" customHeight="1" x14ac:dyDescent="0.15">
      <c r="B37" s="6" t="s">
        <v>53</v>
      </c>
      <c r="C37" s="7" t="s">
        <v>16</v>
      </c>
      <c r="D37" s="8" t="s">
        <v>17</v>
      </c>
      <c r="E37" s="8" t="s">
        <v>18</v>
      </c>
      <c r="F37" s="8" t="s">
        <v>17</v>
      </c>
      <c r="G37" s="8" t="s">
        <v>17</v>
      </c>
      <c r="H37" s="9">
        <v>31.446108434774899</v>
      </c>
      <c r="I37" s="9">
        <v>31.446108434774899</v>
      </c>
      <c r="J37" s="10">
        <v>0</v>
      </c>
      <c r="N37" s="11">
        <v>0</v>
      </c>
      <c r="O37" s="12">
        <v>72</v>
      </c>
      <c r="P37" s="8" t="s">
        <v>17</v>
      </c>
    </row>
    <row r="38" spans="2:16" ht="15" customHeight="1" x14ac:dyDescent="0.15">
      <c r="B38" s="6" t="s">
        <v>54</v>
      </c>
      <c r="C38" s="7" t="s">
        <v>16</v>
      </c>
      <c r="D38" s="8" t="s">
        <v>17</v>
      </c>
      <c r="E38" s="8" t="s">
        <v>18</v>
      </c>
      <c r="F38" s="8" t="s">
        <v>17</v>
      </c>
      <c r="G38" s="8" t="s">
        <v>17</v>
      </c>
      <c r="H38" s="9">
        <v>31.990996129148002</v>
      </c>
      <c r="I38" s="9">
        <v>31.990996129148002</v>
      </c>
      <c r="J38" s="10">
        <v>0</v>
      </c>
      <c r="N38" s="11">
        <v>0</v>
      </c>
      <c r="O38" s="12">
        <v>72</v>
      </c>
      <c r="P38" s="8" t="s">
        <v>17</v>
      </c>
    </row>
    <row r="39" spans="2:16" ht="15" customHeight="1" x14ac:dyDescent="0.15">
      <c r="B39" s="6" t="s">
        <v>55</v>
      </c>
      <c r="C39" s="7" t="s">
        <v>16</v>
      </c>
      <c r="D39" s="8" t="s">
        <v>17</v>
      </c>
      <c r="E39" s="8" t="s">
        <v>18</v>
      </c>
      <c r="F39" s="8" t="s">
        <v>17</v>
      </c>
      <c r="G39" s="8" t="s">
        <v>17</v>
      </c>
      <c r="H39" s="9">
        <v>30.6237742875993</v>
      </c>
      <c r="I39" s="9">
        <v>30.6237742875993</v>
      </c>
      <c r="J39" s="10">
        <v>0</v>
      </c>
      <c r="N39" s="11">
        <v>0</v>
      </c>
      <c r="O39" s="12">
        <v>72</v>
      </c>
      <c r="P39" s="8" t="s">
        <v>17</v>
      </c>
    </row>
    <row r="40" spans="2:16" ht="15" customHeight="1" x14ac:dyDescent="0.15">
      <c r="B40" s="6" t="s">
        <v>56</v>
      </c>
      <c r="C40" s="7" t="s">
        <v>16</v>
      </c>
      <c r="D40" s="8" t="s">
        <v>17</v>
      </c>
      <c r="E40" s="8" t="s">
        <v>18</v>
      </c>
      <c r="F40" s="8" t="s">
        <v>17</v>
      </c>
      <c r="G40" s="8" t="s">
        <v>17</v>
      </c>
      <c r="H40" s="9">
        <v>31.8737669283319</v>
      </c>
      <c r="I40" s="9">
        <v>31.8737669283319</v>
      </c>
      <c r="J40" s="10">
        <v>0</v>
      </c>
      <c r="N40" s="11">
        <v>0</v>
      </c>
      <c r="O40" s="12">
        <v>72</v>
      </c>
      <c r="P40" s="8" t="s">
        <v>17</v>
      </c>
    </row>
    <row r="41" spans="2:16" ht="15" customHeight="1" x14ac:dyDescent="0.15">
      <c r="B41" s="6" t="s">
        <v>57</v>
      </c>
      <c r="C41" s="7" t="s">
        <v>16</v>
      </c>
      <c r="D41" s="8" t="s">
        <v>17</v>
      </c>
      <c r="E41" s="8" t="s">
        <v>18</v>
      </c>
      <c r="F41" s="8" t="s">
        <v>17</v>
      </c>
      <c r="G41" s="8" t="s">
        <v>17</v>
      </c>
      <c r="H41" s="9">
        <v>29.204439688744301</v>
      </c>
      <c r="I41" s="9">
        <v>29.204439688744301</v>
      </c>
      <c r="J41" s="10">
        <v>0</v>
      </c>
      <c r="N41" s="11">
        <v>0</v>
      </c>
      <c r="O41" s="12">
        <v>72</v>
      </c>
      <c r="P41" s="8" t="s">
        <v>17</v>
      </c>
    </row>
    <row r="42" spans="2:16" ht="15" customHeight="1" x14ac:dyDescent="0.15">
      <c r="B42" s="6" t="s">
        <v>58</v>
      </c>
      <c r="C42" s="7" t="s">
        <v>16</v>
      </c>
      <c r="D42" s="8" t="s">
        <v>17</v>
      </c>
      <c r="E42" s="8" t="s">
        <v>18</v>
      </c>
      <c r="F42" s="8" t="s">
        <v>17</v>
      </c>
      <c r="G42" s="8" t="s">
        <v>17</v>
      </c>
      <c r="H42" s="9">
        <v>29.6217569562478</v>
      </c>
      <c r="I42" s="9">
        <v>29.6217569562478</v>
      </c>
      <c r="J42" s="10">
        <v>0</v>
      </c>
      <c r="N42" s="11">
        <v>0</v>
      </c>
      <c r="O42" s="12">
        <v>72</v>
      </c>
      <c r="P42" s="8" t="s">
        <v>17</v>
      </c>
    </row>
    <row r="43" spans="2:16" ht="15" customHeight="1" x14ac:dyDescent="0.15">
      <c r="B43" s="6" t="s">
        <v>59</v>
      </c>
      <c r="C43" s="7" t="s">
        <v>16</v>
      </c>
      <c r="D43" s="8" t="s">
        <v>17</v>
      </c>
      <c r="E43" s="8" t="s">
        <v>18</v>
      </c>
      <c r="F43" s="8" t="s">
        <v>17</v>
      </c>
      <c r="G43" s="8" t="s">
        <v>17</v>
      </c>
      <c r="H43" s="9">
        <v>29.107143827625499</v>
      </c>
      <c r="I43" s="9">
        <v>29.107143827625499</v>
      </c>
      <c r="J43" s="10">
        <v>0</v>
      </c>
      <c r="N43" s="11">
        <v>0</v>
      </c>
      <c r="O43" s="12">
        <v>72</v>
      </c>
      <c r="P43" s="8" t="s">
        <v>17</v>
      </c>
    </row>
    <row r="44" spans="2:16" ht="15" customHeight="1" x14ac:dyDescent="0.15">
      <c r="B44" s="6" t="s">
        <v>60</v>
      </c>
      <c r="C44" s="7" t="s">
        <v>16</v>
      </c>
      <c r="D44" s="8" t="s">
        <v>17</v>
      </c>
      <c r="E44" s="8" t="s">
        <v>18</v>
      </c>
      <c r="F44" s="8" t="s">
        <v>17</v>
      </c>
      <c r="G44" s="8" t="s">
        <v>17</v>
      </c>
      <c r="H44" s="9">
        <v>32.551482362062302</v>
      </c>
      <c r="I44" s="9">
        <v>32.551482362062302</v>
      </c>
      <c r="J44" s="10">
        <v>0</v>
      </c>
      <c r="N44" s="11">
        <v>0</v>
      </c>
      <c r="O44" s="12">
        <v>72</v>
      </c>
      <c r="P44" s="8" t="s">
        <v>17</v>
      </c>
    </row>
    <row r="45" spans="2:16" ht="15" customHeight="1" x14ac:dyDescent="0.15">
      <c r="B45" s="6" t="s">
        <v>61</v>
      </c>
      <c r="C45" s="7" t="s">
        <v>16</v>
      </c>
      <c r="D45" s="8" t="s">
        <v>17</v>
      </c>
      <c r="E45" s="8" t="s">
        <v>18</v>
      </c>
      <c r="F45" s="8" t="s">
        <v>17</v>
      </c>
      <c r="G45" s="8" t="s">
        <v>17</v>
      </c>
      <c r="H45" s="9">
        <v>30.535888236400201</v>
      </c>
      <c r="I45" s="9">
        <v>30.535888236400201</v>
      </c>
      <c r="J45" s="10">
        <v>0</v>
      </c>
      <c r="N45" s="11">
        <v>0</v>
      </c>
      <c r="O45" s="12">
        <v>72</v>
      </c>
      <c r="P45" s="8" t="s">
        <v>17</v>
      </c>
    </row>
    <row r="46" spans="2:16" ht="15" customHeight="1" x14ac:dyDescent="0.15">
      <c r="B46" s="6" t="s">
        <v>62</v>
      </c>
      <c r="C46" s="7" t="s">
        <v>16</v>
      </c>
      <c r="D46" s="8" t="s">
        <v>17</v>
      </c>
      <c r="E46" s="8" t="s">
        <v>18</v>
      </c>
      <c r="F46" s="8" t="s">
        <v>17</v>
      </c>
      <c r="G46" s="8" t="s">
        <v>17</v>
      </c>
      <c r="H46" s="9">
        <v>30.623616464131501</v>
      </c>
      <c r="I46" s="9">
        <v>30.623616464131501</v>
      </c>
      <c r="J46" s="10">
        <v>0</v>
      </c>
      <c r="N46" s="11">
        <v>0</v>
      </c>
      <c r="O46" s="12">
        <v>72</v>
      </c>
      <c r="P46" s="8" t="s">
        <v>17</v>
      </c>
    </row>
    <row r="47" spans="2:16" ht="15" customHeight="1" x14ac:dyDescent="0.15">
      <c r="B47" s="6" t="s">
        <v>63</v>
      </c>
      <c r="C47" s="7" t="s">
        <v>16</v>
      </c>
      <c r="D47" s="8" t="s">
        <v>17</v>
      </c>
      <c r="E47" s="8" t="s">
        <v>18</v>
      </c>
      <c r="F47" s="8" t="s">
        <v>17</v>
      </c>
      <c r="G47" s="8" t="s">
        <v>17</v>
      </c>
      <c r="H47" s="9">
        <v>30.725455802554102</v>
      </c>
      <c r="I47" s="9">
        <v>30.725455802554102</v>
      </c>
      <c r="J47" s="10">
        <v>0</v>
      </c>
      <c r="N47" s="11">
        <v>0</v>
      </c>
      <c r="O47" s="12">
        <v>72</v>
      </c>
      <c r="P47" s="8" t="s">
        <v>17</v>
      </c>
    </row>
    <row r="48" spans="2:16" ht="15" customHeight="1" x14ac:dyDescent="0.15">
      <c r="B48" s="6" t="s">
        <v>64</v>
      </c>
      <c r="C48" s="7" t="s">
        <v>16</v>
      </c>
      <c r="D48" s="8" t="s">
        <v>17</v>
      </c>
      <c r="E48" s="8" t="s">
        <v>18</v>
      </c>
      <c r="F48" s="8" t="s">
        <v>17</v>
      </c>
      <c r="G48" s="8" t="s">
        <v>17</v>
      </c>
      <c r="H48" s="9">
        <v>31.690060234055601</v>
      </c>
      <c r="I48" s="9">
        <v>31.690060234055601</v>
      </c>
      <c r="J48" s="10">
        <v>0</v>
      </c>
      <c r="N48" s="11">
        <v>0</v>
      </c>
      <c r="O48" s="12">
        <v>72</v>
      </c>
      <c r="P48" s="8" t="s">
        <v>17</v>
      </c>
    </row>
    <row r="49" spans="2:16" ht="15" customHeight="1" x14ac:dyDescent="0.15">
      <c r="B49" s="6" t="s">
        <v>65</v>
      </c>
      <c r="C49" s="7" t="s">
        <v>16</v>
      </c>
      <c r="D49" s="8" t="s">
        <v>17</v>
      </c>
      <c r="E49" s="8" t="s">
        <v>18</v>
      </c>
      <c r="F49" s="8" t="s">
        <v>17</v>
      </c>
      <c r="G49" s="8" t="s">
        <v>17</v>
      </c>
      <c r="H49" s="9">
        <v>31.659708337394999</v>
      </c>
      <c r="I49" s="9">
        <v>31.659708337394999</v>
      </c>
      <c r="J49" s="10">
        <v>0</v>
      </c>
      <c r="N49" s="11">
        <v>0</v>
      </c>
      <c r="O49" s="12">
        <v>72</v>
      </c>
      <c r="P49" s="8" t="s">
        <v>17</v>
      </c>
    </row>
    <row r="50" spans="2:16" ht="15" customHeight="1" x14ac:dyDescent="0.15">
      <c r="B50" s="6" t="s">
        <v>66</v>
      </c>
      <c r="C50" s="7" t="s">
        <v>16</v>
      </c>
      <c r="D50" s="8" t="s">
        <v>17</v>
      </c>
      <c r="E50" s="8" t="s">
        <v>18</v>
      </c>
      <c r="F50" s="8" t="s">
        <v>17</v>
      </c>
      <c r="G50" s="8" t="s">
        <v>17</v>
      </c>
      <c r="H50" s="9">
        <v>27.571208727410198</v>
      </c>
      <c r="I50" s="9">
        <v>27.571208727410198</v>
      </c>
      <c r="J50" s="10">
        <v>0</v>
      </c>
      <c r="N50" s="11">
        <v>0</v>
      </c>
      <c r="O50" s="12">
        <v>72</v>
      </c>
      <c r="P50" s="8" t="s">
        <v>17</v>
      </c>
    </row>
    <row r="51" spans="2:16" ht="15" customHeight="1" x14ac:dyDescent="0.15">
      <c r="B51" s="6" t="s">
        <v>67</v>
      </c>
      <c r="C51" s="7" t="s">
        <v>16</v>
      </c>
      <c r="D51" s="8" t="s">
        <v>17</v>
      </c>
      <c r="E51" s="8" t="s">
        <v>18</v>
      </c>
      <c r="F51" s="8" t="s">
        <v>17</v>
      </c>
      <c r="G51" s="8" t="s">
        <v>17</v>
      </c>
      <c r="H51" s="9">
        <v>27.0242036055668</v>
      </c>
      <c r="I51" s="9">
        <v>27.0242036055668</v>
      </c>
      <c r="J51" s="10">
        <v>0</v>
      </c>
      <c r="N51" s="11">
        <v>0</v>
      </c>
      <c r="O51" s="12">
        <v>72</v>
      </c>
      <c r="P51" s="8" t="s">
        <v>17</v>
      </c>
    </row>
    <row r="52" spans="2:16" ht="15" customHeight="1" x14ac:dyDescent="0.15">
      <c r="B52" s="6" t="s">
        <v>68</v>
      </c>
      <c r="C52" s="7" t="s">
        <v>16</v>
      </c>
      <c r="D52" s="8" t="s">
        <v>17</v>
      </c>
      <c r="E52" s="8" t="s">
        <v>18</v>
      </c>
      <c r="F52" s="8" t="s">
        <v>17</v>
      </c>
      <c r="G52" s="8" t="s">
        <v>17</v>
      </c>
      <c r="H52" s="9">
        <v>27.8007746448164</v>
      </c>
      <c r="I52" s="9">
        <v>27.8007746448164</v>
      </c>
      <c r="J52" s="10">
        <v>0</v>
      </c>
      <c r="N52" s="11">
        <v>0</v>
      </c>
      <c r="O52" s="12">
        <v>72</v>
      </c>
      <c r="P52" s="8" t="s">
        <v>17</v>
      </c>
    </row>
    <row r="53" spans="2:16" ht="15" customHeight="1" x14ac:dyDescent="0.15">
      <c r="B53" s="6" t="s">
        <v>69</v>
      </c>
      <c r="C53" s="7" t="s">
        <v>16</v>
      </c>
      <c r="D53" s="8" t="s">
        <v>17</v>
      </c>
      <c r="E53" s="8" t="s">
        <v>18</v>
      </c>
      <c r="F53" s="8" t="s">
        <v>17</v>
      </c>
      <c r="G53" s="8" t="s">
        <v>17</v>
      </c>
      <c r="H53" s="9">
        <v>25.2636591715804</v>
      </c>
      <c r="I53" s="9">
        <v>25.2636591715804</v>
      </c>
      <c r="J53" s="10">
        <v>0</v>
      </c>
      <c r="N53" s="11">
        <v>0</v>
      </c>
      <c r="O53" s="12">
        <v>72</v>
      </c>
      <c r="P53" s="8" t="s">
        <v>17</v>
      </c>
    </row>
    <row r="54" spans="2:16" ht="15" customHeight="1" x14ac:dyDescent="0.15">
      <c r="B54" s="6" t="s">
        <v>70</v>
      </c>
      <c r="C54" s="7" t="s">
        <v>16</v>
      </c>
      <c r="D54" s="8" t="s">
        <v>17</v>
      </c>
      <c r="E54" s="8" t="s">
        <v>18</v>
      </c>
      <c r="F54" s="8" t="s">
        <v>17</v>
      </c>
      <c r="G54" s="8" t="s">
        <v>17</v>
      </c>
      <c r="H54" s="9">
        <v>25.731090925862802</v>
      </c>
      <c r="I54" s="9">
        <v>25.731090925862802</v>
      </c>
      <c r="J54" s="10">
        <v>0</v>
      </c>
      <c r="N54" s="11">
        <v>0</v>
      </c>
      <c r="O54" s="12">
        <v>72</v>
      </c>
      <c r="P54" s="8" t="s">
        <v>17</v>
      </c>
    </row>
    <row r="55" spans="2:16" ht="15" customHeight="1" x14ac:dyDescent="0.15">
      <c r="B55" s="6" t="s">
        <v>71</v>
      </c>
      <c r="C55" s="7" t="s">
        <v>16</v>
      </c>
      <c r="D55" s="8" t="s">
        <v>17</v>
      </c>
      <c r="E55" s="8" t="s">
        <v>18</v>
      </c>
      <c r="F55" s="8" t="s">
        <v>17</v>
      </c>
      <c r="G55" s="8" t="s">
        <v>17</v>
      </c>
      <c r="H55" s="9">
        <v>25.3434367297425</v>
      </c>
      <c r="I55" s="9">
        <v>25.3434367297425</v>
      </c>
      <c r="J55" s="10">
        <v>0</v>
      </c>
      <c r="N55" s="11">
        <v>0</v>
      </c>
      <c r="O55" s="12">
        <v>72</v>
      </c>
      <c r="P55" s="8" t="s">
        <v>17</v>
      </c>
    </row>
    <row r="56" spans="2:16" ht="15" customHeight="1" x14ac:dyDescent="0.15">
      <c r="B56" s="6" t="s">
        <v>72</v>
      </c>
      <c r="C56" s="7" t="s">
        <v>16</v>
      </c>
      <c r="D56" s="8" t="s">
        <v>17</v>
      </c>
      <c r="E56" s="8" t="s">
        <v>18</v>
      </c>
      <c r="F56" s="8" t="s">
        <v>17</v>
      </c>
      <c r="G56" s="8" t="s">
        <v>17</v>
      </c>
      <c r="H56" s="9">
        <v>26.6753892812137</v>
      </c>
      <c r="I56" s="9">
        <v>26.6753892812137</v>
      </c>
      <c r="J56" s="10">
        <v>0</v>
      </c>
      <c r="N56" s="11">
        <v>0</v>
      </c>
      <c r="O56" s="12">
        <v>72</v>
      </c>
      <c r="P56" s="8" t="s">
        <v>17</v>
      </c>
    </row>
    <row r="57" spans="2:16" ht="15" customHeight="1" x14ac:dyDescent="0.15">
      <c r="B57" s="6" t="s">
        <v>73</v>
      </c>
      <c r="C57" s="7" t="s">
        <v>16</v>
      </c>
      <c r="D57" s="8" t="s">
        <v>17</v>
      </c>
      <c r="E57" s="8" t="s">
        <v>18</v>
      </c>
      <c r="F57" s="8" t="s">
        <v>17</v>
      </c>
      <c r="G57" s="8" t="s">
        <v>17</v>
      </c>
      <c r="H57" s="9">
        <v>26.532295630498499</v>
      </c>
      <c r="I57" s="9">
        <v>26.532295630498499</v>
      </c>
      <c r="J57" s="10">
        <v>0</v>
      </c>
      <c r="N57" s="11">
        <v>0</v>
      </c>
      <c r="O57" s="12">
        <v>72</v>
      </c>
      <c r="P57" s="8" t="s">
        <v>17</v>
      </c>
    </row>
    <row r="58" spans="2:16" ht="15" customHeight="1" x14ac:dyDescent="0.15">
      <c r="B58" s="6" t="s">
        <v>74</v>
      </c>
      <c r="C58" s="7" t="s">
        <v>16</v>
      </c>
      <c r="D58" s="8" t="s">
        <v>17</v>
      </c>
      <c r="E58" s="8" t="s">
        <v>18</v>
      </c>
      <c r="F58" s="8" t="s">
        <v>17</v>
      </c>
      <c r="G58" s="8" t="s">
        <v>17</v>
      </c>
      <c r="H58" s="9">
        <v>26.651302232415802</v>
      </c>
      <c r="I58" s="9">
        <v>26.651302232415802</v>
      </c>
      <c r="J58" s="10">
        <v>0</v>
      </c>
      <c r="N58" s="11">
        <v>0</v>
      </c>
      <c r="O58" s="12">
        <v>72</v>
      </c>
      <c r="P58" s="8" t="s">
        <v>17</v>
      </c>
    </row>
    <row r="59" spans="2:16" ht="15" customHeight="1" x14ac:dyDescent="0.15">
      <c r="B59" s="6" t="s">
        <v>75</v>
      </c>
      <c r="C59" s="7" t="s">
        <v>16</v>
      </c>
      <c r="D59" s="8" t="s">
        <v>17</v>
      </c>
      <c r="E59" s="8" t="s">
        <v>18</v>
      </c>
      <c r="F59" s="8" t="s">
        <v>17</v>
      </c>
      <c r="G59" s="8" t="s">
        <v>17</v>
      </c>
      <c r="H59" s="9">
        <v>27.099458063382698</v>
      </c>
      <c r="I59" s="9">
        <v>27.099458063382698</v>
      </c>
      <c r="J59" s="10">
        <v>0</v>
      </c>
      <c r="N59" s="11">
        <v>0</v>
      </c>
      <c r="O59" s="12">
        <v>72</v>
      </c>
      <c r="P59" s="8" t="s">
        <v>17</v>
      </c>
    </row>
    <row r="60" spans="2:16" ht="15" customHeight="1" x14ac:dyDescent="0.15">
      <c r="B60" s="6" t="s">
        <v>76</v>
      </c>
      <c r="C60" s="7" t="s">
        <v>16</v>
      </c>
      <c r="D60" s="8" t="s">
        <v>17</v>
      </c>
      <c r="E60" s="8" t="s">
        <v>18</v>
      </c>
      <c r="F60" s="8" t="s">
        <v>17</v>
      </c>
      <c r="G60" s="8" t="s">
        <v>17</v>
      </c>
      <c r="H60" s="9">
        <v>27.5826051947911</v>
      </c>
      <c r="I60" s="9">
        <v>27.5826051947911</v>
      </c>
      <c r="J60" s="10">
        <v>0</v>
      </c>
      <c r="N60" s="11">
        <v>0</v>
      </c>
      <c r="O60" s="12">
        <v>72</v>
      </c>
      <c r="P60" s="8" t="s">
        <v>17</v>
      </c>
    </row>
    <row r="61" spans="2:16" ht="15" customHeight="1" x14ac:dyDescent="0.15">
      <c r="B61" s="6" t="s">
        <v>77</v>
      </c>
      <c r="C61" s="7" t="s">
        <v>16</v>
      </c>
      <c r="D61" s="8" t="s">
        <v>17</v>
      </c>
      <c r="E61" s="8" t="s">
        <v>18</v>
      </c>
      <c r="F61" s="8" t="s">
        <v>17</v>
      </c>
      <c r="G61" s="8" t="s">
        <v>17</v>
      </c>
      <c r="H61" s="9">
        <v>27.763073973706099</v>
      </c>
      <c r="I61" s="9">
        <v>27.763073973706099</v>
      </c>
      <c r="J61" s="10">
        <v>0</v>
      </c>
      <c r="N61" s="11">
        <v>0</v>
      </c>
      <c r="O61" s="12">
        <v>72</v>
      </c>
      <c r="P61" s="8" t="s">
        <v>17</v>
      </c>
    </row>
    <row r="62" spans="2:16" ht="15" customHeight="1" x14ac:dyDescent="0.15">
      <c r="B62" s="6" t="s">
        <v>78</v>
      </c>
      <c r="C62" s="7" t="s">
        <v>16</v>
      </c>
      <c r="D62" s="8" t="s">
        <v>17</v>
      </c>
      <c r="E62" s="8" t="s">
        <v>18</v>
      </c>
      <c r="F62" s="8" t="s">
        <v>17</v>
      </c>
      <c r="G62" s="8" t="s">
        <v>17</v>
      </c>
      <c r="H62" s="9">
        <v>27.670481248132599</v>
      </c>
      <c r="I62" s="9">
        <v>27.670481248132599</v>
      </c>
      <c r="J62" s="10">
        <v>0</v>
      </c>
      <c r="N62" s="11">
        <v>0</v>
      </c>
      <c r="O62" s="12">
        <v>72</v>
      </c>
      <c r="P62" s="8" t="s">
        <v>17</v>
      </c>
    </row>
    <row r="63" spans="2:16" ht="15" customHeight="1" x14ac:dyDescent="0.15">
      <c r="B63" s="6" t="s">
        <v>79</v>
      </c>
      <c r="C63" s="7" t="s">
        <v>16</v>
      </c>
      <c r="D63" s="8" t="s">
        <v>17</v>
      </c>
      <c r="E63" s="8" t="s">
        <v>18</v>
      </c>
      <c r="F63" s="8" t="s">
        <v>17</v>
      </c>
      <c r="G63" s="8" t="s">
        <v>17</v>
      </c>
      <c r="H63" s="9">
        <v>26.7762177642742</v>
      </c>
      <c r="I63" s="9">
        <v>26.7762177642742</v>
      </c>
      <c r="J63" s="10">
        <v>0</v>
      </c>
      <c r="N63" s="11">
        <v>0</v>
      </c>
      <c r="O63" s="12">
        <v>72</v>
      </c>
      <c r="P63" s="8" t="s">
        <v>17</v>
      </c>
    </row>
    <row r="64" spans="2:16" ht="15" customHeight="1" x14ac:dyDescent="0.15">
      <c r="B64" s="6" t="s">
        <v>80</v>
      </c>
      <c r="C64" s="7" t="s">
        <v>16</v>
      </c>
      <c r="D64" s="8" t="s">
        <v>17</v>
      </c>
      <c r="E64" s="8" t="s">
        <v>18</v>
      </c>
      <c r="F64" s="8" t="s">
        <v>17</v>
      </c>
      <c r="G64" s="8" t="s">
        <v>17</v>
      </c>
      <c r="H64" s="9">
        <v>28.036939161794098</v>
      </c>
      <c r="I64" s="9">
        <v>28.036939161794098</v>
      </c>
      <c r="J64" s="10">
        <v>0</v>
      </c>
      <c r="N64" s="11">
        <v>0</v>
      </c>
      <c r="O64" s="12">
        <v>72</v>
      </c>
      <c r="P64" s="8" t="s">
        <v>17</v>
      </c>
    </row>
    <row r="65" spans="2:16" ht="15" customHeight="1" x14ac:dyDescent="0.15">
      <c r="B65" s="6" t="s">
        <v>81</v>
      </c>
      <c r="C65" s="7" t="s">
        <v>16</v>
      </c>
      <c r="D65" s="8" t="s">
        <v>17</v>
      </c>
      <c r="E65" s="8" t="s">
        <v>18</v>
      </c>
      <c r="F65" s="8" t="s">
        <v>17</v>
      </c>
      <c r="G65" s="8" t="s">
        <v>17</v>
      </c>
      <c r="H65" s="9">
        <v>25.449594809491199</v>
      </c>
      <c r="I65" s="9">
        <v>25.449594809491199</v>
      </c>
      <c r="J65" s="10">
        <v>0</v>
      </c>
      <c r="N65" s="11">
        <v>0</v>
      </c>
      <c r="O65" s="12">
        <v>72</v>
      </c>
      <c r="P65" s="8" t="s">
        <v>17</v>
      </c>
    </row>
    <row r="66" spans="2:16" ht="15" customHeight="1" x14ac:dyDescent="0.15">
      <c r="B66" s="6" t="s">
        <v>82</v>
      </c>
      <c r="C66" s="7" t="s">
        <v>16</v>
      </c>
      <c r="D66" s="8" t="s">
        <v>17</v>
      </c>
      <c r="E66" s="8" t="s">
        <v>18</v>
      </c>
      <c r="F66" s="8" t="s">
        <v>17</v>
      </c>
      <c r="G66" s="8" t="s">
        <v>17</v>
      </c>
      <c r="H66" s="9">
        <v>25.919326899336301</v>
      </c>
      <c r="I66" s="9">
        <v>25.919326899336301</v>
      </c>
      <c r="J66" s="10">
        <v>0</v>
      </c>
      <c r="N66" s="11">
        <v>0</v>
      </c>
      <c r="O66" s="12">
        <v>72</v>
      </c>
      <c r="P66" s="8" t="s">
        <v>17</v>
      </c>
    </row>
    <row r="67" spans="2:16" ht="15" customHeight="1" x14ac:dyDescent="0.15">
      <c r="B67" s="6" t="s">
        <v>83</v>
      </c>
      <c r="C67" s="7" t="s">
        <v>16</v>
      </c>
      <c r="D67" s="8" t="s">
        <v>17</v>
      </c>
      <c r="E67" s="8" t="s">
        <v>18</v>
      </c>
      <c r="F67" s="8" t="s">
        <v>17</v>
      </c>
      <c r="G67" s="8" t="s">
        <v>17</v>
      </c>
      <c r="H67" s="9">
        <v>25.504616688748602</v>
      </c>
      <c r="I67" s="9">
        <v>25.504616688748602</v>
      </c>
      <c r="J67" s="10">
        <v>0</v>
      </c>
      <c r="N67" s="11">
        <v>0</v>
      </c>
      <c r="O67" s="12">
        <v>72</v>
      </c>
      <c r="P67" s="8" t="s">
        <v>17</v>
      </c>
    </row>
    <row r="68" spans="2:16" ht="15" customHeight="1" x14ac:dyDescent="0.15">
      <c r="B68" s="6" t="s">
        <v>84</v>
      </c>
      <c r="C68" s="7" t="s">
        <v>16</v>
      </c>
      <c r="D68" s="8" t="s">
        <v>17</v>
      </c>
      <c r="E68" s="8" t="s">
        <v>18</v>
      </c>
      <c r="F68" s="8" t="s">
        <v>17</v>
      </c>
      <c r="G68" s="8" t="s">
        <v>17</v>
      </c>
      <c r="H68" s="9">
        <v>26.727340761933402</v>
      </c>
      <c r="I68" s="9">
        <v>26.727340761933402</v>
      </c>
      <c r="J68" s="10">
        <v>0</v>
      </c>
      <c r="N68" s="11">
        <v>0</v>
      </c>
      <c r="O68" s="12">
        <v>72</v>
      </c>
      <c r="P68" s="8" t="s">
        <v>17</v>
      </c>
    </row>
    <row r="69" spans="2:16" ht="15" customHeight="1" x14ac:dyDescent="0.15">
      <c r="B69" s="6" t="s">
        <v>85</v>
      </c>
      <c r="C69" s="7" t="s">
        <v>16</v>
      </c>
      <c r="D69" s="8" t="s">
        <v>17</v>
      </c>
      <c r="E69" s="8" t="s">
        <v>18</v>
      </c>
      <c r="F69" s="8" t="s">
        <v>17</v>
      </c>
      <c r="G69" s="8" t="s">
        <v>17</v>
      </c>
      <c r="H69" s="9">
        <v>26.610627142944601</v>
      </c>
      <c r="I69" s="9">
        <v>26.610627142944601</v>
      </c>
      <c r="J69" s="10">
        <v>0</v>
      </c>
      <c r="N69" s="11">
        <v>0</v>
      </c>
      <c r="O69" s="12">
        <v>72</v>
      </c>
      <c r="P69" s="8" t="s">
        <v>17</v>
      </c>
    </row>
    <row r="70" spans="2:16" ht="15" customHeight="1" x14ac:dyDescent="0.15">
      <c r="B70" s="6" t="s">
        <v>86</v>
      </c>
      <c r="C70" s="7" t="s">
        <v>16</v>
      </c>
      <c r="D70" s="8" t="s">
        <v>17</v>
      </c>
      <c r="E70" s="8" t="s">
        <v>18</v>
      </c>
      <c r="F70" s="8" t="s">
        <v>17</v>
      </c>
      <c r="G70" s="8" t="s">
        <v>17</v>
      </c>
      <c r="H70" s="9">
        <v>26.599733419447201</v>
      </c>
      <c r="I70" s="9">
        <v>26.599733419447201</v>
      </c>
      <c r="J70" s="10">
        <v>0</v>
      </c>
      <c r="N70" s="11">
        <v>0</v>
      </c>
      <c r="O70" s="12">
        <v>72</v>
      </c>
      <c r="P70" s="8" t="s">
        <v>17</v>
      </c>
    </row>
    <row r="71" spans="2:16" ht="15" customHeight="1" x14ac:dyDescent="0.15">
      <c r="B71" s="6" t="s">
        <v>87</v>
      </c>
      <c r="C71" s="7" t="s">
        <v>16</v>
      </c>
      <c r="D71" s="8" t="s">
        <v>17</v>
      </c>
      <c r="E71" s="8" t="s">
        <v>18</v>
      </c>
      <c r="F71" s="8" t="s">
        <v>17</v>
      </c>
      <c r="G71" s="8" t="s">
        <v>17</v>
      </c>
      <c r="H71" s="9">
        <v>27.298068836119501</v>
      </c>
      <c r="I71" s="9">
        <v>27.298068836119501</v>
      </c>
      <c r="J71" s="10">
        <v>0</v>
      </c>
      <c r="N71" s="11">
        <v>0</v>
      </c>
      <c r="O71" s="12">
        <v>72</v>
      </c>
      <c r="P71" s="8" t="s">
        <v>17</v>
      </c>
    </row>
    <row r="72" spans="2:16" ht="15" customHeight="1" x14ac:dyDescent="0.15">
      <c r="B72" s="6" t="s">
        <v>88</v>
      </c>
      <c r="C72" s="7" t="s">
        <v>16</v>
      </c>
      <c r="D72" s="8" t="s">
        <v>17</v>
      </c>
      <c r="E72" s="8" t="s">
        <v>18</v>
      </c>
      <c r="F72" s="8" t="s">
        <v>17</v>
      </c>
      <c r="G72" s="8" t="s">
        <v>17</v>
      </c>
      <c r="H72" s="9">
        <v>27.726389952988999</v>
      </c>
      <c r="I72" s="9">
        <v>27.726389952988999</v>
      </c>
      <c r="J72" s="10">
        <v>0</v>
      </c>
      <c r="N72" s="11">
        <v>0</v>
      </c>
      <c r="O72" s="12">
        <v>72</v>
      </c>
      <c r="P72" s="8" t="s">
        <v>17</v>
      </c>
    </row>
    <row r="73" spans="2:16" ht="15" customHeight="1" x14ac:dyDescent="0.15">
      <c r="B73" s="6" t="s">
        <v>89</v>
      </c>
      <c r="C73" s="7" t="s">
        <v>16</v>
      </c>
      <c r="D73" s="8" t="s">
        <v>17</v>
      </c>
      <c r="E73" s="8" t="s">
        <v>18</v>
      </c>
      <c r="F73" s="8" t="s">
        <v>17</v>
      </c>
      <c r="G73" s="8" t="s">
        <v>17</v>
      </c>
      <c r="H73" s="9">
        <v>28.445687967540302</v>
      </c>
      <c r="I73" s="9">
        <v>28.445687967540302</v>
      </c>
      <c r="J73" s="10">
        <v>0</v>
      </c>
      <c r="N73" s="11">
        <v>0</v>
      </c>
      <c r="O73" s="12">
        <v>72</v>
      </c>
      <c r="P73" s="8" t="s">
        <v>17</v>
      </c>
    </row>
    <row r="74" spans="2:16" ht="15" customHeight="1" x14ac:dyDescent="0.15">
      <c r="B74" s="6" t="s">
        <v>90</v>
      </c>
      <c r="C74" s="7" t="s">
        <v>16</v>
      </c>
      <c r="D74" s="8" t="s">
        <v>17</v>
      </c>
      <c r="E74" s="8" t="s">
        <v>18</v>
      </c>
      <c r="F74" s="8" t="s">
        <v>17</v>
      </c>
      <c r="G74" s="8" t="s">
        <v>17</v>
      </c>
      <c r="H74" s="9">
        <v>27.724903198046899</v>
      </c>
      <c r="I74" s="9">
        <v>27.724903198046899</v>
      </c>
      <c r="J74" s="10">
        <v>0</v>
      </c>
      <c r="N74" s="11">
        <v>0</v>
      </c>
      <c r="O74" s="12">
        <v>72</v>
      </c>
      <c r="P74" s="8" t="s">
        <v>17</v>
      </c>
    </row>
    <row r="75" spans="2:16" ht="15" customHeight="1" x14ac:dyDescent="0.15">
      <c r="B75" s="6" t="s">
        <v>91</v>
      </c>
      <c r="C75" s="7" t="s">
        <v>16</v>
      </c>
      <c r="D75" s="8" t="s">
        <v>17</v>
      </c>
      <c r="E75" s="8" t="s">
        <v>18</v>
      </c>
      <c r="F75" s="8" t="s">
        <v>17</v>
      </c>
      <c r="G75" s="8" t="s">
        <v>17</v>
      </c>
      <c r="H75" s="9">
        <v>26.771453684374599</v>
      </c>
      <c r="I75" s="9">
        <v>26.771453684374599</v>
      </c>
      <c r="J75" s="10">
        <v>0</v>
      </c>
      <c r="N75" s="11">
        <v>0</v>
      </c>
      <c r="O75" s="12">
        <v>72</v>
      </c>
      <c r="P75" s="8" t="s">
        <v>17</v>
      </c>
    </row>
    <row r="76" spans="2:16" ht="15" customHeight="1" x14ac:dyDescent="0.15">
      <c r="B76" s="6" t="s">
        <v>92</v>
      </c>
      <c r="C76" s="7" t="s">
        <v>16</v>
      </c>
      <c r="D76" s="8" t="s">
        <v>17</v>
      </c>
      <c r="E76" s="8" t="s">
        <v>18</v>
      </c>
      <c r="F76" s="8" t="s">
        <v>17</v>
      </c>
      <c r="G76" s="8" t="s">
        <v>17</v>
      </c>
      <c r="H76" s="9">
        <v>28.009374082388302</v>
      </c>
      <c r="I76" s="9">
        <v>28.009374082388302</v>
      </c>
      <c r="J76" s="10">
        <v>0</v>
      </c>
      <c r="N76" s="11">
        <v>0</v>
      </c>
      <c r="O76" s="12">
        <v>72</v>
      </c>
      <c r="P76" s="8" t="s">
        <v>17</v>
      </c>
    </row>
    <row r="77" spans="2:16" ht="15" customHeight="1" x14ac:dyDescent="0.15">
      <c r="B77" s="6" t="s">
        <v>93</v>
      </c>
      <c r="C77" s="7" t="s">
        <v>16</v>
      </c>
      <c r="D77" s="8" t="s">
        <v>17</v>
      </c>
      <c r="E77" s="8" t="s">
        <v>18</v>
      </c>
      <c r="F77" s="8" t="s">
        <v>17</v>
      </c>
      <c r="G77" s="8" t="s">
        <v>17</v>
      </c>
      <c r="H77" s="9">
        <v>25.518286703699001</v>
      </c>
      <c r="I77" s="9">
        <v>25.518286703699001</v>
      </c>
      <c r="J77" s="10">
        <v>0</v>
      </c>
      <c r="N77" s="11">
        <v>0</v>
      </c>
      <c r="O77" s="12">
        <v>72</v>
      </c>
      <c r="P77" s="8" t="s">
        <v>17</v>
      </c>
    </row>
    <row r="78" spans="2:16" ht="15" customHeight="1" x14ac:dyDescent="0.15">
      <c r="B78" s="6" t="s">
        <v>94</v>
      </c>
      <c r="C78" s="7" t="s">
        <v>16</v>
      </c>
      <c r="D78" s="8" t="s">
        <v>17</v>
      </c>
      <c r="E78" s="8" t="s">
        <v>18</v>
      </c>
      <c r="F78" s="8" t="s">
        <v>17</v>
      </c>
      <c r="G78" s="8" t="s">
        <v>17</v>
      </c>
      <c r="H78" s="9">
        <v>25.8022525109585</v>
      </c>
      <c r="I78" s="9">
        <v>25.8022525109585</v>
      </c>
      <c r="J78" s="10">
        <v>0</v>
      </c>
      <c r="N78" s="11">
        <v>0</v>
      </c>
      <c r="O78" s="12">
        <v>72</v>
      </c>
      <c r="P78" s="8" t="s">
        <v>17</v>
      </c>
    </row>
    <row r="79" spans="2:16" ht="15" customHeight="1" x14ac:dyDescent="0.15">
      <c r="B79" s="6" t="s">
        <v>95</v>
      </c>
      <c r="C79" s="7" t="s">
        <v>16</v>
      </c>
      <c r="D79" s="8" t="s">
        <v>17</v>
      </c>
      <c r="E79" s="8" t="s">
        <v>18</v>
      </c>
      <c r="F79" s="8" t="s">
        <v>17</v>
      </c>
      <c r="G79" s="8" t="s">
        <v>17</v>
      </c>
      <c r="H79" s="9">
        <v>25.462084586134701</v>
      </c>
      <c r="I79" s="9">
        <v>25.462084586134701</v>
      </c>
      <c r="J79" s="10">
        <v>0</v>
      </c>
      <c r="N79" s="11">
        <v>0</v>
      </c>
      <c r="O79" s="12">
        <v>72</v>
      </c>
      <c r="P79" s="8" t="s">
        <v>17</v>
      </c>
    </row>
    <row r="80" spans="2:16" ht="15" customHeight="1" x14ac:dyDescent="0.15">
      <c r="B80" s="6" t="s">
        <v>96</v>
      </c>
      <c r="C80" s="7" t="s">
        <v>16</v>
      </c>
      <c r="D80" s="8" t="s">
        <v>17</v>
      </c>
      <c r="E80" s="8" t="s">
        <v>18</v>
      </c>
      <c r="F80" s="8" t="s">
        <v>17</v>
      </c>
      <c r="G80" s="8" t="s">
        <v>17</v>
      </c>
      <c r="H80" s="9">
        <v>26.854153970414998</v>
      </c>
      <c r="I80" s="9">
        <v>26.854153970414998</v>
      </c>
      <c r="J80" s="10">
        <v>0</v>
      </c>
      <c r="N80" s="11">
        <v>0</v>
      </c>
      <c r="O80" s="12">
        <v>72</v>
      </c>
      <c r="P80" s="8" t="s">
        <v>17</v>
      </c>
    </row>
    <row r="81" spans="2:16" ht="15" customHeight="1" x14ac:dyDescent="0.15">
      <c r="B81" s="6" t="s">
        <v>97</v>
      </c>
      <c r="C81" s="7" t="s">
        <v>16</v>
      </c>
      <c r="D81" s="8" t="s">
        <v>17</v>
      </c>
      <c r="E81" s="8" t="s">
        <v>18</v>
      </c>
      <c r="F81" s="8" t="s">
        <v>17</v>
      </c>
      <c r="G81" s="8" t="s">
        <v>17</v>
      </c>
      <c r="H81" s="9">
        <v>26.818039132345799</v>
      </c>
      <c r="I81" s="9">
        <v>26.818039132345799</v>
      </c>
      <c r="J81" s="10">
        <v>0</v>
      </c>
      <c r="N81" s="11">
        <v>0</v>
      </c>
      <c r="O81" s="12">
        <v>72</v>
      </c>
      <c r="P81" s="8" t="s">
        <v>17</v>
      </c>
    </row>
    <row r="82" spans="2:16" ht="15" customHeight="1" x14ac:dyDescent="0.15">
      <c r="B82" s="6" t="s">
        <v>98</v>
      </c>
      <c r="C82" s="7" t="s">
        <v>16</v>
      </c>
      <c r="D82" s="8" t="s">
        <v>17</v>
      </c>
      <c r="E82" s="8" t="s">
        <v>18</v>
      </c>
      <c r="F82" s="8" t="s">
        <v>17</v>
      </c>
      <c r="G82" s="8" t="s">
        <v>17</v>
      </c>
      <c r="H82" s="9">
        <v>26.720225404272899</v>
      </c>
      <c r="I82" s="9">
        <v>26.720225404272899</v>
      </c>
      <c r="J82" s="10">
        <v>0</v>
      </c>
      <c r="N82" s="11">
        <v>0</v>
      </c>
      <c r="O82" s="12">
        <v>72</v>
      </c>
      <c r="P82" s="8" t="s">
        <v>17</v>
      </c>
    </row>
    <row r="83" spans="2:16" ht="15" customHeight="1" x14ac:dyDescent="0.15">
      <c r="B83" s="6" t="s">
        <v>99</v>
      </c>
      <c r="C83" s="7" t="s">
        <v>16</v>
      </c>
      <c r="D83" s="8" t="s">
        <v>17</v>
      </c>
      <c r="E83" s="8" t="s">
        <v>18</v>
      </c>
      <c r="F83" s="8" t="s">
        <v>17</v>
      </c>
      <c r="G83" s="8" t="s">
        <v>17</v>
      </c>
      <c r="H83" s="9">
        <v>27.1358665742077</v>
      </c>
      <c r="I83" s="9">
        <v>27.1358665742077</v>
      </c>
      <c r="J83" s="10">
        <v>0</v>
      </c>
      <c r="N83" s="11">
        <v>0</v>
      </c>
      <c r="O83" s="12">
        <v>72</v>
      </c>
      <c r="P83" s="8" t="s">
        <v>17</v>
      </c>
    </row>
    <row r="84" spans="2:16" ht="15" customHeight="1" x14ac:dyDescent="0.15">
      <c r="B84" s="6" t="s">
        <v>100</v>
      </c>
      <c r="C84" s="7" t="s">
        <v>16</v>
      </c>
      <c r="D84" s="8" t="s">
        <v>17</v>
      </c>
      <c r="E84" s="8" t="s">
        <v>18</v>
      </c>
      <c r="F84" s="8" t="s">
        <v>17</v>
      </c>
      <c r="G84" s="8" t="s">
        <v>17</v>
      </c>
      <c r="H84" s="9">
        <v>27.7677819422459</v>
      </c>
      <c r="I84" s="9">
        <v>27.7677819422459</v>
      </c>
      <c r="J84" s="10">
        <v>0</v>
      </c>
      <c r="N84" s="11">
        <v>0</v>
      </c>
      <c r="O84" s="12">
        <v>72</v>
      </c>
      <c r="P84" s="8" t="s">
        <v>17</v>
      </c>
    </row>
    <row r="85" spans="2:16" ht="15" customHeight="1" x14ac:dyDescent="0.15">
      <c r="B85" s="6" t="s">
        <v>101</v>
      </c>
      <c r="C85" s="7" t="s">
        <v>16</v>
      </c>
      <c r="D85" s="8" t="s">
        <v>17</v>
      </c>
      <c r="E85" s="8" t="s">
        <v>18</v>
      </c>
      <c r="F85" s="8" t="s">
        <v>17</v>
      </c>
      <c r="G85" s="8" t="s">
        <v>17</v>
      </c>
      <c r="H85" s="9">
        <v>27.817760693779601</v>
      </c>
      <c r="I85" s="9">
        <v>27.817760693779601</v>
      </c>
      <c r="J85" s="10">
        <v>0</v>
      </c>
      <c r="N85" s="11">
        <v>0</v>
      </c>
      <c r="O85" s="12">
        <v>72</v>
      </c>
      <c r="P85" s="8" t="s">
        <v>17</v>
      </c>
    </row>
    <row r="86" spans="2:16" ht="15" customHeight="1" x14ac:dyDescent="0.15">
      <c r="B86" s="6" t="s">
        <v>102</v>
      </c>
      <c r="C86" s="7" t="s">
        <v>16</v>
      </c>
      <c r="D86" s="8" t="s">
        <v>17</v>
      </c>
      <c r="E86" s="8" t="s">
        <v>18</v>
      </c>
      <c r="F86" s="8" t="s">
        <v>17</v>
      </c>
      <c r="G86" s="8" t="s">
        <v>17</v>
      </c>
      <c r="H86" s="9">
        <v>27.9576103628063</v>
      </c>
      <c r="I86" s="9">
        <v>27.9576103628063</v>
      </c>
      <c r="J86" s="10">
        <v>0</v>
      </c>
      <c r="N86" s="11">
        <v>0</v>
      </c>
      <c r="O86" s="12">
        <v>72</v>
      </c>
      <c r="P86" s="8" t="s">
        <v>17</v>
      </c>
    </row>
    <row r="87" spans="2:16" ht="15" customHeight="1" x14ac:dyDescent="0.15">
      <c r="B87" s="6" t="s">
        <v>103</v>
      </c>
      <c r="C87" s="7" t="s">
        <v>16</v>
      </c>
      <c r="D87" s="8" t="s">
        <v>17</v>
      </c>
      <c r="E87" s="8" t="s">
        <v>18</v>
      </c>
      <c r="F87" s="8" t="s">
        <v>17</v>
      </c>
      <c r="G87" s="8" t="s">
        <v>17</v>
      </c>
      <c r="H87" s="9">
        <v>27.047649486583801</v>
      </c>
      <c r="I87" s="9">
        <v>27.047649486583801</v>
      </c>
      <c r="J87" s="10">
        <v>0</v>
      </c>
      <c r="N87" s="11">
        <v>0</v>
      </c>
      <c r="O87" s="12">
        <v>72</v>
      </c>
      <c r="P87" s="8" t="s">
        <v>17</v>
      </c>
    </row>
    <row r="88" spans="2:16" ht="15" customHeight="1" x14ac:dyDescent="0.15">
      <c r="B88" s="6" t="s">
        <v>104</v>
      </c>
      <c r="C88" s="7" t="s">
        <v>16</v>
      </c>
      <c r="D88" s="8" t="s">
        <v>17</v>
      </c>
      <c r="E88" s="8" t="s">
        <v>18</v>
      </c>
      <c r="F88" s="8" t="s">
        <v>17</v>
      </c>
      <c r="G88" s="8" t="s">
        <v>17</v>
      </c>
      <c r="H88" s="9">
        <v>28.032502104722699</v>
      </c>
      <c r="I88" s="9">
        <v>28.032502104722699</v>
      </c>
      <c r="J88" s="10">
        <v>0</v>
      </c>
      <c r="N88" s="11">
        <v>0</v>
      </c>
      <c r="O88" s="12">
        <v>72</v>
      </c>
      <c r="P88" s="8" t="s">
        <v>17</v>
      </c>
    </row>
    <row r="89" spans="2:16" ht="15" customHeight="1" x14ac:dyDescent="0.15">
      <c r="B89" s="6" t="s">
        <v>105</v>
      </c>
      <c r="C89" s="7" t="s">
        <v>16</v>
      </c>
      <c r="D89" s="8" t="s">
        <v>17</v>
      </c>
      <c r="E89" s="8" t="s">
        <v>18</v>
      </c>
      <c r="F89" s="8" t="s">
        <v>17</v>
      </c>
      <c r="G89" s="8" t="s">
        <v>17</v>
      </c>
      <c r="H89" s="9">
        <v>25.932833019889198</v>
      </c>
      <c r="I89" s="9">
        <v>25.932833019889198</v>
      </c>
      <c r="J89" s="10">
        <v>0</v>
      </c>
      <c r="N89" s="11">
        <v>0</v>
      </c>
      <c r="O89" s="12">
        <v>72</v>
      </c>
      <c r="P89" s="8" t="s">
        <v>17</v>
      </c>
    </row>
    <row r="90" spans="2:16" ht="15" customHeight="1" x14ac:dyDescent="0.15">
      <c r="B90" s="6" t="s">
        <v>106</v>
      </c>
      <c r="C90" s="7" t="s">
        <v>16</v>
      </c>
      <c r="D90" s="8" t="s">
        <v>17</v>
      </c>
      <c r="E90" s="8" t="s">
        <v>18</v>
      </c>
      <c r="F90" s="8" t="s">
        <v>17</v>
      </c>
      <c r="G90" s="8" t="s">
        <v>17</v>
      </c>
      <c r="H90" s="9">
        <v>26.6563394196762</v>
      </c>
      <c r="I90" s="9">
        <v>26.6563394196762</v>
      </c>
      <c r="J90" s="10">
        <v>0</v>
      </c>
      <c r="N90" s="11">
        <v>0</v>
      </c>
      <c r="O90" s="12">
        <v>72</v>
      </c>
      <c r="P90" s="8" t="s">
        <v>17</v>
      </c>
    </row>
    <row r="91" spans="2:16" ht="15" customHeight="1" x14ac:dyDescent="0.15">
      <c r="B91" s="6" t="s">
        <v>107</v>
      </c>
      <c r="C91" s="7" t="s">
        <v>16</v>
      </c>
      <c r="D91" s="8" t="s">
        <v>17</v>
      </c>
      <c r="E91" s="8" t="s">
        <v>18</v>
      </c>
      <c r="F91" s="8" t="s">
        <v>17</v>
      </c>
      <c r="G91" s="8" t="s">
        <v>17</v>
      </c>
      <c r="H91" s="9">
        <v>25.811389002119999</v>
      </c>
      <c r="I91" s="9">
        <v>25.811389002119999</v>
      </c>
      <c r="J91" s="10">
        <v>0</v>
      </c>
      <c r="N91" s="11">
        <v>0</v>
      </c>
      <c r="O91" s="12">
        <v>72</v>
      </c>
      <c r="P91" s="8" t="s">
        <v>17</v>
      </c>
    </row>
    <row r="92" spans="2:16" ht="15" customHeight="1" x14ac:dyDescent="0.15">
      <c r="B92" s="6" t="s">
        <v>108</v>
      </c>
      <c r="C92" s="7" t="s">
        <v>16</v>
      </c>
      <c r="D92" s="8" t="s">
        <v>17</v>
      </c>
      <c r="E92" s="8" t="s">
        <v>18</v>
      </c>
      <c r="F92" s="8" t="s">
        <v>17</v>
      </c>
      <c r="G92" s="8" t="s">
        <v>17</v>
      </c>
      <c r="H92" s="9">
        <v>27.526181064704701</v>
      </c>
      <c r="I92" s="9">
        <v>27.526181064704701</v>
      </c>
      <c r="J92" s="10">
        <v>0</v>
      </c>
      <c r="N92" s="11">
        <v>0</v>
      </c>
      <c r="O92" s="12">
        <v>72</v>
      </c>
      <c r="P92" s="8" t="s">
        <v>17</v>
      </c>
    </row>
    <row r="93" spans="2:16" ht="15" customHeight="1" x14ac:dyDescent="0.15">
      <c r="B93" s="6" t="s">
        <v>109</v>
      </c>
      <c r="C93" s="7" t="s">
        <v>16</v>
      </c>
      <c r="D93" s="8" t="s">
        <v>17</v>
      </c>
      <c r="E93" s="8" t="s">
        <v>18</v>
      </c>
      <c r="F93" s="8" t="s">
        <v>17</v>
      </c>
      <c r="G93" s="8" t="s">
        <v>17</v>
      </c>
      <c r="H93" s="9">
        <v>27.0701116049893</v>
      </c>
      <c r="I93" s="9">
        <v>27.0701116049893</v>
      </c>
      <c r="J93" s="10">
        <v>0</v>
      </c>
      <c r="N93" s="11">
        <v>0</v>
      </c>
      <c r="O93" s="12">
        <v>72</v>
      </c>
      <c r="P93" s="8" t="s">
        <v>17</v>
      </c>
    </row>
    <row r="94" spans="2:16" ht="15" customHeight="1" x14ac:dyDescent="0.15">
      <c r="B94" s="6" t="s">
        <v>110</v>
      </c>
      <c r="C94" s="7" t="s">
        <v>16</v>
      </c>
      <c r="D94" s="8" t="s">
        <v>17</v>
      </c>
      <c r="E94" s="8" t="s">
        <v>18</v>
      </c>
      <c r="F94" s="8" t="s">
        <v>17</v>
      </c>
      <c r="G94" s="8" t="s">
        <v>17</v>
      </c>
      <c r="H94" s="9">
        <v>27.445400542376401</v>
      </c>
      <c r="I94" s="9">
        <v>27.445400542376401</v>
      </c>
      <c r="J94" s="10">
        <v>0</v>
      </c>
      <c r="N94" s="11">
        <v>0</v>
      </c>
      <c r="O94" s="12">
        <v>72</v>
      </c>
      <c r="P94" s="8" t="s">
        <v>17</v>
      </c>
    </row>
    <row r="95" spans="2:16" ht="15" customHeight="1" x14ac:dyDescent="0.15">
      <c r="B95" s="6" t="s">
        <v>111</v>
      </c>
      <c r="C95" s="7" t="s">
        <v>16</v>
      </c>
      <c r="D95" s="8" t="s">
        <v>17</v>
      </c>
      <c r="E95" s="8" t="s">
        <v>18</v>
      </c>
      <c r="F95" s="8" t="s">
        <v>17</v>
      </c>
      <c r="G95" s="8" t="s">
        <v>17</v>
      </c>
      <c r="H95" s="9">
        <v>27.544686329927401</v>
      </c>
      <c r="I95" s="9">
        <v>27.544686329927401</v>
      </c>
      <c r="J95" s="10">
        <v>0</v>
      </c>
      <c r="N95" s="11">
        <v>0</v>
      </c>
      <c r="O95" s="12">
        <v>72</v>
      </c>
      <c r="P95" s="8" t="s">
        <v>17</v>
      </c>
    </row>
    <row r="96" spans="2:16" ht="15" customHeight="1" x14ac:dyDescent="0.15">
      <c r="B96" s="6" t="s">
        <v>112</v>
      </c>
      <c r="C96" s="7" t="s">
        <v>16</v>
      </c>
      <c r="D96" s="8" t="s">
        <v>17</v>
      </c>
      <c r="E96" s="8" t="s">
        <v>18</v>
      </c>
      <c r="F96" s="8" t="s">
        <v>17</v>
      </c>
      <c r="G96" s="8" t="s">
        <v>17</v>
      </c>
      <c r="H96" s="9">
        <v>28.364158029424299</v>
      </c>
      <c r="I96" s="9">
        <v>28.364158029424299</v>
      </c>
      <c r="J96" s="10">
        <v>0</v>
      </c>
      <c r="N96" s="11">
        <v>0</v>
      </c>
      <c r="O96" s="12">
        <v>72</v>
      </c>
      <c r="P96" s="8" t="s">
        <v>17</v>
      </c>
    </row>
    <row r="97" spans="2:16" ht="15" customHeight="1" x14ac:dyDescent="0.15">
      <c r="B97" s="6" t="s">
        <v>113</v>
      </c>
      <c r="C97" s="7" t="s">
        <v>16</v>
      </c>
      <c r="D97" s="8" t="s">
        <v>17</v>
      </c>
      <c r="E97" s="8" t="s">
        <v>18</v>
      </c>
      <c r="F97" s="8" t="s">
        <v>17</v>
      </c>
      <c r="G97" s="8" t="s">
        <v>17</v>
      </c>
      <c r="H97" s="9">
        <v>27.955102199377901</v>
      </c>
      <c r="I97" s="9">
        <v>27.955102199377901</v>
      </c>
      <c r="J97" s="10">
        <v>0</v>
      </c>
      <c r="N97" s="11">
        <v>0</v>
      </c>
      <c r="O97" s="12">
        <v>72</v>
      </c>
      <c r="P97" s="8" t="s">
        <v>17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4F05-649F-4F69-ABF1-4ABC09A0AA80}">
  <dimension ref="A1:G19"/>
  <sheetViews>
    <sheetView workbookViewId="0">
      <selection activeCell="K19" sqref="K19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30.340015158472301</v>
      </c>
      <c r="D2" s="18">
        <v>20.921517853723</v>
      </c>
      <c r="E2" s="19">
        <f>C2-D5</f>
        <v>9.5444171633081005</v>
      </c>
      <c r="F2" s="16">
        <f>E2-E5</f>
        <v>-0.12427745111136446</v>
      </c>
      <c r="G2" s="16">
        <f>2^-(F2)</f>
        <v>1.0899617074509627</v>
      </c>
    </row>
    <row r="3" spans="1:7" x14ac:dyDescent="0.15">
      <c r="A3" s="17" t="s">
        <v>162</v>
      </c>
      <c r="B3" s="16" t="s">
        <v>155</v>
      </c>
      <c r="C3" s="9">
        <v>30.535888236400201</v>
      </c>
      <c r="D3" s="18">
        <v>20.6350535471672</v>
      </c>
      <c r="E3" s="19">
        <f>C3-D5</f>
        <v>9.740290241236</v>
      </c>
      <c r="F3" s="16">
        <f>E3-E5</f>
        <v>7.1595626816534974E-2</v>
      </c>
      <c r="G3" s="16">
        <f>2^-(F3)</f>
        <v>0.95158495882954874</v>
      </c>
    </row>
    <row r="4" spans="1:7" x14ac:dyDescent="0.15">
      <c r="A4" s="17" t="s">
        <v>162</v>
      </c>
      <c r="B4" s="16" t="s">
        <v>156</v>
      </c>
      <c r="C4" s="9">
        <v>30.516974433878499</v>
      </c>
      <c r="D4" s="18">
        <v>20.830222584602399</v>
      </c>
      <c r="E4" s="19">
        <f>C4-D5</f>
        <v>9.721376438714298</v>
      </c>
      <c r="F4" s="16">
        <f>E4-E5</f>
        <v>5.2681824294833035E-2</v>
      </c>
      <c r="G4" s="16">
        <f>2^-(F4)</f>
        <v>0.96414241876390427</v>
      </c>
    </row>
    <row r="5" spans="1:7" x14ac:dyDescent="0.15">
      <c r="A5" s="16" t="s">
        <v>157</v>
      </c>
      <c r="C5" s="16">
        <f>AVERAGE(C2:C4)</f>
        <v>30.464292609583666</v>
      </c>
      <c r="D5" s="16">
        <f>AVERAGE(D2:D4)</f>
        <v>20.795597995164201</v>
      </c>
      <c r="E5" s="16">
        <f>C5-D5</f>
        <v>9.668694614419465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26.532295630498499</v>
      </c>
      <c r="D7" s="18">
        <v>20.921517853723</v>
      </c>
      <c r="E7" s="19">
        <f>C7-D10</f>
        <v>5.7366976353342984</v>
      </c>
      <c r="F7" s="16">
        <f>E7-E5</f>
        <v>-3.9319969790851665</v>
      </c>
      <c r="G7" s="16">
        <f>2^-(F7)</f>
        <v>15.263320848270789</v>
      </c>
    </row>
    <row r="8" spans="1:7" x14ac:dyDescent="0.15">
      <c r="A8" s="17" t="s">
        <v>163</v>
      </c>
      <c r="B8" s="16" t="s">
        <v>155</v>
      </c>
      <c r="C8" s="9">
        <v>26.610627142944601</v>
      </c>
      <c r="D8" s="18">
        <v>20.6350535471672</v>
      </c>
      <c r="E8" s="19">
        <f>C8-D10</f>
        <v>5.8150291477804004</v>
      </c>
      <c r="F8" s="16">
        <f>E8-E5</f>
        <v>-3.8536654666390646</v>
      </c>
      <c r="G8" s="16">
        <f>2^-(F8)</f>
        <v>14.456691009443093</v>
      </c>
    </row>
    <row r="9" spans="1:7" x14ac:dyDescent="0.15">
      <c r="A9" s="17" t="s">
        <v>163</v>
      </c>
      <c r="B9" s="16" t="s">
        <v>156</v>
      </c>
      <c r="C9" s="9">
        <v>26.818039132345799</v>
      </c>
      <c r="D9" s="18">
        <v>20.830222584602399</v>
      </c>
      <c r="E9" s="19">
        <f>C9-D10</f>
        <v>6.0224411371815982</v>
      </c>
      <c r="F9" s="16">
        <f>E9-E5</f>
        <v>-3.6462534772378667</v>
      </c>
      <c r="G9" s="16">
        <f>2^-(F9)</f>
        <v>12.520788179871658</v>
      </c>
    </row>
    <row r="10" spans="1:7" x14ac:dyDescent="0.15">
      <c r="A10" s="16" t="s">
        <v>157</v>
      </c>
      <c r="C10" s="16">
        <f>AVERAGE(C7:C9)</f>
        <v>26.653653968596302</v>
      </c>
      <c r="D10" s="16">
        <f>AVERAGE(D7:D9)</f>
        <v>20.795597995164201</v>
      </c>
      <c r="E10" s="16">
        <f>C10-D10</f>
        <v>5.8580559734321014</v>
      </c>
      <c r="F10" s="16">
        <f>E10-E5</f>
        <v>-3.8106386409873636</v>
      </c>
      <c r="G10" s="16">
        <f>2^-(F10)</f>
        <v>14.031901699215265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1.0899617074509627</v>
      </c>
      <c r="C13" s="16">
        <f>G7</f>
        <v>15.263320848270789</v>
      </c>
    </row>
    <row r="14" spans="1:7" x14ac:dyDescent="0.15">
      <c r="A14" s="16">
        <v>2</v>
      </c>
      <c r="B14" s="16">
        <f t="shared" ref="B14:B15" si="0">G3</f>
        <v>0.95158495882954874</v>
      </c>
      <c r="C14" s="16">
        <f t="shared" ref="C14:C15" si="1">G8</f>
        <v>14.456691009443093</v>
      </c>
    </row>
    <row r="15" spans="1:7" x14ac:dyDescent="0.15">
      <c r="A15" s="16">
        <v>3</v>
      </c>
      <c r="B15" s="16">
        <f t="shared" si="0"/>
        <v>0.96414241876390427</v>
      </c>
      <c r="C15" s="16">
        <f t="shared" si="1"/>
        <v>12.520788179871658</v>
      </c>
    </row>
    <row r="16" spans="1:7" x14ac:dyDescent="0.15">
      <c r="A16" s="16" t="s">
        <v>158</v>
      </c>
      <c r="B16" s="16">
        <f>AVERAGE(B13:B15)</f>
        <v>1.001896361681472</v>
      </c>
      <c r="C16" s="16">
        <f>AVERAGE(C13:C15)</f>
        <v>14.080266679195182</v>
      </c>
    </row>
    <row r="17" spans="1:3" x14ac:dyDescent="0.15">
      <c r="A17" s="16" t="s">
        <v>159</v>
      </c>
      <c r="B17" s="16">
        <f>STDEV(B13:B15)</f>
        <v>7.6524841026464799E-2</v>
      </c>
      <c r="C17" s="16">
        <f>STDEV(C13:C15)</f>
        <v>1.4094831735820956</v>
      </c>
    </row>
    <row r="18" spans="1:3" x14ac:dyDescent="0.15">
      <c r="A18" s="16" t="s">
        <v>160</v>
      </c>
      <c r="B18" s="16">
        <f>_xlfn.STDEV.P(B13:B15)/SQRT(3)</f>
        <v>3.6074156012690525E-2</v>
      </c>
      <c r="C18" s="16">
        <f>_xlfn.STDEV.P(C13:C15)/SQRT(3)</f>
        <v>0.66443674000549047</v>
      </c>
    </row>
    <row r="19" spans="1:3" x14ac:dyDescent="0.15">
      <c r="A19" s="16" t="s">
        <v>161</v>
      </c>
      <c r="B19" s="16">
        <f>_xlfn.T.TEST(C13:C15,B13:B15,2,1)</f>
        <v>3.5828006100507145E-3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0E7C-031F-4B27-A246-042E9B7E9EF6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30.593794163430701</v>
      </c>
      <c r="D2" s="18">
        <v>20.921517853723</v>
      </c>
      <c r="E2" s="19">
        <f>C2-D5</f>
        <v>9.7981961682665002</v>
      </c>
      <c r="F2" s="16">
        <f>E2-E5</f>
        <v>1.5527228703763996E-2</v>
      </c>
      <c r="G2" s="16">
        <f>2^-(F2)</f>
        <v>0.98929505534754481</v>
      </c>
    </row>
    <row r="3" spans="1:7" x14ac:dyDescent="0.15">
      <c r="A3" s="17" t="s">
        <v>162</v>
      </c>
      <c r="B3" s="16" t="s">
        <v>155</v>
      </c>
      <c r="C3" s="9">
        <v>30.623616464131501</v>
      </c>
      <c r="D3" s="18">
        <v>20.6350535471672</v>
      </c>
      <c r="E3" s="19">
        <f>C3-D5</f>
        <v>9.8280184689673007</v>
      </c>
      <c r="F3" s="16">
        <f>E3-E5</f>
        <v>4.5349529404564493E-2</v>
      </c>
      <c r="G3" s="16">
        <f>2^-(F3)</f>
        <v>0.96905501037830288</v>
      </c>
    </row>
    <row r="4" spans="1:7" x14ac:dyDescent="0.15">
      <c r="A4" s="17" t="s">
        <v>162</v>
      </c>
      <c r="B4" s="16" t="s">
        <v>156</v>
      </c>
      <c r="C4" s="9">
        <v>30.517390176618601</v>
      </c>
      <c r="D4" s="18">
        <v>20.830222584602399</v>
      </c>
      <c r="E4" s="19">
        <f>C4-D5</f>
        <v>9.7217921814544006</v>
      </c>
      <c r="F4" s="16">
        <f>E4-E5</f>
        <v>-6.0876758108335594E-2</v>
      </c>
      <c r="G4" s="16">
        <f>2^-(F4)</f>
        <v>1.0430994831906359</v>
      </c>
    </row>
    <row r="5" spans="1:7" x14ac:dyDescent="0.15">
      <c r="A5" s="16" t="s">
        <v>157</v>
      </c>
      <c r="C5" s="16">
        <f>AVERAGE(C2:C4)</f>
        <v>30.578266934726937</v>
      </c>
      <c r="D5" s="16">
        <f>AVERAGE(D2:D4)</f>
        <v>20.795597995164201</v>
      </c>
      <c r="E5" s="16">
        <f>C5-D5</f>
        <v>9.7826689395627362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26.651302232415802</v>
      </c>
      <c r="D7" s="18">
        <v>20.921517853723</v>
      </c>
      <c r="E7" s="19">
        <f>C7-D10</f>
        <v>5.8557042372516008</v>
      </c>
      <c r="F7" s="16">
        <f>E7-E5</f>
        <v>-3.9269647023111354</v>
      </c>
      <c r="G7" s="16">
        <f>2^-(F7)</f>
        <v>15.210173475513853</v>
      </c>
    </row>
    <row r="8" spans="1:7" x14ac:dyDescent="0.15">
      <c r="A8" s="17" t="s">
        <v>163</v>
      </c>
      <c r="B8" s="16" t="s">
        <v>155</v>
      </c>
      <c r="C8" s="9">
        <v>26.599733419447201</v>
      </c>
      <c r="D8" s="18">
        <v>20.6350535471672</v>
      </c>
      <c r="E8" s="19">
        <f>C8-D10</f>
        <v>5.8041354242830003</v>
      </c>
      <c r="F8" s="16">
        <f>E8-E5</f>
        <v>-3.9785335152797359</v>
      </c>
      <c r="G8" s="16">
        <f>2^-(F8)</f>
        <v>15.763691494392036</v>
      </c>
    </row>
    <row r="9" spans="1:7" x14ac:dyDescent="0.15">
      <c r="A9" s="17" t="s">
        <v>163</v>
      </c>
      <c r="B9" s="16" t="s">
        <v>156</v>
      </c>
      <c r="C9" s="9">
        <v>26.720225404272899</v>
      </c>
      <c r="D9" s="18">
        <v>20.830222584602399</v>
      </c>
      <c r="E9" s="19">
        <f>C9-D10</f>
        <v>5.9246274091086981</v>
      </c>
      <c r="F9" s="16">
        <f>E9-E5</f>
        <v>-3.8580415304540381</v>
      </c>
      <c r="G9" s="16">
        <f>2^-(F9)</f>
        <v>14.500608431182293</v>
      </c>
    </row>
    <row r="10" spans="1:7" x14ac:dyDescent="0.15">
      <c r="A10" s="16" t="s">
        <v>157</v>
      </c>
      <c r="C10" s="16">
        <f>AVERAGE(C7:C9)</f>
        <v>26.657087018711966</v>
      </c>
      <c r="D10" s="16">
        <f>AVERAGE(D7:D9)</f>
        <v>20.795597995164201</v>
      </c>
      <c r="E10" s="16">
        <f>C10-D10</f>
        <v>5.8614890235477652</v>
      </c>
      <c r="F10" s="16">
        <f>E10-E5</f>
        <v>-3.921179916014971</v>
      </c>
      <c r="G10" s="16">
        <f>2^-(F10)</f>
        <v>15.149307226014983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0.98929505534754481</v>
      </c>
      <c r="C13" s="16">
        <f>G7</f>
        <v>15.210173475513853</v>
      </c>
    </row>
    <row r="14" spans="1:7" x14ac:dyDescent="0.15">
      <c r="A14" s="16">
        <v>2</v>
      </c>
      <c r="B14" s="16">
        <f t="shared" ref="B14:B15" si="0">G3</f>
        <v>0.96905501037830288</v>
      </c>
      <c r="C14" s="16">
        <f t="shared" ref="C14:C15" si="1">G8</f>
        <v>15.763691494392036</v>
      </c>
    </row>
    <row r="15" spans="1:7" x14ac:dyDescent="0.15">
      <c r="A15" s="16">
        <v>3</v>
      </c>
      <c r="B15" s="16">
        <f t="shared" si="0"/>
        <v>1.0430994831906359</v>
      </c>
      <c r="C15" s="16">
        <f t="shared" si="1"/>
        <v>14.500608431182293</v>
      </c>
    </row>
    <row r="16" spans="1:7" x14ac:dyDescent="0.15">
      <c r="A16" s="16" t="s">
        <v>158</v>
      </c>
      <c r="B16" s="16">
        <f>AVERAGE(B13:B15)</f>
        <v>1.0004831829721612</v>
      </c>
      <c r="C16" s="16">
        <f>AVERAGE(C13:C15)</f>
        <v>15.158157800362728</v>
      </c>
    </row>
    <row r="17" spans="1:3" x14ac:dyDescent="0.15">
      <c r="A17" s="16" t="s">
        <v>159</v>
      </c>
      <c r="B17" s="16">
        <f>STDEV(B13:B15)</f>
        <v>3.8269134277150972E-2</v>
      </c>
      <c r="C17" s="16">
        <f>STDEV(C13:C15)</f>
        <v>0.63314605659981615</v>
      </c>
    </row>
    <row r="18" spans="1:3" x14ac:dyDescent="0.15">
      <c r="A18" s="16" t="s">
        <v>160</v>
      </c>
      <c r="B18" s="16">
        <f>_xlfn.STDEV.P(B13:B15)/SQRT(3)</f>
        <v>1.8040242905007997E-2</v>
      </c>
      <c r="C18" s="16">
        <f>_xlfn.STDEV.P(C13:C15)/SQRT(3)</f>
        <v>0.29846791340216777</v>
      </c>
    </row>
    <row r="19" spans="1:3" x14ac:dyDescent="0.15">
      <c r="A19" s="16" t="s">
        <v>161</v>
      </c>
      <c r="B19" s="16">
        <f>_xlfn.T.TEST(C13:C15,B13:B15,2,1)</f>
        <v>7.4747166381905906E-4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5EE6-E8AA-4EE5-927C-D5AC1FAFFBBD}">
  <dimension ref="A1:G19"/>
  <sheetViews>
    <sheetView workbookViewId="0">
      <selection activeCell="K27" sqref="K27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31.247215495606898</v>
      </c>
      <c r="D2" s="18">
        <v>20.921517853723</v>
      </c>
      <c r="E2" s="19">
        <f>C2-D5</f>
        <v>10.451617500442698</v>
      </c>
      <c r="F2" s="16">
        <f>E2-E5</f>
        <v>6.5468311167798277E-2</v>
      </c>
      <c r="G2" s="16">
        <f>2^-(F2)</f>
        <v>0.95563505991429576</v>
      </c>
    </row>
    <row r="3" spans="1:7" x14ac:dyDescent="0.15">
      <c r="A3" s="17" t="s">
        <v>162</v>
      </c>
      <c r="B3" s="16" t="s">
        <v>155</v>
      </c>
      <c r="C3" s="9">
        <v>31.1850746891126</v>
      </c>
      <c r="D3" s="18">
        <v>20.6350535471672</v>
      </c>
      <c r="E3" s="19">
        <f>C3-D5</f>
        <v>10.389476693948399</v>
      </c>
      <c r="F3" s="16">
        <f>E3-E5</f>
        <v>3.3275046734999592E-3</v>
      </c>
      <c r="G3" s="16">
        <f>2^-(F3)</f>
        <v>0.99769620733041386</v>
      </c>
    </row>
    <row r="4" spans="1:7" x14ac:dyDescent="0.15">
      <c r="A4" s="17" t="s">
        <v>162</v>
      </c>
      <c r="B4" s="16" t="s">
        <v>156</v>
      </c>
      <c r="C4" s="9">
        <v>31.112951368597798</v>
      </c>
      <c r="D4" s="18">
        <v>20.830222584602399</v>
      </c>
      <c r="E4" s="19">
        <f>C4-D5</f>
        <v>10.317353373433598</v>
      </c>
      <c r="F4" s="16">
        <f>E4-E5</f>
        <v>-6.8795815841301788E-2</v>
      </c>
      <c r="G4" s="16">
        <f>2^-(F4)</f>
        <v>1.0488408749629448</v>
      </c>
    </row>
    <row r="5" spans="1:7" x14ac:dyDescent="0.15">
      <c r="A5" s="16" t="s">
        <v>157</v>
      </c>
      <c r="C5" s="16">
        <f>AVERAGE(C2:C4)</f>
        <v>31.1817471844391</v>
      </c>
      <c r="D5" s="16">
        <f>AVERAGE(D2:D4)</f>
        <v>20.795597995164201</v>
      </c>
      <c r="E5" s="16">
        <f>C5-D5</f>
        <v>10.386149189274899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27.099458063382698</v>
      </c>
      <c r="D7" s="18">
        <v>20.921517853723</v>
      </c>
      <c r="E7" s="19">
        <f>C7-D10</f>
        <v>6.3038600682184978</v>
      </c>
      <c r="F7" s="16">
        <f>E7-E5</f>
        <v>-4.0822891210564016</v>
      </c>
      <c r="G7" s="16">
        <f>2^-(F7)</f>
        <v>16.93914464081659</v>
      </c>
    </row>
    <row r="8" spans="1:7" x14ac:dyDescent="0.15">
      <c r="A8" s="17" t="s">
        <v>163</v>
      </c>
      <c r="B8" s="16" t="s">
        <v>155</v>
      </c>
      <c r="C8" s="9">
        <v>27.298068836119501</v>
      </c>
      <c r="D8" s="18">
        <v>20.6350535471672</v>
      </c>
      <c r="E8" s="19">
        <f>C8-D10</f>
        <v>6.5024708409553007</v>
      </c>
      <c r="F8" s="16">
        <f>E8-E5</f>
        <v>-3.8836783483195987</v>
      </c>
      <c r="G8" s="16">
        <f>2^-(F8)</f>
        <v>14.760588613482858</v>
      </c>
    </row>
    <row r="9" spans="1:7" x14ac:dyDescent="0.15">
      <c r="A9" s="17" t="s">
        <v>163</v>
      </c>
      <c r="B9" s="16" t="s">
        <v>156</v>
      </c>
      <c r="C9" s="9">
        <v>27.1358665742077</v>
      </c>
      <c r="D9" s="18">
        <v>20.830222584602399</v>
      </c>
      <c r="E9" s="19">
        <f>C9-D10</f>
        <v>6.3402685790434994</v>
      </c>
      <c r="F9" s="16">
        <f>E9-E5</f>
        <v>-4.0458806102314</v>
      </c>
      <c r="G9" s="16">
        <f>2^-(F9)</f>
        <v>16.517009651300377</v>
      </c>
    </row>
    <row r="10" spans="1:7" x14ac:dyDescent="0.15">
      <c r="A10" s="16" t="s">
        <v>157</v>
      </c>
      <c r="C10" s="16">
        <f>AVERAGE(C7:C9)</f>
        <v>27.177797824569964</v>
      </c>
      <c r="D10" s="16">
        <f>AVERAGE(D7:D9)</f>
        <v>20.795597995164201</v>
      </c>
      <c r="E10" s="16">
        <f>C10-D10</f>
        <v>6.3821998294057636</v>
      </c>
      <c r="F10" s="16">
        <f>E10-E5</f>
        <v>-4.0039493598691358</v>
      </c>
      <c r="G10" s="16">
        <f>2^-(F10)</f>
        <v>16.0438598079846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0.95563505991429576</v>
      </c>
      <c r="C13" s="16">
        <f>G7</f>
        <v>16.93914464081659</v>
      </c>
    </row>
    <row r="14" spans="1:7" x14ac:dyDescent="0.15">
      <c r="A14" s="16">
        <v>2</v>
      </c>
      <c r="B14" s="16">
        <f t="shared" ref="B14:B15" si="0">G3</f>
        <v>0.99769620733041386</v>
      </c>
      <c r="C14" s="16">
        <f t="shared" ref="C14:C15" si="1">G8</f>
        <v>14.760588613482858</v>
      </c>
    </row>
    <row r="15" spans="1:7" x14ac:dyDescent="0.15">
      <c r="A15" s="16">
        <v>3</v>
      </c>
      <c r="B15" s="16">
        <f t="shared" si="0"/>
        <v>1.0488408749629448</v>
      </c>
      <c r="C15" s="16">
        <f t="shared" si="1"/>
        <v>16.517009651300377</v>
      </c>
    </row>
    <row r="16" spans="1:7" x14ac:dyDescent="0.15">
      <c r="A16" s="16" t="s">
        <v>158</v>
      </c>
      <c r="B16" s="16">
        <f>AVERAGE(B13:B15)</f>
        <v>1.0007240474025514</v>
      </c>
      <c r="C16" s="16">
        <f>AVERAGE(C13:C15)</f>
        <v>16.07224763519994</v>
      </c>
    </row>
    <row r="17" spans="1:3" x14ac:dyDescent="0.15">
      <c r="A17" s="16" t="s">
        <v>159</v>
      </c>
      <c r="B17" s="16">
        <f>STDEV(B13:B15)</f>
        <v>4.6676619964898622E-2</v>
      </c>
      <c r="C17" s="16">
        <f>STDEV(C13:C15)</f>
        <v>1.1553728962037868</v>
      </c>
    </row>
    <row r="18" spans="1:3" x14ac:dyDescent="0.15">
      <c r="A18" s="16" t="s">
        <v>160</v>
      </c>
      <c r="B18" s="16">
        <f>_xlfn.STDEV.P(B13:B15)/SQRT(3)</f>
        <v>2.2003569666698138E-2</v>
      </c>
      <c r="C18" s="16">
        <f>_xlfn.STDEV.P(C13:C15)/SQRT(3)</f>
        <v>0.54464800646989253</v>
      </c>
    </row>
    <row r="19" spans="1:3" x14ac:dyDescent="0.15">
      <c r="A19" s="16" t="s">
        <v>161</v>
      </c>
      <c r="B19" s="16">
        <f>_xlfn.T.TEST(C13:C15,B13:B15,2,1)</f>
        <v>1.9763339378592979E-3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AF07-1F80-42A9-8F3C-4E547756FC3F}">
  <dimension ref="A1:G19"/>
  <sheetViews>
    <sheetView workbookViewId="0">
      <selection activeCell="M25" sqref="M25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31.5414160573476</v>
      </c>
      <c r="D2" s="18">
        <v>20.921517853723</v>
      </c>
      <c r="E2" s="19">
        <f>C2-D5</f>
        <v>10.7458180621834</v>
      </c>
      <c r="F2" s="16">
        <f>E2-E5</f>
        <v>-4.0039811326767705E-2</v>
      </c>
      <c r="G2" s="16">
        <f>2^-(F2)</f>
        <v>1.028142197960531</v>
      </c>
    </row>
    <row r="3" spans="1:7" x14ac:dyDescent="0.15">
      <c r="A3" s="17" t="s">
        <v>162</v>
      </c>
      <c r="B3" s="16" t="s">
        <v>155</v>
      </c>
      <c r="C3" s="9">
        <v>31.5128913146199</v>
      </c>
      <c r="D3" s="18">
        <v>20.6350535471672</v>
      </c>
      <c r="E3" s="19">
        <f>C3-D5</f>
        <v>10.717293319455699</v>
      </c>
      <c r="F3" s="16">
        <f>E3-E5</f>
        <v>-6.8564554054468374E-2</v>
      </c>
      <c r="G3" s="16">
        <f>2^-(F3)</f>
        <v>1.0486727608651825</v>
      </c>
    </row>
    <row r="4" spans="1:7" x14ac:dyDescent="0.15">
      <c r="A4" s="17" t="s">
        <v>162</v>
      </c>
      <c r="B4" s="16" t="s">
        <v>156</v>
      </c>
      <c r="C4" s="9">
        <v>31.690060234055601</v>
      </c>
      <c r="D4" s="18">
        <v>20.830222584602399</v>
      </c>
      <c r="E4" s="19">
        <f>C4-D5</f>
        <v>10.8944622388914</v>
      </c>
      <c r="F4" s="16">
        <f>E4-E5</f>
        <v>0.10860436538123253</v>
      </c>
      <c r="G4" s="16">
        <f>2^-(F4)</f>
        <v>0.92748485853773388</v>
      </c>
    </row>
    <row r="5" spans="1:7" x14ac:dyDescent="0.15">
      <c r="A5" s="16" t="s">
        <v>157</v>
      </c>
      <c r="C5" s="16">
        <f>AVERAGE(C2:C4)</f>
        <v>31.581455868674368</v>
      </c>
      <c r="D5" s="16">
        <f>AVERAGE(D2:D4)</f>
        <v>20.795597995164201</v>
      </c>
      <c r="E5" s="16">
        <f>C5-D5</f>
        <v>10.785857873510167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27.5826051947911</v>
      </c>
      <c r="D7" s="18">
        <v>20.921517853723</v>
      </c>
      <c r="E7" s="19">
        <f>C7-D10</f>
        <v>6.787007199626899</v>
      </c>
      <c r="F7" s="16">
        <f>E7-E5</f>
        <v>-3.9988506738832683</v>
      </c>
      <c r="G7" s="16">
        <f>2^-(F7)</f>
        <v>15.98725864137158</v>
      </c>
    </row>
    <row r="8" spans="1:7" x14ac:dyDescent="0.15">
      <c r="A8" s="17" t="s">
        <v>163</v>
      </c>
      <c r="B8" s="16" t="s">
        <v>155</v>
      </c>
      <c r="C8" s="9">
        <v>27.726389952988999</v>
      </c>
      <c r="D8" s="18">
        <v>20.6350535471672</v>
      </c>
      <c r="E8" s="19">
        <f>C8-D10</f>
        <v>6.9307919578247983</v>
      </c>
      <c r="F8" s="16">
        <f>E8-E5</f>
        <v>-3.855065915685369</v>
      </c>
      <c r="G8" s="16">
        <f>2^-(F8)</f>
        <v>14.470731183039108</v>
      </c>
    </row>
    <row r="9" spans="1:7" x14ac:dyDescent="0.15">
      <c r="A9" s="17" t="s">
        <v>163</v>
      </c>
      <c r="B9" s="16" t="s">
        <v>156</v>
      </c>
      <c r="C9" s="9">
        <v>27.7677819422459</v>
      </c>
      <c r="D9" s="18">
        <v>20.830222584602399</v>
      </c>
      <c r="E9" s="19">
        <f>C9-D10</f>
        <v>6.9721839470816995</v>
      </c>
      <c r="F9" s="16">
        <f>E9-E5</f>
        <v>-3.8136739264284678</v>
      </c>
      <c r="G9" s="16">
        <f>2^-(F9)</f>
        <v>14.061454487973897</v>
      </c>
    </row>
    <row r="10" spans="1:7" x14ac:dyDescent="0.15">
      <c r="A10" s="16" t="s">
        <v>157</v>
      </c>
      <c r="C10" s="16">
        <f>AVERAGE(C7:C9)</f>
        <v>27.692259030008668</v>
      </c>
      <c r="D10" s="16">
        <f>AVERAGE(D7:D9)</f>
        <v>20.795597995164201</v>
      </c>
      <c r="E10" s="16">
        <f>C10-D10</f>
        <v>6.8966610348444668</v>
      </c>
      <c r="F10" s="16">
        <f>E10-E5</f>
        <v>-3.8891968386657005</v>
      </c>
      <c r="G10" s="16">
        <f>2^-(F10)</f>
        <v>14.817157848374464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1.028142197960531</v>
      </c>
      <c r="C13" s="16">
        <f>G7</f>
        <v>15.98725864137158</v>
      </c>
    </row>
    <row r="14" spans="1:7" x14ac:dyDescent="0.15">
      <c r="A14" s="16">
        <v>2</v>
      </c>
      <c r="B14" s="16">
        <f t="shared" ref="B14:B15" si="0">G3</f>
        <v>1.0486727608651825</v>
      </c>
      <c r="C14" s="16">
        <f t="shared" ref="C14:C15" si="1">G8</f>
        <v>14.470731183039108</v>
      </c>
    </row>
    <row r="15" spans="1:7" x14ac:dyDescent="0.15">
      <c r="A15" s="16">
        <v>3</v>
      </c>
      <c r="B15" s="16">
        <f t="shared" si="0"/>
        <v>0.92748485853773388</v>
      </c>
      <c r="C15" s="16">
        <f t="shared" si="1"/>
        <v>14.061454487973897</v>
      </c>
    </row>
    <row r="16" spans="1:7" x14ac:dyDescent="0.15">
      <c r="A16" s="16" t="s">
        <v>158</v>
      </c>
      <c r="B16" s="16">
        <f>AVERAGE(B13:B15)</f>
        <v>1.0014332724544825</v>
      </c>
      <c r="C16" s="16">
        <f>AVERAGE(C13:C15)</f>
        <v>14.839814770794861</v>
      </c>
    </row>
    <row r="17" spans="1:3" x14ac:dyDescent="0.15">
      <c r="A17" s="16" t="s">
        <v>159</v>
      </c>
      <c r="B17" s="16">
        <f>STDEV(B13:B15)</f>
        <v>6.4858707541066082E-2</v>
      </c>
      <c r="C17" s="16">
        <f>STDEV(C13:C15)</f>
        <v>1.0145676075914982</v>
      </c>
    </row>
    <row r="18" spans="1:3" x14ac:dyDescent="0.15">
      <c r="A18" s="16" t="s">
        <v>160</v>
      </c>
      <c r="B18" s="16">
        <f>_xlfn.STDEV.P(B13:B15)/SQRT(3)</f>
        <v>3.0574687947521932E-2</v>
      </c>
      <c r="C18" s="16">
        <f>_xlfn.STDEV.P(C13:C15)/SQRT(3)</f>
        <v>0.47827175686677376</v>
      </c>
    </row>
    <row r="19" spans="1:3" x14ac:dyDescent="0.15">
      <c r="A19" s="16" t="s">
        <v>161</v>
      </c>
      <c r="B19" s="16">
        <f>_xlfn.T.TEST(C13:C15,B13:B15,2,1)</f>
        <v>1.6716560215592308E-3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4490-EB28-4EA1-A4E8-A500BE713FC1}">
  <dimension ref="A1:G19"/>
  <sheetViews>
    <sheetView tabSelected="1" workbookViewId="0">
      <selection activeCell="N19" sqref="N19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31.618264313077699</v>
      </c>
      <c r="D2" s="18">
        <v>20.921517853723</v>
      </c>
      <c r="E2" s="19">
        <f>C2-D5</f>
        <v>10.822666317913498</v>
      </c>
      <c r="F2" s="16">
        <f>E2-E5</f>
        <v>-2.1139942843568349E-2</v>
      </c>
      <c r="G2" s="16">
        <f>2^-(F2)</f>
        <v>1.0147609746235677</v>
      </c>
    </row>
    <row r="3" spans="1:7" x14ac:dyDescent="0.15">
      <c r="A3" s="17" t="s">
        <v>162</v>
      </c>
      <c r="B3" s="16" t="s">
        <v>155</v>
      </c>
      <c r="C3" s="9">
        <v>31.6402401172911</v>
      </c>
      <c r="D3" s="18">
        <v>20.6350535471672</v>
      </c>
      <c r="E3" s="19">
        <f>C3-D5</f>
        <v>10.844642122126899</v>
      </c>
      <c r="F3" s="16">
        <f>E3-E5</f>
        <v>8.3586136983271331E-4</v>
      </c>
      <c r="G3" s="16">
        <f>2^-(F3)</f>
        <v>0.99942079285342</v>
      </c>
    </row>
    <row r="4" spans="1:7" x14ac:dyDescent="0.15">
      <c r="A4" s="17" t="s">
        <v>162</v>
      </c>
      <c r="B4" s="16" t="s">
        <v>156</v>
      </c>
      <c r="C4" s="9">
        <v>31.659708337394999</v>
      </c>
      <c r="D4" s="18">
        <v>20.830222584602399</v>
      </c>
      <c r="E4" s="19">
        <f>C4-D5</f>
        <v>10.864110342230799</v>
      </c>
      <c r="F4" s="16">
        <f>E4-E5</f>
        <v>2.0304081473732083E-2</v>
      </c>
      <c r="G4" s="16">
        <f>2^-(F4)</f>
        <v>0.98602485495966019</v>
      </c>
    </row>
    <row r="5" spans="1:7" x14ac:dyDescent="0.15">
      <c r="A5" s="16" t="s">
        <v>157</v>
      </c>
      <c r="C5" s="16">
        <f>AVERAGE(C2:C4)</f>
        <v>31.639404255921267</v>
      </c>
      <c r="D5" s="16">
        <f>AVERAGE(D2:D4)</f>
        <v>20.795597995164201</v>
      </c>
      <c r="E5" s="16">
        <f>C5-D5</f>
        <v>10.843806260757066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27.817760693779601</v>
      </c>
      <c r="D7" s="18">
        <v>20.921517853723</v>
      </c>
      <c r="E7" s="19">
        <f>C7-D10</f>
        <v>7.0221626986154</v>
      </c>
      <c r="F7" s="16">
        <f>E7-E5</f>
        <v>-3.8216435621416665</v>
      </c>
      <c r="G7" s="16">
        <f>2^-(F7)</f>
        <v>14.139346743345248</v>
      </c>
    </row>
    <row r="8" spans="1:7" x14ac:dyDescent="0.15">
      <c r="A8" s="17" t="s">
        <v>163</v>
      </c>
      <c r="B8" s="16" t="s">
        <v>155</v>
      </c>
      <c r="C8" s="9">
        <v>27.955102199377901</v>
      </c>
      <c r="D8" s="18">
        <v>20.6350535471672</v>
      </c>
      <c r="E8" s="19">
        <f>C8-D10</f>
        <v>7.1595042042137003</v>
      </c>
      <c r="F8" s="16">
        <f>E8-E5</f>
        <v>-3.6843020565433662</v>
      </c>
      <c r="G8" s="16">
        <f>2^-(F8)</f>
        <v>12.85539519585218</v>
      </c>
    </row>
    <row r="9" spans="1:7" x14ac:dyDescent="0.15">
      <c r="A9" s="17" t="s">
        <v>163</v>
      </c>
      <c r="B9" s="16" t="s">
        <v>156</v>
      </c>
      <c r="C9" s="9">
        <v>27.763073973706099</v>
      </c>
      <c r="D9" s="18">
        <v>20.830222584602399</v>
      </c>
      <c r="E9" s="19">
        <f>C9-D10</f>
        <v>6.9674759785418985</v>
      </c>
      <c r="F9" s="16">
        <f>E9-E5</f>
        <v>-3.876330282215168</v>
      </c>
      <c r="G9" s="16">
        <f>2^-(F9)</f>
        <v>14.685599768000966</v>
      </c>
    </row>
    <row r="10" spans="1:7" x14ac:dyDescent="0.15">
      <c r="A10" s="16" t="s">
        <v>157</v>
      </c>
      <c r="C10" s="16">
        <f>AVERAGE(C7:C9)</f>
        <v>27.845312288954535</v>
      </c>
      <c r="D10" s="16">
        <f>AVERAGE(D7:D9)</f>
        <v>20.795597995164201</v>
      </c>
      <c r="E10" s="16">
        <f>C10-D10</f>
        <v>7.0497142937903341</v>
      </c>
      <c r="F10" s="16">
        <f>E10-E5</f>
        <v>-3.7940919669667323</v>
      </c>
      <c r="G10" s="16">
        <f>2^-(F10)</f>
        <v>13.871885274178402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1.0147609746235677</v>
      </c>
      <c r="C13" s="16">
        <f>G7</f>
        <v>14.139346743345248</v>
      </c>
    </row>
    <row r="14" spans="1:7" x14ac:dyDescent="0.15">
      <c r="A14" s="16">
        <v>2</v>
      </c>
      <c r="B14" s="16">
        <f t="shared" ref="B14:B15" si="0">G3</f>
        <v>0.99942079285342</v>
      </c>
      <c r="C14" s="16">
        <f t="shared" ref="C14:C15" si="1">G8</f>
        <v>12.85539519585218</v>
      </c>
    </row>
    <row r="15" spans="1:7" x14ac:dyDescent="0.15">
      <c r="A15" s="16">
        <v>3</v>
      </c>
      <c r="B15" s="16">
        <f t="shared" si="0"/>
        <v>0.98602485495966019</v>
      </c>
      <c r="C15" s="16">
        <f t="shared" si="1"/>
        <v>14.685599768000966</v>
      </c>
    </row>
    <row r="16" spans="1:7" x14ac:dyDescent="0.15">
      <c r="A16" s="16" t="s">
        <v>158</v>
      </c>
      <c r="B16" s="16">
        <f>AVERAGE(B13:B15)</f>
        <v>1.0000688741455492</v>
      </c>
      <c r="C16" s="16">
        <f>AVERAGE(C13:C15)</f>
        <v>13.893447235732799</v>
      </c>
    </row>
    <row r="17" spans="1:3" x14ac:dyDescent="0.15">
      <c r="A17" s="16" t="s">
        <v>159</v>
      </c>
      <c r="B17" s="16">
        <f>STDEV(B13:B15)</f>
        <v>1.4379017711773967E-2</v>
      </c>
      <c r="C17" s="16">
        <f>STDEV(C13:C15)</f>
        <v>0.93955421337015654</v>
      </c>
    </row>
    <row r="18" spans="1:3" x14ac:dyDescent="0.15">
      <c r="A18" s="16" t="s">
        <v>160</v>
      </c>
      <c r="B18" s="16">
        <f>_xlfn.STDEV.P(B13:B15)/SQRT(3)</f>
        <v>6.7783339538645647E-3</v>
      </c>
      <c r="C18" s="16">
        <f>_xlfn.STDEV.P(C13:C15)/SQRT(3)</f>
        <v>0.44291010371095341</v>
      </c>
    </row>
    <row r="19" spans="1:3" x14ac:dyDescent="0.15">
      <c r="A19" s="16" t="s">
        <v>161</v>
      </c>
      <c r="B19" s="16">
        <f>_xlfn.T.TEST(C13:C15,B13:B15,2,1)</f>
        <v>1.7794318952530359E-3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10" defaultRowHeight="15" customHeight="1" x14ac:dyDescent="0.15"/>
  <cols>
    <col min="1" max="1" width="23.1640625" style="13" customWidth="1"/>
    <col min="2" max="2" width="24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114</v>
      </c>
      <c r="B1" s="13" t="s">
        <v>115</v>
      </c>
    </row>
    <row r="2" spans="1:2" ht="15" customHeight="1" x14ac:dyDescent="0.15">
      <c r="A2" s="13" t="s">
        <v>116</v>
      </c>
      <c r="B2" s="13" t="s">
        <v>117</v>
      </c>
    </row>
    <row r="3" spans="1:2" ht="15" customHeight="1" x14ac:dyDescent="0.15">
      <c r="A3" s="13" t="s">
        <v>118</v>
      </c>
    </row>
    <row r="4" spans="1:2" ht="15" customHeight="1" x14ac:dyDescent="0.15">
      <c r="A4" s="13" t="s">
        <v>119</v>
      </c>
    </row>
    <row r="5" spans="1:2" ht="15" customHeight="1" x14ac:dyDescent="0.15">
      <c r="A5" s="13" t="s">
        <v>120</v>
      </c>
      <c r="B5" s="13" t="s">
        <v>121</v>
      </c>
    </row>
    <row r="6" spans="1:2" ht="15" customHeight="1" x14ac:dyDescent="0.15">
      <c r="A6" s="13" t="s">
        <v>122</v>
      </c>
      <c r="B6" s="13" t="s">
        <v>123</v>
      </c>
    </row>
    <row r="7" spans="1:2" ht="15" customHeight="1" x14ac:dyDescent="0.15">
      <c r="A7" s="13" t="s">
        <v>124</v>
      </c>
      <c r="B7" s="14">
        <v>20</v>
      </c>
    </row>
    <row r="8" spans="1:2" ht="15" customHeight="1" x14ac:dyDescent="0.15">
      <c r="A8" s="13" t="s">
        <v>125</v>
      </c>
      <c r="B8" s="14">
        <v>105</v>
      </c>
    </row>
    <row r="9" spans="1:2" ht="15" customHeight="1" x14ac:dyDescent="0.15">
      <c r="A9" s="13" t="s">
        <v>126</v>
      </c>
      <c r="B9" s="13" t="s">
        <v>127</v>
      </c>
    </row>
    <row r="10" spans="1:2" ht="15" customHeight="1" x14ac:dyDescent="0.15">
      <c r="A10" s="13" t="s">
        <v>128</v>
      </c>
      <c r="B10" s="13" t="s">
        <v>129</v>
      </c>
    </row>
    <row r="11" spans="1:2" ht="15" customHeight="1" x14ac:dyDescent="0.15">
      <c r="A11" s="13" t="s">
        <v>130</v>
      </c>
      <c r="B11" s="13" t="s">
        <v>131</v>
      </c>
    </row>
    <row r="12" spans="1:2" ht="15" customHeight="1" x14ac:dyDescent="0.15">
      <c r="A12" s="13" t="s">
        <v>132</v>
      </c>
      <c r="B12" s="13" t="s">
        <v>133</v>
      </c>
    </row>
    <row r="13" spans="1:2" ht="15" customHeight="1" x14ac:dyDescent="0.15">
      <c r="A13" s="13" t="s">
        <v>134</v>
      </c>
      <c r="B13" s="13" t="s">
        <v>135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814F-F775-4AE3-8F56-CF11C57D5C33}">
  <dimension ref="A1:G19"/>
  <sheetViews>
    <sheetView workbookViewId="0">
      <selection activeCell="B12" sqref="B12:C12"/>
    </sheetView>
  </sheetViews>
  <sheetFormatPr defaultColWidth="12" defaultRowHeight="14.25" x14ac:dyDescent="0.15"/>
  <cols>
    <col min="1" max="1" width="27.664062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31.9667917948174</v>
      </c>
      <c r="D2" s="18">
        <v>20.921517853723</v>
      </c>
      <c r="E2" s="19">
        <f>C2-D5</f>
        <v>11.171193799653199</v>
      </c>
      <c r="F2" s="16">
        <f>E2-E5</f>
        <v>2.5694280358266042E-2</v>
      </c>
      <c r="G2" s="16">
        <f>2^-(F2)</f>
        <v>0.9823477412490087</v>
      </c>
    </row>
    <row r="3" spans="1:7" x14ac:dyDescent="0.15">
      <c r="A3" s="17" t="s">
        <v>162</v>
      </c>
      <c r="B3" s="16" t="s">
        <v>155</v>
      </c>
      <c r="C3" s="9">
        <v>31.865504619412</v>
      </c>
      <c r="D3" s="18">
        <v>20.6350535471672</v>
      </c>
      <c r="E3" s="19">
        <f>C3-D5</f>
        <v>11.0699066242478</v>
      </c>
      <c r="F3" s="16">
        <f>E3-E5</f>
        <v>-7.5592895047133624E-2</v>
      </c>
      <c r="G3" s="16">
        <f>2^-(F3)</f>
        <v>1.0537940178886385</v>
      </c>
    </row>
    <row r="4" spans="1:7" x14ac:dyDescent="0.15">
      <c r="A4" s="17" t="s">
        <v>162</v>
      </c>
      <c r="B4" s="16" t="s">
        <v>156</v>
      </c>
      <c r="C4" s="9">
        <v>31.990996129148002</v>
      </c>
      <c r="D4" s="18">
        <v>20.830222584602399</v>
      </c>
      <c r="E4" s="19">
        <f>C4-D5</f>
        <v>11.195398133983801</v>
      </c>
      <c r="F4" s="16">
        <f>E4-E5</f>
        <v>4.9898614688867582E-2</v>
      </c>
      <c r="G4" s="16">
        <f>2^-(F4)</f>
        <v>0.96600421243010581</v>
      </c>
    </row>
    <row r="5" spans="1:7" x14ac:dyDescent="0.15">
      <c r="A5" s="16" t="s">
        <v>157</v>
      </c>
      <c r="C5" s="16">
        <f>AVERAGE(C2:C4)</f>
        <v>31.941097514459134</v>
      </c>
      <c r="D5" s="16">
        <f>AVERAGE(D2:D4)</f>
        <v>20.795597995164201</v>
      </c>
      <c r="E5" s="16">
        <f>C5-D5</f>
        <v>11.145499519294933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27.571208727410198</v>
      </c>
      <c r="D7" s="18">
        <v>20.921517853723</v>
      </c>
      <c r="E7" s="19">
        <f>C7-D10</f>
        <v>6.7756107322459975</v>
      </c>
      <c r="F7" s="16">
        <f>E7-E5</f>
        <v>-4.3698887870489358</v>
      </c>
      <c r="G7" s="16">
        <f>2^-(F7)</f>
        <v>20.676051375162064</v>
      </c>
    </row>
    <row r="8" spans="1:7" x14ac:dyDescent="0.15">
      <c r="A8" s="17" t="s">
        <v>163</v>
      </c>
      <c r="B8" s="16" t="s">
        <v>155</v>
      </c>
      <c r="C8" s="9">
        <v>27.670481248132599</v>
      </c>
      <c r="D8" s="18">
        <v>20.6350535471672</v>
      </c>
      <c r="E8" s="19">
        <f>C8-D10</f>
        <v>6.8748832529683988</v>
      </c>
      <c r="F8" s="16">
        <f>E8-E5</f>
        <v>-4.2706162663265346</v>
      </c>
      <c r="G8" s="16">
        <f>2^-(F8)</f>
        <v>19.301168232449207</v>
      </c>
    </row>
    <row r="9" spans="1:7" x14ac:dyDescent="0.15">
      <c r="A9" s="17" t="s">
        <v>163</v>
      </c>
      <c r="B9" s="16" t="s">
        <v>156</v>
      </c>
      <c r="C9" s="9">
        <v>27.724903198046899</v>
      </c>
      <c r="D9" s="18">
        <v>20.830222584602399</v>
      </c>
      <c r="E9" s="19">
        <f>C9-D10</f>
        <v>6.9293052028826985</v>
      </c>
      <c r="F9" s="16">
        <f>E9-E5</f>
        <v>-4.2161943164122349</v>
      </c>
      <c r="G9" s="16">
        <f>2^-(F9)</f>
        <v>18.586642974812534</v>
      </c>
    </row>
    <row r="10" spans="1:7" x14ac:dyDescent="0.15">
      <c r="A10" s="16" t="s">
        <v>157</v>
      </c>
      <c r="C10" s="16">
        <f>AVERAGE(C7:C9)</f>
        <v>27.655531057863232</v>
      </c>
      <c r="D10" s="16">
        <f>AVERAGE(D7:D9)</f>
        <v>20.795597995164201</v>
      </c>
      <c r="E10" s="16">
        <f>C10-D10</f>
        <v>6.8599330626990316</v>
      </c>
      <c r="F10" s="16">
        <f>E10-E5</f>
        <v>-4.2855664565959017</v>
      </c>
      <c r="G10" s="16">
        <f>2^-(F10)</f>
        <v>19.502220024341863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0.9823477412490087</v>
      </c>
      <c r="C13" s="16">
        <f>G7</f>
        <v>20.676051375162064</v>
      </c>
    </row>
    <row r="14" spans="1:7" x14ac:dyDescent="0.15">
      <c r="A14" s="16">
        <v>2</v>
      </c>
      <c r="B14" s="16">
        <f t="shared" ref="B14:B15" si="0">G3</f>
        <v>1.0537940178886385</v>
      </c>
      <c r="C14" s="16">
        <f t="shared" ref="C14:C15" si="1">G8</f>
        <v>19.301168232449207</v>
      </c>
    </row>
    <row r="15" spans="1:7" x14ac:dyDescent="0.15">
      <c r="A15" s="16">
        <v>3</v>
      </c>
      <c r="B15" s="16">
        <f t="shared" si="0"/>
        <v>0.96600421243010581</v>
      </c>
      <c r="C15" s="16">
        <f t="shared" si="1"/>
        <v>18.586642974812534</v>
      </c>
    </row>
    <row r="16" spans="1:7" x14ac:dyDescent="0.15">
      <c r="A16" s="16" t="s">
        <v>158</v>
      </c>
      <c r="B16" s="16">
        <f>AVERAGE(B13:B15)</f>
        <v>1.0007153238559177</v>
      </c>
      <c r="C16" s="16">
        <f>AVERAGE(C13:C15)</f>
        <v>19.521287527474602</v>
      </c>
    </row>
    <row r="17" spans="1:3" x14ac:dyDescent="0.15">
      <c r="A17" s="16" t="s">
        <v>159</v>
      </c>
      <c r="B17" s="16">
        <f>STDEV(B13:B15)</f>
        <v>4.6688205724015254E-2</v>
      </c>
      <c r="C17" s="16">
        <f>STDEV(C13:C15)</f>
        <v>1.061953974470953</v>
      </c>
    </row>
    <row r="18" spans="1:3" x14ac:dyDescent="0.15">
      <c r="A18" s="16" t="s">
        <v>160</v>
      </c>
      <c r="B18" s="16">
        <f>_xlfn.STDEV.P(B13:B15)/SQRT(3)</f>
        <v>2.2009031245922517E-2</v>
      </c>
      <c r="C18" s="16">
        <f>_xlfn.STDEV.P(C13:C15)/SQRT(3)</f>
        <v>0.50060990443761111</v>
      </c>
    </row>
    <row r="19" spans="1:3" x14ac:dyDescent="0.15">
      <c r="A19" s="16" t="s">
        <v>161</v>
      </c>
      <c r="B19" s="16">
        <f>_xlfn.T.TEST(C13:C15,B13:B15,2,1)</f>
        <v>1.0966764353852151E-3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13BB-85F0-4C41-BE35-DBA184A02F86}">
  <dimension ref="A1:G19"/>
  <sheetViews>
    <sheetView workbookViewId="0">
      <selection activeCell="K25" sqref="J25:K25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30.644110593620798</v>
      </c>
      <c r="D2" s="18">
        <v>20.921517853723</v>
      </c>
      <c r="E2" s="19">
        <f>C2-D5</f>
        <v>9.8485125984565975</v>
      </c>
      <c r="F2" s="16">
        <f>E2-E5</f>
        <v>-2.7889459903033043E-2</v>
      </c>
      <c r="G2" s="16">
        <f>2^-(F2)</f>
        <v>1.0195195638490653</v>
      </c>
    </row>
    <row r="3" spans="1:7" x14ac:dyDescent="0.15">
      <c r="A3" s="17" t="s">
        <v>162</v>
      </c>
      <c r="B3" s="16" t="s">
        <v>155</v>
      </c>
      <c r="C3" s="9">
        <v>30.748115279351399</v>
      </c>
      <c r="D3" s="18">
        <v>20.6350535471672</v>
      </c>
      <c r="E3" s="19">
        <f>C3-D5</f>
        <v>9.9525172841871985</v>
      </c>
      <c r="F3" s="16">
        <f>E3-E5</f>
        <v>7.6115225827567912E-2</v>
      </c>
      <c r="G3" s="16">
        <f>2^-(F3)</f>
        <v>0.94860854821327711</v>
      </c>
    </row>
    <row r="4" spans="1:7" x14ac:dyDescent="0.15">
      <c r="A4" s="17" t="s">
        <v>162</v>
      </c>
      <c r="B4" s="16" t="s">
        <v>156</v>
      </c>
      <c r="C4" s="9">
        <v>30.6237742875993</v>
      </c>
      <c r="D4" s="18">
        <v>20.830222584602399</v>
      </c>
      <c r="E4" s="19">
        <f>C4-D5</f>
        <v>9.8281762924350993</v>
      </c>
      <c r="F4" s="16">
        <f>E4-E5</f>
        <v>-4.8225765924531316E-2</v>
      </c>
      <c r="G4" s="16">
        <f>2^-(F4)</f>
        <v>1.0339925320598833</v>
      </c>
    </row>
    <row r="5" spans="1:7" x14ac:dyDescent="0.15">
      <c r="A5" s="16" t="s">
        <v>157</v>
      </c>
      <c r="C5" s="16">
        <f>AVERAGE(C2:C4)</f>
        <v>30.672000053523831</v>
      </c>
      <c r="D5" s="16">
        <f>AVERAGE(D2:D4)</f>
        <v>20.795597995164201</v>
      </c>
      <c r="E5" s="16">
        <f>C5-D5</f>
        <v>9.8764020583596306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27.0242036055668</v>
      </c>
      <c r="D7" s="18">
        <v>20.921517853723</v>
      </c>
      <c r="E7" s="19">
        <f>C7-D10</f>
        <v>6.2286056104025995</v>
      </c>
      <c r="F7" s="16">
        <f>E7-E5</f>
        <v>-3.6477964479570311</v>
      </c>
      <c r="G7" s="16">
        <f>2^-(F7)</f>
        <v>12.534186398956031</v>
      </c>
    </row>
    <row r="8" spans="1:7" x14ac:dyDescent="0.15">
      <c r="A8" s="17" t="s">
        <v>163</v>
      </c>
      <c r="B8" s="16" t="s">
        <v>155</v>
      </c>
      <c r="C8" s="9">
        <v>26.7762177642742</v>
      </c>
      <c r="D8" s="18">
        <v>20.6350535471672</v>
      </c>
      <c r="E8" s="19">
        <f>C8-D10</f>
        <v>5.9806197691099996</v>
      </c>
      <c r="F8" s="16">
        <f>E8-E5</f>
        <v>-3.895782289249631</v>
      </c>
      <c r="G8" s="16">
        <f>2^-(F8)</f>
        <v>14.884948131834424</v>
      </c>
    </row>
    <row r="9" spans="1:7" x14ac:dyDescent="0.15">
      <c r="A9" s="17" t="s">
        <v>163</v>
      </c>
      <c r="B9" s="16" t="s">
        <v>156</v>
      </c>
      <c r="C9" s="9">
        <v>26.771453684374599</v>
      </c>
      <c r="D9" s="18">
        <v>20.830222584602399</v>
      </c>
      <c r="E9" s="19">
        <f>C9-D10</f>
        <v>5.9758556892103982</v>
      </c>
      <c r="F9" s="16">
        <f>E9-E5</f>
        <v>-3.9005463691492324</v>
      </c>
      <c r="G9" s="16">
        <f>2^-(F9)</f>
        <v>14.934182581297108</v>
      </c>
    </row>
    <row r="10" spans="1:7" x14ac:dyDescent="0.15">
      <c r="A10" s="16" t="s">
        <v>157</v>
      </c>
      <c r="C10" s="16">
        <f>AVERAGE(C7:C9)</f>
        <v>26.857291684738538</v>
      </c>
      <c r="D10" s="16">
        <f>AVERAGE(D7:D9)</f>
        <v>20.795597995164201</v>
      </c>
      <c r="E10" s="16">
        <f>C10-D10</f>
        <v>6.0616936895743372</v>
      </c>
      <c r="F10" s="16">
        <f>E10-E5</f>
        <v>-3.8147083687852934</v>
      </c>
      <c r="G10" s="16">
        <f>2^-(F10)</f>
        <v>14.071540458856768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1.0195195638490653</v>
      </c>
      <c r="C13" s="16">
        <f>G7</f>
        <v>12.534186398956031</v>
      </c>
    </row>
    <row r="14" spans="1:7" x14ac:dyDescent="0.15">
      <c r="A14" s="16">
        <v>2</v>
      </c>
      <c r="B14" s="16">
        <f t="shared" ref="B14:B15" si="0">G3</f>
        <v>0.94860854821327711</v>
      </c>
      <c r="C14" s="16">
        <f t="shared" ref="C14:C15" si="1">G8</f>
        <v>14.884948131834424</v>
      </c>
    </row>
    <row r="15" spans="1:7" x14ac:dyDescent="0.15">
      <c r="A15" s="16">
        <v>3</v>
      </c>
      <c r="B15" s="16">
        <f t="shared" si="0"/>
        <v>1.0339925320598833</v>
      </c>
      <c r="C15" s="16">
        <f t="shared" si="1"/>
        <v>14.934182581297108</v>
      </c>
    </row>
    <row r="16" spans="1:7" x14ac:dyDescent="0.15">
      <c r="A16" s="16" t="s">
        <v>158</v>
      </c>
      <c r="B16" s="16">
        <f>AVERAGE(B13:B15)</f>
        <v>1.0007068813740752</v>
      </c>
      <c r="C16" s="16">
        <f>AVERAGE(C13:C15)</f>
        <v>14.117772370695855</v>
      </c>
    </row>
    <row r="17" spans="1:3" x14ac:dyDescent="0.15">
      <c r="A17" s="16" t="s">
        <v>159</v>
      </c>
      <c r="B17" s="16">
        <f>STDEV(B13:B15)</f>
        <v>4.5695119441883224E-2</v>
      </c>
      <c r="C17" s="16">
        <f>STDEV(C13:C15)</f>
        <v>1.3716466036016144</v>
      </c>
    </row>
    <row r="18" spans="1:3" x14ac:dyDescent="0.15">
      <c r="A18" s="16" t="s">
        <v>160</v>
      </c>
      <c r="B18" s="16">
        <f>_xlfn.STDEV.P(B13:B15)/SQRT(3)</f>
        <v>2.1540885882989916E-2</v>
      </c>
      <c r="C18" s="16">
        <f>_xlfn.STDEV.P(C13:C15)/SQRT(3)</f>
        <v>0.64660040986546519</v>
      </c>
    </row>
    <row r="19" spans="1:3" x14ac:dyDescent="0.15">
      <c r="A19" s="16" t="s">
        <v>161</v>
      </c>
      <c r="B19" s="16">
        <f>_xlfn.T.TEST(C13:C15,B13:B15,2,1)</f>
        <v>3.7107259375502681E-3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1A06-72D6-45A4-BF28-0F0AAE2BF03C}">
  <dimension ref="A1:G19"/>
  <sheetViews>
    <sheetView workbookViewId="0">
      <selection activeCell="H30" sqref="H30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31.829822661073901</v>
      </c>
      <c r="D2" s="18">
        <v>20.921517853723</v>
      </c>
      <c r="E2" s="19">
        <f>C2-D5</f>
        <v>11.034224665909701</v>
      </c>
      <c r="F2" s="16">
        <f>E2-E5</f>
        <v>-7.709784371796502E-2</v>
      </c>
      <c r="G2" s="16">
        <f>2^-(F2)</f>
        <v>1.0548938576460962</v>
      </c>
    </row>
    <row r="3" spans="1:7" x14ac:dyDescent="0.15">
      <c r="A3" s="17" t="s">
        <v>162</v>
      </c>
      <c r="B3" s="16" t="s">
        <v>155</v>
      </c>
      <c r="C3" s="9">
        <v>31.8737669283319</v>
      </c>
      <c r="D3" s="18">
        <v>20.6350535471672</v>
      </c>
      <c r="E3" s="19">
        <f>C3-D5</f>
        <v>11.078168933167699</v>
      </c>
      <c r="F3" s="16">
        <f>E3-E5</f>
        <v>-3.3153576459966416E-2</v>
      </c>
      <c r="G3" s="16">
        <f>2^-(F3)</f>
        <v>1.0232463896307544</v>
      </c>
    </row>
    <row r="4" spans="1:7" x14ac:dyDescent="0.15">
      <c r="A4" s="17" t="s">
        <v>162</v>
      </c>
      <c r="B4" s="16" t="s">
        <v>156</v>
      </c>
      <c r="C4" s="9">
        <v>32.017171924969801</v>
      </c>
      <c r="D4" s="18">
        <v>20.830222584602399</v>
      </c>
      <c r="E4" s="19">
        <f>C4-D5</f>
        <v>11.221573929805601</v>
      </c>
      <c r="F4" s="16">
        <f>E4-E5</f>
        <v>0.11025142017793499</v>
      </c>
      <c r="G4" s="16">
        <f>2^-(F4)</f>
        <v>0.92642659835815766</v>
      </c>
    </row>
    <row r="5" spans="1:7" x14ac:dyDescent="0.15">
      <c r="A5" s="16" t="s">
        <v>157</v>
      </c>
      <c r="C5" s="16">
        <f>AVERAGE(C2:C4)</f>
        <v>31.906920504791866</v>
      </c>
      <c r="D5" s="16">
        <f>AVERAGE(D2:D4)</f>
        <v>20.795597995164201</v>
      </c>
      <c r="E5" s="16">
        <f>C5-D5</f>
        <v>11.111322509627666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28.036939161794098</v>
      </c>
      <c r="D7" s="18">
        <v>20.921517853723</v>
      </c>
      <c r="E7" s="19">
        <f>C7-D10</f>
        <v>7.2413411666298977</v>
      </c>
      <c r="F7" s="16">
        <f>E7-E5</f>
        <v>-3.8699813429977681</v>
      </c>
      <c r="G7" s="16">
        <f>2^-(F7)</f>
        <v>14.621114121490935</v>
      </c>
    </row>
    <row r="8" spans="1:7" x14ac:dyDescent="0.15">
      <c r="A8" s="17" t="s">
        <v>163</v>
      </c>
      <c r="B8" s="16" t="s">
        <v>155</v>
      </c>
      <c r="C8" s="9">
        <v>28.009374082388302</v>
      </c>
      <c r="D8" s="18">
        <v>20.6350535471672</v>
      </c>
      <c r="E8" s="19">
        <f>C8-D10</f>
        <v>7.213776087224101</v>
      </c>
      <c r="F8" s="16">
        <f>E8-E5</f>
        <v>-3.8975464224035647</v>
      </c>
      <c r="G8" s="16">
        <f>2^-(F8)</f>
        <v>14.903160637677976</v>
      </c>
    </row>
    <row r="9" spans="1:7" x14ac:dyDescent="0.15">
      <c r="A9" s="17" t="s">
        <v>163</v>
      </c>
      <c r="B9" s="16" t="s">
        <v>156</v>
      </c>
      <c r="C9" s="9">
        <v>28.032502104722699</v>
      </c>
      <c r="D9" s="18">
        <v>20.830222584602399</v>
      </c>
      <c r="E9" s="19">
        <f>C9-D10</f>
        <v>7.2369041095584983</v>
      </c>
      <c r="F9" s="16">
        <f>E9-E5</f>
        <v>-3.8744184000691675</v>
      </c>
      <c r="G9" s="16">
        <f>2^-(F9)</f>
        <v>14.666151070050972</v>
      </c>
    </row>
    <row r="10" spans="1:7" x14ac:dyDescent="0.15">
      <c r="A10" s="16" t="s">
        <v>157</v>
      </c>
      <c r="C10" s="16">
        <f>AVERAGE(C7:C9)</f>
        <v>28.026271782968365</v>
      </c>
      <c r="D10" s="16">
        <f>AVERAGE(D7:D9)</f>
        <v>20.795597995164201</v>
      </c>
      <c r="E10" s="16">
        <f>C10-D10</f>
        <v>7.2306737878041645</v>
      </c>
      <c r="F10" s="16">
        <f>E10-E5</f>
        <v>-3.8806487218235013</v>
      </c>
      <c r="G10" s="16">
        <f>2^-(F10)</f>
        <v>14.729624239561263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1.0548938576460962</v>
      </c>
      <c r="C13" s="16">
        <f>G7</f>
        <v>14.621114121490935</v>
      </c>
    </row>
    <row r="14" spans="1:7" x14ac:dyDescent="0.15">
      <c r="A14" s="16">
        <v>2</v>
      </c>
      <c r="B14" s="16">
        <f t="shared" ref="B14:B15" si="0">G3</f>
        <v>1.0232463896307544</v>
      </c>
      <c r="C14" s="16">
        <f t="shared" ref="C14:C15" si="1">G8</f>
        <v>14.903160637677976</v>
      </c>
    </row>
    <row r="15" spans="1:7" x14ac:dyDescent="0.15">
      <c r="A15" s="16">
        <v>3</v>
      </c>
      <c r="B15" s="16">
        <f t="shared" si="0"/>
        <v>0.92642659835815766</v>
      </c>
      <c r="C15" s="16">
        <f t="shared" si="1"/>
        <v>14.666151070050972</v>
      </c>
    </row>
    <row r="16" spans="1:7" x14ac:dyDescent="0.15">
      <c r="A16" s="16" t="s">
        <v>158</v>
      </c>
      <c r="B16" s="16">
        <f>AVERAGE(B13:B15)</f>
        <v>1.0015222818783363</v>
      </c>
      <c r="C16" s="16">
        <f>AVERAGE(C13:C15)</f>
        <v>14.730141943073294</v>
      </c>
    </row>
    <row r="17" spans="1:3" x14ac:dyDescent="0.15">
      <c r="A17" s="16" t="s">
        <v>159</v>
      </c>
      <c r="B17" s="16">
        <f>STDEV(B13:B15)</f>
        <v>6.6932143402610528E-2</v>
      </c>
      <c r="C17" s="16">
        <f>STDEV(C13:C15)</f>
        <v>0.15152123018221209</v>
      </c>
    </row>
    <row r="18" spans="1:3" x14ac:dyDescent="0.15">
      <c r="A18" s="16" t="s">
        <v>160</v>
      </c>
      <c r="B18" s="16">
        <f>_xlfn.STDEV.P(B13:B15)/SQRT(3)</f>
        <v>3.1552114986224233E-2</v>
      </c>
      <c r="C18" s="16">
        <f>_xlfn.STDEV.P(C13:C15)/SQRT(3)</f>
        <v>7.1427792903713289E-2</v>
      </c>
    </row>
    <row r="19" spans="1:3" x14ac:dyDescent="0.15">
      <c r="A19" s="16" t="s">
        <v>161</v>
      </c>
      <c r="B19" s="16">
        <f>_xlfn.T.TEST(C13:C15,B13:B15,2,1)</f>
        <v>4.3669539398919199E-5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0C26-D771-4144-B89B-4619A10DDB90}">
  <dimension ref="A1:G19"/>
  <sheetViews>
    <sheetView workbookViewId="0">
      <selection activeCell="I28" sqref="I28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29.124188541639001</v>
      </c>
      <c r="D2" s="18">
        <v>20.921517853723</v>
      </c>
      <c r="E2" s="19">
        <f>C2-D5</f>
        <v>8.3285905464747998</v>
      </c>
      <c r="F2" s="16">
        <f>E2-E5</f>
        <v>-6.5445945563833874E-2</v>
      </c>
      <c r="G2" s="16">
        <f>2^-(F2)</f>
        <v>1.0464083408100555</v>
      </c>
    </row>
    <row r="3" spans="1:7" x14ac:dyDescent="0.15">
      <c r="A3" s="17" t="s">
        <v>162</v>
      </c>
      <c r="B3" s="16" t="s">
        <v>155</v>
      </c>
      <c r="C3" s="9">
        <v>29.204439688744301</v>
      </c>
      <c r="D3" s="18">
        <v>20.6350535471672</v>
      </c>
      <c r="E3" s="19">
        <f>C3-D5</f>
        <v>8.4088416935801007</v>
      </c>
      <c r="F3" s="16">
        <f>E3-E5</f>
        <v>1.4805201541467028E-2</v>
      </c>
      <c r="G3" s="16">
        <f>2^-(F3)</f>
        <v>0.98979029283972775</v>
      </c>
    </row>
    <row r="4" spans="1:7" x14ac:dyDescent="0.15">
      <c r="A4" s="17" t="s">
        <v>162</v>
      </c>
      <c r="B4" s="16" t="s">
        <v>156</v>
      </c>
      <c r="C4" s="9">
        <v>29.240275231225201</v>
      </c>
      <c r="D4" s="18">
        <v>20.830222584602399</v>
      </c>
      <c r="E4" s="19">
        <f>C4-D5</f>
        <v>8.4446772360610005</v>
      </c>
      <c r="F4" s="16">
        <f>E4-E5</f>
        <v>5.0640744022366846E-2</v>
      </c>
      <c r="G4" s="16">
        <f>2^-(F4)</f>
        <v>0.96550742295957215</v>
      </c>
    </row>
    <row r="5" spans="1:7" x14ac:dyDescent="0.15">
      <c r="A5" s="16" t="s">
        <v>157</v>
      </c>
      <c r="C5" s="16">
        <f>AVERAGE(C2:C4)</f>
        <v>29.189634487202834</v>
      </c>
      <c r="D5" s="16">
        <f>AVERAGE(D2:D4)</f>
        <v>20.795597995164201</v>
      </c>
      <c r="E5" s="16">
        <f>C5-D5</f>
        <v>8.3940364920386337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25.2636591715804</v>
      </c>
      <c r="D7" s="18">
        <v>20.921517853723</v>
      </c>
      <c r="E7" s="19">
        <f>C7-D10</f>
        <v>4.4680611764161995</v>
      </c>
      <c r="F7" s="16">
        <f>E7-E5</f>
        <v>-3.9259753156224342</v>
      </c>
      <c r="G7" s="16">
        <f>2^-(F7)</f>
        <v>15.199746057536192</v>
      </c>
    </row>
    <row r="8" spans="1:7" x14ac:dyDescent="0.15">
      <c r="A8" s="17" t="s">
        <v>163</v>
      </c>
      <c r="B8" s="16" t="s">
        <v>155</v>
      </c>
      <c r="C8" s="9">
        <v>25.449594809491199</v>
      </c>
      <c r="D8" s="18">
        <v>20.6350535471672</v>
      </c>
      <c r="E8" s="19">
        <f>C8-D10</f>
        <v>4.6539968143269981</v>
      </c>
      <c r="F8" s="16">
        <f>E8-E5</f>
        <v>-3.7400396777116356</v>
      </c>
      <c r="G8" s="16">
        <f>2^-(F8)</f>
        <v>13.361774187914399</v>
      </c>
    </row>
    <row r="9" spans="1:7" x14ac:dyDescent="0.15">
      <c r="A9" s="17" t="s">
        <v>163</v>
      </c>
      <c r="B9" s="16" t="s">
        <v>156</v>
      </c>
      <c r="C9" s="9">
        <v>25.518286703699001</v>
      </c>
      <c r="D9" s="18">
        <v>20.830222584602399</v>
      </c>
      <c r="E9" s="19">
        <f>C9-D10</f>
        <v>4.7226887085348004</v>
      </c>
      <c r="F9" s="16">
        <f>E9-E5</f>
        <v>-3.6713477835038333</v>
      </c>
      <c r="G9" s="16">
        <f>2^-(F9)</f>
        <v>12.740480496207429</v>
      </c>
    </row>
    <row r="10" spans="1:7" x14ac:dyDescent="0.15">
      <c r="A10" s="16" t="s">
        <v>157</v>
      </c>
      <c r="C10" s="16">
        <f>AVERAGE(C7:C9)</f>
        <v>25.410513561590204</v>
      </c>
      <c r="D10" s="16">
        <f>AVERAGE(D7:D9)</f>
        <v>20.795597995164201</v>
      </c>
      <c r="E10" s="16">
        <f>C10-D10</f>
        <v>4.6149155664260029</v>
      </c>
      <c r="F10" s="16">
        <f>E10-E5</f>
        <v>-3.7791209256126308</v>
      </c>
      <c r="G10" s="16">
        <f>2^-(F10)</f>
        <v>13.728679166190069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1.0464083408100555</v>
      </c>
      <c r="C13" s="16">
        <f>G7</f>
        <v>15.199746057536192</v>
      </c>
    </row>
    <row r="14" spans="1:7" x14ac:dyDescent="0.15">
      <c r="A14" s="16">
        <v>2</v>
      </c>
      <c r="B14" s="16">
        <f t="shared" ref="B14:B15" si="0">G3</f>
        <v>0.98979029283972775</v>
      </c>
      <c r="C14" s="16">
        <f t="shared" ref="C14:C15" si="1">G8</f>
        <v>13.361774187914399</v>
      </c>
    </row>
    <row r="15" spans="1:7" x14ac:dyDescent="0.15">
      <c r="A15" s="16">
        <v>3</v>
      </c>
      <c r="B15" s="16">
        <f t="shared" si="0"/>
        <v>0.96550742295957215</v>
      </c>
      <c r="C15" s="16">
        <f t="shared" si="1"/>
        <v>12.740480496207429</v>
      </c>
    </row>
    <row r="16" spans="1:7" x14ac:dyDescent="0.15">
      <c r="A16" s="16" t="s">
        <v>158</v>
      </c>
      <c r="B16" s="16">
        <f>AVERAGE(B13:B15)</f>
        <v>1.0005686855364517</v>
      </c>
      <c r="C16" s="16">
        <f>AVERAGE(C13:C15)</f>
        <v>13.767333580552673</v>
      </c>
    </row>
    <row r="17" spans="1:3" x14ac:dyDescent="0.15">
      <c r="A17" s="16" t="s">
        <v>159</v>
      </c>
      <c r="B17" s="16">
        <f>STDEV(B13:B15)</f>
        <v>4.1513491049371652E-2</v>
      </c>
      <c r="C17" s="16">
        <f>STDEV(C13:C15)</f>
        <v>1.2788102247801523</v>
      </c>
    </row>
    <row r="18" spans="1:3" x14ac:dyDescent="0.15">
      <c r="A18" s="16" t="s">
        <v>160</v>
      </c>
      <c r="B18" s="16">
        <f>_xlfn.STDEV.P(B13:B15)/SQRT(3)</f>
        <v>1.9569647354491831E-2</v>
      </c>
      <c r="C18" s="16">
        <f>_xlfn.STDEV.P(C13:C15)/SQRT(3)</f>
        <v>0.60283692119515919</v>
      </c>
    </row>
    <row r="19" spans="1:3" x14ac:dyDescent="0.15">
      <c r="A19" s="16" t="s">
        <v>161</v>
      </c>
      <c r="B19" s="16">
        <f>_xlfn.T.TEST(C13:C15,B13:B15,2,1)</f>
        <v>3.1165252859726585E-3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66CB-0721-4348-A389-64A5C3DCA0AE}">
  <dimension ref="A1:G19"/>
  <sheetViews>
    <sheetView workbookViewId="0">
      <selection activeCell="J18" sqref="J18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29.814149663334199</v>
      </c>
      <c r="D2" s="18">
        <v>20.921517853723</v>
      </c>
      <c r="E2" s="19">
        <f>C2-D5</f>
        <v>9.018551668169998</v>
      </c>
      <c r="F2" s="16">
        <f>E2-E5</f>
        <v>0.13937548152246038</v>
      </c>
      <c r="G2" s="16">
        <f>2^-(F2)</f>
        <v>0.9079120901743809</v>
      </c>
    </row>
    <row r="3" spans="1:7" x14ac:dyDescent="0.15">
      <c r="A3" s="17" t="s">
        <v>162</v>
      </c>
      <c r="B3" s="16" t="s">
        <v>155</v>
      </c>
      <c r="C3" s="9">
        <v>29.588415925853202</v>
      </c>
      <c r="D3" s="18">
        <v>20.6350535471672</v>
      </c>
      <c r="E3" s="19">
        <f>C3-D5</f>
        <v>8.7928179306890009</v>
      </c>
      <c r="F3" s="16">
        <f>E3-E5</f>
        <v>-8.6358255958536745E-2</v>
      </c>
      <c r="G3" s="16">
        <f>2^-(F3)</f>
        <v>1.0616868186498873</v>
      </c>
    </row>
    <row r="4" spans="1:7" x14ac:dyDescent="0.15">
      <c r="A4" s="17" t="s">
        <v>162</v>
      </c>
      <c r="B4" s="16" t="s">
        <v>156</v>
      </c>
      <c r="C4" s="9">
        <v>29.6217569562478</v>
      </c>
      <c r="D4" s="18">
        <v>20.830222584602399</v>
      </c>
      <c r="E4" s="19">
        <f>C4-D5</f>
        <v>8.8261589610835998</v>
      </c>
      <c r="F4" s="16">
        <f>E4-E5</f>
        <v>-5.3017225563937842E-2</v>
      </c>
      <c r="G4" s="16">
        <f>2^-(F4)</f>
        <v>1.0374323232791061</v>
      </c>
    </row>
    <row r="5" spans="1:7" x14ac:dyDescent="0.15">
      <c r="A5" s="16" t="s">
        <v>157</v>
      </c>
      <c r="C5" s="16">
        <f>AVERAGE(C2:C4)</f>
        <v>29.674774181811738</v>
      </c>
      <c r="D5" s="16">
        <f>AVERAGE(D2:D4)</f>
        <v>20.795597995164201</v>
      </c>
      <c r="E5" s="16">
        <f>C5-D5</f>
        <v>8.8791761866475376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25.8022525109585</v>
      </c>
      <c r="D7" s="18">
        <v>20.921517853723</v>
      </c>
      <c r="E7" s="19">
        <f>C7-D10</f>
        <v>5.006654515794299</v>
      </c>
      <c r="F7" s="16">
        <f>E7-E5</f>
        <v>-3.8725216708532386</v>
      </c>
      <c r="G7" s="16">
        <f>2^-(F7)</f>
        <v>14.646881967231213</v>
      </c>
    </row>
    <row r="8" spans="1:7" x14ac:dyDescent="0.15">
      <c r="A8" s="17" t="s">
        <v>163</v>
      </c>
      <c r="B8" s="16" t="s">
        <v>155</v>
      </c>
      <c r="C8" s="9">
        <v>26.6563394196762</v>
      </c>
      <c r="D8" s="18">
        <v>20.6350535471672</v>
      </c>
      <c r="E8" s="19">
        <f>C8-D10</f>
        <v>5.8607414245119998</v>
      </c>
      <c r="F8" s="16">
        <f>E8-E5</f>
        <v>-3.0184347621355379</v>
      </c>
      <c r="G8" s="16">
        <f>2^-(F8)</f>
        <v>8.1028799273927348</v>
      </c>
    </row>
    <row r="9" spans="1:7" x14ac:dyDescent="0.15">
      <c r="A9" s="17" t="s">
        <v>163</v>
      </c>
      <c r="B9" s="16" t="s">
        <v>156</v>
      </c>
      <c r="C9" s="9">
        <v>25.731090925862802</v>
      </c>
      <c r="D9" s="18">
        <v>20.830222584602399</v>
      </c>
      <c r="E9" s="19">
        <f>C9-D10</f>
        <v>4.9354929306986008</v>
      </c>
      <c r="F9" s="16">
        <f>E9-E5</f>
        <v>-3.9436832559489368</v>
      </c>
      <c r="G9" s="16">
        <f>2^-(F9)</f>
        <v>15.387460582998077</v>
      </c>
    </row>
    <row r="10" spans="1:7" x14ac:dyDescent="0.15">
      <c r="A10" s="16" t="s">
        <v>157</v>
      </c>
      <c r="C10" s="16">
        <f>AVERAGE(C7:C9)</f>
        <v>26.063227618832499</v>
      </c>
      <c r="D10" s="16">
        <f>AVERAGE(D7:D9)</f>
        <v>20.795597995164201</v>
      </c>
      <c r="E10" s="16">
        <f>C10-D10</f>
        <v>5.2676296236682987</v>
      </c>
      <c r="F10" s="16">
        <f>E10-E5</f>
        <v>-3.6115465629792389</v>
      </c>
      <c r="G10" s="16">
        <f>2^-(F10)</f>
        <v>12.223169837257924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0.9079120901743809</v>
      </c>
      <c r="C13" s="16">
        <f>G7</f>
        <v>14.646881967231213</v>
      </c>
    </row>
    <row r="14" spans="1:7" x14ac:dyDescent="0.15">
      <c r="A14" s="16">
        <v>2</v>
      </c>
      <c r="B14" s="16">
        <f t="shared" ref="B14:B15" si="0">G3</f>
        <v>1.0616868186498873</v>
      </c>
      <c r="C14" s="16">
        <f t="shared" ref="C14:C15" si="1">G8</f>
        <v>8.1028799273927348</v>
      </c>
    </row>
    <row r="15" spans="1:7" x14ac:dyDescent="0.15">
      <c r="A15" s="16">
        <v>3</v>
      </c>
      <c r="B15" s="16">
        <f t="shared" si="0"/>
        <v>1.0374323232791061</v>
      </c>
      <c r="C15" s="16">
        <f t="shared" si="1"/>
        <v>15.387460582998077</v>
      </c>
    </row>
    <row r="16" spans="1:7" x14ac:dyDescent="0.15">
      <c r="A16" s="16" t="s">
        <v>158</v>
      </c>
      <c r="B16" s="16">
        <f>AVERAGE(B13:B15)</f>
        <v>1.002343744034458</v>
      </c>
      <c r="C16" s="16">
        <f>AVERAGE(C13:C15)</f>
        <v>12.712407492540676</v>
      </c>
    </row>
    <row r="17" spans="1:3" x14ac:dyDescent="0.15">
      <c r="A17" s="16" t="s">
        <v>159</v>
      </c>
      <c r="B17" s="16">
        <f>STDEV(B13:B15)</f>
        <v>8.2674500751349481E-2</v>
      </c>
      <c r="C17" s="16">
        <f>STDEV(C13:C15)</f>
        <v>4.0091049439902156</v>
      </c>
    </row>
    <row r="18" spans="1:3" x14ac:dyDescent="0.15">
      <c r="A18" s="16" t="s">
        <v>160</v>
      </c>
      <c r="B18" s="16">
        <f>_xlfn.STDEV.P(B13:B15)/SQRT(3)</f>
        <v>3.8973133408327698E-2</v>
      </c>
      <c r="C18" s="16">
        <f>_xlfn.STDEV.P(C13:C15)/SQRT(3)</f>
        <v>1.8899101949226622</v>
      </c>
    </row>
    <row r="19" spans="1:3" x14ac:dyDescent="0.15">
      <c r="A19" s="16" t="s">
        <v>161</v>
      </c>
      <c r="B19" s="16">
        <f>_xlfn.T.TEST(C13:C15,B13:B15,2,1)</f>
        <v>3.7721484666849533E-2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74B9-2F5C-49CF-BBBB-1122C6C93B34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29.548901258673901</v>
      </c>
      <c r="D2" s="18">
        <v>20.921517853723</v>
      </c>
      <c r="E2" s="19">
        <f>C2-D5</f>
        <v>8.7533032635097001</v>
      </c>
      <c r="F2" s="16">
        <f>E2-E5</f>
        <v>0.18445462595756723</v>
      </c>
      <c r="G2" s="16">
        <f>2^-(F2)</f>
        <v>0.87998166766677299</v>
      </c>
    </row>
    <row r="3" spans="1:7" x14ac:dyDescent="0.15">
      <c r="A3" s="17" t="s">
        <v>162</v>
      </c>
      <c r="B3" s="16" t="s">
        <v>155</v>
      </c>
      <c r="C3" s="9">
        <v>29.437294811849601</v>
      </c>
      <c r="D3" s="18">
        <v>20.6350535471672</v>
      </c>
      <c r="E3" s="19">
        <f>C3-D5</f>
        <v>8.6416968166853998</v>
      </c>
      <c r="F3" s="16">
        <f>E3-E5</f>
        <v>7.284817913326691E-2</v>
      </c>
      <c r="G3" s="16">
        <f>2^-(F3)</f>
        <v>0.95075914834934983</v>
      </c>
    </row>
    <row r="4" spans="1:7" x14ac:dyDescent="0.15">
      <c r="A4" s="17" t="s">
        <v>162</v>
      </c>
      <c r="B4" s="16" t="s">
        <v>156</v>
      </c>
      <c r="C4" s="9">
        <v>29.107143827625499</v>
      </c>
      <c r="D4" s="18">
        <v>20.830222584602399</v>
      </c>
      <c r="E4" s="19">
        <f>C4-D5</f>
        <v>8.3115458324612987</v>
      </c>
      <c r="F4" s="16">
        <f>E4-E5</f>
        <v>-0.25730280509083414</v>
      </c>
      <c r="G4" s="16">
        <f>2^-(F4)</f>
        <v>1.1952420460856963</v>
      </c>
    </row>
    <row r="5" spans="1:7" x14ac:dyDescent="0.15">
      <c r="A5" s="16" t="s">
        <v>157</v>
      </c>
      <c r="C5" s="16">
        <f>AVERAGE(C2:C4)</f>
        <v>29.364446632716334</v>
      </c>
      <c r="D5" s="16">
        <f>AVERAGE(D2:D4)</f>
        <v>20.795597995164201</v>
      </c>
      <c r="E5" s="16">
        <f>C5-D5</f>
        <v>8.5688486375521329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25.3434367297425</v>
      </c>
      <c r="D7" s="18">
        <v>20.921517853723</v>
      </c>
      <c r="E7" s="19">
        <f>C7-D10</f>
        <v>4.5478387345782991</v>
      </c>
      <c r="F7" s="16">
        <f>E7-E5</f>
        <v>-4.0210099029738338</v>
      </c>
      <c r="G7" s="16">
        <f>2^-(F7)</f>
        <v>16.234712183521573</v>
      </c>
    </row>
    <row r="8" spans="1:7" x14ac:dyDescent="0.15">
      <c r="A8" s="17" t="s">
        <v>163</v>
      </c>
      <c r="B8" s="16" t="s">
        <v>155</v>
      </c>
      <c r="C8" s="9">
        <v>25.504616688748602</v>
      </c>
      <c r="D8" s="18">
        <v>20.6350535471672</v>
      </c>
      <c r="E8" s="19">
        <f>C8-D10</f>
        <v>4.7090186935844009</v>
      </c>
      <c r="F8" s="16">
        <f>E8-E5</f>
        <v>-3.8598299439677319</v>
      </c>
      <c r="G8" s="16">
        <f>2^-(F8)</f>
        <v>14.518595021381302</v>
      </c>
    </row>
    <row r="9" spans="1:7" x14ac:dyDescent="0.15">
      <c r="A9" s="17" t="s">
        <v>163</v>
      </c>
      <c r="B9" s="16" t="s">
        <v>156</v>
      </c>
      <c r="C9" s="9">
        <v>25.462084586134701</v>
      </c>
      <c r="D9" s="18">
        <v>20.830222584602399</v>
      </c>
      <c r="E9" s="19">
        <f>C9-D10</f>
        <v>4.6664865909705</v>
      </c>
      <c r="F9" s="16">
        <f>E9-E5</f>
        <v>-3.9023620465816329</v>
      </c>
      <c r="G9" s="16">
        <f>2^-(F9)</f>
        <v>14.952989555490007</v>
      </c>
    </row>
    <row r="10" spans="1:7" x14ac:dyDescent="0.15">
      <c r="A10" s="16" t="s">
        <v>157</v>
      </c>
      <c r="C10" s="16">
        <f>AVERAGE(C7:C9)</f>
        <v>25.4367126682086</v>
      </c>
      <c r="D10" s="16">
        <f>AVERAGE(D7:D9)</f>
        <v>20.795597995164201</v>
      </c>
      <c r="E10" s="16">
        <f>C10-D10</f>
        <v>4.6411146730443988</v>
      </c>
      <c r="F10" s="16">
        <f>E10-E5</f>
        <v>-3.927733964507734</v>
      </c>
      <c r="G10" s="16">
        <f>2^-(F10)</f>
        <v>15.218285883981331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0.87998166766677299</v>
      </c>
      <c r="C13" s="16">
        <f>G7</f>
        <v>16.234712183521573</v>
      </c>
    </row>
    <row r="14" spans="1:7" x14ac:dyDescent="0.15">
      <c r="A14" s="16">
        <v>2</v>
      </c>
      <c r="B14" s="16">
        <f t="shared" ref="B14:B15" si="0">G3</f>
        <v>0.95075914834934983</v>
      </c>
      <c r="C14" s="16">
        <f t="shared" ref="C14:C15" si="1">G8</f>
        <v>14.518595021381302</v>
      </c>
    </row>
    <row r="15" spans="1:7" x14ac:dyDescent="0.15">
      <c r="A15" s="16">
        <v>3</v>
      </c>
      <c r="B15" s="16">
        <f t="shared" si="0"/>
        <v>1.1952420460856963</v>
      </c>
      <c r="C15" s="16">
        <f t="shared" si="1"/>
        <v>14.952989555490007</v>
      </c>
    </row>
    <row r="16" spans="1:7" x14ac:dyDescent="0.15">
      <c r="A16" s="16" t="s">
        <v>158</v>
      </c>
      <c r="B16" s="16">
        <f>AVERAGE(B13:B15)</f>
        <v>1.0086609540339397</v>
      </c>
      <c r="C16" s="16">
        <f>AVERAGE(C13:C15)</f>
        <v>15.235432253464294</v>
      </c>
    </row>
    <row r="17" spans="1:3" x14ac:dyDescent="0.15">
      <c r="A17" s="16" t="s">
        <v>159</v>
      </c>
      <c r="B17" s="16">
        <f>STDEV(B13:B15)</f>
        <v>0.1654138472932743</v>
      </c>
      <c r="C17" s="16">
        <f>STDEV(C13:C15)</f>
        <v>0.89224152379125488</v>
      </c>
    </row>
    <row r="18" spans="1:3" x14ac:dyDescent="0.15">
      <c r="A18" s="16" t="s">
        <v>160</v>
      </c>
      <c r="B18" s="16">
        <f>_xlfn.STDEV.P(B13:B15)/SQRT(3)</f>
        <v>7.7976835415486764E-2</v>
      </c>
      <c r="C18" s="16">
        <f>_xlfn.STDEV.P(C13:C15)/SQRT(3)</f>
        <v>0.42060668795267642</v>
      </c>
    </row>
    <row r="19" spans="1:3" x14ac:dyDescent="0.15">
      <c r="A19" s="16" t="s">
        <v>161</v>
      </c>
      <c r="B19" s="16">
        <f>_xlfn.T.TEST(C13:C15,B13:B15,2,1)</f>
        <v>1.58258358832085E-3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CC0C-13B0-4CD4-83EE-4CE4D56D2212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B1" s="16" t="s">
        <v>148</v>
      </c>
      <c r="C1" s="17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</row>
    <row r="2" spans="1:7" x14ac:dyDescent="0.15">
      <c r="A2" s="17" t="s">
        <v>162</v>
      </c>
      <c r="B2" s="16" t="s">
        <v>154</v>
      </c>
      <c r="C2" s="9">
        <v>30.8704731064927</v>
      </c>
      <c r="D2" s="18">
        <v>20.921517853723</v>
      </c>
      <c r="E2" s="19">
        <f>C2-D5</f>
        <v>10.074875111328499</v>
      </c>
      <c r="F2" s="16">
        <f>E2-E5</f>
        <v>-2.6176062861331673E-3</v>
      </c>
      <c r="G2" s="16">
        <f>2^-(F2)</f>
        <v>1.001816033412029</v>
      </c>
    </row>
    <row r="3" spans="1:7" x14ac:dyDescent="0.15">
      <c r="A3" s="17" t="s">
        <v>162</v>
      </c>
      <c r="B3" s="16" t="s">
        <v>155</v>
      </c>
      <c r="C3" s="9">
        <v>31.026231086515601</v>
      </c>
      <c r="D3" s="18">
        <v>20.6350535471672</v>
      </c>
      <c r="E3" s="19">
        <f>C3-D5</f>
        <v>10.2306330913514</v>
      </c>
      <c r="F3" s="16">
        <f>E3-E5</f>
        <v>0.15314037373676825</v>
      </c>
      <c r="G3" s="16">
        <f>2^-(F3)</f>
        <v>0.89929080720105925</v>
      </c>
    </row>
    <row r="4" spans="1:7" x14ac:dyDescent="0.15">
      <c r="A4" s="17" t="s">
        <v>162</v>
      </c>
      <c r="B4" s="16" t="s">
        <v>156</v>
      </c>
      <c r="C4" s="9">
        <v>30.722567945328201</v>
      </c>
      <c r="D4" s="18">
        <v>20.830222584602399</v>
      </c>
      <c r="E4" s="19">
        <f>C4-D5</f>
        <v>9.9269699501640005</v>
      </c>
      <c r="F4" s="16">
        <f>E4-E5</f>
        <v>-0.15052276745063153</v>
      </c>
      <c r="G4" s="16">
        <f>2^-(F4)</f>
        <v>1.1099716027273612</v>
      </c>
    </row>
    <row r="5" spans="1:7" x14ac:dyDescent="0.15">
      <c r="A5" s="16" t="s">
        <v>157</v>
      </c>
      <c r="C5" s="16">
        <f>AVERAGE(C2:C4)</f>
        <v>30.873090712778833</v>
      </c>
      <c r="D5" s="16">
        <f>AVERAGE(D2:D4)</f>
        <v>20.795597995164201</v>
      </c>
      <c r="E5" s="16">
        <f>C5-D5</f>
        <v>10.077492717614632</v>
      </c>
      <c r="F5" s="16">
        <f>E5-E5</f>
        <v>0</v>
      </c>
      <c r="G5" s="16">
        <f>2^-(F5)</f>
        <v>1</v>
      </c>
    </row>
    <row r="7" spans="1:7" x14ac:dyDescent="0.15">
      <c r="A7" s="17" t="s">
        <v>163</v>
      </c>
      <c r="B7" s="16" t="s">
        <v>154</v>
      </c>
      <c r="C7" s="9">
        <v>26.6753892812137</v>
      </c>
      <c r="D7" s="18">
        <v>20.921517853723</v>
      </c>
      <c r="E7" s="19">
        <f>C7-D10</f>
        <v>5.8797912860494996</v>
      </c>
      <c r="F7" s="16">
        <f>E7-E5</f>
        <v>-4.1977014315651324</v>
      </c>
      <c r="G7" s="16">
        <f>2^-(F7)</f>
        <v>18.349914445549167</v>
      </c>
    </row>
    <row r="8" spans="1:7" x14ac:dyDescent="0.15">
      <c r="A8" s="17" t="s">
        <v>163</v>
      </c>
      <c r="B8" s="16" t="s">
        <v>155</v>
      </c>
      <c r="C8" s="9">
        <v>26.727340761933402</v>
      </c>
      <c r="D8" s="18">
        <v>20.6350535471672</v>
      </c>
      <c r="E8" s="19">
        <f>C8-D10</f>
        <v>5.9317427667692009</v>
      </c>
      <c r="F8" s="16">
        <f>E8-E5</f>
        <v>-4.1457499508454312</v>
      </c>
      <c r="G8" s="16">
        <f>2^-(F8)</f>
        <v>17.700889450095399</v>
      </c>
    </row>
    <row r="9" spans="1:7" x14ac:dyDescent="0.15">
      <c r="A9" s="17" t="s">
        <v>163</v>
      </c>
      <c r="B9" s="16" t="s">
        <v>156</v>
      </c>
      <c r="C9" s="9">
        <v>26.854153970414998</v>
      </c>
      <c r="D9" s="18">
        <v>20.830222584602399</v>
      </c>
      <c r="E9" s="19">
        <f>C9-D10</f>
        <v>6.0585559752507976</v>
      </c>
      <c r="F9" s="16">
        <f>E9-E5</f>
        <v>-4.0189367423638345</v>
      </c>
      <c r="G9" s="16">
        <f>2^-(F9)</f>
        <v>16.211399568121436</v>
      </c>
    </row>
    <row r="10" spans="1:7" x14ac:dyDescent="0.15">
      <c r="A10" s="16" t="s">
        <v>157</v>
      </c>
      <c r="C10" s="16">
        <f>AVERAGE(C7:C9)</f>
        <v>26.752294671187368</v>
      </c>
      <c r="D10" s="16">
        <f>AVERAGE(D7:D9)</f>
        <v>20.795597995164201</v>
      </c>
      <c r="E10" s="16">
        <f>C10-D10</f>
        <v>5.9566966760231672</v>
      </c>
      <c r="F10" s="16">
        <f>E10-E5</f>
        <v>-4.1207960415914648</v>
      </c>
      <c r="G10" s="16">
        <f>2^-(F10)</f>
        <v>17.397354560201734</v>
      </c>
    </row>
    <row r="12" spans="1:7" x14ac:dyDescent="0.15">
      <c r="B12" s="17" t="s">
        <v>162</v>
      </c>
      <c r="C12" s="17" t="s">
        <v>163</v>
      </c>
    </row>
    <row r="13" spans="1:7" x14ac:dyDescent="0.15">
      <c r="A13" s="16">
        <v>1</v>
      </c>
      <c r="B13" s="16">
        <f>G2</f>
        <v>1.001816033412029</v>
      </c>
      <c r="C13" s="16">
        <f>G7</f>
        <v>18.349914445549167</v>
      </c>
    </row>
    <row r="14" spans="1:7" x14ac:dyDescent="0.15">
      <c r="A14" s="16">
        <v>2</v>
      </c>
      <c r="B14" s="16">
        <f t="shared" ref="B14:B15" si="0">G3</f>
        <v>0.89929080720105925</v>
      </c>
      <c r="C14" s="16">
        <f t="shared" ref="C14:C15" si="1">G8</f>
        <v>17.700889450095399</v>
      </c>
    </row>
    <row r="15" spans="1:7" x14ac:dyDescent="0.15">
      <c r="A15" s="16">
        <v>3</v>
      </c>
      <c r="B15" s="16">
        <f t="shared" si="0"/>
        <v>1.1099716027273612</v>
      </c>
      <c r="C15" s="16">
        <f t="shared" si="1"/>
        <v>16.211399568121436</v>
      </c>
    </row>
    <row r="16" spans="1:7" x14ac:dyDescent="0.15">
      <c r="A16" s="16" t="s">
        <v>158</v>
      </c>
      <c r="B16" s="16">
        <f>AVERAGE(B13:B15)</f>
        <v>1.0036928144468165</v>
      </c>
      <c r="C16" s="16">
        <f>AVERAGE(C13:C15)</f>
        <v>17.420734487922001</v>
      </c>
    </row>
    <row r="17" spans="1:3" x14ac:dyDescent="0.15">
      <c r="A17" s="16" t="s">
        <v>159</v>
      </c>
      <c r="B17" s="16">
        <f>STDEV(B13:B15)</f>
        <v>0.10535293603496898</v>
      </c>
      <c r="C17" s="16">
        <f>STDEV(C13:C15)</f>
        <v>1.096438129749107</v>
      </c>
    </row>
    <row r="18" spans="1:3" x14ac:dyDescent="0.15">
      <c r="A18" s="16" t="s">
        <v>160</v>
      </c>
      <c r="B18" s="16">
        <f>_xlfn.STDEV.P(B13:B15)/SQRT(3)</f>
        <v>4.9663850325492767E-2</v>
      </c>
      <c r="C18" s="16">
        <f>_xlfn.STDEV.P(C13:C15)/SQRT(3)</f>
        <v>0.51686589113139281</v>
      </c>
    </row>
    <row r="19" spans="1:3" x14ac:dyDescent="0.15">
      <c r="A19" s="16" t="s">
        <v>161</v>
      </c>
      <c r="B19" s="16">
        <f>_xlfn.T.TEST(C13:C15,B13:B15,2,1)</f>
        <v>1.6935200178510355E-3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0</vt:lpstr>
      <vt:lpstr>Run Information</vt:lpstr>
      <vt:lpstr>A549</vt:lpstr>
      <vt:lpstr>HCT116</vt:lpstr>
      <vt:lpstr>HT-29</vt:lpstr>
      <vt:lpstr>HCT15</vt:lpstr>
      <vt:lpstr>MCF7</vt:lpstr>
      <vt:lpstr>BT549</vt:lpstr>
      <vt:lpstr>MB231</vt:lpstr>
      <vt:lpstr>T47D</vt:lpstr>
      <vt:lpstr>DU145</vt:lpstr>
      <vt:lpstr>PC3</vt:lpstr>
      <vt:lpstr>AGS</vt:lpstr>
      <vt:lpstr>HCT1080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</dc:creator>
  <cp:lastModifiedBy>Jaewoong</cp:lastModifiedBy>
  <dcterms:created xsi:type="dcterms:W3CDTF">2019-07-07T04:58:49Z</dcterms:created>
  <dcterms:modified xsi:type="dcterms:W3CDTF">2019-07-12T23:04:04Z</dcterms:modified>
</cp:coreProperties>
</file>